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3.xml" ContentType="application/vnd.openxmlformats-officedocument.drawing+xml"/>
  <Override PartName="/xl/drawings/drawing3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5.xml" ContentType="application/vnd.openxmlformats-officedocument.drawing+xml"/>
  <Override PartName="/xl/drawings/drawing36.xml" ContentType="application/vnd.openxmlformats-officedocument.drawing+xml"/>
  <Override PartName="/xl/charts/chart3.xml" ContentType="application/vnd.openxmlformats-officedocument.drawingml.chart+xml"/>
  <Override PartName="/xl/drawings/drawing37.xml" ContentType="application/vnd.openxmlformats-officedocument.drawing+xml"/>
  <Override PartName="/xl/drawings/drawing38.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9.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0.xml" ContentType="application/vnd.openxmlformats-officedocument.drawing+xml"/>
  <Override PartName="/xl/drawings/drawing41.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2.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43.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2.xml" ContentType="application/vnd.openxmlformats-officedocument.themeOverride+xml"/>
  <Override PartName="/xl/drawings/drawing44.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3.xml" ContentType="application/vnd.openxmlformats-officedocument.themeOverride+xml"/>
  <Override PartName="/xl/drawings/drawing45.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9.xml" ContentType="application/vnd.openxmlformats-officedocument.drawingml.chartshapes+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84.xml" ContentType="application/vnd.openxmlformats-officedocument.drawingml.chartshapes+xml"/>
  <Override PartName="/xl/drawings/drawing185.xml" ContentType="application/vnd.openxmlformats-officedocument.drawing+xml"/>
  <Override PartName="/xl/drawings/drawing186.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7.xml" ContentType="application/vnd.openxmlformats-officedocument.drawingml.chartshapes+xml"/>
  <Override PartName="/xl/drawings/drawing188.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D:\Datos_Usuario\A.USUARIO\A. A.Publicaciones\2025\PGN 2026\Proyecto\"/>
    </mc:Choice>
  </mc:AlternateContent>
  <xr:revisionPtr revIDLastSave="0" documentId="8_{F63E9B0A-C4AD-4B27-ACAD-24AA680B39F3}" xr6:coauthVersionLast="47" xr6:coauthVersionMax="47" xr10:uidLastSave="{00000000-0000-0000-0000-000000000000}"/>
  <bookViews>
    <workbookView showSheetTabs="0" xWindow="-120" yWindow="-120" windowWidth="29040" windowHeight="15840" tabRatio="887" xr2:uid="{44DED6A9-6F44-46B9-835A-3CA4D19C2BB3}"/>
  </bookViews>
  <sheets>
    <sheet name="Índice" sheetId="245" r:id="rId1"/>
    <sheet name="Listado capítulo 1" sheetId="246" r:id="rId2"/>
    <sheet name="Listado capítulo 2" sheetId="247" r:id="rId3"/>
    <sheet name="Listado capítulo 3" sheetId="248" r:id="rId4"/>
    <sheet name="Listado capítulo 4" sheetId="249" r:id="rId5"/>
    <sheet name="Listado capítulo 5" sheetId="250" r:id="rId6"/>
    <sheet name="Cuadro No 1.1.1" sheetId="524" r:id="rId7"/>
    <sheet name="Cuadro No 1.1.2" sheetId="525" r:id="rId8"/>
    <sheet name="Cuadro No 1.2.1" sheetId="526" r:id="rId9"/>
    <sheet name="Cuadro No 1.4.1" sheetId="527" r:id="rId10"/>
    <sheet name="Cuadro No 1.5.1" sheetId="536" r:id="rId11"/>
    <sheet name="Cuadro No 1.5.2" sheetId="537" r:id="rId12"/>
    <sheet name="Cuadro No 1.5.3" sheetId="538" r:id="rId13"/>
    <sheet name="Cuadro No 1.5.4" sheetId="539" r:id="rId14"/>
    <sheet name="Cuadro No 1.5.5" sheetId="540" r:id="rId15"/>
    <sheet name="Cuadro No 1.5.6" sheetId="541" r:id="rId16"/>
    <sheet name="Cuadro No 1.5.7" sheetId="542" r:id="rId17"/>
    <sheet name="Cuadro No 1.6.1" sheetId="528" r:id="rId18"/>
    <sheet name="Cuadro No 1.6.2" sheetId="529" r:id="rId19"/>
    <sheet name="Cuadro No 1.6.3" sheetId="530" r:id="rId20"/>
    <sheet name="Cuadro No 1.6.4" sheetId="531" r:id="rId21"/>
    <sheet name="Cuadro No 1.6.5" sheetId="532" r:id="rId22"/>
    <sheet name="Cuadro No 1.6.6" sheetId="533" r:id="rId23"/>
    <sheet name="Gráfica No 1.6.1" sheetId="543" r:id="rId24"/>
    <sheet name="Gráfica No 1.6.2" sheetId="544" r:id="rId25"/>
    <sheet name="Gráfica No 1.6.3" sheetId="546" r:id="rId26"/>
    <sheet name="Gráfica No 1.6.4" sheetId="545" r:id="rId27"/>
    <sheet name="Gráfica No 1.6.5" sheetId="547" r:id="rId28"/>
    <sheet name="Gráfica No 1.6.6" sheetId="548" r:id="rId29"/>
    <sheet name="Cuadro No 1.6.7" sheetId="534" r:id="rId30"/>
    <sheet name="Cuadro No 2.1.1." sheetId="268" r:id="rId31"/>
    <sheet name="Gráfica No. 2.1.1" sheetId="269" r:id="rId32"/>
    <sheet name="Cuadro No 2.1.2" sheetId="270" r:id="rId33"/>
    <sheet name="Gráfica No 2.1.2" sheetId="271" r:id="rId34"/>
    <sheet name="Cuadro No 2.1.3" sheetId="272" r:id="rId35"/>
    <sheet name="Gráfica No 2.1.3 " sheetId="273" r:id="rId36"/>
    <sheet name="Cuadro No 2.1.4" sheetId="274" r:id="rId37"/>
    <sheet name="Gráfica No  2.1.4" sheetId="275" r:id="rId38"/>
    <sheet name="Gráfica No  2.1.5" sheetId="276" r:id="rId39"/>
    <sheet name="Cuadro No 2.2.1" sheetId="277" r:id="rId40"/>
    <sheet name="Gráfica No  2.2.1" sheetId="278" r:id="rId41"/>
    <sheet name="Gráfica No 2.2.2" sheetId="427" r:id="rId42"/>
    <sheet name="Gráfica No 2.2.3" sheetId="281" r:id="rId43"/>
    <sheet name="Gráfica No 2.2.4" sheetId="428" r:id="rId44"/>
    <sheet name="Diagrama 2.2.1" sheetId="550" r:id="rId45"/>
    <sheet name="Cuadro No 2.2.2" sheetId="553" r:id="rId46"/>
    <sheet name="Diagrama No 2.2.2" sheetId="551" r:id="rId47"/>
    <sheet name="Diagrama No 2.2.3" sheetId="552" r:id="rId48"/>
    <sheet name="Cuadro No 2.2.3" sheetId="554" r:id="rId49"/>
    <sheet name="Cuadro No 2.2.4" sheetId="555" r:id="rId50"/>
    <sheet name="Cuadro No 2.2.5" sheetId="556" r:id="rId51"/>
    <sheet name="Cuadro No 2.2.6" sheetId="557" r:id="rId52"/>
    <sheet name="Cuadro No  2.2.7" sheetId="558" r:id="rId53"/>
    <sheet name="Cuadro No 2.2.8" sheetId="559" r:id="rId54"/>
    <sheet name="Cuadro No 3.2.1." sheetId="309" r:id="rId55"/>
    <sheet name="Cuadro No 3.2.2" sheetId="310" r:id="rId56"/>
    <sheet name="Cuadro No 3.2.3" sheetId="311" r:id="rId57"/>
    <sheet name="Gráfica No 3.2.1" sheetId="459" r:id="rId58"/>
    <sheet name="Gráfica No 3.2.2" sheetId="460" r:id="rId59"/>
    <sheet name="Cuadro No 3.2.4" sheetId="288" r:id="rId60"/>
    <sheet name="Gráfica No 3.2.3" sheetId="461" r:id="rId61"/>
    <sheet name="Gráfica No 3.2.4" sheetId="462" r:id="rId62"/>
    <sheet name="Cuadro No 3.2.5" sheetId="289" r:id="rId63"/>
    <sheet name="Gráfica No 3.2.5" sheetId="429" r:id="rId64"/>
    <sheet name="Cuadro No 3.2.6." sheetId="294" r:id="rId65"/>
    <sheet name="Cuadro No. 3.2.7." sheetId="296" r:id="rId66"/>
    <sheet name="Cuadro No 3.2.8" sheetId="284" r:id="rId67"/>
    <sheet name="Gráfica No 3.2.6" sheetId="430" r:id="rId68"/>
    <sheet name="Cuadro No 3.2.9." sheetId="431" r:id="rId69"/>
    <sheet name="Gráfica No 3.2.7" sheetId="432" r:id="rId70"/>
    <sheet name="Cuadro No 3.2.10" sheetId="433" r:id="rId71"/>
    <sheet name="Gráfica No 3.2.8" sheetId="434" r:id="rId72"/>
    <sheet name="Cuadro No 3.2.11." sheetId="435" r:id="rId73"/>
    <sheet name="Cuadro No  3.2.12" sheetId="436" r:id="rId74"/>
    <sheet name="Gráfica No 3.2.9" sheetId="437" r:id="rId75"/>
    <sheet name="Cuadro No 3.2.13" sheetId="445" r:id="rId76"/>
    <sheet name="Gráfica No 3.2.10" sheetId="439" r:id="rId77"/>
    <sheet name="Gráfica No 3.2.11" sheetId="440" r:id="rId78"/>
    <sheet name="Cuadro No 3.3.1" sheetId="463" r:id="rId79"/>
    <sheet name="Cuadro No 3.3.2" sheetId="464" r:id="rId80"/>
    <sheet name="Cuadro No 3.3.3" sheetId="465" r:id="rId81"/>
    <sheet name="Gráfica No 3.3.1" sheetId="441" r:id="rId82"/>
    <sheet name="Gráfica No 3.3.2" sheetId="466" r:id="rId83"/>
    <sheet name="Cuadro No 3.3.4" sheetId="467" r:id="rId84"/>
    <sheet name="Gráfica No 3.3.3" sheetId="468" r:id="rId85"/>
    <sheet name="Gráfica No 3.3.4" sheetId="469" r:id="rId86"/>
    <sheet name="Cuadro No 3.3.5" sheetId="470" r:id="rId87"/>
    <sheet name="Gráfica No 3.3.5" sheetId="471" r:id="rId88"/>
    <sheet name="Cuadro No 3.3.6" sheetId="442" r:id="rId89"/>
    <sheet name="Cuadro No 3.3.7" sheetId="443" r:id="rId90"/>
    <sheet name="Cuadro No 3.3.8" sheetId="444" r:id="rId91"/>
    <sheet name="Cuadro No 3.3.9" sheetId="447" r:id="rId92"/>
    <sheet name="Gráfica No 3.3.6" sheetId="448" r:id="rId93"/>
    <sheet name="Gráfica No 3.3.7" sheetId="449" r:id="rId94"/>
    <sheet name="Gráfica No 3.3.8" sheetId="450" r:id="rId95"/>
    <sheet name="Cuadro No 3.3.10" sheetId="451" r:id="rId96"/>
    <sheet name="Cuadro No 3.3.11" sheetId="452" r:id="rId97"/>
    <sheet name="Gráfica No 3.3.9" sheetId="453" r:id="rId98"/>
    <sheet name="Gráfica No 3.3.10" sheetId="454" r:id="rId99"/>
    <sheet name="Cuadro No 4.1.1" sheetId="472" r:id="rId100"/>
    <sheet name="Gráfica No 4.1.1" sheetId="473" r:id="rId101"/>
    <sheet name="Cuadro No 4.1.2" sheetId="474" r:id="rId102"/>
    <sheet name="Cuadro No 4.1.3" sheetId="475" r:id="rId103"/>
    <sheet name="Cuadro No 4.1.4" sheetId="476" r:id="rId104"/>
    <sheet name="Cuadro No 4.1.5" sheetId="477" r:id="rId105"/>
    <sheet name="Cuadro No 4.1.6" sheetId="478" r:id="rId106"/>
    <sheet name="Cuadro No 4.1.7" sheetId="479" r:id="rId107"/>
    <sheet name="Cuadro No 4.1.8" sheetId="480" r:id="rId108"/>
    <sheet name="Cuadro No 4.1.9" sheetId="481" r:id="rId109"/>
    <sheet name="Cuadro No 4.1.10" sheetId="482" r:id="rId110"/>
    <sheet name="Cuadro No 4.1.11" sheetId="483" r:id="rId111"/>
    <sheet name="Cuadro No 4.1.12" sheetId="484" r:id="rId112"/>
    <sheet name="Cuadro No 4.1.13" sheetId="485" r:id="rId113"/>
    <sheet name="Cuadro No 4.1.14" sheetId="486" r:id="rId114"/>
    <sheet name="Cuadro No 4.1.15" sheetId="487" r:id="rId115"/>
    <sheet name="Cuadro No 4.1.16" sheetId="488" r:id="rId116"/>
    <sheet name="Cuadro No 4.1.17" sheetId="489" r:id="rId117"/>
    <sheet name="Cuadro No 4.1.18" sheetId="490" r:id="rId118"/>
    <sheet name="Cuadro No 4.1.19" sheetId="491" r:id="rId119"/>
    <sheet name="Cuadro No 4.1.20" sheetId="492" r:id="rId120"/>
    <sheet name="Cuadro No 4.1.21" sheetId="493" r:id="rId121"/>
    <sheet name="Diagrama 4.2.1" sheetId="519" r:id="rId122"/>
    <sheet name="Cuadro 4.2.1" sheetId="520" r:id="rId123"/>
    <sheet name="Cuadro 4.2.2" sheetId="521" r:id="rId124"/>
    <sheet name="Cuadro 4.2.3" sheetId="522" r:id="rId125"/>
    <sheet name="Cuadro 4.2.4" sheetId="523" r:id="rId126"/>
    <sheet name="Cuadro 4.3.1" sheetId="494" r:id="rId127"/>
    <sheet name="Gráfico 4.3.1" sheetId="495" r:id="rId128"/>
    <sheet name="Cuadro 4.3.2" sheetId="496" r:id="rId129"/>
    <sheet name="Cuadro 4.3.3" sheetId="497" r:id="rId130"/>
    <sheet name="Cuadro 4.3.4" sheetId="498" r:id="rId131"/>
    <sheet name="Cuadro 4.3.5" sheetId="499" r:id="rId132"/>
    <sheet name="Cuadro 4.3.6" sheetId="500" r:id="rId133"/>
    <sheet name="Cuadro 4.3.7" sheetId="501" r:id="rId134"/>
    <sheet name="Cuadro 4.3.8" sheetId="502" r:id="rId135"/>
    <sheet name="Cuadro 4.3.9" sheetId="503" r:id="rId136"/>
    <sheet name="Cuadro 4.3.10" sheetId="504" r:id="rId137"/>
    <sheet name="Cuadro 4.3.11" sheetId="505" r:id="rId138"/>
    <sheet name="Cuadro 4.3.12" sheetId="506" r:id="rId139"/>
    <sheet name="Cuadro 4.3.13" sheetId="507" r:id="rId140"/>
    <sheet name="Cuadro 4.3.14" sheetId="508" r:id="rId141"/>
    <sheet name="Cuadro 4.3.15" sheetId="509" r:id="rId142"/>
    <sheet name="Cuadro 4.3.16" sheetId="510" r:id="rId143"/>
    <sheet name="Cuadro 4.3.17" sheetId="511" r:id="rId144"/>
    <sheet name="Cuadro 4.3.18" sheetId="512" r:id="rId145"/>
    <sheet name="Cuadro 4.3.19" sheetId="513" r:id="rId146"/>
    <sheet name="Cuadro 4.3.20" sheetId="514" r:id="rId147"/>
    <sheet name="Cuadro 4.3.21" sheetId="515" r:id="rId148"/>
    <sheet name="Cuadro 4.3.22" sheetId="516" r:id="rId149"/>
    <sheet name="Cuadro 4.3.23" sheetId="517" r:id="rId150"/>
    <sheet name="Cuadro 4.4.1" sheetId="564" r:id="rId151"/>
    <sheet name="Cuadro 4.4.2" sheetId="565" r:id="rId152"/>
    <sheet name="Cuadro 4.4.3VF" sheetId="566" r:id="rId153"/>
    <sheet name="Cuadro 4.4.3 " sheetId="589" r:id="rId154"/>
    <sheet name="Cuadro 4.4.4" sheetId="567" r:id="rId155"/>
    <sheet name="Cuadro 4.4.5" sheetId="568" r:id="rId156"/>
    <sheet name="Cuadro 4.4.6" sheetId="575" r:id="rId157"/>
    <sheet name="Cuadro 4.4.7 " sheetId="576" r:id="rId158"/>
    <sheet name="Cuadro 4.4.8" sheetId="577" r:id="rId159"/>
    <sheet name="Cuadro 4.4.9" sheetId="578" r:id="rId160"/>
    <sheet name="Cuadro 4.4.10 " sheetId="579" r:id="rId161"/>
    <sheet name="Cuadro 4.4.11" sheetId="580" r:id="rId162"/>
    <sheet name="Cuadro 4.4.12" sheetId="581" r:id="rId163"/>
    <sheet name="Cuadro 4.4.13" sheetId="582" r:id="rId164"/>
    <sheet name="Cuadro 4.4.14" sheetId="583" r:id="rId165"/>
    <sheet name="Cuadro 4.4.15" sheetId="584" r:id="rId166"/>
    <sheet name="Cuadro 4.4.16" sheetId="585" r:id="rId167"/>
    <sheet name="Cuadro 4.4.17 " sheetId="586" r:id="rId168"/>
    <sheet name="Cuadro 4.4.18 " sheetId="587" r:id="rId169"/>
    <sheet name="Cuadro 4.4.19" sheetId="588" r:id="rId170"/>
    <sheet name="Gráfico 4.5.1" sheetId="569" r:id="rId171"/>
    <sheet name="Cuadro 4.5.1 VF " sheetId="590" r:id="rId172"/>
    <sheet name="Cuadro 4.5.1" sheetId="570" r:id="rId173"/>
    <sheet name="Cuadro 4.5.2 Vf" sheetId="591" r:id="rId174"/>
    <sheet name="Cuadro 4.5.2" sheetId="571" r:id="rId175"/>
    <sheet name="Cuadro 4.5.3 VF" sheetId="592" r:id="rId176"/>
    <sheet name="Cuadro 4.5.3" sheetId="572" r:id="rId177"/>
    <sheet name="Cuadro 4.5.4 VF" sheetId="593" r:id="rId178"/>
    <sheet name="Cuadro 4.5.4" sheetId="573" r:id="rId179"/>
    <sheet name="Cuadro 4.5.5 VF" sheetId="594" r:id="rId180"/>
    <sheet name="Cuadro 4.5.5" sheetId="574" r:id="rId181"/>
    <sheet name="Gráfica No. 4.6.1." sheetId="312" r:id="rId182"/>
    <sheet name="Cuadro 5.1.1" sheetId="394" r:id="rId183"/>
    <sheet name="Gráfica 5.1.1" sheetId="395" r:id="rId184"/>
    <sheet name="Gráfica 5.1.2" sheetId="396" r:id="rId185"/>
    <sheet name="Cuadro 5.2.1 " sheetId="560" r:id="rId186"/>
    <sheet name="Cuadro 5.2.2" sheetId="561" r:id="rId187"/>
    <sheet name="Cuadro 5.2.3 " sheetId="562" r:id="rId188"/>
    <sheet name="Cuadro 5.2.4 " sheetId="563" r:id="rId189"/>
  </sheets>
  <definedNames>
    <definedName name="\A" localSheetId="185">#REF!</definedName>
    <definedName name="\A" localSheetId="187">#REF!</definedName>
    <definedName name="\A" localSheetId="188">#REF!</definedName>
    <definedName name="\A" localSheetId="7">#REF!</definedName>
    <definedName name="\A" localSheetId="9">#REF!</definedName>
    <definedName name="\A" localSheetId="22">#REF!</definedName>
    <definedName name="\A" localSheetId="32">#REF!</definedName>
    <definedName name="\A" localSheetId="34">#REF!</definedName>
    <definedName name="\A" localSheetId="36">#REF!</definedName>
    <definedName name="\A" localSheetId="39">#REF!</definedName>
    <definedName name="\A" localSheetId="45">#REF!</definedName>
    <definedName name="\A" localSheetId="54">#REF!</definedName>
    <definedName name="\A" localSheetId="44">#REF!</definedName>
    <definedName name="\a" localSheetId="46">#N/A</definedName>
    <definedName name="\A" localSheetId="47">#REF!</definedName>
    <definedName name="\A" localSheetId="183">#REF!</definedName>
    <definedName name="\A" localSheetId="37">#REF!</definedName>
    <definedName name="\A" localSheetId="38">#REF!</definedName>
    <definedName name="\A" localSheetId="40">#REF!</definedName>
    <definedName name="\A" localSheetId="33">#REF!</definedName>
    <definedName name="\A" localSheetId="35">#REF!</definedName>
    <definedName name="\A" localSheetId="41">#REF!</definedName>
    <definedName name="\A" localSheetId="43">#REF!</definedName>
    <definedName name="\A">#REF!</definedName>
    <definedName name="\B" localSheetId="7">#REF!</definedName>
    <definedName name="\B" localSheetId="22">#REF!</definedName>
    <definedName name="\B" localSheetId="32">#REF!</definedName>
    <definedName name="\B" localSheetId="34">#REF!</definedName>
    <definedName name="\B" localSheetId="36">#REF!</definedName>
    <definedName name="\B" localSheetId="39">#REF!</definedName>
    <definedName name="\B" localSheetId="45">#REF!</definedName>
    <definedName name="\B" localSheetId="46">#REF!</definedName>
    <definedName name="\B" localSheetId="37">#REF!</definedName>
    <definedName name="\B" localSheetId="38">#REF!</definedName>
    <definedName name="\B" localSheetId="40">#REF!</definedName>
    <definedName name="\B" localSheetId="33">#REF!</definedName>
    <definedName name="\B" localSheetId="35">#REF!</definedName>
    <definedName name="\B" localSheetId="41">#REF!</definedName>
    <definedName name="\B" localSheetId="43">#REF!</definedName>
    <definedName name="\B">#REF!</definedName>
    <definedName name="\c" localSheetId="7">#REF!</definedName>
    <definedName name="\c" localSheetId="9">#REF!</definedName>
    <definedName name="\c" localSheetId="22">#REF!</definedName>
    <definedName name="\c" localSheetId="32">#REF!</definedName>
    <definedName name="\c" localSheetId="34">#REF!</definedName>
    <definedName name="\c" localSheetId="36">#REF!</definedName>
    <definedName name="\c" localSheetId="39">#REF!</definedName>
    <definedName name="\c" localSheetId="45">#REF!</definedName>
    <definedName name="\C" localSheetId="46">#REF!</definedName>
    <definedName name="\c" localSheetId="37">#REF!</definedName>
    <definedName name="\c" localSheetId="38">#REF!</definedName>
    <definedName name="\c" localSheetId="40">#REF!</definedName>
    <definedName name="\c" localSheetId="33">#REF!</definedName>
    <definedName name="\c" localSheetId="35">#REF!</definedName>
    <definedName name="\c" localSheetId="41">#REF!</definedName>
    <definedName name="\c" localSheetId="43">#REF!</definedName>
    <definedName name="\c">#REF!</definedName>
    <definedName name="\D" localSheetId="7">#REF!</definedName>
    <definedName name="\D" localSheetId="22">#REF!</definedName>
    <definedName name="\D" localSheetId="45">#REF!</definedName>
    <definedName name="\D" localSheetId="46">#REF!</definedName>
    <definedName name="\D" localSheetId="41">#REF!</definedName>
    <definedName name="\D" localSheetId="43">#REF!</definedName>
    <definedName name="\D">#REF!</definedName>
    <definedName name="\E" localSheetId="7">#REF!</definedName>
    <definedName name="\E" localSheetId="22">#REF!</definedName>
    <definedName name="\E" localSheetId="45">#REF!</definedName>
    <definedName name="\E" localSheetId="46">#REF!</definedName>
    <definedName name="\E" localSheetId="41">#REF!</definedName>
    <definedName name="\E" localSheetId="43">#REF!</definedName>
    <definedName name="\E">#REF!</definedName>
    <definedName name="\F" localSheetId="7">#REF!</definedName>
    <definedName name="\F" localSheetId="22">#REF!</definedName>
    <definedName name="\F" localSheetId="45">#REF!</definedName>
    <definedName name="\F" localSheetId="46">#REF!</definedName>
    <definedName name="\F" localSheetId="41">#REF!</definedName>
    <definedName name="\F" localSheetId="43">#REF!</definedName>
    <definedName name="\F">#REF!</definedName>
    <definedName name="\g">#N/A</definedName>
    <definedName name="\i" localSheetId="7">#REF!</definedName>
    <definedName name="\i" localSheetId="9">#REF!</definedName>
    <definedName name="\i" localSheetId="22">#REF!</definedName>
    <definedName name="\i" localSheetId="45">#REF!</definedName>
    <definedName name="\i" localSheetId="46">#REF!</definedName>
    <definedName name="\i" localSheetId="41">#REF!</definedName>
    <definedName name="\i" localSheetId="43">#REF!</definedName>
    <definedName name="\i">#REF!</definedName>
    <definedName name="\J" localSheetId="7">#REF!</definedName>
    <definedName name="\J" localSheetId="22">#REF!</definedName>
    <definedName name="\J" localSheetId="45">#REF!</definedName>
    <definedName name="\J" localSheetId="46">#REF!</definedName>
    <definedName name="\J" localSheetId="41">#REF!</definedName>
    <definedName name="\J" localSheetId="43">#REF!</definedName>
    <definedName name="\J">#REF!</definedName>
    <definedName name="\K" localSheetId="7">#REF!</definedName>
    <definedName name="\K" localSheetId="22">#REF!</definedName>
    <definedName name="\K" localSheetId="45">#REF!</definedName>
    <definedName name="\K" localSheetId="46">#REF!</definedName>
    <definedName name="\K" localSheetId="41">#REF!</definedName>
    <definedName name="\K" localSheetId="43">#REF!</definedName>
    <definedName name="\K">#REF!</definedName>
    <definedName name="\L" localSheetId="7">#REF!</definedName>
    <definedName name="\L" localSheetId="9">#REF!</definedName>
    <definedName name="\L" localSheetId="22">#REF!</definedName>
    <definedName name="\L" localSheetId="45">#REF!</definedName>
    <definedName name="\L" localSheetId="54">#REF!</definedName>
    <definedName name="\L" localSheetId="46">#REF!</definedName>
    <definedName name="\L" localSheetId="41">#REF!</definedName>
    <definedName name="\L" localSheetId="43">#REF!</definedName>
    <definedName name="\L">#REF!</definedName>
    <definedName name="\M" localSheetId="7">#REF!</definedName>
    <definedName name="\M" localSheetId="22">#REF!</definedName>
    <definedName name="\M" localSheetId="45">#REF!</definedName>
    <definedName name="\M" localSheetId="46">#REF!</definedName>
    <definedName name="\M" localSheetId="41">#REF!</definedName>
    <definedName name="\M" localSheetId="43">#REF!</definedName>
    <definedName name="\M">#REF!</definedName>
    <definedName name="\N" localSheetId="7">#REF!</definedName>
    <definedName name="\N" localSheetId="22">#REF!</definedName>
    <definedName name="\N" localSheetId="45">#REF!</definedName>
    <definedName name="\N" localSheetId="46">#REF!</definedName>
    <definedName name="\N" localSheetId="41">#REF!</definedName>
    <definedName name="\N" localSheetId="43">#REF!</definedName>
    <definedName name="\N">#REF!</definedName>
    <definedName name="\P" localSheetId="185">#REF!</definedName>
    <definedName name="\P" localSheetId="187">#REF!</definedName>
    <definedName name="\P" localSheetId="188">#REF!</definedName>
    <definedName name="\P" localSheetId="7">#REF!</definedName>
    <definedName name="\P" localSheetId="9">#REF!</definedName>
    <definedName name="\P" localSheetId="22">#REF!</definedName>
    <definedName name="\P" localSheetId="45">#REF!</definedName>
    <definedName name="\P" localSheetId="46">#REF!</definedName>
    <definedName name="\P" localSheetId="183">#REF!</definedName>
    <definedName name="\P" localSheetId="41">#REF!</definedName>
    <definedName name="\P" localSheetId="43">#REF!</definedName>
    <definedName name="\P">#REF!</definedName>
    <definedName name="\r" localSheetId="7">#REF!</definedName>
    <definedName name="\r" localSheetId="9">#REF!</definedName>
    <definedName name="\r" localSheetId="22">#REF!</definedName>
    <definedName name="\r" localSheetId="45">#REF!</definedName>
    <definedName name="\r" localSheetId="46">#REF!</definedName>
    <definedName name="\r" localSheetId="41">#REF!</definedName>
    <definedName name="\r" localSheetId="43">#REF!</definedName>
    <definedName name="\r">#REF!</definedName>
    <definedName name="\S" localSheetId="7">#REF!</definedName>
    <definedName name="\S" localSheetId="22">#REF!</definedName>
    <definedName name="\S" localSheetId="45">#REF!</definedName>
    <definedName name="\S" localSheetId="46">#REF!</definedName>
    <definedName name="\S" localSheetId="41">#REF!</definedName>
    <definedName name="\S" localSheetId="43">#REF!</definedName>
    <definedName name="\S">#REF!</definedName>
    <definedName name="_" localSheetId="7">#REF!</definedName>
    <definedName name="_" localSheetId="41">#REF!</definedName>
    <definedName name="_" localSheetId="43">#REF!</definedName>
    <definedName name="_">#REF!</definedName>
    <definedName name="___________________h35" localSheetId="8" hidden="1">{#N/A,#N/A,FALSE,"informes"}</definedName>
    <definedName name="___________________h35" localSheetId="11" hidden="1">{#N/A,#N/A,FALSE,"informes"}</definedName>
    <definedName name="___________________h35" localSheetId="12" hidden="1">{#N/A,#N/A,FALSE,"informes"}</definedName>
    <definedName name="___________________h35" localSheetId="13" hidden="1">{#N/A,#N/A,FALSE,"informes"}</definedName>
    <definedName name="___________________h35" localSheetId="14" hidden="1">{#N/A,#N/A,FALSE,"informes"}</definedName>
    <definedName name="___________________h35" localSheetId="15" hidden="1">{#N/A,#N/A,FALSE,"informes"}</definedName>
    <definedName name="___________________h35" localSheetId="16" hidden="1">{#N/A,#N/A,FALSE,"informes"}</definedName>
    <definedName name="___________________h35" localSheetId="17" hidden="1">{#N/A,#N/A,FALSE,"informes"}</definedName>
    <definedName name="___________________h35" localSheetId="18" hidden="1">{#N/A,#N/A,FALSE,"informes"}</definedName>
    <definedName name="___________________h35" localSheetId="19" hidden="1">{#N/A,#N/A,FALSE,"informes"}</definedName>
    <definedName name="___________________h35" localSheetId="20" hidden="1">{#N/A,#N/A,FALSE,"informes"}</definedName>
    <definedName name="___________________h35" localSheetId="21" hidden="1">{#N/A,#N/A,FALSE,"informes"}</definedName>
    <definedName name="___________________h35" localSheetId="22" hidden="1">{#N/A,#N/A,FALSE,"informes"}</definedName>
    <definedName name="___________________h35" localSheetId="29" hidden="1">{#N/A,#N/A,FALSE,"informes"}</definedName>
    <definedName name="___________________h35" localSheetId="23" hidden="1">{#N/A,#N/A,FALSE,"informes"}</definedName>
    <definedName name="___________________h35" localSheetId="24" hidden="1">{#N/A,#N/A,FALSE,"informes"}</definedName>
    <definedName name="___________________h35" localSheetId="25" hidden="1">{#N/A,#N/A,FALSE,"informes"}</definedName>
    <definedName name="___________________h35" localSheetId="26" hidden="1">{#N/A,#N/A,FALSE,"informes"}</definedName>
    <definedName name="___________________h35" localSheetId="27" hidden="1">{#N/A,#N/A,FALSE,"informes"}</definedName>
    <definedName name="___________________h35" localSheetId="28" hidden="1">{#N/A,#N/A,FALSE,"informes"}</definedName>
    <definedName name="___________________h35" hidden="1">{#N/A,#N/A,FALSE,"informes"}</definedName>
    <definedName name="___________________R" localSheetId="8" hidden="1">{"INGRESOS DOLARES",#N/A,FALSE,"informes"}</definedName>
    <definedName name="___________________R" localSheetId="11" hidden="1">{"INGRESOS DOLARES",#N/A,FALSE,"informes"}</definedName>
    <definedName name="___________________R" localSheetId="12" hidden="1">{"INGRESOS DOLARES",#N/A,FALSE,"informes"}</definedName>
    <definedName name="___________________R" localSheetId="13" hidden="1">{"INGRESOS DOLARES",#N/A,FALSE,"informes"}</definedName>
    <definedName name="___________________R" localSheetId="14" hidden="1">{"INGRESOS DOLARES",#N/A,FALSE,"informes"}</definedName>
    <definedName name="___________________R" localSheetId="15" hidden="1">{"INGRESOS DOLARES",#N/A,FALSE,"informes"}</definedName>
    <definedName name="___________________R" localSheetId="16" hidden="1">{"INGRESOS DOLARES",#N/A,FALSE,"informes"}</definedName>
    <definedName name="___________________R" localSheetId="17" hidden="1">{"INGRESOS DOLARES",#N/A,FALSE,"informes"}</definedName>
    <definedName name="___________________R" localSheetId="18" hidden="1">{"INGRESOS DOLARES",#N/A,FALSE,"informes"}</definedName>
    <definedName name="___________________R" localSheetId="19" hidden="1">{"INGRESOS DOLARES",#N/A,FALSE,"informes"}</definedName>
    <definedName name="___________________R" localSheetId="20" hidden="1">{"INGRESOS DOLARES",#N/A,FALSE,"informes"}</definedName>
    <definedName name="___________________R" localSheetId="21" hidden="1">{"INGRESOS DOLARES",#N/A,FALSE,"informes"}</definedName>
    <definedName name="___________________R" localSheetId="22" hidden="1">{"INGRESOS DOLARES",#N/A,FALSE,"informes"}</definedName>
    <definedName name="___________________R" localSheetId="29" hidden="1">{"INGRESOS DOLARES",#N/A,FALSE,"informes"}</definedName>
    <definedName name="___________________R" localSheetId="23" hidden="1">{"INGRESOS DOLARES",#N/A,FALSE,"informes"}</definedName>
    <definedName name="___________________R" localSheetId="24" hidden="1">{"INGRESOS DOLARES",#N/A,FALSE,"informes"}</definedName>
    <definedName name="___________________R" localSheetId="25" hidden="1">{"INGRESOS DOLARES",#N/A,FALSE,"informes"}</definedName>
    <definedName name="___________________R" localSheetId="26" hidden="1">{"INGRESOS DOLARES",#N/A,FALSE,"informes"}</definedName>
    <definedName name="___________________R" localSheetId="27" hidden="1">{"INGRESOS DOLARES",#N/A,FALSE,"informes"}</definedName>
    <definedName name="___________________R" localSheetId="28" hidden="1">{"INGRESOS DOLARES",#N/A,FALSE,"informes"}</definedName>
    <definedName name="___________________R" hidden="1">{"INGRESOS DOLARES",#N/A,FALSE,"informes"}</definedName>
    <definedName name="__________________h35" localSheetId="8" hidden="1">{#N/A,#N/A,FALSE,"informes"}</definedName>
    <definedName name="__________________h35" localSheetId="11" hidden="1">{#N/A,#N/A,FALSE,"informes"}</definedName>
    <definedName name="__________________h35" localSheetId="12" hidden="1">{#N/A,#N/A,FALSE,"informes"}</definedName>
    <definedName name="__________________h35" localSheetId="13" hidden="1">{#N/A,#N/A,FALSE,"informes"}</definedName>
    <definedName name="__________________h35" localSheetId="14" hidden="1">{#N/A,#N/A,FALSE,"informes"}</definedName>
    <definedName name="__________________h35" localSheetId="15" hidden="1">{#N/A,#N/A,FALSE,"informes"}</definedName>
    <definedName name="__________________h35" localSheetId="16" hidden="1">{#N/A,#N/A,FALSE,"informes"}</definedName>
    <definedName name="__________________h35" localSheetId="17" hidden="1">{#N/A,#N/A,FALSE,"informes"}</definedName>
    <definedName name="__________________h35" localSheetId="18" hidden="1">{#N/A,#N/A,FALSE,"informes"}</definedName>
    <definedName name="__________________h35" localSheetId="19" hidden="1">{#N/A,#N/A,FALSE,"informes"}</definedName>
    <definedName name="__________________h35" localSheetId="20" hidden="1">{#N/A,#N/A,FALSE,"informes"}</definedName>
    <definedName name="__________________h35" localSheetId="21" hidden="1">{#N/A,#N/A,FALSE,"informes"}</definedName>
    <definedName name="__________________h35" localSheetId="22" hidden="1">{#N/A,#N/A,FALSE,"informes"}</definedName>
    <definedName name="__________________h35" localSheetId="29" hidden="1">{#N/A,#N/A,FALSE,"informes"}</definedName>
    <definedName name="__________________h35" localSheetId="23" hidden="1">{#N/A,#N/A,FALSE,"informes"}</definedName>
    <definedName name="__________________h35" localSheetId="24" hidden="1">{#N/A,#N/A,FALSE,"informes"}</definedName>
    <definedName name="__________________h35" localSheetId="25" hidden="1">{#N/A,#N/A,FALSE,"informes"}</definedName>
    <definedName name="__________________h35" localSheetId="26" hidden="1">{#N/A,#N/A,FALSE,"informes"}</definedName>
    <definedName name="__________________h35" localSheetId="27" hidden="1">{#N/A,#N/A,FALSE,"informes"}</definedName>
    <definedName name="__________________h35" localSheetId="28" hidden="1">{#N/A,#N/A,FALSE,"informes"}</definedName>
    <definedName name="__________________h35" hidden="1">{#N/A,#N/A,FALSE,"informes"}</definedName>
    <definedName name="__________________R" localSheetId="8" hidden="1">{"INGRESOS DOLARES",#N/A,FALSE,"informes"}</definedName>
    <definedName name="__________________R" localSheetId="11" hidden="1">{"INGRESOS DOLARES",#N/A,FALSE,"informes"}</definedName>
    <definedName name="__________________R" localSheetId="12" hidden="1">{"INGRESOS DOLARES",#N/A,FALSE,"informes"}</definedName>
    <definedName name="__________________R" localSheetId="13" hidden="1">{"INGRESOS DOLARES",#N/A,FALSE,"informes"}</definedName>
    <definedName name="__________________R" localSheetId="14" hidden="1">{"INGRESOS DOLARES",#N/A,FALSE,"informes"}</definedName>
    <definedName name="__________________R" localSheetId="15" hidden="1">{"INGRESOS DOLARES",#N/A,FALSE,"informes"}</definedName>
    <definedName name="__________________R" localSheetId="16" hidden="1">{"INGRESOS DOLARES",#N/A,FALSE,"informes"}</definedName>
    <definedName name="__________________R" localSheetId="17" hidden="1">{"INGRESOS DOLARES",#N/A,FALSE,"informes"}</definedName>
    <definedName name="__________________R" localSheetId="18" hidden="1">{"INGRESOS DOLARES",#N/A,FALSE,"informes"}</definedName>
    <definedName name="__________________R" localSheetId="19" hidden="1">{"INGRESOS DOLARES",#N/A,FALSE,"informes"}</definedName>
    <definedName name="__________________R" localSheetId="20" hidden="1">{"INGRESOS DOLARES",#N/A,FALSE,"informes"}</definedName>
    <definedName name="__________________R" localSheetId="21" hidden="1">{"INGRESOS DOLARES",#N/A,FALSE,"informes"}</definedName>
    <definedName name="__________________R" localSheetId="22" hidden="1">{"INGRESOS DOLARES",#N/A,FALSE,"informes"}</definedName>
    <definedName name="__________________R" localSheetId="29" hidden="1">{"INGRESOS DOLARES",#N/A,FALSE,"informes"}</definedName>
    <definedName name="__________________R" localSheetId="23" hidden="1">{"INGRESOS DOLARES",#N/A,FALSE,"informes"}</definedName>
    <definedName name="__________________R" localSheetId="24" hidden="1">{"INGRESOS DOLARES",#N/A,FALSE,"informes"}</definedName>
    <definedName name="__________________R" localSheetId="25" hidden="1">{"INGRESOS DOLARES",#N/A,FALSE,"informes"}</definedName>
    <definedName name="__________________R" localSheetId="26" hidden="1">{"INGRESOS DOLARES",#N/A,FALSE,"informes"}</definedName>
    <definedName name="__________________R" localSheetId="27" hidden="1">{"INGRESOS DOLARES",#N/A,FALSE,"informes"}</definedName>
    <definedName name="__________________R" localSheetId="28" hidden="1">{"INGRESOS DOLARES",#N/A,FALSE,"informes"}</definedName>
    <definedName name="__________________R" hidden="1">{"INGRESOS DOLARES",#N/A,FALSE,"informes"}</definedName>
    <definedName name="_________________h35" localSheetId="8" hidden="1">{#N/A,#N/A,FALSE,"informes"}</definedName>
    <definedName name="_________________h35" localSheetId="11" hidden="1">{#N/A,#N/A,FALSE,"informes"}</definedName>
    <definedName name="_________________h35" localSheetId="12" hidden="1">{#N/A,#N/A,FALSE,"informes"}</definedName>
    <definedName name="_________________h35" localSheetId="13" hidden="1">{#N/A,#N/A,FALSE,"informes"}</definedName>
    <definedName name="_________________h35" localSheetId="14" hidden="1">{#N/A,#N/A,FALSE,"informes"}</definedName>
    <definedName name="_________________h35" localSheetId="15" hidden="1">{#N/A,#N/A,FALSE,"informes"}</definedName>
    <definedName name="_________________h35" localSheetId="16" hidden="1">{#N/A,#N/A,FALSE,"informes"}</definedName>
    <definedName name="_________________h35" localSheetId="17" hidden="1">{#N/A,#N/A,FALSE,"informes"}</definedName>
    <definedName name="_________________h35" localSheetId="18" hidden="1">{#N/A,#N/A,FALSE,"informes"}</definedName>
    <definedName name="_________________h35" localSheetId="19" hidden="1">{#N/A,#N/A,FALSE,"informes"}</definedName>
    <definedName name="_________________h35" localSheetId="20" hidden="1">{#N/A,#N/A,FALSE,"informes"}</definedName>
    <definedName name="_________________h35" localSheetId="21" hidden="1">{#N/A,#N/A,FALSE,"informes"}</definedName>
    <definedName name="_________________h35" localSheetId="22" hidden="1">{#N/A,#N/A,FALSE,"informes"}</definedName>
    <definedName name="_________________h35" localSheetId="29" hidden="1">{#N/A,#N/A,FALSE,"informes"}</definedName>
    <definedName name="_________________h35" localSheetId="23" hidden="1">{#N/A,#N/A,FALSE,"informes"}</definedName>
    <definedName name="_________________h35" localSheetId="24" hidden="1">{#N/A,#N/A,FALSE,"informes"}</definedName>
    <definedName name="_________________h35" localSheetId="25" hidden="1">{#N/A,#N/A,FALSE,"informes"}</definedName>
    <definedName name="_________________h35" localSheetId="26" hidden="1">{#N/A,#N/A,FALSE,"informes"}</definedName>
    <definedName name="_________________h35" localSheetId="27" hidden="1">{#N/A,#N/A,FALSE,"informes"}</definedName>
    <definedName name="_________________h35" localSheetId="28" hidden="1">{#N/A,#N/A,FALSE,"informes"}</definedName>
    <definedName name="_________________h35" hidden="1">{#N/A,#N/A,FALSE,"informes"}</definedName>
    <definedName name="_________________R" localSheetId="8" hidden="1">{"INGRESOS DOLARES",#N/A,FALSE,"informes"}</definedName>
    <definedName name="_________________R" localSheetId="11" hidden="1">{"INGRESOS DOLARES",#N/A,FALSE,"informes"}</definedName>
    <definedName name="_________________R" localSheetId="12" hidden="1">{"INGRESOS DOLARES",#N/A,FALSE,"informes"}</definedName>
    <definedName name="_________________R" localSheetId="13" hidden="1">{"INGRESOS DOLARES",#N/A,FALSE,"informes"}</definedName>
    <definedName name="_________________R" localSheetId="14" hidden="1">{"INGRESOS DOLARES",#N/A,FALSE,"informes"}</definedName>
    <definedName name="_________________R" localSheetId="15" hidden="1">{"INGRESOS DOLARES",#N/A,FALSE,"informes"}</definedName>
    <definedName name="_________________R" localSheetId="16" hidden="1">{"INGRESOS DOLARES",#N/A,FALSE,"informes"}</definedName>
    <definedName name="_________________R" localSheetId="17" hidden="1">{"INGRESOS DOLARES",#N/A,FALSE,"informes"}</definedName>
    <definedName name="_________________R" localSheetId="18" hidden="1">{"INGRESOS DOLARES",#N/A,FALSE,"informes"}</definedName>
    <definedName name="_________________R" localSheetId="19" hidden="1">{"INGRESOS DOLARES",#N/A,FALSE,"informes"}</definedName>
    <definedName name="_________________R" localSheetId="20" hidden="1">{"INGRESOS DOLARES",#N/A,FALSE,"informes"}</definedName>
    <definedName name="_________________R" localSheetId="21" hidden="1">{"INGRESOS DOLARES",#N/A,FALSE,"informes"}</definedName>
    <definedName name="_________________R" localSheetId="22" hidden="1">{"INGRESOS DOLARES",#N/A,FALSE,"informes"}</definedName>
    <definedName name="_________________R" localSheetId="29" hidden="1">{"INGRESOS DOLARES",#N/A,FALSE,"informes"}</definedName>
    <definedName name="_________________R" localSheetId="23" hidden="1">{"INGRESOS DOLARES",#N/A,FALSE,"informes"}</definedName>
    <definedName name="_________________R" localSheetId="24" hidden="1">{"INGRESOS DOLARES",#N/A,FALSE,"informes"}</definedName>
    <definedName name="_________________R" localSheetId="25" hidden="1">{"INGRESOS DOLARES",#N/A,FALSE,"informes"}</definedName>
    <definedName name="_________________R" localSheetId="26" hidden="1">{"INGRESOS DOLARES",#N/A,FALSE,"informes"}</definedName>
    <definedName name="_________________R" localSheetId="27" hidden="1">{"INGRESOS DOLARES",#N/A,FALSE,"informes"}</definedName>
    <definedName name="_________________R" localSheetId="28" hidden="1">{"INGRESOS DOLARES",#N/A,FALSE,"informes"}</definedName>
    <definedName name="_________________R" hidden="1">{"INGRESOS DOLARES",#N/A,FALSE,"informes"}</definedName>
    <definedName name="________________h35" localSheetId="8" hidden="1">{#N/A,#N/A,FALSE,"informes"}</definedName>
    <definedName name="________________h35" localSheetId="11" hidden="1">{#N/A,#N/A,FALSE,"informes"}</definedName>
    <definedName name="________________h35" localSheetId="12" hidden="1">{#N/A,#N/A,FALSE,"informes"}</definedName>
    <definedName name="________________h35" localSheetId="13" hidden="1">{#N/A,#N/A,FALSE,"informes"}</definedName>
    <definedName name="________________h35" localSheetId="14" hidden="1">{#N/A,#N/A,FALSE,"informes"}</definedName>
    <definedName name="________________h35" localSheetId="15" hidden="1">{#N/A,#N/A,FALSE,"informes"}</definedName>
    <definedName name="________________h35" localSheetId="16" hidden="1">{#N/A,#N/A,FALSE,"informes"}</definedName>
    <definedName name="________________h35" localSheetId="17" hidden="1">{#N/A,#N/A,FALSE,"informes"}</definedName>
    <definedName name="________________h35" localSheetId="18" hidden="1">{#N/A,#N/A,FALSE,"informes"}</definedName>
    <definedName name="________________h35" localSheetId="19" hidden="1">{#N/A,#N/A,FALSE,"informes"}</definedName>
    <definedName name="________________h35" localSheetId="20" hidden="1">{#N/A,#N/A,FALSE,"informes"}</definedName>
    <definedName name="________________h35" localSheetId="21" hidden="1">{#N/A,#N/A,FALSE,"informes"}</definedName>
    <definedName name="________________h35" localSheetId="22" hidden="1">{#N/A,#N/A,FALSE,"informes"}</definedName>
    <definedName name="________________h35" localSheetId="29" hidden="1">{#N/A,#N/A,FALSE,"informes"}</definedName>
    <definedName name="________________h35" localSheetId="23" hidden="1">{#N/A,#N/A,FALSE,"informes"}</definedName>
    <definedName name="________________h35" localSheetId="24" hidden="1">{#N/A,#N/A,FALSE,"informes"}</definedName>
    <definedName name="________________h35" localSheetId="25" hidden="1">{#N/A,#N/A,FALSE,"informes"}</definedName>
    <definedName name="________________h35" localSheetId="26" hidden="1">{#N/A,#N/A,FALSE,"informes"}</definedName>
    <definedName name="________________h35" localSheetId="27" hidden="1">{#N/A,#N/A,FALSE,"informes"}</definedName>
    <definedName name="________________h35" localSheetId="28" hidden="1">{#N/A,#N/A,FALSE,"informes"}</definedName>
    <definedName name="________________h35" hidden="1">{#N/A,#N/A,FALSE,"informes"}</definedName>
    <definedName name="________________R" localSheetId="8" hidden="1">{"INGRESOS DOLARES",#N/A,FALSE,"informes"}</definedName>
    <definedName name="________________R" localSheetId="11" hidden="1">{"INGRESOS DOLARES",#N/A,FALSE,"informes"}</definedName>
    <definedName name="________________R" localSheetId="12" hidden="1">{"INGRESOS DOLARES",#N/A,FALSE,"informes"}</definedName>
    <definedName name="________________R" localSheetId="13" hidden="1">{"INGRESOS DOLARES",#N/A,FALSE,"informes"}</definedName>
    <definedName name="________________R" localSheetId="14" hidden="1">{"INGRESOS DOLARES",#N/A,FALSE,"informes"}</definedName>
    <definedName name="________________R" localSheetId="15" hidden="1">{"INGRESOS DOLARES",#N/A,FALSE,"informes"}</definedName>
    <definedName name="________________R" localSheetId="16" hidden="1">{"INGRESOS DOLARES",#N/A,FALSE,"informes"}</definedName>
    <definedName name="________________R" localSheetId="17" hidden="1">{"INGRESOS DOLARES",#N/A,FALSE,"informes"}</definedName>
    <definedName name="________________R" localSheetId="18" hidden="1">{"INGRESOS DOLARES",#N/A,FALSE,"informes"}</definedName>
    <definedName name="________________R" localSheetId="19" hidden="1">{"INGRESOS DOLARES",#N/A,FALSE,"informes"}</definedName>
    <definedName name="________________R" localSheetId="20" hidden="1">{"INGRESOS DOLARES",#N/A,FALSE,"informes"}</definedName>
    <definedName name="________________R" localSheetId="21" hidden="1">{"INGRESOS DOLARES",#N/A,FALSE,"informes"}</definedName>
    <definedName name="________________R" localSheetId="22" hidden="1">{"INGRESOS DOLARES",#N/A,FALSE,"informes"}</definedName>
    <definedName name="________________R" localSheetId="29" hidden="1">{"INGRESOS DOLARES",#N/A,FALSE,"informes"}</definedName>
    <definedName name="________________R" localSheetId="23" hidden="1">{"INGRESOS DOLARES",#N/A,FALSE,"informes"}</definedName>
    <definedName name="________________R" localSheetId="24" hidden="1">{"INGRESOS DOLARES",#N/A,FALSE,"informes"}</definedName>
    <definedName name="________________R" localSheetId="25" hidden="1">{"INGRESOS DOLARES",#N/A,FALSE,"informes"}</definedName>
    <definedName name="________________R" localSheetId="26" hidden="1">{"INGRESOS DOLARES",#N/A,FALSE,"informes"}</definedName>
    <definedName name="________________R" localSheetId="27" hidden="1">{"INGRESOS DOLARES",#N/A,FALSE,"informes"}</definedName>
    <definedName name="________________R" localSheetId="28" hidden="1">{"INGRESOS DOLARES",#N/A,FALSE,"informes"}</definedName>
    <definedName name="________________R" hidden="1">{"INGRESOS DOLARES",#N/A,FALSE,"informes"}</definedName>
    <definedName name="_______________h35" localSheetId="8" hidden="1">{#N/A,#N/A,FALSE,"informes"}</definedName>
    <definedName name="_______________h35" localSheetId="11" hidden="1">{#N/A,#N/A,FALSE,"informes"}</definedName>
    <definedName name="_______________h35" localSheetId="12" hidden="1">{#N/A,#N/A,FALSE,"informes"}</definedName>
    <definedName name="_______________h35" localSheetId="13" hidden="1">{#N/A,#N/A,FALSE,"informes"}</definedName>
    <definedName name="_______________h35" localSheetId="14" hidden="1">{#N/A,#N/A,FALSE,"informes"}</definedName>
    <definedName name="_______________h35" localSheetId="15" hidden="1">{#N/A,#N/A,FALSE,"informes"}</definedName>
    <definedName name="_______________h35" localSheetId="16" hidden="1">{#N/A,#N/A,FALSE,"informes"}</definedName>
    <definedName name="_______________h35" localSheetId="17" hidden="1">{#N/A,#N/A,FALSE,"informes"}</definedName>
    <definedName name="_______________h35" localSheetId="18" hidden="1">{#N/A,#N/A,FALSE,"informes"}</definedName>
    <definedName name="_______________h35" localSheetId="19" hidden="1">{#N/A,#N/A,FALSE,"informes"}</definedName>
    <definedName name="_______________h35" localSheetId="20" hidden="1">{#N/A,#N/A,FALSE,"informes"}</definedName>
    <definedName name="_______________h35" localSheetId="21" hidden="1">{#N/A,#N/A,FALSE,"informes"}</definedName>
    <definedName name="_______________h35" localSheetId="22" hidden="1">{#N/A,#N/A,FALSE,"informes"}</definedName>
    <definedName name="_______________h35" localSheetId="29" hidden="1">{#N/A,#N/A,FALSE,"informes"}</definedName>
    <definedName name="_______________h35" localSheetId="23" hidden="1">{#N/A,#N/A,FALSE,"informes"}</definedName>
    <definedName name="_______________h35" localSheetId="24" hidden="1">{#N/A,#N/A,FALSE,"informes"}</definedName>
    <definedName name="_______________h35" localSheetId="25" hidden="1">{#N/A,#N/A,FALSE,"informes"}</definedName>
    <definedName name="_______________h35" localSheetId="26" hidden="1">{#N/A,#N/A,FALSE,"informes"}</definedName>
    <definedName name="_______________h35" localSheetId="27" hidden="1">{#N/A,#N/A,FALSE,"informes"}</definedName>
    <definedName name="_______________h35" localSheetId="28" hidden="1">{#N/A,#N/A,FALSE,"informes"}</definedName>
    <definedName name="_______________h35" hidden="1">{#N/A,#N/A,FALSE,"informes"}</definedName>
    <definedName name="_______________R" localSheetId="8" hidden="1">{"INGRESOS DOLARES",#N/A,FALSE,"informes"}</definedName>
    <definedName name="_______________R" localSheetId="11" hidden="1">{"INGRESOS DOLARES",#N/A,FALSE,"informes"}</definedName>
    <definedName name="_______________R" localSheetId="12" hidden="1">{"INGRESOS DOLARES",#N/A,FALSE,"informes"}</definedName>
    <definedName name="_______________R" localSheetId="13" hidden="1">{"INGRESOS DOLARES",#N/A,FALSE,"informes"}</definedName>
    <definedName name="_______________R" localSheetId="14" hidden="1">{"INGRESOS DOLARES",#N/A,FALSE,"informes"}</definedName>
    <definedName name="_______________R" localSheetId="15" hidden="1">{"INGRESOS DOLARES",#N/A,FALSE,"informes"}</definedName>
    <definedName name="_______________R" localSheetId="16" hidden="1">{"INGRESOS DOLARES",#N/A,FALSE,"informes"}</definedName>
    <definedName name="_______________R" localSheetId="17" hidden="1">{"INGRESOS DOLARES",#N/A,FALSE,"informes"}</definedName>
    <definedName name="_______________R" localSheetId="18" hidden="1">{"INGRESOS DOLARES",#N/A,FALSE,"informes"}</definedName>
    <definedName name="_______________R" localSheetId="19" hidden="1">{"INGRESOS DOLARES",#N/A,FALSE,"informes"}</definedName>
    <definedName name="_______________R" localSheetId="20" hidden="1">{"INGRESOS DOLARES",#N/A,FALSE,"informes"}</definedName>
    <definedName name="_______________R" localSheetId="21" hidden="1">{"INGRESOS DOLARES",#N/A,FALSE,"informes"}</definedName>
    <definedName name="_______________R" localSheetId="22" hidden="1">{"INGRESOS DOLARES",#N/A,FALSE,"informes"}</definedName>
    <definedName name="_______________R" localSheetId="29" hidden="1">{"INGRESOS DOLARES",#N/A,FALSE,"informes"}</definedName>
    <definedName name="_______________R" localSheetId="23" hidden="1">{"INGRESOS DOLARES",#N/A,FALSE,"informes"}</definedName>
    <definedName name="_______________R" localSheetId="24" hidden="1">{"INGRESOS DOLARES",#N/A,FALSE,"informes"}</definedName>
    <definedName name="_______________R" localSheetId="25" hidden="1">{"INGRESOS DOLARES",#N/A,FALSE,"informes"}</definedName>
    <definedName name="_______________R" localSheetId="26" hidden="1">{"INGRESOS DOLARES",#N/A,FALSE,"informes"}</definedName>
    <definedName name="_______________R" localSheetId="27" hidden="1">{"INGRESOS DOLARES",#N/A,FALSE,"informes"}</definedName>
    <definedName name="_______________R" localSheetId="28" hidden="1">{"INGRESOS DOLARES",#N/A,FALSE,"informes"}</definedName>
    <definedName name="_______________R" hidden="1">{"INGRESOS DOLARES",#N/A,FALSE,"informes"}</definedName>
    <definedName name="______________h35" localSheetId="8" hidden="1">{#N/A,#N/A,FALSE,"informes"}</definedName>
    <definedName name="______________h35" localSheetId="11" hidden="1">{#N/A,#N/A,FALSE,"informes"}</definedName>
    <definedName name="______________h35" localSheetId="12" hidden="1">{#N/A,#N/A,FALSE,"informes"}</definedName>
    <definedName name="______________h35" localSheetId="13" hidden="1">{#N/A,#N/A,FALSE,"informes"}</definedName>
    <definedName name="______________h35" localSheetId="14" hidden="1">{#N/A,#N/A,FALSE,"informes"}</definedName>
    <definedName name="______________h35" localSheetId="15" hidden="1">{#N/A,#N/A,FALSE,"informes"}</definedName>
    <definedName name="______________h35" localSheetId="16" hidden="1">{#N/A,#N/A,FALSE,"informes"}</definedName>
    <definedName name="______________h35" localSheetId="17" hidden="1">{#N/A,#N/A,FALSE,"informes"}</definedName>
    <definedName name="______________h35" localSheetId="18" hidden="1">{#N/A,#N/A,FALSE,"informes"}</definedName>
    <definedName name="______________h35" localSheetId="19" hidden="1">{#N/A,#N/A,FALSE,"informes"}</definedName>
    <definedName name="______________h35" localSheetId="20" hidden="1">{#N/A,#N/A,FALSE,"informes"}</definedName>
    <definedName name="______________h35" localSheetId="21" hidden="1">{#N/A,#N/A,FALSE,"informes"}</definedName>
    <definedName name="______________h35" localSheetId="22" hidden="1">{#N/A,#N/A,FALSE,"informes"}</definedName>
    <definedName name="______________h35" localSheetId="29" hidden="1">{#N/A,#N/A,FALSE,"informes"}</definedName>
    <definedName name="______________h35" localSheetId="23" hidden="1">{#N/A,#N/A,FALSE,"informes"}</definedName>
    <definedName name="______________h35" localSheetId="24" hidden="1">{#N/A,#N/A,FALSE,"informes"}</definedName>
    <definedName name="______________h35" localSheetId="25" hidden="1">{#N/A,#N/A,FALSE,"informes"}</definedName>
    <definedName name="______________h35" localSheetId="26" hidden="1">{#N/A,#N/A,FALSE,"informes"}</definedName>
    <definedName name="______________h35" localSheetId="27" hidden="1">{#N/A,#N/A,FALSE,"informes"}</definedName>
    <definedName name="______________h35" localSheetId="28" hidden="1">{#N/A,#N/A,FALSE,"informes"}</definedName>
    <definedName name="______________h35" hidden="1">{#N/A,#N/A,FALSE,"informes"}</definedName>
    <definedName name="______________R" localSheetId="8" hidden="1">{"INGRESOS DOLARES",#N/A,FALSE,"informes"}</definedName>
    <definedName name="______________R" localSheetId="11" hidden="1">{"INGRESOS DOLARES",#N/A,FALSE,"informes"}</definedName>
    <definedName name="______________R" localSheetId="12" hidden="1">{"INGRESOS DOLARES",#N/A,FALSE,"informes"}</definedName>
    <definedName name="______________R" localSheetId="13" hidden="1">{"INGRESOS DOLARES",#N/A,FALSE,"informes"}</definedName>
    <definedName name="______________R" localSheetId="14" hidden="1">{"INGRESOS DOLARES",#N/A,FALSE,"informes"}</definedName>
    <definedName name="______________R" localSheetId="15" hidden="1">{"INGRESOS DOLARES",#N/A,FALSE,"informes"}</definedName>
    <definedName name="______________R" localSheetId="16" hidden="1">{"INGRESOS DOLARES",#N/A,FALSE,"informes"}</definedName>
    <definedName name="______________R" localSheetId="17" hidden="1">{"INGRESOS DOLARES",#N/A,FALSE,"informes"}</definedName>
    <definedName name="______________R" localSheetId="18" hidden="1">{"INGRESOS DOLARES",#N/A,FALSE,"informes"}</definedName>
    <definedName name="______________R" localSheetId="19" hidden="1">{"INGRESOS DOLARES",#N/A,FALSE,"informes"}</definedName>
    <definedName name="______________R" localSheetId="20" hidden="1">{"INGRESOS DOLARES",#N/A,FALSE,"informes"}</definedName>
    <definedName name="______________R" localSheetId="21" hidden="1">{"INGRESOS DOLARES",#N/A,FALSE,"informes"}</definedName>
    <definedName name="______________R" localSheetId="22" hidden="1">{"INGRESOS DOLARES",#N/A,FALSE,"informes"}</definedName>
    <definedName name="______________R" localSheetId="29" hidden="1">{"INGRESOS DOLARES",#N/A,FALSE,"informes"}</definedName>
    <definedName name="______________R" localSheetId="23" hidden="1">{"INGRESOS DOLARES",#N/A,FALSE,"informes"}</definedName>
    <definedName name="______________R" localSheetId="24" hidden="1">{"INGRESOS DOLARES",#N/A,FALSE,"informes"}</definedName>
    <definedName name="______________R" localSheetId="25" hidden="1">{"INGRESOS DOLARES",#N/A,FALSE,"informes"}</definedName>
    <definedName name="______________R" localSheetId="26" hidden="1">{"INGRESOS DOLARES",#N/A,FALSE,"informes"}</definedName>
    <definedName name="______________R" localSheetId="27" hidden="1">{"INGRESOS DOLARES",#N/A,FALSE,"informes"}</definedName>
    <definedName name="______________R" localSheetId="28" hidden="1">{"INGRESOS DOLARES",#N/A,FALSE,"informes"}</definedName>
    <definedName name="______________R" hidden="1">{"INGRESOS DOLARES",#N/A,FALSE,"informes"}</definedName>
    <definedName name="_____________h35" localSheetId="8" hidden="1">{#N/A,#N/A,FALSE,"informes"}</definedName>
    <definedName name="_____________h35" localSheetId="11" hidden="1">{#N/A,#N/A,FALSE,"informes"}</definedName>
    <definedName name="_____________h35" localSheetId="12" hidden="1">{#N/A,#N/A,FALSE,"informes"}</definedName>
    <definedName name="_____________h35" localSheetId="13" hidden="1">{#N/A,#N/A,FALSE,"informes"}</definedName>
    <definedName name="_____________h35" localSheetId="14" hidden="1">{#N/A,#N/A,FALSE,"informes"}</definedName>
    <definedName name="_____________h35" localSheetId="15" hidden="1">{#N/A,#N/A,FALSE,"informes"}</definedName>
    <definedName name="_____________h35" localSheetId="16" hidden="1">{#N/A,#N/A,FALSE,"informes"}</definedName>
    <definedName name="_____________h35" localSheetId="17" hidden="1">{#N/A,#N/A,FALSE,"informes"}</definedName>
    <definedName name="_____________h35" localSheetId="18" hidden="1">{#N/A,#N/A,FALSE,"informes"}</definedName>
    <definedName name="_____________h35" localSheetId="19" hidden="1">{#N/A,#N/A,FALSE,"informes"}</definedName>
    <definedName name="_____________h35" localSheetId="20" hidden="1">{#N/A,#N/A,FALSE,"informes"}</definedName>
    <definedName name="_____________h35" localSheetId="21" hidden="1">{#N/A,#N/A,FALSE,"informes"}</definedName>
    <definedName name="_____________h35" localSheetId="22" hidden="1">{#N/A,#N/A,FALSE,"informes"}</definedName>
    <definedName name="_____________h35" localSheetId="29" hidden="1">{#N/A,#N/A,FALSE,"informes"}</definedName>
    <definedName name="_____________h35" localSheetId="23" hidden="1">{#N/A,#N/A,FALSE,"informes"}</definedName>
    <definedName name="_____________h35" localSheetId="24" hidden="1">{#N/A,#N/A,FALSE,"informes"}</definedName>
    <definedName name="_____________h35" localSheetId="25" hidden="1">{#N/A,#N/A,FALSE,"informes"}</definedName>
    <definedName name="_____________h35" localSheetId="26" hidden="1">{#N/A,#N/A,FALSE,"informes"}</definedName>
    <definedName name="_____________h35" localSheetId="27" hidden="1">{#N/A,#N/A,FALSE,"informes"}</definedName>
    <definedName name="_____________h35" localSheetId="28" hidden="1">{#N/A,#N/A,FALSE,"informes"}</definedName>
    <definedName name="_____________h35" hidden="1">{#N/A,#N/A,FALSE,"informes"}</definedName>
    <definedName name="_____________R" localSheetId="8" hidden="1">{"INGRESOS DOLARES",#N/A,FALSE,"informes"}</definedName>
    <definedName name="_____________R" localSheetId="11" hidden="1">{"INGRESOS DOLARES",#N/A,FALSE,"informes"}</definedName>
    <definedName name="_____________R" localSheetId="12" hidden="1">{"INGRESOS DOLARES",#N/A,FALSE,"informes"}</definedName>
    <definedName name="_____________R" localSheetId="13" hidden="1">{"INGRESOS DOLARES",#N/A,FALSE,"informes"}</definedName>
    <definedName name="_____________R" localSheetId="14" hidden="1">{"INGRESOS DOLARES",#N/A,FALSE,"informes"}</definedName>
    <definedName name="_____________R" localSheetId="15" hidden="1">{"INGRESOS DOLARES",#N/A,FALSE,"informes"}</definedName>
    <definedName name="_____________R" localSheetId="16" hidden="1">{"INGRESOS DOLARES",#N/A,FALSE,"informes"}</definedName>
    <definedName name="_____________R" localSheetId="17" hidden="1">{"INGRESOS DOLARES",#N/A,FALSE,"informes"}</definedName>
    <definedName name="_____________R" localSheetId="18" hidden="1">{"INGRESOS DOLARES",#N/A,FALSE,"informes"}</definedName>
    <definedName name="_____________R" localSheetId="19" hidden="1">{"INGRESOS DOLARES",#N/A,FALSE,"informes"}</definedName>
    <definedName name="_____________R" localSheetId="20" hidden="1">{"INGRESOS DOLARES",#N/A,FALSE,"informes"}</definedName>
    <definedName name="_____________R" localSheetId="21" hidden="1">{"INGRESOS DOLARES",#N/A,FALSE,"informes"}</definedName>
    <definedName name="_____________R" localSheetId="22" hidden="1">{"INGRESOS DOLARES",#N/A,FALSE,"informes"}</definedName>
    <definedName name="_____________R" localSheetId="29" hidden="1">{"INGRESOS DOLARES",#N/A,FALSE,"informes"}</definedName>
    <definedName name="_____________R" localSheetId="23" hidden="1">{"INGRESOS DOLARES",#N/A,FALSE,"informes"}</definedName>
    <definedName name="_____________R" localSheetId="24" hidden="1">{"INGRESOS DOLARES",#N/A,FALSE,"informes"}</definedName>
    <definedName name="_____________R" localSheetId="25" hidden="1">{"INGRESOS DOLARES",#N/A,FALSE,"informes"}</definedName>
    <definedName name="_____________R" localSheetId="26" hidden="1">{"INGRESOS DOLARES",#N/A,FALSE,"informes"}</definedName>
    <definedName name="_____________R" localSheetId="27" hidden="1">{"INGRESOS DOLARES",#N/A,FALSE,"informes"}</definedName>
    <definedName name="_____________R" localSheetId="28" hidden="1">{"INGRESOS DOLARES",#N/A,FALSE,"informes"}</definedName>
    <definedName name="_____________R" hidden="1">{"INGRESOS DOLARES",#N/A,FALSE,"informes"}</definedName>
    <definedName name="____________h35" localSheetId="8" hidden="1">{#N/A,#N/A,FALSE,"informes"}</definedName>
    <definedName name="____________h35" localSheetId="11" hidden="1">{#N/A,#N/A,FALSE,"informes"}</definedName>
    <definedName name="____________h35" localSheetId="12" hidden="1">{#N/A,#N/A,FALSE,"informes"}</definedName>
    <definedName name="____________h35" localSheetId="13" hidden="1">{#N/A,#N/A,FALSE,"informes"}</definedName>
    <definedName name="____________h35" localSheetId="14" hidden="1">{#N/A,#N/A,FALSE,"informes"}</definedName>
    <definedName name="____________h35" localSheetId="15" hidden="1">{#N/A,#N/A,FALSE,"informes"}</definedName>
    <definedName name="____________h35" localSheetId="16" hidden="1">{#N/A,#N/A,FALSE,"informes"}</definedName>
    <definedName name="____________h35" localSheetId="17" hidden="1">{#N/A,#N/A,FALSE,"informes"}</definedName>
    <definedName name="____________h35" localSheetId="18" hidden="1">{#N/A,#N/A,FALSE,"informes"}</definedName>
    <definedName name="____________h35" localSheetId="19" hidden="1">{#N/A,#N/A,FALSE,"informes"}</definedName>
    <definedName name="____________h35" localSheetId="20" hidden="1">{#N/A,#N/A,FALSE,"informes"}</definedName>
    <definedName name="____________h35" localSheetId="21" hidden="1">{#N/A,#N/A,FALSE,"informes"}</definedName>
    <definedName name="____________h35" localSheetId="22" hidden="1">{#N/A,#N/A,FALSE,"informes"}</definedName>
    <definedName name="____________h35" localSheetId="29" hidden="1">{#N/A,#N/A,FALSE,"informes"}</definedName>
    <definedName name="____________h35" localSheetId="23" hidden="1">{#N/A,#N/A,FALSE,"informes"}</definedName>
    <definedName name="____________h35" localSheetId="24" hidden="1">{#N/A,#N/A,FALSE,"informes"}</definedName>
    <definedName name="____________h35" localSheetId="25" hidden="1">{#N/A,#N/A,FALSE,"informes"}</definedName>
    <definedName name="____________h35" localSheetId="26" hidden="1">{#N/A,#N/A,FALSE,"informes"}</definedName>
    <definedName name="____________h35" localSheetId="27" hidden="1">{#N/A,#N/A,FALSE,"informes"}</definedName>
    <definedName name="____________h35" localSheetId="28" hidden="1">{#N/A,#N/A,FALSE,"informes"}</definedName>
    <definedName name="____________h35" hidden="1">{#N/A,#N/A,FALSE,"informes"}</definedName>
    <definedName name="____________PIB01" localSheetId="46">#REF!</definedName>
    <definedName name="____________PIB01">#REF!</definedName>
    <definedName name="____________PIB02" localSheetId="46">#REF!</definedName>
    <definedName name="____________PIB02">#REF!</definedName>
    <definedName name="____________R" localSheetId="8" hidden="1">{"INGRESOS DOLARES",#N/A,FALSE,"informes"}</definedName>
    <definedName name="____________R" localSheetId="11" hidden="1">{"INGRESOS DOLARES",#N/A,FALSE,"informes"}</definedName>
    <definedName name="____________R" localSheetId="12" hidden="1">{"INGRESOS DOLARES",#N/A,FALSE,"informes"}</definedName>
    <definedName name="____________R" localSheetId="13" hidden="1">{"INGRESOS DOLARES",#N/A,FALSE,"informes"}</definedName>
    <definedName name="____________R" localSheetId="14" hidden="1">{"INGRESOS DOLARES",#N/A,FALSE,"informes"}</definedName>
    <definedName name="____________R" localSheetId="15" hidden="1">{"INGRESOS DOLARES",#N/A,FALSE,"informes"}</definedName>
    <definedName name="____________R" localSheetId="16" hidden="1">{"INGRESOS DOLARES",#N/A,FALSE,"informes"}</definedName>
    <definedName name="____________R" localSheetId="17" hidden="1">{"INGRESOS DOLARES",#N/A,FALSE,"informes"}</definedName>
    <definedName name="____________R" localSheetId="18" hidden="1">{"INGRESOS DOLARES",#N/A,FALSE,"informes"}</definedName>
    <definedName name="____________R" localSheetId="19" hidden="1">{"INGRESOS DOLARES",#N/A,FALSE,"informes"}</definedName>
    <definedName name="____________R" localSheetId="20" hidden="1">{"INGRESOS DOLARES",#N/A,FALSE,"informes"}</definedName>
    <definedName name="____________R" localSheetId="21" hidden="1">{"INGRESOS DOLARES",#N/A,FALSE,"informes"}</definedName>
    <definedName name="____________R" localSheetId="22" hidden="1">{"INGRESOS DOLARES",#N/A,FALSE,"informes"}</definedName>
    <definedName name="____________R" localSheetId="29" hidden="1">{"INGRESOS DOLARES",#N/A,FALSE,"informes"}</definedName>
    <definedName name="____________R" localSheetId="23" hidden="1">{"INGRESOS DOLARES",#N/A,FALSE,"informes"}</definedName>
    <definedName name="____________R" localSheetId="24" hidden="1">{"INGRESOS DOLARES",#N/A,FALSE,"informes"}</definedName>
    <definedName name="____________R" localSheetId="25" hidden="1">{"INGRESOS DOLARES",#N/A,FALSE,"informes"}</definedName>
    <definedName name="____________R" localSheetId="26" hidden="1">{"INGRESOS DOLARES",#N/A,FALSE,"informes"}</definedName>
    <definedName name="____________R" localSheetId="27" hidden="1">{"INGRESOS DOLARES",#N/A,FALSE,"informes"}</definedName>
    <definedName name="____________R" localSheetId="28" hidden="1">{"INGRESOS DOLARES",#N/A,FALSE,"informes"}</definedName>
    <definedName name="____________R" hidden="1">{"INGRESOS DOLARES",#N/A,FALSE,"informes"}</definedName>
    <definedName name="___________h35" localSheetId="8" hidden="1">{#N/A,#N/A,FALSE,"informes"}</definedName>
    <definedName name="___________h35" localSheetId="11" hidden="1">{#N/A,#N/A,FALSE,"informes"}</definedName>
    <definedName name="___________h35" localSheetId="12" hidden="1">{#N/A,#N/A,FALSE,"informes"}</definedName>
    <definedName name="___________h35" localSheetId="13" hidden="1">{#N/A,#N/A,FALSE,"informes"}</definedName>
    <definedName name="___________h35" localSheetId="14" hidden="1">{#N/A,#N/A,FALSE,"informes"}</definedName>
    <definedName name="___________h35" localSheetId="15" hidden="1">{#N/A,#N/A,FALSE,"informes"}</definedName>
    <definedName name="___________h35" localSheetId="16" hidden="1">{#N/A,#N/A,FALSE,"informes"}</definedName>
    <definedName name="___________h35" localSheetId="17" hidden="1">{#N/A,#N/A,FALSE,"informes"}</definedName>
    <definedName name="___________h35" localSheetId="18" hidden="1">{#N/A,#N/A,FALSE,"informes"}</definedName>
    <definedName name="___________h35" localSheetId="19" hidden="1">{#N/A,#N/A,FALSE,"informes"}</definedName>
    <definedName name="___________h35" localSheetId="20" hidden="1">{#N/A,#N/A,FALSE,"informes"}</definedName>
    <definedName name="___________h35" localSheetId="21" hidden="1">{#N/A,#N/A,FALSE,"informes"}</definedName>
    <definedName name="___________h35" localSheetId="22" hidden="1">{#N/A,#N/A,FALSE,"informes"}</definedName>
    <definedName name="___________h35" localSheetId="29" hidden="1">{#N/A,#N/A,FALSE,"informes"}</definedName>
    <definedName name="___________h35" localSheetId="23" hidden="1">{#N/A,#N/A,FALSE,"informes"}</definedName>
    <definedName name="___________h35" localSheetId="24" hidden="1">{#N/A,#N/A,FALSE,"informes"}</definedName>
    <definedName name="___________h35" localSheetId="25" hidden="1">{#N/A,#N/A,FALSE,"informes"}</definedName>
    <definedName name="___________h35" localSheetId="26" hidden="1">{#N/A,#N/A,FALSE,"informes"}</definedName>
    <definedName name="___________h35" localSheetId="27" hidden="1">{#N/A,#N/A,FALSE,"informes"}</definedName>
    <definedName name="___________h35" localSheetId="28" hidden="1">{#N/A,#N/A,FALSE,"informes"}</definedName>
    <definedName name="___________h35" hidden="1">{#N/A,#N/A,FALSE,"informes"}</definedName>
    <definedName name="___________LI97" localSheetId="46">#REF!</definedName>
    <definedName name="___________LI97">#REF!</definedName>
    <definedName name="___________pib1" localSheetId="46">#REF!</definedName>
    <definedName name="___________pib1">#REF!</definedName>
    <definedName name="___________R" localSheetId="8" hidden="1">{"INGRESOS DOLARES",#N/A,FALSE,"informes"}</definedName>
    <definedName name="___________R" localSheetId="11" hidden="1">{"INGRESOS DOLARES",#N/A,FALSE,"informes"}</definedName>
    <definedName name="___________R" localSheetId="12" hidden="1">{"INGRESOS DOLARES",#N/A,FALSE,"informes"}</definedName>
    <definedName name="___________R" localSheetId="13" hidden="1">{"INGRESOS DOLARES",#N/A,FALSE,"informes"}</definedName>
    <definedName name="___________R" localSheetId="14" hidden="1">{"INGRESOS DOLARES",#N/A,FALSE,"informes"}</definedName>
    <definedName name="___________R" localSheetId="15" hidden="1">{"INGRESOS DOLARES",#N/A,FALSE,"informes"}</definedName>
    <definedName name="___________R" localSheetId="16" hidden="1">{"INGRESOS DOLARES",#N/A,FALSE,"informes"}</definedName>
    <definedName name="___________R" localSheetId="17" hidden="1">{"INGRESOS DOLARES",#N/A,FALSE,"informes"}</definedName>
    <definedName name="___________R" localSheetId="18" hidden="1">{"INGRESOS DOLARES",#N/A,FALSE,"informes"}</definedName>
    <definedName name="___________R" localSheetId="19" hidden="1">{"INGRESOS DOLARES",#N/A,FALSE,"informes"}</definedName>
    <definedName name="___________R" localSheetId="20" hidden="1">{"INGRESOS DOLARES",#N/A,FALSE,"informes"}</definedName>
    <definedName name="___________R" localSheetId="21" hidden="1">{"INGRESOS DOLARES",#N/A,FALSE,"informes"}</definedName>
    <definedName name="___________R" localSheetId="22" hidden="1">{"INGRESOS DOLARES",#N/A,FALSE,"informes"}</definedName>
    <definedName name="___________R" localSheetId="29" hidden="1">{"INGRESOS DOLARES",#N/A,FALSE,"informes"}</definedName>
    <definedName name="___________R" localSheetId="23" hidden="1">{"INGRESOS DOLARES",#N/A,FALSE,"informes"}</definedName>
    <definedName name="___________R" localSheetId="24" hidden="1">{"INGRESOS DOLARES",#N/A,FALSE,"informes"}</definedName>
    <definedName name="___________R" localSheetId="25" hidden="1">{"INGRESOS DOLARES",#N/A,FALSE,"informes"}</definedName>
    <definedName name="___________R" localSheetId="26" hidden="1">{"INGRESOS DOLARES",#N/A,FALSE,"informes"}</definedName>
    <definedName name="___________R" localSheetId="27" hidden="1">{"INGRESOS DOLARES",#N/A,FALSE,"informes"}</definedName>
    <definedName name="___________R" localSheetId="28" hidden="1">{"INGRESOS DOLARES",#N/A,FALSE,"informes"}</definedName>
    <definedName name="___________R" hidden="1">{"INGRESOS DOLARES",#N/A,FALSE,"informes"}</definedName>
    <definedName name="___________var1" localSheetId="46">#REF!</definedName>
    <definedName name="___________var1">#REF!</definedName>
    <definedName name="__________fmi1" localSheetId="46">#REF!</definedName>
    <definedName name="__________fmi1">#REF!</definedName>
    <definedName name="__________fmi2" localSheetId="46">#REF!</definedName>
    <definedName name="__________fmi2">#REF!</definedName>
    <definedName name="__________fmi3" localSheetId="46">#REF!</definedName>
    <definedName name="__________fmi3">#REF!</definedName>
    <definedName name="__________fmi4" localSheetId="46">#REF!</definedName>
    <definedName name="__________fmi4">#REF!</definedName>
    <definedName name="__________h35" localSheetId="8" hidden="1">{#N/A,#N/A,FALSE,"informes"}</definedName>
    <definedName name="__________h35" localSheetId="11" hidden="1">{#N/A,#N/A,FALSE,"informes"}</definedName>
    <definedName name="__________h35" localSheetId="12" hidden="1">{#N/A,#N/A,FALSE,"informes"}</definedName>
    <definedName name="__________h35" localSheetId="13" hidden="1">{#N/A,#N/A,FALSE,"informes"}</definedName>
    <definedName name="__________h35" localSheetId="14" hidden="1">{#N/A,#N/A,FALSE,"informes"}</definedName>
    <definedName name="__________h35" localSheetId="15" hidden="1">{#N/A,#N/A,FALSE,"informes"}</definedName>
    <definedName name="__________h35" localSheetId="16" hidden="1">{#N/A,#N/A,FALSE,"informes"}</definedName>
    <definedName name="__________h35" localSheetId="17" hidden="1">{#N/A,#N/A,FALSE,"informes"}</definedName>
    <definedName name="__________h35" localSheetId="18" hidden="1">{#N/A,#N/A,FALSE,"informes"}</definedName>
    <definedName name="__________h35" localSheetId="19" hidden="1">{#N/A,#N/A,FALSE,"informes"}</definedName>
    <definedName name="__________h35" localSheetId="20" hidden="1">{#N/A,#N/A,FALSE,"informes"}</definedName>
    <definedName name="__________h35" localSheetId="21" hidden="1">{#N/A,#N/A,FALSE,"informes"}</definedName>
    <definedName name="__________h35" localSheetId="22" hidden="1">{#N/A,#N/A,FALSE,"informes"}</definedName>
    <definedName name="__________h35" localSheetId="29" hidden="1">{#N/A,#N/A,FALSE,"informes"}</definedName>
    <definedName name="__________h35" localSheetId="23" hidden="1">{#N/A,#N/A,FALSE,"informes"}</definedName>
    <definedName name="__________h35" localSheetId="24" hidden="1">{#N/A,#N/A,FALSE,"informes"}</definedName>
    <definedName name="__________h35" localSheetId="25" hidden="1">{#N/A,#N/A,FALSE,"informes"}</definedName>
    <definedName name="__________h35" localSheetId="26" hidden="1">{#N/A,#N/A,FALSE,"informes"}</definedName>
    <definedName name="__________h35" localSheetId="27" hidden="1">{#N/A,#N/A,FALSE,"informes"}</definedName>
    <definedName name="__________h35" localSheetId="28" hidden="1">{#N/A,#N/A,FALSE,"informes"}</definedName>
    <definedName name="__________h35" hidden="1">{#N/A,#N/A,FALSE,"informes"}</definedName>
    <definedName name="__________PIB01" localSheetId="46">#REF!</definedName>
    <definedName name="__________PIB01">#REF!</definedName>
    <definedName name="__________PIB02" localSheetId="46">#REF!</definedName>
    <definedName name="__________PIB02">#REF!</definedName>
    <definedName name="__________PIB95" localSheetId="46">#REF!</definedName>
    <definedName name="__________PIB95">#REF!</definedName>
    <definedName name="__________PIB96" localSheetId="46">#REF!</definedName>
    <definedName name="__________PIB96">#REF!</definedName>
    <definedName name="__________PIB97" localSheetId="46">#REF!</definedName>
    <definedName name="__________PIB97">#REF!</definedName>
    <definedName name="__________PIB98" localSheetId="46">#REF!</definedName>
    <definedName name="__________PIB98">#REF!</definedName>
    <definedName name="__________PIB99" localSheetId="46">#REF!</definedName>
    <definedName name="__________PIB99">#REF!</definedName>
    <definedName name="__________R" localSheetId="8" hidden="1">{"INGRESOS DOLARES",#N/A,FALSE,"informes"}</definedName>
    <definedName name="__________R" localSheetId="11" hidden="1">{"INGRESOS DOLARES",#N/A,FALSE,"informes"}</definedName>
    <definedName name="__________R" localSheetId="12" hidden="1">{"INGRESOS DOLARES",#N/A,FALSE,"informes"}</definedName>
    <definedName name="__________R" localSheetId="13" hidden="1">{"INGRESOS DOLARES",#N/A,FALSE,"informes"}</definedName>
    <definedName name="__________R" localSheetId="14" hidden="1">{"INGRESOS DOLARES",#N/A,FALSE,"informes"}</definedName>
    <definedName name="__________R" localSheetId="15" hidden="1">{"INGRESOS DOLARES",#N/A,FALSE,"informes"}</definedName>
    <definedName name="__________R" localSheetId="16" hidden="1">{"INGRESOS DOLARES",#N/A,FALSE,"informes"}</definedName>
    <definedName name="__________R" localSheetId="17" hidden="1">{"INGRESOS DOLARES",#N/A,FALSE,"informes"}</definedName>
    <definedName name="__________R" localSheetId="18" hidden="1">{"INGRESOS DOLARES",#N/A,FALSE,"informes"}</definedName>
    <definedName name="__________R" localSheetId="19" hidden="1">{"INGRESOS DOLARES",#N/A,FALSE,"informes"}</definedName>
    <definedName name="__________R" localSheetId="20" hidden="1">{"INGRESOS DOLARES",#N/A,FALSE,"informes"}</definedName>
    <definedName name="__________R" localSheetId="21" hidden="1">{"INGRESOS DOLARES",#N/A,FALSE,"informes"}</definedName>
    <definedName name="__________R" localSheetId="22" hidden="1">{"INGRESOS DOLARES",#N/A,FALSE,"informes"}</definedName>
    <definedName name="__________R" localSheetId="29" hidden="1">{"INGRESOS DOLARES",#N/A,FALSE,"informes"}</definedName>
    <definedName name="__________R" localSheetId="23" hidden="1">{"INGRESOS DOLARES",#N/A,FALSE,"informes"}</definedName>
    <definedName name="__________R" localSheetId="24" hidden="1">{"INGRESOS DOLARES",#N/A,FALSE,"informes"}</definedName>
    <definedName name="__________R" localSheetId="25" hidden="1">{"INGRESOS DOLARES",#N/A,FALSE,"informes"}</definedName>
    <definedName name="__________R" localSheetId="26" hidden="1">{"INGRESOS DOLARES",#N/A,FALSE,"informes"}</definedName>
    <definedName name="__________R" localSheetId="27" hidden="1">{"INGRESOS DOLARES",#N/A,FALSE,"informes"}</definedName>
    <definedName name="__________R" localSheetId="28" hidden="1">{"INGRESOS DOLARES",#N/A,FALSE,"informes"}</definedName>
    <definedName name="__________R" hidden="1">{"INGRESOS DOLARES",#N/A,FALSE,"informes"}</definedName>
    <definedName name="__________rez2" localSheetId="46">#REF!</definedName>
    <definedName name="__________rez2">#REF!</definedName>
    <definedName name="__________rez3" localSheetId="46">#REF!</definedName>
    <definedName name="__________rez3">#REF!</definedName>
    <definedName name="__________rez4" localSheetId="46">#REF!</definedName>
    <definedName name="__________rez4">#REF!</definedName>
    <definedName name="_________arp2" localSheetId="46">#REF!</definedName>
    <definedName name="_________arp2">#REF!</definedName>
    <definedName name="_________fmi1" localSheetId="46">#REF!</definedName>
    <definedName name="_________fmi1">#REF!</definedName>
    <definedName name="_________fmi2" localSheetId="46">#REF!</definedName>
    <definedName name="_________fmi2">#REF!</definedName>
    <definedName name="_________fmi3" localSheetId="46">#REF!</definedName>
    <definedName name="_________fmi3">#REF!</definedName>
    <definedName name="_________fmi4" localSheetId="46">#REF!</definedName>
    <definedName name="_________fmi4">#REF!</definedName>
    <definedName name="_________h35" localSheetId="8" hidden="1">{#N/A,#N/A,FALSE,"informes"}</definedName>
    <definedName name="_________h35" localSheetId="11" hidden="1">{#N/A,#N/A,FALSE,"informes"}</definedName>
    <definedName name="_________h35" localSheetId="12" hidden="1">{#N/A,#N/A,FALSE,"informes"}</definedName>
    <definedName name="_________h35" localSheetId="13" hidden="1">{#N/A,#N/A,FALSE,"informes"}</definedName>
    <definedName name="_________h35" localSheetId="14" hidden="1">{#N/A,#N/A,FALSE,"informes"}</definedName>
    <definedName name="_________h35" localSheetId="15" hidden="1">{#N/A,#N/A,FALSE,"informes"}</definedName>
    <definedName name="_________h35" localSheetId="16" hidden="1">{#N/A,#N/A,FALSE,"informes"}</definedName>
    <definedName name="_________h35" localSheetId="17" hidden="1">{#N/A,#N/A,FALSE,"informes"}</definedName>
    <definedName name="_________h35" localSheetId="18" hidden="1">{#N/A,#N/A,FALSE,"informes"}</definedName>
    <definedName name="_________h35" localSheetId="19" hidden="1">{#N/A,#N/A,FALSE,"informes"}</definedName>
    <definedName name="_________h35" localSheetId="20" hidden="1">{#N/A,#N/A,FALSE,"informes"}</definedName>
    <definedName name="_________h35" localSheetId="21" hidden="1">{#N/A,#N/A,FALSE,"informes"}</definedName>
    <definedName name="_________h35" localSheetId="22" hidden="1">{#N/A,#N/A,FALSE,"informes"}</definedName>
    <definedName name="_________h35" localSheetId="29" hidden="1">{#N/A,#N/A,FALSE,"informes"}</definedName>
    <definedName name="_________h35" localSheetId="23" hidden="1">{#N/A,#N/A,FALSE,"informes"}</definedName>
    <definedName name="_________h35" localSheetId="24" hidden="1">{#N/A,#N/A,FALSE,"informes"}</definedName>
    <definedName name="_________h35" localSheetId="25" hidden="1">{#N/A,#N/A,FALSE,"informes"}</definedName>
    <definedName name="_________h35" localSheetId="26" hidden="1">{#N/A,#N/A,FALSE,"informes"}</definedName>
    <definedName name="_________h35" localSheetId="27" hidden="1">{#N/A,#N/A,FALSE,"informes"}</definedName>
    <definedName name="_________h35" localSheetId="28" hidden="1">{#N/A,#N/A,FALSE,"informes"}</definedName>
    <definedName name="_________h35" hidden="1">{#N/A,#N/A,FALSE,"informes"}</definedName>
    <definedName name="_________ivm2" localSheetId="46">#REF!</definedName>
    <definedName name="_________ivm2">#REF!</definedName>
    <definedName name="_________LI97" localSheetId="46">#REF!</definedName>
    <definedName name="_________LI97">#REF!</definedName>
    <definedName name="_________pib1" localSheetId="46">#REF!</definedName>
    <definedName name="_________pib1">#REF!</definedName>
    <definedName name="_________PIb2000" localSheetId="46">#REF!</definedName>
    <definedName name="_________PIb2000">#REF!</definedName>
    <definedName name="_________PIB93" localSheetId="46">#REF!</definedName>
    <definedName name="_________PIB93">#REF!</definedName>
    <definedName name="_________PIB94" localSheetId="46">#REF!</definedName>
    <definedName name="_________PIB94">#REF!</definedName>
    <definedName name="_________PIB95" localSheetId="46">#REF!</definedName>
    <definedName name="_________PIB95">#REF!</definedName>
    <definedName name="_________PIB96" localSheetId="46">#REF!</definedName>
    <definedName name="_________PIB96">#REF!</definedName>
    <definedName name="_________PIB97" localSheetId="46">#REF!</definedName>
    <definedName name="_________PIB97">#REF!</definedName>
    <definedName name="_________PIB98" localSheetId="46">#REF!</definedName>
    <definedName name="_________PIB98">#REF!</definedName>
    <definedName name="_________PIB99" localSheetId="46">#REF!</definedName>
    <definedName name="_________PIB99">#REF!</definedName>
    <definedName name="_________R" localSheetId="8" hidden="1">{"INGRESOS DOLARES",#N/A,FALSE,"informes"}</definedName>
    <definedName name="_________R" localSheetId="11" hidden="1">{"INGRESOS DOLARES",#N/A,FALSE,"informes"}</definedName>
    <definedName name="_________R" localSheetId="12" hidden="1">{"INGRESOS DOLARES",#N/A,FALSE,"informes"}</definedName>
    <definedName name="_________R" localSheetId="13" hidden="1">{"INGRESOS DOLARES",#N/A,FALSE,"informes"}</definedName>
    <definedName name="_________R" localSheetId="14" hidden="1">{"INGRESOS DOLARES",#N/A,FALSE,"informes"}</definedName>
    <definedName name="_________R" localSheetId="15" hidden="1">{"INGRESOS DOLARES",#N/A,FALSE,"informes"}</definedName>
    <definedName name="_________R" localSheetId="16" hidden="1">{"INGRESOS DOLARES",#N/A,FALSE,"informes"}</definedName>
    <definedName name="_________R" localSheetId="17" hidden="1">{"INGRESOS DOLARES",#N/A,FALSE,"informes"}</definedName>
    <definedName name="_________R" localSheetId="18" hidden="1">{"INGRESOS DOLARES",#N/A,FALSE,"informes"}</definedName>
    <definedName name="_________R" localSheetId="19" hidden="1">{"INGRESOS DOLARES",#N/A,FALSE,"informes"}</definedName>
    <definedName name="_________R" localSheetId="20" hidden="1">{"INGRESOS DOLARES",#N/A,FALSE,"informes"}</definedName>
    <definedName name="_________R" localSheetId="21" hidden="1">{"INGRESOS DOLARES",#N/A,FALSE,"informes"}</definedName>
    <definedName name="_________R" localSheetId="22" hidden="1">{"INGRESOS DOLARES",#N/A,FALSE,"informes"}</definedName>
    <definedName name="_________R" localSheetId="29" hidden="1">{"INGRESOS DOLARES",#N/A,FALSE,"informes"}</definedName>
    <definedName name="_________R" localSheetId="23" hidden="1">{"INGRESOS DOLARES",#N/A,FALSE,"informes"}</definedName>
    <definedName name="_________R" localSheetId="24" hidden="1">{"INGRESOS DOLARES",#N/A,FALSE,"informes"}</definedName>
    <definedName name="_________R" localSheetId="25" hidden="1">{"INGRESOS DOLARES",#N/A,FALSE,"informes"}</definedName>
    <definedName name="_________R" localSheetId="26" hidden="1">{"INGRESOS DOLARES",#N/A,FALSE,"informes"}</definedName>
    <definedName name="_________R" localSheetId="27" hidden="1">{"INGRESOS DOLARES",#N/A,FALSE,"informes"}</definedName>
    <definedName name="_________R" localSheetId="28" hidden="1">{"INGRESOS DOLARES",#N/A,FALSE,"informes"}</definedName>
    <definedName name="_________R" hidden="1">{"INGRESOS DOLARES",#N/A,FALSE,"informes"}</definedName>
    <definedName name="_________rez2" localSheetId="46">#REF!</definedName>
    <definedName name="_________rez2">#REF!</definedName>
    <definedName name="_________rez3" localSheetId="46">#REF!</definedName>
    <definedName name="_________rez3">#REF!</definedName>
    <definedName name="_________rez4" localSheetId="46">#REF!</definedName>
    <definedName name="_________rez4">#REF!</definedName>
    <definedName name="_________var1" localSheetId="46">#REF!</definedName>
    <definedName name="_________var1">#REF!</definedName>
    <definedName name="________arp2" localSheetId="46">#REF!</definedName>
    <definedName name="________arp2">#REF!</definedName>
    <definedName name="________fmi1" localSheetId="46">#REF!</definedName>
    <definedName name="________fmi1">#REF!</definedName>
    <definedName name="________fmi2" localSheetId="46">#REF!</definedName>
    <definedName name="________fmi2">#REF!</definedName>
    <definedName name="________fmi3" localSheetId="46">#REF!</definedName>
    <definedName name="________fmi3">#REF!</definedName>
    <definedName name="________fmi4" localSheetId="46">#REF!</definedName>
    <definedName name="________fmi4">#REF!</definedName>
    <definedName name="________h35" localSheetId="8" hidden="1">{#N/A,#N/A,FALSE,"informes"}</definedName>
    <definedName name="________h35" localSheetId="11" hidden="1">{#N/A,#N/A,FALSE,"informes"}</definedName>
    <definedName name="________h35" localSheetId="12" hidden="1">{#N/A,#N/A,FALSE,"informes"}</definedName>
    <definedName name="________h35" localSheetId="13" hidden="1">{#N/A,#N/A,FALSE,"informes"}</definedName>
    <definedName name="________h35" localSheetId="14" hidden="1">{#N/A,#N/A,FALSE,"informes"}</definedName>
    <definedName name="________h35" localSheetId="15" hidden="1">{#N/A,#N/A,FALSE,"informes"}</definedName>
    <definedName name="________h35" localSheetId="16" hidden="1">{#N/A,#N/A,FALSE,"informes"}</definedName>
    <definedName name="________h35" localSheetId="17" hidden="1">{#N/A,#N/A,FALSE,"informes"}</definedName>
    <definedName name="________h35" localSheetId="18" hidden="1">{#N/A,#N/A,FALSE,"informes"}</definedName>
    <definedName name="________h35" localSheetId="19" hidden="1">{#N/A,#N/A,FALSE,"informes"}</definedName>
    <definedName name="________h35" localSheetId="20" hidden="1">{#N/A,#N/A,FALSE,"informes"}</definedName>
    <definedName name="________h35" localSheetId="21" hidden="1">{#N/A,#N/A,FALSE,"informes"}</definedName>
    <definedName name="________h35" localSheetId="22" hidden="1">{#N/A,#N/A,FALSE,"informes"}</definedName>
    <definedName name="________h35" localSheetId="29" hidden="1">{#N/A,#N/A,FALSE,"informes"}</definedName>
    <definedName name="________h35" localSheetId="46" hidden="1">{#N/A,#N/A,FALSE,"informes"}</definedName>
    <definedName name="________h35" localSheetId="23" hidden="1">{#N/A,#N/A,FALSE,"informes"}</definedName>
    <definedName name="________h35" localSheetId="24" hidden="1">{#N/A,#N/A,FALSE,"informes"}</definedName>
    <definedName name="________h35" localSheetId="25" hidden="1">{#N/A,#N/A,FALSE,"informes"}</definedName>
    <definedName name="________h35" localSheetId="26" hidden="1">{#N/A,#N/A,FALSE,"informes"}</definedName>
    <definedName name="________h35" localSheetId="27" hidden="1">{#N/A,#N/A,FALSE,"informes"}</definedName>
    <definedName name="________h35" localSheetId="28" hidden="1">{#N/A,#N/A,FALSE,"informes"}</definedName>
    <definedName name="________h35" hidden="1">{#N/A,#N/A,FALSE,"informes"}</definedName>
    <definedName name="________ivm2" localSheetId="46">#REF!</definedName>
    <definedName name="________ivm2">#REF!</definedName>
    <definedName name="________PIB01" localSheetId="46">#REF!</definedName>
    <definedName name="________PIB01">#REF!</definedName>
    <definedName name="________PIB02" localSheetId="46">#REF!</definedName>
    <definedName name="________PIB02">#REF!</definedName>
    <definedName name="________PIb2000" localSheetId="46">#REF!</definedName>
    <definedName name="________PIb2000">#REF!</definedName>
    <definedName name="________PIB93" localSheetId="46">#REF!</definedName>
    <definedName name="________PIB93">#REF!</definedName>
    <definedName name="________PIB94" localSheetId="46">#REF!</definedName>
    <definedName name="________PIB94">#REF!</definedName>
    <definedName name="________PIB95" localSheetId="46">#REF!</definedName>
    <definedName name="________PIB95">#REF!</definedName>
    <definedName name="________PIB96" localSheetId="46">#REF!</definedName>
    <definedName name="________PIB96">#REF!</definedName>
    <definedName name="________PIB97" localSheetId="46">#REF!</definedName>
    <definedName name="________PIB97">#REF!</definedName>
    <definedName name="________PIB98" localSheetId="46">#REF!</definedName>
    <definedName name="________PIB98">#REF!</definedName>
    <definedName name="________PIB99" localSheetId="46">#REF!</definedName>
    <definedName name="________PIB99">#REF!</definedName>
    <definedName name="________R" localSheetId="8" hidden="1">{"INGRESOS DOLARES",#N/A,FALSE,"informes"}</definedName>
    <definedName name="________R" localSheetId="11" hidden="1">{"INGRESOS DOLARES",#N/A,FALSE,"informes"}</definedName>
    <definedName name="________R" localSheetId="12" hidden="1">{"INGRESOS DOLARES",#N/A,FALSE,"informes"}</definedName>
    <definedName name="________R" localSheetId="13" hidden="1">{"INGRESOS DOLARES",#N/A,FALSE,"informes"}</definedName>
    <definedName name="________R" localSheetId="14" hidden="1">{"INGRESOS DOLARES",#N/A,FALSE,"informes"}</definedName>
    <definedName name="________R" localSheetId="15" hidden="1">{"INGRESOS DOLARES",#N/A,FALSE,"informes"}</definedName>
    <definedName name="________R" localSheetId="16" hidden="1">{"INGRESOS DOLARES",#N/A,FALSE,"informes"}</definedName>
    <definedName name="________R" localSheetId="17" hidden="1">{"INGRESOS DOLARES",#N/A,FALSE,"informes"}</definedName>
    <definedName name="________R" localSheetId="18" hidden="1">{"INGRESOS DOLARES",#N/A,FALSE,"informes"}</definedName>
    <definedName name="________R" localSheetId="19" hidden="1">{"INGRESOS DOLARES",#N/A,FALSE,"informes"}</definedName>
    <definedName name="________R" localSheetId="20" hidden="1">{"INGRESOS DOLARES",#N/A,FALSE,"informes"}</definedName>
    <definedName name="________R" localSheetId="21" hidden="1">{"INGRESOS DOLARES",#N/A,FALSE,"informes"}</definedName>
    <definedName name="________R" localSheetId="22" hidden="1">{"INGRESOS DOLARES",#N/A,FALSE,"informes"}</definedName>
    <definedName name="________R" localSheetId="29" hidden="1">{"INGRESOS DOLARES",#N/A,FALSE,"informes"}</definedName>
    <definedName name="________R" localSheetId="46" hidden="1">{"INGRESOS DOLARES",#N/A,FALSE,"informes"}</definedName>
    <definedName name="________R" localSheetId="23" hidden="1">{"INGRESOS DOLARES",#N/A,FALSE,"informes"}</definedName>
    <definedName name="________R" localSheetId="24" hidden="1">{"INGRESOS DOLARES",#N/A,FALSE,"informes"}</definedName>
    <definedName name="________R" localSheetId="25" hidden="1">{"INGRESOS DOLARES",#N/A,FALSE,"informes"}</definedName>
    <definedName name="________R" localSheetId="26" hidden="1">{"INGRESOS DOLARES",#N/A,FALSE,"informes"}</definedName>
    <definedName name="________R" localSheetId="27" hidden="1">{"INGRESOS DOLARES",#N/A,FALSE,"informes"}</definedName>
    <definedName name="________R" localSheetId="28" hidden="1">{"INGRESOS DOLARES",#N/A,FALSE,"informes"}</definedName>
    <definedName name="________R" hidden="1">{"INGRESOS DOLARES",#N/A,FALSE,"informes"}</definedName>
    <definedName name="________res1" localSheetId="46">#REF!</definedName>
    <definedName name="________res1">#REF!</definedName>
    <definedName name="________res2" localSheetId="46">#REF!</definedName>
    <definedName name="________res2">#REF!</definedName>
    <definedName name="________rez2" localSheetId="46">#REF!</definedName>
    <definedName name="________rez2">#REF!</definedName>
    <definedName name="________rez3" localSheetId="46">#REF!</definedName>
    <definedName name="________rez3">#REF!</definedName>
    <definedName name="________rez4" localSheetId="46">#REF!</definedName>
    <definedName name="________rez4">#REF!</definedName>
    <definedName name="_______arp2" localSheetId="46">#REF!</definedName>
    <definedName name="_______arp2">#REF!</definedName>
    <definedName name="_______Csf27" localSheetId="46">#REF!</definedName>
    <definedName name="_______Csf27">#REF!</definedName>
    <definedName name="_______fmi1" localSheetId="46">#REF!</definedName>
    <definedName name="_______fmi1">#REF!</definedName>
    <definedName name="_______fmi2" localSheetId="46">#REF!</definedName>
    <definedName name="_______fmi2">#REF!</definedName>
    <definedName name="_______fmi3" localSheetId="46">#REF!</definedName>
    <definedName name="_______fmi3">#REF!</definedName>
    <definedName name="_______fmi4" localSheetId="46">#REF!</definedName>
    <definedName name="_______fmi4">#REF!</definedName>
    <definedName name="_______h35" localSheetId="8" hidden="1">{#N/A,#N/A,FALSE,"informes"}</definedName>
    <definedName name="_______h35" localSheetId="11" hidden="1">{#N/A,#N/A,FALSE,"informes"}</definedName>
    <definedName name="_______h35" localSheetId="12" hidden="1">{#N/A,#N/A,FALSE,"informes"}</definedName>
    <definedName name="_______h35" localSheetId="13" hidden="1">{#N/A,#N/A,FALSE,"informes"}</definedName>
    <definedName name="_______h35" localSheetId="14" hidden="1">{#N/A,#N/A,FALSE,"informes"}</definedName>
    <definedName name="_______h35" localSheetId="15" hidden="1">{#N/A,#N/A,FALSE,"informes"}</definedName>
    <definedName name="_______h35" localSheetId="16" hidden="1">{#N/A,#N/A,FALSE,"informes"}</definedName>
    <definedName name="_______h35" localSheetId="17" hidden="1">{#N/A,#N/A,FALSE,"informes"}</definedName>
    <definedName name="_______h35" localSheetId="18" hidden="1">{#N/A,#N/A,FALSE,"informes"}</definedName>
    <definedName name="_______h35" localSheetId="19" hidden="1">{#N/A,#N/A,FALSE,"informes"}</definedName>
    <definedName name="_______h35" localSheetId="20" hidden="1">{#N/A,#N/A,FALSE,"informes"}</definedName>
    <definedName name="_______h35" localSheetId="21" hidden="1">{#N/A,#N/A,FALSE,"informes"}</definedName>
    <definedName name="_______h35" localSheetId="22" hidden="1">{#N/A,#N/A,FALSE,"informes"}</definedName>
    <definedName name="_______h35" localSheetId="29" hidden="1">{#N/A,#N/A,FALSE,"informes"}</definedName>
    <definedName name="_______h35" localSheetId="46" hidden="1">{#N/A,#N/A,FALSE,"informes"}</definedName>
    <definedName name="_______h35" localSheetId="23" hidden="1">{#N/A,#N/A,FALSE,"informes"}</definedName>
    <definedName name="_______h35" localSheetId="24" hidden="1">{#N/A,#N/A,FALSE,"informes"}</definedName>
    <definedName name="_______h35" localSheetId="25" hidden="1">{#N/A,#N/A,FALSE,"informes"}</definedName>
    <definedName name="_______h35" localSheetId="26" hidden="1">{#N/A,#N/A,FALSE,"informes"}</definedName>
    <definedName name="_______h35" localSheetId="27" hidden="1">{#N/A,#N/A,FALSE,"informes"}</definedName>
    <definedName name="_______h35" localSheetId="28" hidden="1">{#N/A,#N/A,FALSE,"informes"}</definedName>
    <definedName name="_______h35" hidden="1">{#N/A,#N/A,FALSE,"informes"}</definedName>
    <definedName name="_______ivm2" localSheetId="46">#REF!</definedName>
    <definedName name="_______ivm2">#REF!</definedName>
    <definedName name="_______LI97" localSheetId="46">#REF!</definedName>
    <definedName name="_______LI97">#REF!</definedName>
    <definedName name="_______PAC29" localSheetId="46">#REF!</definedName>
    <definedName name="_______PAC29">#REF!</definedName>
    <definedName name="_______PIB01" localSheetId="46">#REF!</definedName>
    <definedName name="_______PIB01">#REF!</definedName>
    <definedName name="_______PIB02" localSheetId="46">#REF!</definedName>
    <definedName name="_______PIB02">#REF!</definedName>
    <definedName name="_______pib1" localSheetId="46">#REF!</definedName>
    <definedName name="_______pib1">#REF!</definedName>
    <definedName name="_______PIb2000" localSheetId="46">#REF!</definedName>
    <definedName name="_______PIb2000">#REF!</definedName>
    <definedName name="_______PIB93" localSheetId="46">#REF!</definedName>
    <definedName name="_______PIB93">#REF!</definedName>
    <definedName name="_______PIB94" localSheetId="46">#REF!</definedName>
    <definedName name="_______PIB94">#REF!</definedName>
    <definedName name="_______PIB95" localSheetId="46">#REF!</definedName>
    <definedName name="_______PIB95">#REF!</definedName>
    <definedName name="_______PIB96" localSheetId="46">#REF!</definedName>
    <definedName name="_______PIB96">#REF!</definedName>
    <definedName name="_______PIB97" localSheetId="46">#REF!</definedName>
    <definedName name="_______PIB97">#REF!</definedName>
    <definedName name="_______PIB98" localSheetId="46">#REF!</definedName>
    <definedName name="_______PIB98">#REF!</definedName>
    <definedName name="_______PIB99" localSheetId="46">#REF!</definedName>
    <definedName name="_______PIB99">#REF!</definedName>
    <definedName name="_______R" localSheetId="8" hidden="1">{"INGRESOS DOLARES",#N/A,FALSE,"informes"}</definedName>
    <definedName name="_______R" localSheetId="11" hidden="1">{"INGRESOS DOLARES",#N/A,FALSE,"informes"}</definedName>
    <definedName name="_______R" localSheetId="12" hidden="1">{"INGRESOS DOLARES",#N/A,FALSE,"informes"}</definedName>
    <definedName name="_______R" localSheetId="13" hidden="1">{"INGRESOS DOLARES",#N/A,FALSE,"informes"}</definedName>
    <definedName name="_______R" localSheetId="14" hidden="1">{"INGRESOS DOLARES",#N/A,FALSE,"informes"}</definedName>
    <definedName name="_______R" localSheetId="15" hidden="1">{"INGRESOS DOLARES",#N/A,FALSE,"informes"}</definedName>
    <definedName name="_______R" localSheetId="16" hidden="1">{"INGRESOS DOLARES",#N/A,FALSE,"informes"}</definedName>
    <definedName name="_______R" localSheetId="17" hidden="1">{"INGRESOS DOLARES",#N/A,FALSE,"informes"}</definedName>
    <definedName name="_______R" localSheetId="18" hidden="1">{"INGRESOS DOLARES",#N/A,FALSE,"informes"}</definedName>
    <definedName name="_______R" localSheetId="19" hidden="1">{"INGRESOS DOLARES",#N/A,FALSE,"informes"}</definedName>
    <definedName name="_______R" localSheetId="20" hidden="1">{"INGRESOS DOLARES",#N/A,FALSE,"informes"}</definedName>
    <definedName name="_______R" localSheetId="21" hidden="1">{"INGRESOS DOLARES",#N/A,FALSE,"informes"}</definedName>
    <definedName name="_______R" localSheetId="22" hidden="1">{"INGRESOS DOLARES",#N/A,FALSE,"informes"}</definedName>
    <definedName name="_______R" localSheetId="29" hidden="1">{"INGRESOS DOLARES",#N/A,FALSE,"informes"}</definedName>
    <definedName name="_______R" localSheetId="46" hidden="1">{"INGRESOS DOLARES",#N/A,FALSE,"informes"}</definedName>
    <definedName name="_______R" localSheetId="23" hidden="1">{"INGRESOS DOLARES",#N/A,FALSE,"informes"}</definedName>
    <definedName name="_______R" localSheetId="24" hidden="1">{"INGRESOS DOLARES",#N/A,FALSE,"informes"}</definedName>
    <definedName name="_______R" localSheetId="25" hidden="1">{"INGRESOS DOLARES",#N/A,FALSE,"informes"}</definedName>
    <definedName name="_______R" localSheetId="26" hidden="1">{"INGRESOS DOLARES",#N/A,FALSE,"informes"}</definedName>
    <definedName name="_______R" localSheetId="27" hidden="1">{"INGRESOS DOLARES",#N/A,FALSE,"informes"}</definedName>
    <definedName name="_______R" localSheetId="28" hidden="1">{"INGRESOS DOLARES",#N/A,FALSE,"informes"}</definedName>
    <definedName name="_______R" hidden="1">{"INGRESOS DOLARES",#N/A,FALSE,"informes"}</definedName>
    <definedName name="_______res1" localSheetId="46">#REF!</definedName>
    <definedName name="_______res1">#REF!</definedName>
    <definedName name="_______res2" localSheetId="46">#REF!</definedName>
    <definedName name="_______res2">#REF!</definedName>
    <definedName name="_______rez2" localSheetId="46">#REF!</definedName>
    <definedName name="_______rez2">#REF!</definedName>
    <definedName name="_______rez3" localSheetId="46">#REF!</definedName>
    <definedName name="_______rez3">#REF!</definedName>
    <definedName name="_______rez4" localSheetId="46">#REF!</definedName>
    <definedName name="_______rez4">#REF!</definedName>
    <definedName name="_______TC91" localSheetId="46">#REF!</definedName>
    <definedName name="_______TC91">#REF!</definedName>
    <definedName name="_______var1" localSheetId="46">#REF!</definedName>
    <definedName name="_______var1">#REF!</definedName>
    <definedName name="______arp2" localSheetId="22">#REF!</definedName>
    <definedName name="______arp2" localSheetId="46">#REF!</definedName>
    <definedName name="______arp2">#REF!</definedName>
    <definedName name="______Csf27" localSheetId="22">#REF!</definedName>
    <definedName name="______Csf27" localSheetId="46">#REF!</definedName>
    <definedName name="______Csf27">#REF!</definedName>
    <definedName name="______fmi1" localSheetId="22">#REF!</definedName>
    <definedName name="______fmi1" localSheetId="46">#REF!</definedName>
    <definedName name="______fmi1">#REF!</definedName>
    <definedName name="______fmi2" localSheetId="22">#REF!</definedName>
    <definedName name="______fmi2" localSheetId="46">#REF!</definedName>
    <definedName name="______fmi2">#REF!</definedName>
    <definedName name="______fmi3" localSheetId="22">#REF!</definedName>
    <definedName name="______fmi3" localSheetId="46">#REF!</definedName>
    <definedName name="______fmi3">#REF!</definedName>
    <definedName name="______fmi4" localSheetId="22">#REF!</definedName>
    <definedName name="______fmi4" localSheetId="46">#REF!</definedName>
    <definedName name="______fmi4">#REF!</definedName>
    <definedName name="______h35" localSheetId="8" hidden="1">{#N/A,#N/A,FALSE,"informes"}</definedName>
    <definedName name="______h35" localSheetId="11" hidden="1">{#N/A,#N/A,FALSE,"informes"}</definedName>
    <definedName name="______h35" localSheetId="12" hidden="1">{#N/A,#N/A,FALSE,"informes"}</definedName>
    <definedName name="______h35" localSheetId="13" hidden="1">{#N/A,#N/A,FALSE,"informes"}</definedName>
    <definedName name="______h35" localSheetId="14" hidden="1">{#N/A,#N/A,FALSE,"informes"}</definedName>
    <definedName name="______h35" localSheetId="15" hidden="1">{#N/A,#N/A,FALSE,"informes"}</definedName>
    <definedName name="______h35" localSheetId="16" hidden="1">{#N/A,#N/A,FALSE,"informes"}</definedName>
    <definedName name="______h35" localSheetId="17" hidden="1">{#N/A,#N/A,FALSE,"informes"}</definedName>
    <definedName name="______h35" localSheetId="18" hidden="1">{#N/A,#N/A,FALSE,"informes"}</definedName>
    <definedName name="______h35" localSheetId="19" hidden="1">{#N/A,#N/A,FALSE,"informes"}</definedName>
    <definedName name="______h35" localSheetId="20" hidden="1">{#N/A,#N/A,FALSE,"informes"}</definedName>
    <definedName name="______h35" localSheetId="21" hidden="1">{#N/A,#N/A,FALSE,"informes"}</definedName>
    <definedName name="______h35" localSheetId="22" hidden="1">{#N/A,#N/A,FALSE,"informes"}</definedName>
    <definedName name="______h35" localSheetId="29" hidden="1">{#N/A,#N/A,FALSE,"informes"}</definedName>
    <definedName name="______h35" localSheetId="46" hidden="1">{#N/A,#N/A,FALSE,"informes"}</definedName>
    <definedName name="______h35" localSheetId="23" hidden="1">{#N/A,#N/A,FALSE,"informes"}</definedName>
    <definedName name="______h35" localSheetId="24" hidden="1">{#N/A,#N/A,FALSE,"informes"}</definedName>
    <definedName name="______h35" localSheetId="25" hidden="1">{#N/A,#N/A,FALSE,"informes"}</definedName>
    <definedName name="______h35" localSheetId="26" hidden="1">{#N/A,#N/A,FALSE,"informes"}</definedName>
    <definedName name="______h35" localSheetId="27" hidden="1">{#N/A,#N/A,FALSE,"informes"}</definedName>
    <definedName name="______h35" localSheetId="28" hidden="1">{#N/A,#N/A,FALSE,"informes"}</definedName>
    <definedName name="______h35" hidden="1">{#N/A,#N/A,FALSE,"informes"}</definedName>
    <definedName name="______ivm2" localSheetId="22">#REF!</definedName>
    <definedName name="______ivm2" localSheetId="46">#REF!</definedName>
    <definedName name="______ivm2">#REF!</definedName>
    <definedName name="______LI97" localSheetId="22">#REF!</definedName>
    <definedName name="______LI97" localSheetId="46">#REF!</definedName>
    <definedName name="______LI97">#REF!</definedName>
    <definedName name="______PAC29" localSheetId="22">#REF!</definedName>
    <definedName name="______PAC29" localSheetId="46">#REF!</definedName>
    <definedName name="______PAC29">#REF!</definedName>
    <definedName name="______PIB01" localSheetId="22">#REF!</definedName>
    <definedName name="______PIB01" localSheetId="46">#REF!</definedName>
    <definedName name="______PIB01">#REF!</definedName>
    <definedName name="______PIB02" localSheetId="22">#REF!</definedName>
    <definedName name="______PIB02" localSheetId="46">#REF!</definedName>
    <definedName name="______PIB02">#REF!</definedName>
    <definedName name="______pib1" localSheetId="22">#REF!</definedName>
    <definedName name="______pib1" localSheetId="46">#REF!</definedName>
    <definedName name="______pib1">#REF!</definedName>
    <definedName name="______PIb2000" localSheetId="22">#REF!</definedName>
    <definedName name="______PIb2000" localSheetId="46">#REF!</definedName>
    <definedName name="______PIb2000">#REF!</definedName>
    <definedName name="______PIB93" localSheetId="22">#REF!</definedName>
    <definedName name="______PIB93" localSheetId="46">#REF!</definedName>
    <definedName name="______PIB93">#REF!</definedName>
    <definedName name="______PIB94" localSheetId="22">#REF!</definedName>
    <definedName name="______PIB94" localSheetId="46">#REF!</definedName>
    <definedName name="______PIB94">#REF!</definedName>
    <definedName name="______PIB95" localSheetId="22">#REF!</definedName>
    <definedName name="______PIB95" localSheetId="46">#REF!</definedName>
    <definedName name="______PIB95">#REF!</definedName>
    <definedName name="______PIB96" localSheetId="22">#REF!</definedName>
    <definedName name="______PIB96" localSheetId="46">#REF!</definedName>
    <definedName name="______PIB96">#REF!</definedName>
    <definedName name="______PIB97" localSheetId="22">#REF!</definedName>
    <definedName name="______PIB97" localSheetId="46">#REF!</definedName>
    <definedName name="______PIB97">#REF!</definedName>
    <definedName name="______PIB98" localSheetId="22">#REF!</definedName>
    <definedName name="______PIB98" localSheetId="46">#REF!</definedName>
    <definedName name="______PIB98">#REF!</definedName>
    <definedName name="______PIB99" localSheetId="22">#REF!</definedName>
    <definedName name="______PIB99" localSheetId="46">#REF!</definedName>
    <definedName name="______PIB99">#REF!</definedName>
    <definedName name="______R" localSheetId="8" hidden="1">{"INGRESOS DOLARES",#N/A,FALSE,"informes"}</definedName>
    <definedName name="______R" localSheetId="11" hidden="1">{"INGRESOS DOLARES",#N/A,FALSE,"informes"}</definedName>
    <definedName name="______R" localSheetId="12" hidden="1">{"INGRESOS DOLARES",#N/A,FALSE,"informes"}</definedName>
    <definedName name="______R" localSheetId="13" hidden="1">{"INGRESOS DOLARES",#N/A,FALSE,"informes"}</definedName>
    <definedName name="______R" localSheetId="14" hidden="1">{"INGRESOS DOLARES",#N/A,FALSE,"informes"}</definedName>
    <definedName name="______R" localSheetId="15" hidden="1">{"INGRESOS DOLARES",#N/A,FALSE,"informes"}</definedName>
    <definedName name="______R" localSheetId="16" hidden="1">{"INGRESOS DOLARES",#N/A,FALSE,"informes"}</definedName>
    <definedName name="______R" localSheetId="17" hidden="1">{"INGRESOS DOLARES",#N/A,FALSE,"informes"}</definedName>
    <definedName name="______R" localSheetId="18" hidden="1">{"INGRESOS DOLARES",#N/A,FALSE,"informes"}</definedName>
    <definedName name="______R" localSheetId="19" hidden="1">{"INGRESOS DOLARES",#N/A,FALSE,"informes"}</definedName>
    <definedName name="______R" localSheetId="20" hidden="1">{"INGRESOS DOLARES",#N/A,FALSE,"informes"}</definedName>
    <definedName name="______R" localSheetId="21" hidden="1">{"INGRESOS DOLARES",#N/A,FALSE,"informes"}</definedName>
    <definedName name="______R" localSheetId="22" hidden="1">{"INGRESOS DOLARES",#N/A,FALSE,"informes"}</definedName>
    <definedName name="______R" localSheetId="29" hidden="1">{"INGRESOS DOLARES",#N/A,FALSE,"informes"}</definedName>
    <definedName name="______R" localSheetId="46" hidden="1">{"INGRESOS DOLARES",#N/A,FALSE,"informes"}</definedName>
    <definedName name="______R" localSheetId="23" hidden="1">{"INGRESOS DOLARES",#N/A,FALSE,"informes"}</definedName>
    <definedName name="______R" localSheetId="24" hidden="1">{"INGRESOS DOLARES",#N/A,FALSE,"informes"}</definedName>
    <definedName name="______R" localSheetId="25" hidden="1">{"INGRESOS DOLARES",#N/A,FALSE,"informes"}</definedName>
    <definedName name="______R" localSheetId="26" hidden="1">{"INGRESOS DOLARES",#N/A,FALSE,"informes"}</definedName>
    <definedName name="______R" localSheetId="27" hidden="1">{"INGRESOS DOLARES",#N/A,FALSE,"informes"}</definedName>
    <definedName name="______R" localSheetId="28" hidden="1">{"INGRESOS DOLARES",#N/A,FALSE,"informes"}</definedName>
    <definedName name="______R" hidden="1">{"INGRESOS DOLARES",#N/A,FALSE,"informes"}</definedName>
    <definedName name="______res1" localSheetId="22">#REF!</definedName>
    <definedName name="______res1" localSheetId="46">#REF!</definedName>
    <definedName name="______res1">#REF!</definedName>
    <definedName name="______res2" localSheetId="22">#REF!</definedName>
    <definedName name="______res2" localSheetId="46">#REF!</definedName>
    <definedName name="______res2">#REF!</definedName>
    <definedName name="______rez2" localSheetId="22">#REF!</definedName>
    <definedName name="______rez2" localSheetId="46">#REF!</definedName>
    <definedName name="______rez2">#REF!</definedName>
    <definedName name="______rez3" localSheetId="22">#REF!</definedName>
    <definedName name="______rez3" localSheetId="46">#REF!</definedName>
    <definedName name="______rez3">#REF!</definedName>
    <definedName name="______rez4" localSheetId="22">#REF!</definedName>
    <definedName name="______rez4" localSheetId="46">#REF!</definedName>
    <definedName name="______rez4">#REF!</definedName>
    <definedName name="______TC91" localSheetId="22">#REF!</definedName>
    <definedName name="______TC91" localSheetId="46">#REF!</definedName>
    <definedName name="______TC91">#REF!</definedName>
    <definedName name="______var1" localSheetId="22">#REF!</definedName>
    <definedName name="______var1" localSheetId="46">#REF!</definedName>
    <definedName name="______var1">#REF!</definedName>
    <definedName name="_____arp2" localSheetId="22">#REF!</definedName>
    <definedName name="_____arp2" localSheetId="46">#REF!</definedName>
    <definedName name="_____arp2">#REF!</definedName>
    <definedName name="_____Csf27" localSheetId="22">#REF!</definedName>
    <definedName name="_____Csf27" localSheetId="46">#REF!</definedName>
    <definedName name="_____Csf27">#REF!</definedName>
    <definedName name="_____fmi1" localSheetId="22">#REF!</definedName>
    <definedName name="_____fmi1" localSheetId="46">#REF!</definedName>
    <definedName name="_____fmi1">#REF!</definedName>
    <definedName name="_____fmi2" localSheetId="22">#REF!</definedName>
    <definedName name="_____fmi2" localSheetId="46">#REF!</definedName>
    <definedName name="_____fmi2">#REF!</definedName>
    <definedName name="_____fmi3" localSheetId="22">#REF!</definedName>
    <definedName name="_____fmi3" localSheetId="46">#REF!</definedName>
    <definedName name="_____fmi3">#REF!</definedName>
    <definedName name="_____fmi4" localSheetId="22">#REF!</definedName>
    <definedName name="_____fmi4" localSheetId="46">#REF!</definedName>
    <definedName name="_____fmi4">#REF!</definedName>
    <definedName name="_____h35" localSheetId="7" hidden="1">{#N/A,#N/A,FALSE,"informes"}</definedName>
    <definedName name="_____h35" localSheetId="8" hidden="1">{#N/A,#N/A,FALSE,"informes"}</definedName>
    <definedName name="_____h35" localSheetId="11" hidden="1">{#N/A,#N/A,FALSE,"informes"}</definedName>
    <definedName name="_____h35" localSheetId="12" hidden="1">{#N/A,#N/A,FALSE,"informes"}</definedName>
    <definedName name="_____h35" localSheetId="13" hidden="1">{#N/A,#N/A,FALSE,"informes"}</definedName>
    <definedName name="_____h35" localSheetId="14" hidden="1">{#N/A,#N/A,FALSE,"informes"}</definedName>
    <definedName name="_____h35" localSheetId="15" hidden="1">{#N/A,#N/A,FALSE,"informes"}</definedName>
    <definedName name="_____h35" localSheetId="16" hidden="1">{#N/A,#N/A,FALSE,"informes"}</definedName>
    <definedName name="_____h35" localSheetId="17" hidden="1">{#N/A,#N/A,FALSE,"informes"}</definedName>
    <definedName name="_____h35" localSheetId="18" hidden="1">{#N/A,#N/A,FALSE,"informes"}</definedName>
    <definedName name="_____h35" localSheetId="19" hidden="1">{#N/A,#N/A,FALSE,"informes"}</definedName>
    <definedName name="_____h35" localSheetId="20" hidden="1">{#N/A,#N/A,FALSE,"informes"}</definedName>
    <definedName name="_____h35" localSheetId="21" hidden="1">{#N/A,#N/A,FALSE,"informes"}</definedName>
    <definedName name="_____h35" localSheetId="22" hidden="1">{#N/A,#N/A,FALSE,"informes"}</definedName>
    <definedName name="_____h35" localSheetId="29" hidden="1">{#N/A,#N/A,FALSE,"informes"}</definedName>
    <definedName name="_____h35" localSheetId="32" hidden="1">{#N/A,#N/A,FALSE,"informes"}</definedName>
    <definedName name="_____h35" localSheetId="34" hidden="1">{#N/A,#N/A,FALSE,"informes"}</definedName>
    <definedName name="_____h35" localSheetId="36" hidden="1">{#N/A,#N/A,FALSE,"informes"}</definedName>
    <definedName name="_____h35" localSheetId="39" hidden="1">{#N/A,#N/A,FALSE,"informes"}</definedName>
    <definedName name="_____h35" localSheetId="45" hidden="1">{#N/A,#N/A,FALSE,"informes"}</definedName>
    <definedName name="_____h35" localSheetId="46" hidden="1">{#N/A,#N/A,FALSE,"informes"}</definedName>
    <definedName name="_____h35" localSheetId="37" hidden="1">{#N/A,#N/A,FALSE,"informes"}</definedName>
    <definedName name="_____h35" localSheetId="38" hidden="1">{#N/A,#N/A,FALSE,"informes"}</definedName>
    <definedName name="_____h35" localSheetId="40" hidden="1">{#N/A,#N/A,FALSE,"informes"}</definedName>
    <definedName name="_____h35" localSheetId="23" hidden="1">{#N/A,#N/A,FALSE,"informes"}</definedName>
    <definedName name="_____h35" localSheetId="24" hidden="1">{#N/A,#N/A,FALSE,"informes"}</definedName>
    <definedName name="_____h35" localSheetId="25" hidden="1">{#N/A,#N/A,FALSE,"informes"}</definedName>
    <definedName name="_____h35" localSheetId="26" hidden="1">{#N/A,#N/A,FALSE,"informes"}</definedName>
    <definedName name="_____h35" localSheetId="27" hidden="1">{#N/A,#N/A,FALSE,"informes"}</definedName>
    <definedName name="_____h35" localSheetId="28" hidden="1">{#N/A,#N/A,FALSE,"informes"}</definedName>
    <definedName name="_____h35" localSheetId="33" hidden="1">{#N/A,#N/A,FALSE,"informes"}</definedName>
    <definedName name="_____h35" localSheetId="35" hidden="1">{#N/A,#N/A,FALSE,"informes"}</definedName>
    <definedName name="_____h35" localSheetId="41" hidden="1">{#N/A,#N/A,FALSE,"informes"}</definedName>
    <definedName name="_____h35" localSheetId="43" hidden="1">{#N/A,#N/A,FALSE,"informes"}</definedName>
    <definedName name="_____h35" hidden="1">{#N/A,#N/A,FALSE,"informes"}</definedName>
    <definedName name="_____ivm2" localSheetId="22">#REF!</definedName>
    <definedName name="_____ivm2" localSheetId="46">#REF!</definedName>
    <definedName name="_____ivm2">#REF!</definedName>
    <definedName name="_____LI97" localSheetId="22">#REF!</definedName>
    <definedName name="_____LI97" localSheetId="46">#REF!</definedName>
    <definedName name="_____LI97">#REF!</definedName>
    <definedName name="_____PAC29" localSheetId="22">#REF!</definedName>
    <definedName name="_____PAC29" localSheetId="46">#REF!</definedName>
    <definedName name="_____PAC29">#REF!</definedName>
    <definedName name="_____PIB01" localSheetId="22">#REF!</definedName>
    <definedName name="_____PIB01" localSheetId="46">#REF!</definedName>
    <definedName name="_____PIB01">#REF!</definedName>
    <definedName name="_____PIB02" localSheetId="22">#REF!</definedName>
    <definedName name="_____PIB02" localSheetId="46">#REF!</definedName>
    <definedName name="_____PIB02">#REF!</definedName>
    <definedName name="_____pib1" localSheetId="22">#REF!</definedName>
    <definedName name="_____pib1" localSheetId="46">#REF!</definedName>
    <definedName name="_____pib1">#REF!</definedName>
    <definedName name="_____PIb2000" localSheetId="22">#REF!</definedName>
    <definedName name="_____PIb2000" localSheetId="46">#REF!</definedName>
    <definedName name="_____PIb2000">#REF!</definedName>
    <definedName name="_____PIB93" localSheetId="22">#REF!</definedName>
    <definedName name="_____PIB93" localSheetId="46">#REF!</definedName>
    <definedName name="_____PIB93">#REF!</definedName>
    <definedName name="_____PIB94" localSheetId="22">#REF!</definedName>
    <definedName name="_____PIB94" localSheetId="46">#REF!</definedName>
    <definedName name="_____PIB94">#REF!</definedName>
    <definedName name="_____PIB95" localSheetId="22">#REF!</definedName>
    <definedName name="_____PIB95" localSheetId="46">#REF!</definedName>
    <definedName name="_____PIB95">#REF!</definedName>
    <definedName name="_____PIB96" localSheetId="22">#REF!</definedName>
    <definedName name="_____PIB96" localSheetId="46">#REF!</definedName>
    <definedName name="_____PIB96">#REF!</definedName>
    <definedName name="_____PIB97" localSheetId="22">#REF!</definedName>
    <definedName name="_____PIB97" localSheetId="46">#REF!</definedName>
    <definedName name="_____PIB97">#REF!</definedName>
    <definedName name="_____PIB98" localSheetId="22">#REF!</definedName>
    <definedName name="_____PIB98" localSheetId="46">#REF!</definedName>
    <definedName name="_____PIB98">#REF!</definedName>
    <definedName name="_____PIB99" localSheetId="22">#REF!</definedName>
    <definedName name="_____PIB99" localSheetId="46">#REF!</definedName>
    <definedName name="_____PIB99">#REF!</definedName>
    <definedName name="_____R" localSheetId="7" hidden="1">{"INGRESOS DOLARES",#N/A,FALSE,"informes"}</definedName>
    <definedName name="_____R" localSheetId="8" hidden="1">{"INGRESOS DOLARES",#N/A,FALSE,"informes"}</definedName>
    <definedName name="_____R" localSheetId="11" hidden="1">{"INGRESOS DOLARES",#N/A,FALSE,"informes"}</definedName>
    <definedName name="_____R" localSheetId="12" hidden="1">{"INGRESOS DOLARES",#N/A,FALSE,"informes"}</definedName>
    <definedName name="_____R" localSheetId="13" hidden="1">{"INGRESOS DOLARES",#N/A,FALSE,"informes"}</definedName>
    <definedName name="_____R" localSheetId="14" hidden="1">{"INGRESOS DOLARES",#N/A,FALSE,"informes"}</definedName>
    <definedName name="_____R" localSheetId="15" hidden="1">{"INGRESOS DOLARES",#N/A,FALSE,"informes"}</definedName>
    <definedName name="_____R" localSheetId="16" hidden="1">{"INGRESOS DOLARES",#N/A,FALSE,"informes"}</definedName>
    <definedName name="_____R" localSheetId="17" hidden="1">{"INGRESOS DOLARES",#N/A,FALSE,"informes"}</definedName>
    <definedName name="_____R" localSheetId="18" hidden="1">{"INGRESOS DOLARES",#N/A,FALSE,"informes"}</definedName>
    <definedName name="_____R" localSheetId="19" hidden="1">{"INGRESOS DOLARES",#N/A,FALSE,"informes"}</definedName>
    <definedName name="_____R" localSheetId="20" hidden="1">{"INGRESOS DOLARES",#N/A,FALSE,"informes"}</definedName>
    <definedName name="_____R" localSheetId="21" hidden="1">{"INGRESOS DOLARES",#N/A,FALSE,"informes"}</definedName>
    <definedName name="_____R" localSheetId="22" hidden="1">{"INGRESOS DOLARES",#N/A,FALSE,"informes"}</definedName>
    <definedName name="_____R" localSheetId="29" hidden="1">{"INGRESOS DOLARES",#N/A,FALSE,"informes"}</definedName>
    <definedName name="_____R" localSheetId="32" hidden="1">{"INGRESOS DOLARES",#N/A,FALSE,"informes"}</definedName>
    <definedName name="_____R" localSheetId="34" hidden="1">{"INGRESOS DOLARES",#N/A,FALSE,"informes"}</definedName>
    <definedName name="_____R" localSheetId="36" hidden="1">{"INGRESOS DOLARES",#N/A,FALSE,"informes"}</definedName>
    <definedName name="_____R" localSheetId="39" hidden="1">{"INGRESOS DOLARES",#N/A,FALSE,"informes"}</definedName>
    <definedName name="_____R" localSheetId="45" hidden="1">{"INGRESOS DOLARES",#N/A,FALSE,"informes"}</definedName>
    <definedName name="_____R" localSheetId="46" hidden="1">{"INGRESOS DOLARES",#N/A,FALSE,"informes"}</definedName>
    <definedName name="_____R" localSheetId="37" hidden="1">{"INGRESOS DOLARES",#N/A,FALSE,"informes"}</definedName>
    <definedName name="_____R" localSheetId="38" hidden="1">{"INGRESOS DOLARES",#N/A,FALSE,"informes"}</definedName>
    <definedName name="_____R" localSheetId="40" hidden="1">{"INGRESOS DOLARES",#N/A,FALSE,"informes"}</definedName>
    <definedName name="_____R" localSheetId="23" hidden="1">{"INGRESOS DOLARES",#N/A,FALSE,"informes"}</definedName>
    <definedName name="_____R" localSheetId="24" hidden="1">{"INGRESOS DOLARES",#N/A,FALSE,"informes"}</definedName>
    <definedName name="_____R" localSheetId="25" hidden="1">{"INGRESOS DOLARES",#N/A,FALSE,"informes"}</definedName>
    <definedName name="_____R" localSheetId="26" hidden="1">{"INGRESOS DOLARES",#N/A,FALSE,"informes"}</definedName>
    <definedName name="_____R" localSheetId="27" hidden="1">{"INGRESOS DOLARES",#N/A,FALSE,"informes"}</definedName>
    <definedName name="_____R" localSheetId="28" hidden="1">{"INGRESOS DOLARES",#N/A,FALSE,"informes"}</definedName>
    <definedName name="_____R" localSheetId="33" hidden="1">{"INGRESOS DOLARES",#N/A,FALSE,"informes"}</definedName>
    <definedName name="_____R" localSheetId="35" hidden="1">{"INGRESOS DOLARES",#N/A,FALSE,"informes"}</definedName>
    <definedName name="_____R" localSheetId="41" hidden="1">{"INGRESOS DOLARES",#N/A,FALSE,"informes"}</definedName>
    <definedName name="_____R" localSheetId="43" hidden="1">{"INGRESOS DOLARES",#N/A,FALSE,"informes"}</definedName>
    <definedName name="_____R" hidden="1">{"INGRESOS DOLARES",#N/A,FALSE,"informes"}</definedName>
    <definedName name="_____res1" localSheetId="22">#REF!</definedName>
    <definedName name="_____res1" localSheetId="46">#REF!</definedName>
    <definedName name="_____res1">#REF!</definedName>
    <definedName name="_____res2" localSheetId="22">#REF!</definedName>
    <definedName name="_____res2" localSheetId="46">#REF!</definedName>
    <definedName name="_____res2">#REF!</definedName>
    <definedName name="_____rez2" localSheetId="22">#REF!</definedName>
    <definedName name="_____rez2" localSheetId="46">#REF!</definedName>
    <definedName name="_____rez2">#REF!</definedName>
    <definedName name="_____rez3" localSheetId="22">#REF!</definedName>
    <definedName name="_____rez3" localSheetId="46">#REF!</definedName>
    <definedName name="_____rez3">#REF!</definedName>
    <definedName name="_____rez4" localSheetId="22">#REF!</definedName>
    <definedName name="_____rez4" localSheetId="46">#REF!</definedName>
    <definedName name="_____rez4">#REF!</definedName>
    <definedName name="_____TC91" localSheetId="22">#REF!</definedName>
    <definedName name="_____TC91" localSheetId="46">#REF!</definedName>
    <definedName name="_____TC91">#REF!</definedName>
    <definedName name="_____var1" localSheetId="22">#REF!</definedName>
    <definedName name="_____var1" localSheetId="46">#REF!</definedName>
    <definedName name="_____var1">#REF!</definedName>
    <definedName name="____arp2" localSheetId="22">#REF!</definedName>
    <definedName name="____arp2" localSheetId="46">#REF!</definedName>
    <definedName name="____arp2">#REF!</definedName>
    <definedName name="____cap1991" localSheetId="22">#REF!</definedName>
    <definedName name="____cap1991" localSheetId="46">#REF!</definedName>
    <definedName name="____cap1991">#REF!</definedName>
    <definedName name="____Csf27" localSheetId="22">#REF!</definedName>
    <definedName name="____Csf27" localSheetId="46">#REF!</definedName>
    <definedName name="____Csf27">#REF!</definedName>
    <definedName name="____fmi1" localSheetId="22">#REF!</definedName>
    <definedName name="____fmi1" localSheetId="46">#REF!</definedName>
    <definedName name="____fmi1">#REF!</definedName>
    <definedName name="____fmi2" localSheetId="22">#REF!</definedName>
    <definedName name="____fmi2" localSheetId="46">#REF!</definedName>
    <definedName name="____fmi2">#REF!</definedName>
    <definedName name="____fmi3" localSheetId="22">#REF!</definedName>
    <definedName name="____fmi3" localSheetId="46">#REF!</definedName>
    <definedName name="____fmi3">#REF!</definedName>
    <definedName name="____fmi4" localSheetId="22">#REF!</definedName>
    <definedName name="____fmi4" localSheetId="46">#REF!</definedName>
    <definedName name="____fmi4">#REF!</definedName>
    <definedName name="____h35" localSheetId="7" hidden="1">{#N/A,#N/A,FALSE,"informes"}</definedName>
    <definedName name="____h35" localSheetId="8" hidden="1">{#N/A,#N/A,FALSE,"informes"}</definedName>
    <definedName name="____h35" localSheetId="10" hidden="1">{#N/A,#N/A,FALSE,"informes"}</definedName>
    <definedName name="____h35" localSheetId="11" hidden="1">{#N/A,#N/A,FALSE,"informes"}</definedName>
    <definedName name="____h35" localSheetId="12" hidden="1">{#N/A,#N/A,FALSE,"informes"}</definedName>
    <definedName name="____h35" localSheetId="13" hidden="1">{#N/A,#N/A,FALSE,"informes"}</definedName>
    <definedName name="____h35" localSheetId="14" hidden="1">{#N/A,#N/A,FALSE,"informes"}</definedName>
    <definedName name="____h35" localSheetId="15" hidden="1">{#N/A,#N/A,FALSE,"informes"}</definedName>
    <definedName name="____h35" localSheetId="17" hidden="1">{#N/A,#N/A,FALSE,"informes"}</definedName>
    <definedName name="____h35" localSheetId="18" hidden="1">{#N/A,#N/A,FALSE,"informes"}</definedName>
    <definedName name="____h35" localSheetId="19" hidden="1">{#N/A,#N/A,FALSE,"informes"}</definedName>
    <definedName name="____h35" localSheetId="20" hidden="1">{#N/A,#N/A,FALSE,"informes"}</definedName>
    <definedName name="____h35" localSheetId="21" hidden="1">{#N/A,#N/A,FALSE,"informes"}</definedName>
    <definedName name="____h35" localSheetId="22" hidden="1">{#N/A,#N/A,FALSE,"informes"}</definedName>
    <definedName name="____h35" localSheetId="29" hidden="1">{#N/A,#N/A,FALSE,"informes"}</definedName>
    <definedName name="____h35" localSheetId="32" hidden="1">{#N/A,#N/A,FALSE,"informes"}</definedName>
    <definedName name="____h35" localSheetId="34" hidden="1">{#N/A,#N/A,FALSE,"informes"}</definedName>
    <definedName name="____h35" localSheetId="36" hidden="1">{#N/A,#N/A,FALSE,"informes"}</definedName>
    <definedName name="____h35" localSheetId="39" hidden="1">{#N/A,#N/A,FALSE,"informes"}</definedName>
    <definedName name="____h35" localSheetId="45" hidden="1">{#N/A,#N/A,FALSE,"informes"}</definedName>
    <definedName name="____h35" localSheetId="46" hidden="1">{#N/A,#N/A,FALSE,"informes"}</definedName>
    <definedName name="____h35" localSheetId="37" hidden="1">{#N/A,#N/A,FALSE,"informes"}</definedName>
    <definedName name="____h35" localSheetId="38" hidden="1">{#N/A,#N/A,FALSE,"informes"}</definedName>
    <definedName name="____h35" localSheetId="40" hidden="1">{#N/A,#N/A,FALSE,"informes"}</definedName>
    <definedName name="____h35" localSheetId="23" hidden="1">{#N/A,#N/A,FALSE,"informes"}</definedName>
    <definedName name="____h35" localSheetId="24" hidden="1">{#N/A,#N/A,FALSE,"informes"}</definedName>
    <definedName name="____h35" localSheetId="25" hidden="1">{#N/A,#N/A,FALSE,"informes"}</definedName>
    <definedName name="____h35" localSheetId="26" hidden="1">{#N/A,#N/A,FALSE,"informes"}</definedName>
    <definedName name="____h35" localSheetId="27" hidden="1">{#N/A,#N/A,FALSE,"informes"}</definedName>
    <definedName name="____h35" localSheetId="28" hidden="1">{#N/A,#N/A,FALSE,"informes"}</definedName>
    <definedName name="____h35" localSheetId="33" hidden="1">{#N/A,#N/A,FALSE,"informes"}</definedName>
    <definedName name="____h35" localSheetId="35" hidden="1">{#N/A,#N/A,FALSE,"informes"}</definedName>
    <definedName name="____h35" localSheetId="41" hidden="1">{#N/A,#N/A,FALSE,"informes"}</definedName>
    <definedName name="____h35" localSheetId="43" hidden="1">{#N/A,#N/A,FALSE,"informes"}</definedName>
    <definedName name="____h35" hidden="1">{#N/A,#N/A,FALSE,"informes"}</definedName>
    <definedName name="____IPC02" localSheetId="22">#REF!</definedName>
    <definedName name="____IPC02" localSheetId="46">#REF!</definedName>
    <definedName name="____IPC02">#REF!</definedName>
    <definedName name="____IPC03" localSheetId="22">#REF!</definedName>
    <definedName name="____IPC03" localSheetId="46">#REF!</definedName>
    <definedName name="____IPC03">#REF!</definedName>
    <definedName name="____IPC04" localSheetId="22">#REF!</definedName>
    <definedName name="____IPC04" localSheetId="46">#REF!</definedName>
    <definedName name="____IPC04">#REF!</definedName>
    <definedName name="____IPC05" localSheetId="22">#REF!</definedName>
    <definedName name="____IPC05" localSheetId="46">#REF!</definedName>
    <definedName name="____IPC05">#REF!</definedName>
    <definedName name="____IPC06" localSheetId="22">#REF!</definedName>
    <definedName name="____IPC06" localSheetId="46">#REF!</definedName>
    <definedName name="____IPC06">#REF!</definedName>
    <definedName name="____IPC07" localSheetId="22">#REF!</definedName>
    <definedName name="____IPC07" localSheetId="46">#REF!</definedName>
    <definedName name="____IPC07">#REF!</definedName>
    <definedName name="____ivm2" localSheetId="22">#REF!</definedName>
    <definedName name="____ivm2" localSheetId="46">#REF!</definedName>
    <definedName name="____ivm2">#REF!</definedName>
    <definedName name="____LI97" localSheetId="22">#REF!</definedName>
    <definedName name="____LI97" localSheetId="46">#REF!</definedName>
    <definedName name="____LI97">#REF!</definedName>
    <definedName name="____MET89" localSheetId="22">#REF!</definedName>
    <definedName name="____MET89" localSheetId="46">#REF!</definedName>
    <definedName name="____MET89">#REF!</definedName>
    <definedName name="____MET90" localSheetId="22">#REF!</definedName>
    <definedName name="____MET90" localSheetId="46">#REF!</definedName>
    <definedName name="____MET90">#REF!</definedName>
    <definedName name="____MET91" localSheetId="22">#REF!</definedName>
    <definedName name="____MET91" localSheetId="46">#REF!</definedName>
    <definedName name="____MET91">#REF!</definedName>
    <definedName name="____MET92" localSheetId="22">#REF!</definedName>
    <definedName name="____MET92" localSheetId="46">#REF!</definedName>
    <definedName name="____MET92">#REF!</definedName>
    <definedName name="____MET93" localSheetId="22">#REF!</definedName>
    <definedName name="____MET93" localSheetId="46">#REF!</definedName>
    <definedName name="____MET93">#REF!</definedName>
    <definedName name="____MET94" localSheetId="22">#REF!</definedName>
    <definedName name="____MET94" localSheetId="46">#REF!</definedName>
    <definedName name="____MET94">#REF!</definedName>
    <definedName name="____PAC29" localSheetId="22">#REF!</definedName>
    <definedName name="____PAC29" localSheetId="46">#REF!</definedName>
    <definedName name="____PAC29">#REF!</definedName>
    <definedName name="____PAG1">#N/A</definedName>
    <definedName name="____PIB01" localSheetId="22">#REF!</definedName>
    <definedName name="____PIB01" localSheetId="46">#REF!</definedName>
    <definedName name="____PIB01">#REF!</definedName>
    <definedName name="____PIB02" localSheetId="22">#REF!</definedName>
    <definedName name="____PIB02" localSheetId="46">#REF!</definedName>
    <definedName name="____PIB02">#REF!</definedName>
    <definedName name="____pib1" localSheetId="22">#REF!</definedName>
    <definedName name="____pib1" localSheetId="46">#REF!</definedName>
    <definedName name="____pib1">#REF!</definedName>
    <definedName name="____PIb2000" localSheetId="22">#REF!</definedName>
    <definedName name="____PIb2000" localSheetId="46">#REF!</definedName>
    <definedName name="____PIb2000">#REF!</definedName>
    <definedName name="____PIB93" localSheetId="22">#REF!</definedName>
    <definedName name="____PIB93" localSheetId="46">#REF!</definedName>
    <definedName name="____PIB93">#REF!</definedName>
    <definedName name="____PIB94" localSheetId="22">#REF!</definedName>
    <definedName name="____PIB94" localSheetId="46">#REF!</definedName>
    <definedName name="____PIB94">#REF!</definedName>
    <definedName name="____PIB95" localSheetId="22">#REF!</definedName>
    <definedName name="____PIB95" localSheetId="46">#REF!</definedName>
    <definedName name="____PIB95">#REF!</definedName>
    <definedName name="____PIB96" localSheetId="22">#REF!</definedName>
    <definedName name="____PIB96" localSheetId="46">#REF!</definedName>
    <definedName name="____PIB96">#REF!</definedName>
    <definedName name="____PIB97" localSheetId="22">#REF!</definedName>
    <definedName name="____PIB97" localSheetId="46">#REF!</definedName>
    <definedName name="____PIB97">#REF!</definedName>
    <definedName name="____PIB98" localSheetId="22">#REF!</definedName>
    <definedName name="____PIB98" localSheetId="46">#REF!</definedName>
    <definedName name="____PIB98">#REF!</definedName>
    <definedName name="____PIB99" localSheetId="22">#REF!</definedName>
    <definedName name="____PIB99" localSheetId="46">#REF!</definedName>
    <definedName name="____PIB99">#REF!</definedName>
    <definedName name="____R" localSheetId="7" hidden="1">{"INGRESOS DOLARES",#N/A,FALSE,"informes"}</definedName>
    <definedName name="____R" localSheetId="8" hidden="1">{"INGRESOS DOLARES",#N/A,FALSE,"informes"}</definedName>
    <definedName name="____R" localSheetId="10" hidden="1">{"INGRESOS DOLARES",#N/A,FALSE,"informes"}</definedName>
    <definedName name="____R" localSheetId="11" hidden="1">{"INGRESOS DOLARES",#N/A,FALSE,"informes"}</definedName>
    <definedName name="____R" localSheetId="12" hidden="1">{"INGRESOS DOLARES",#N/A,FALSE,"informes"}</definedName>
    <definedName name="____R" localSheetId="13" hidden="1">{"INGRESOS DOLARES",#N/A,FALSE,"informes"}</definedName>
    <definedName name="____R" localSheetId="14" hidden="1">{"INGRESOS DOLARES",#N/A,FALSE,"informes"}</definedName>
    <definedName name="____R" localSheetId="15" hidden="1">{"INGRESOS DOLARES",#N/A,FALSE,"informes"}</definedName>
    <definedName name="____R" localSheetId="17" hidden="1">{"INGRESOS DOLARES",#N/A,FALSE,"informes"}</definedName>
    <definedName name="____R" localSheetId="18" hidden="1">{"INGRESOS DOLARES",#N/A,FALSE,"informes"}</definedName>
    <definedName name="____R" localSheetId="19" hidden="1">{"INGRESOS DOLARES",#N/A,FALSE,"informes"}</definedName>
    <definedName name="____R" localSheetId="20" hidden="1">{"INGRESOS DOLARES",#N/A,FALSE,"informes"}</definedName>
    <definedName name="____R" localSheetId="21" hidden="1">{"INGRESOS DOLARES",#N/A,FALSE,"informes"}</definedName>
    <definedName name="____R" localSheetId="22" hidden="1">{"INGRESOS DOLARES",#N/A,FALSE,"informes"}</definedName>
    <definedName name="____R" localSheetId="29" hidden="1">{"INGRESOS DOLARES",#N/A,FALSE,"informes"}</definedName>
    <definedName name="____R" localSheetId="32" hidden="1">{"INGRESOS DOLARES",#N/A,FALSE,"informes"}</definedName>
    <definedName name="____R" localSheetId="34" hidden="1">{"INGRESOS DOLARES",#N/A,FALSE,"informes"}</definedName>
    <definedName name="____R" localSheetId="36" hidden="1">{"INGRESOS DOLARES",#N/A,FALSE,"informes"}</definedName>
    <definedName name="____R" localSheetId="39" hidden="1">{"INGRESOS DOLARES",#N/A,FALSE,"informes"}</definedName>
    <definedName name="____R" localSheetId="45" hidden="1">{"INGRESOS DOLARES",#N/A,FALSE,"informes"}</definedName>
    <definedName name="____R" localSheetId="46" hidden="1">{"INGRESOS DOLARES",#N/A,FALSE,"informes"}</definedName>
    <definedName name="____R" localSheetId="37" hidden="1">{"INGRESOS DOLARES",#N/A,FALSE,"informes"}</definedName>
    <definedName name="____R" localSheetId="38" hidden="1">{"INGRESOS DOLARES",#N/A,FALSE,"informes"}</definedName>
    <definedName name="____R" localSheetId="40" hidden="1">{"INGRESOS DOLARES",#N/A,FALSE,"informes"}</definedName>
    <definedName name="____R" localSheetId="23" hidden="1">{"INGRESOS DOLARES",#N/A,FALSE,"informes"}</definedName>
    <definedName name="____R" localSheetId="24" hidden="1">{"INGRESOS DOLARES",#N/A,FALSE,"informes"}</definedName>
    <definedName name="____R" localSheetId="25" hidden="1">{"INGRESOS DOLARES",#N/A,FALSE,"informes"}</definedName>
    <definedName name="____R" localSheetId="26" hidden="1">{"INGRESOS DOLARES",#N/A,FALSE,"informes"}</definedName>
    <definedName name="____R" localSheetId="27" hidden="1">{"INGRESOS DOLARES",#N/A,FALSE,"informes"}</definedName>
    <definedName name="____R" localSheetId="28" hidden="1">{"INGRESOS DOLARES",#N/A,FALSE,"informes"}</definedName>
    <definedName name="____R" localSheetId="33" hidden="1">{"INGRESOS DOLARES",#N/A,FALSE,"informes"}</definedName>
    <definedName name="____R" localSheetId="35" hidden="1">{"INGRESOS DOLARES",#N/A,FALSE,"informes"}</definedName>
    <definedName name="____R" localSheetId="41" hidden="1">{"INGRESOS DOLARES",#N/A,FALSE,"informes"}</definedName>
    <definedName name="____R" localSheetId="43" hidden="1">{"INGRESOS DOLARES",#N/A,FALSE,"informes"}</definedName>
    <definedName name="____R" hidden="1">{"INGRESOS DOLARES",#N/A,FALSE,"informes"}</definedName>
    <definedName name="____re23" localSheetId="22">#REF!</definedName>
    <definedName name="____re23" localSheetId="46">#REF!</definedName>
    <definedName name="____re23">#REF!</definedName>
    <definedName name="____res1" localSheetId="22">#REF!</definedName>
    <definedName name="____res1" localSheetId="46">#REF!</definedName>
    <definedName name="____res1">#REF!</definedName>
    <definedName name="____res2" localSheetId="22">#REF!</definedName>
    <definedName name="____res2" localSheetId="46">#REF!</definedName>
    <definedName name="____res2">#REF!</definedName>
    <definedName name="____rez2" localSheetId="22">#REF!</definedName>
    <definedName name="____rez2" localSheetId="46">#REF!</definedName>
    <definedName name="____rez2">#REF!</definedName>
    <definedName name="____rez3" localSheetId="22">#REF!</definedName>
    <definedName name="____rez3" localSheetId="46">#REF!</definedName>
    <definedName name="____rez3">#REF!</definedName>
    <definedName name="____rez4" localSheetId="22">#REF!</definedName>
    <definedName name="____rez4" localSheetId="46">#REF!</definedName>
    <definedName name="____rez4">#REF!</definedName>
    <definedName name="____TC91" localSheetId="22">#REF!</definedName>
    <definedName name="____TC91" localSheetId="46">#REF!</definedName>
    <definedName name="____TC91">#REF!</definedName>
    <definedName name="____var1" localSheetId="22">#REF!</definedName>
    <definedName name="____var1" localSheetId="46">#REF!</definedName>
    <definedName name="____var1">#REF!</definedName>
    <definedName name="___arp2" localSheetId="185">#REF!</definedName>
    <definedName name="___arp2" localSheetId="7">#REF!</definedName>
    <definedName name="___arp2" localSheetId="22">#REF!</definedName>
    <definedName name="___arp2" localSheetId="45">#REF!</definedName>
    <definedName name="___arp2" localSheetId="46">#REF!</definedName>
    <definedName name="___arp2" localSheetId="183">#REF!</definedName>
    <definedName name="___arp2" localSheetId="41">#REF!</definedName>
    <definedName name="___arp2" localSheetId="43">#REF!</definedName>
    <definedName name="___arp2">#REF!</definedName>
    <definedName name="___cap1991" localSheetId="22">#REF!</definedName>
    <definedName name="___cap1991" localSheetId="46">#REF!</definedName>
    <definedName name="___cap1991">#REF!</definedName>
    <definedName name="___Csf27" localSheetId="7">#REF!</definedName>
    <definedName name="___Csf27" localSheetId="22">#REF!</definedName>
    <definedName name="___Csf27" localSheetId="45">#REF!</definedName>
    <definedName name="___Csf27" localSheetId="46">#REF!</definedName>
    <definedName name="___Csf27" localSheetId="41">#REF!</definedName>
    <definedName name="___Csf27" localSheetId="43">#REF!</definedName>
    <definedName name="___Csf27">#REF!</definedName>
    <definedName name="___fmi1" localSheetId="185">#REF!</definedName>
    <definedName name="___fmi1" localSheetId="7">#REF!</definedName>
    <definedName name="___fmi1" localSheetId="22">#REF!</definedName>
    <definedName name="___fmi1" localSheetId="45">#REF!</definedName>
    <definedName name="___fmi1" localSheetId="46">#REF!</definedName>
    <definedName name="___fmi1" localSheetId="183">#REF!</definedName>
    <definedName name="___fmi1" localSheetId="41">#REF!</definedName>
    <definedName name="___fmi1" localSheetId="43">#REF!</definedName>
    <definedName name="___fmi1">#REF!</definedName>
    <definedName name="___fmi2" localSheetId="185">#REF!</definedName>
    <definedName name="___fmi2" localSheetId="7">#REF!</definedName>
    <definedName name="___fmi2" localSheetId="22">#REF!</definedName>
    <definedName name="___fmi2" localSheetId="45">#REF!</definedName>
    <definedName name="___fmi2" localSheetId="46">#REF!</definedName>
    <definedName name="___fmi2" localSheetId="183">#REF!</definedName>
    <definedName name="___fmi2" localSheetId="41">#REF!</definedName>
    <definedName name="___fmi2" localSheetId="43">#REF!</definedName>
    <definedName name="___fmi2">#REF!</definedName>
    <definedName name="___fmi3" localSheetId="185">#REF!</definedName>
    <definedName name="___fmi3" localSheetId="7">#REF!</definedName>
    <definedName name="___fmi3" localSheetId="22">#REF!</definedName>
    <definedName name="___fmi3" localSheetId="45">#REF!</definedName>
    <definedName name="___fmi3" localSheetId="46">#REF!</definedName>
    <definedName name="___fmi3" localSheetId="183">#REF!</definedName>
    <definedName name="___fmi3" localSheetId="41">#REF!</definedName>
    <definedName name="___fmi3" localSheetId="43">#REF!</definedName>
    <definedName name="___fmi3">#REF!</definedName>
    <definedName name="___fmi4" localSheetId="185">#REF!</definedName>
    <definedName name="___fmi4" localSheetId="7">#REF!</definedName>
    <definedName name="___fmi4" localSheetId="22">#REF!</definedName>
    <definedName name="___fmi4" localSheetId="45">#REF!</definedName>
    <definedName name="___fmi4" localSheetId="46">#REF!</definedName>
    <definedName name="___fmi4" localSheetId="183">#REF!</definedName>
    <definedName name="___fmi4" localSheetId="41">#REF!</definedName>
    <definedName name="___fmi4" localSheetId="43">#REF!</definedName>
    <definedName name="___fmi4">#REF!</definedName>
    <definedName name="___h35" localSheetId="7" hidden="1">{#N/A,#N/A,FALSE,"informes"}</definedName>
    <definedName name="___h35" localSheetId="8" hidden="1">{#N/A,#N/A,FALSE,"informes"}</definedName>
    <definedName name="___h35" localSheetId="10" hidden="1">{#N/A,#N/A,FALSE,"informes"}</definedName>
    <definedName name="___h35" localSheetId="11" hidden="1">{#N/A,#N/A,FALSE,"informes"}</definedName>
    <definedName name="___h35" localSheetId="13" hidden="1">{#N/A,#N/A,FALSE,"informes"}</definedName>
    <definedName name="___h35" localSheetId="14" hidden="1">{#N/A,#N/A,FALSE,"informes"}</definedName>
    <definedName name="___h35" localSheetId="15" hidden="1">{#N/A,#N/A,FALSE,"informes"}</definedName>
    <definedName name="___h35" localSheetId="17" hidden="1">{#N/A,#N/A,FALSE,"informes"}</definedName>
    <definedName name="___h35" localSheetId="18" hidden="1">{#N/A,#N/A,FALSE,"informes"}</definedName>
    <definedName name="___h35" localSheetId="19" hidden="1">{#N/A,#N/A,FALSE,"informes"}</definedName>
    <definedName name="___h35" localSheetId="20" hidden="1">{#N/A,#N/A,FALSE,"informes"}</definedName>
    <definedName name="___h35" localSheetId="21" hidden="1">{#N/A,#N/A,FALSE,"informes"}</definedName>
    <definedName name="___h35" localSheetId="22" hidden="1">{#N/A,#N/A,FALSE,"informes"}</definedName>
    <definedName name="___h35" localSheetId="29" hidden="1">{#N/A,#N/A,FALSE,"informes"}</definedName>
    <definedName name="___h35" localSheetId="32" hidden="1">{#N/A,#N/A,FALSE,"informes"}</definedName>
    <definedName name="___h35" localSheetId="34" hidden="1">{#N/A,#N/A,FALSE,"informes"}</definedName>
    <definedName name="___h35" localSheetId="36" hidden="1">{#N/A,#N/A,FALSE,"informes"}</definedName>
    <definedName name="___h35" localSheetId="39" hidden="1">{#N/A,#N/A,FALSE,"informes"}</definedName>
    <definedName name="___h35" localSheetId="45" hidden="1">{#N/A,#N/A,FALSE,"informes"}</definedName>
    <definedName name="___h35" localSheetId="46" hidden="1">{#N/A,#N/A,FALSE,"informes"}</definedName>
    <definedName name="___h35" localSheetId="37" hidden="1">{#N/A,#N/A,FALSE,"informes"}</definedName>
    <definedName name="___h35" localSheetId="38" hidden="1">{#N/A,#N/A,FALSE,"informes"}</definedName>
    <definedName name="___h35" localSheetId="40" hidden="1">{#N/A,#N/A,FALSE,"informes"}</definedName>
    <definedName name="___h35" localSheetId="23" hidden="1">{#N/A,#N/A,FALSE,"informes"}</definedName>
    <definedName name="___h35" localSheetId="24" hidden="1">{#N/A,#N/A,FALSE,"informes"}</definedName>
    <definedName name="___h35" localSheetId="25" hidden="1">{#N/A,#N/A,FALSE,"informes"}</definedName>
    <definedName name="___h35" localSheetId="26" hidden="1">{#N/A,#N/A,FALSE,"informes"}</definedName>
    <definedName name="___h35" localSheetId="27" hidden="1">{#N/A,#N/A,FALSE,"informes"}</definedName>
    <definedName name="___h35" localSheetId="28" hidden="1">{#N/A,#N/A,FALSE,"informes"}</definedName>
    <definedName name="___h35" localSheetId="33" hidden="1">{#N/A,#N/A,FALSE,"informes"}</definedName>
    <definedName name="___h35" localSheetId="35" hidden="1">{#N/A,#N/A,FALSE,"informes"}</definedName>
    <definedName name="___h35" localSheetId="41" hidden="1">{#N/A,#N/A,FALSE,"informes"}</definedName>
    <definedName name="___h35" localSheetId="43" hidden="1">{#N/A,#N/A,FALSE,"informes"}</definedName>
    <definedName name="___h35" hidden="1">{#N/A,#N/A,FALSE,"informes"}</definedName>
    <definedName name="___IPC02" localSheetId="22">#REF!</definedName>
    <definedName name="___IPC02" localSheetId="46">#REF!</definedName>
    <definedName name="___IPC02">#REF!</definedName>
    <definedName name="___IPC03" localSheetId="22">#REF!</definedName>
    <definedName name="___IPC03" localSheetId="46">#REF!</definedName>
    <definedName name="___IPC03">#REF!</definedName>
    <definedName name="___IPC04" localSheetId="7">#REF!</definedName>
    <definedName name="___IPC04" localSheetId="22">#REF!</definedName>
    <definedName name="___IPC04" localSheetId="45">#REF!</definedName>
    <definedName name="___IPC04" localSheetId="46">#REF!</definedName>
    <definedName name="___IPC04" localSheetId="41">#REF!</definedName>
    <definedName name="___IPC04" localSheetId="43">#REF!</definedName>
    <definedName name="___IPC04">#REF!</definedName>
    <definedName name="___IPC05" localSheetId="22">#REF!</definedName>
    <definedName name="___IPC05" localSheetId="46">#REF!</definedName>
    <definedName name="___IPC05">#REF!</definedName>
    <definedName name="___IPC06" localSheetId="22">#REF!</definedName>
    <definedName name="___IPC06" localSheetId="46">#REF!</definedName>
    <definedName name="___IPC06">#REF!</definedName>
    <definedName name="___IPC07" localSheetId="22">#REF!</definedName>
    <definedName name="___IPC07" localSheetId="46">#REF!</definedName>
    <definedName name="___IPC07">#REF!</definedName>
    <definedName name="___ivm2" localSheetId="185">#REF!</definedName>
    <definedName name="___ivm2" localSheetId="7">#REF!</definedName>
    <definedName name="___ivm2" localSheetId="22">#REF!</definedName>
    <definedName name="___ivm2" localSheetId="45">#REF!</definedName>
    <definedName name="___ivm2" localSheetId="46">#REF!</definedName>
    <definedName name="___ivm2" localSheetId="183">#REF!</definedName>
    <definedName name="___ivm2" localSheetId="41">#REF!</definedName>
    <definedName name="___ivm2" localSheetId="43">#REF!</definedName>
    <definedName name="___ivm2">#REF!</definedName>
    <definedName name="___LI97" localSheetId="185">#REF!</definedName>
    <definedName name="___LI97" localSheetId="7">#REF!</definedName>
    <definedName name="___LI97" localSheetId="22">#REF!</definedName>
    <definedName name="___LI97" localSheetId="45">#REF!</definedName>
    <definedName name="___LI97" localSheetId="46">#REF!</definedName>
    <definedName name="___LI97" localSheetId="183">#REF!</definedName>
    <definedName name="___LI97" localSheetId="41">#REF!</definedName>
    <definedName name="___LI97" localSheetId="43">#REF!</definedName>
    <definedName name="___LI97">#REF!</definedName>
    <definedName name="___MET89" localSheetId="22">#REF!</definedName>
    <definedName name="___MET89" localSheetId="46">#REF!</definedName>
    <definedName name="___MET89">#REF!</definedName>
    <definedName name="___MET90" localSheetId="22">#REF!</definedName>
    <definedName name="___MET90" localSheetId="46">#REF!</definedName>
    <definedName name="___MET90">#REF!</definedName>
    <definedName name="___MET91" localSheetId="22">#REF!</definedName>
    <definedName name="___MET91" localSheetId="46">#REF!</definedName>
    <definedName name="___MET91">#REF!</definedName>
    <definedName name="___MET92" localSheetId="22">#REF!</definedName>
    <definedName name="___MET92" localSheetId="46">#REF!</definedName>
    <definedName name="___MET92">#REF!</definedName>
    <definedName name="___MET93" localSheetId="22">#REF!</definedName>
    <definedName name="___MET93" localSheetId="46">#REF!</definedName>
    <definedName name="___MET93">#REF!</definedName>
    <definedName name="___MET94" localSheetId="22">#REF!</definedName>
    <definedName name="___MET94" localSheetId="46">#REF!</definedName>
    <definedName name="___MET94">#REF!</definedName>
    <definedName name="___PAC29" localSheetId="7">#REF!</definedName>
    <definedName name="___PAC29" localSheetId="22">#REF!</definedName>
    <definedName name="___PAC29" localSheetId="45">#REF!</definedName>
    <definedName name="___PAC29" localSheetId="46">#REF!</definedName>
    <definedName name="___PAC29" localSheetId="41">#REF!</definedName>
    <definedName name="___PAC29" localSheetId="43">#REF!</definedName>
    <definedName name="___PAC29">#REF!</definedName>
    <definedName name="___PAG1">#N/A</definedName>
    <definedName name="___PIB01" localSheetId="185">#REF!</definedName>
    <definedName name="___PIB01" localSheetId="7">#REF!</definedName>
    <definedName name="___PIB01" localSheetId="22">#REF!</definedName>
    <definedName name="___PIB01" localSheetId="45">#REF!</definedName>
    <definedName name="___PIB01" localSheetId="46">#REF!</definedName>
    <definedName name="___PIB01" localSheetId="183">#REF!</definedName>
    <definedName name="___PIB01" localSheetId="41">#REF!</definedName>
    <definedName name="___PIB01" localSheetId="43">#REF!</definedName>
    <definedName name="___PIB01">#REF!</definedName>
    <definedName name="___PIB02" localSheetId="185">#REF!</definedName>
    <definedName name="___PIB02" localSheetId="7">#REF!</definedName>
    <definedName name="___PIB02" localSheetId="22">#REF!</definedName>
    <definedName name="___PIB02" localSheetId="45">#REF!</definedName>
    <definedName name="___PIB02" localSheetId="46">#REF!</definedName>
    <definedName name="___PIB02" localSheetId="183">#REF!</definedName>
    <definedName name="___PIB02" localSheetId="41">#REF!</definedName>
    <definedName name="___PIB02" localSheetId="43">#REF!</definedName>
    <definedName name="___PIB02">#REF!</definedName>
    <definedName name="___pib1" localSheetId="185">#REF!</definedName>
    <definedName name="___pib1" localSheetId="7">#REF!</definedName>
    <definedName name="___pib1" localSheetId="22">#REF!</definedName>
    <definedName name="___pib1" localSheetId="45">#REF!</definedName>
    <definedName name="___pib1" localSheetId="46">#REF!</definedName>
    <definedName name="___pib1" localSheetId="183">#REF!</definedName>
    <definedName name="___pib1" localSheetId="41">#REF!</definedName>
    <definedName name="___pib1" localSheetId="43">#REF!</definedName>
    <definedName name="___pib1">#REF!</definedName>
    <definedName name="___PIb2000" localSheetId="185">#REF!</definedName>
    <definedName name="___PIb2000" localSheetId="7">#REF!</definedName>
    <definedName name="___PIb2000" localSheetId="22">#REF!</definedName>
    <definedName name="___PIb2000" localSheetId="45">#REF!</definedName>
    <definedName name="___PIb2000" localSheetId="46">#REF!</definedName>
    <definedName name="___PIb2000" localSheetId="183">#REF!</definedName>
    <definedName name="___PIb2000" localSheetId="41">#REF!</definedName>
    <definedName name="___PIb2000" localSheetId="43">#REF!</definedName>
    <definedName name="___PIb2000">#REF!</definedName>
    <definedName name="___PIB90" localSheetId="46">#REF!</definedName>
    <definedName name="___PIB90">#REF!</definedName>
    <definedName name="___PIB91" localSheetId="46">#REF!</definedName>
    <definedName name="___PIB91">#REF!</definedName>
    <definedName name="___PIB92" localSheetId="46">#REF!</definedName>
    <definedName name="___PIB92">#REF!</definedName>
    <definedName name="___PIB93" localSheetId="185">#REF!</definedName>
    <definedName name="___PIB93" localSheetId="7">#REF!</definedName>
    <definedName name="___PIB93" localSheetId="22">#REF!</definedName>
    <definedName name="___PIB93" localSheetId="45">#REF!</definedName>
    <definedName name="___PIB93" localSheetId="46">#REF!</definedName>
    <definedName name="___PIB93" localSheetId="183">#REF!</definedName>
    <definedName name="___PIB93" localSheetId="41">#REF!</definedName>
    <definedName name="___PIB93" localSheetId="43">#REF!</definedName>
    <definedName name="___PIB93">#REF!</definedName>
    <definedName name="___PIB94" localSheetId="185">#REF!</definedName>
    <definedName name="___PIB94" localSheetId="7">#REF!</definedName>
    <definedName name="___PIB94" localSheetId="22">#REF!</definedName>
    <definedName name="___PIB94" localSheetId="45">#REF!</definedName>
    <definedName name="___PIB94" localSheetId="46">#REF!</definedName>
    <definedName name="___PIB94" localSheetId="183">#REF!</definedName>
    <definedName name="___PIB94" localSheetId="41">#REF!</definedName>
    <definedName name="___PIB94" localSheetId="43">#REF!</definedName>
    <definedName name="___PIB94">#REF!</definedName>
    <definedName name="___PIB95" localSheetId="185">#REF!</definedName>
    <definedName name="___PIB95" localSheetId="7">#REF!</definedName>
    <definedName name="___PIB95" localSheetId="22">#REF!</definedName>
    <definedName name="___PIB95" localSheetId="45">#REF!</definedName>
    <definedName name="___PIB95" localSheetId="46">#REF!</definedName>
    <definedName name="___PIB95" localSheetId="183">#REF!</definedName>
    <definedName name="___PIB95" localSheetId="41">#REF!</definedName>
    <definedName name="___PIB95" localSheetId="43">#REF!</definedName>
    <definedName name="___PIB95">#REF!</definedName>
    <definedName name="___PIB96" localSheetId="185">#REF!</definedName>
    <definedName name="___PIB96" localSheetId="7">#REF!</definedName>
    <definedName name="___PIB96" localSheetId="22">#REF!</definedName>
    <definedName name="___PIB96" localSheetId="45">#REF!</definedName>
    <definedName name="___PIB96" localSheetId="46">#REF!</definedName>
    <definedName name="___PIB96" localSheetId="183">#REF!</definedName>
    <definedName name="___PIB96" localSheetId="41">#REF!</definedName>
    <definedName name="___PIB96" localSheetId="43">#REF!</definedName>
    <definedName name="___PIB96">#REF!</definedName>
    <definedName name="___PIB97" localSheetId="185">#REF!</definedName>
    <definedName name="___PIB97" localSheetId="7">#REF!</definedName>
    <definedName name="___PIB97" localSheetId="22">#REF!</definedName>
    <definedName name="___PIB97" localSheetId="45">#REF!</definedName>
    <definedName name="___PIB97" localSheetId="46">#REF!</definedName>
    <definedName name="___PIB97" localSheetId="183">#REF!</definedName>
    <definedName name="___PIB97" localSheetId="41">#REF!</definedName>
    <definedName name="___PIB97" localSheetId="43">#REF!</definedName>
    <definedName name="___PIB97">#REF!</definedName>
    <definedName name="___PIB98" localSheetId="185">#REF!</definedName>
    <definedName name="___PIB98" localSheetId="7">#REF!</definedName>
    <definedName name="___PIB98" localSheetId="22">#REF!</definedName>
    <definedName name="___PIB98" localSheetId="45">#REF!</definedName>
    <definedName name="___PIB98" localSheetId="46">#REF!</definedName>
    <definedName name="___PIB98" localSheetId="183">#REF!</definedName>
    <definedName name="___PIB98" localSheetId="41">#REF!</definedName>
    <definedName name="___PIB98" localSheetId="43">#REF!</definedName>
    <definedName name="___PIB98">#REF!</definedName>
    <definedName name="___PIB99" localSheetId="185">#REF!</definedName>
    <definedName name="___PIB99" localSheetId="7">#REF!</definedName>
    <definedName name="___PIB99" localSheetId="22">#REF!</definedName>
    <definedName name="___PIB99" localSheetId="45">#REF!</definedName>
    <definedName name="___PIB99" localSheetId="46">#REF!</definedName>
    <definedName name="___PIB99" localSheetId="183">#REF!</definedName>
    <definedName name="___PIB99" localSheetId="41">#REF!</definedName>
    <definedName name="___PIB99" localSheetId="43">#REF!</definedName>
    <definedName name="___PIB99">#REF!</definedName>
    <definedName name="___R" localSheetId="7" hidden="1">{"INGRESOS DOLARES",#N/A,FALSE,"informes"}</definedName>
    <definedName name="___R" localSheetId="8" hidden="1">{"INGRESOS DOLARES",#N/A,FALSE,"informes"}</definedName>
    <definedName name="___R" localSheetId="10" hidden="1">{"INGRESOS DOLARES",#N/A,FALSE,"informes"}</definedName>
    <definedName name="___R" localSheetId="11" hidden="1">{"INGRESOS DOLARES",#N/A,FALSE,"informes"}</definedName>
    <definedName name="___R" localSheetId="13" hidden="1">{"INGRESOS DOLARES",#N/A,FALSE,"informes"}</definedName>
    <definedName name="___R" localSheetId="14" hidden="1">{"INGRESOS DOLARES",#N/A,FALSE,"informes"}</definedName>
    <definedName name="___R" localSheetId="15" hidden="1">{"INGRESOS DOLARES",#N/A,FALSE,"informes"}</definedName>
    <definedName name="___R" localSheetId="17" hidden="1">{"INGRESOS DOLARES",#N/A,FALSE,"informes"}</definedName>
    <definedName name="___R" localSheetId="18" hidden="1">{"INGRESOS DOLARES",#N/A,FALSE,"informes"}</definedName>
    <definedName name="___R" localSheetId="19" hidden="1">{"INGRESOS DOLARES",#N/A,FALSE,"informes"}</definedName>
    <definedName name="___R" localSheetId="20" hidden="1">{"INGRESOS DOLARES",#N/A,FALSE,"informes"}</definedName>
    <definedName name="___R" localSheetId="21" hidden="1">{"INGRESOS DOLARES",#N/A,FALSE,"informes"}</definedName>
    <definedName name="___R" localSheetId="22" hidden="1">{"INGRESOS DOLARES",#N/A,FALSE,"informes"}</definedName>
    <definedName name="___R" localSheetId="29" hidden="1">{"INGRESOS DOLARES",#N/A,FALSE,"informes"}</definedName>
    <definedName name="___R" localSheetId="32" hidden="1">{"INGRESOS DOLARES",#N/A,FALSE,"informes"}</definedName>
    <definedName name="___R" localSheetId="34" hidden="1">{"INGRESOS DOLARES",#N/A,FALSE,"informes"}</definedName>
    <definedName name="___R" localSheetId="36" hidden="1">{"INGRESOS DOLARES",#N/A,FALSE,"informes"}</definedName>
    <definedName name="___R" localSheetId="39" hidden="1">{"INGRESOS DOLARES",#N/A,FALSE,"informes"}</definedName>
    <definedName name="___R" localSheetId="45" hidden="1">{"INGRESOS DOLARES",#N/A,FALSE,"informes"}</definedName>
    <definedName name="___R" localSheetId="46" hidden="1">{"INGRESOS DOLARES",#N/A,FALSE,"informes"}</definedName>
    <definedName name="___R" localSheetId="37" hidden="1">{"INGRESOS DOLARES",#N/A,FALSE,"informes"}</definedName>
    <definedName name="___R" localSheetId="38" hidden="1">{"INGRESOS DOLARES",#N/A,FALSE,"informes"}</definedName>
    <definedName name="___R" localSheetId="40" hidden="1">{"INGRESOS DOLARES",#N/A,FALSE,"informes"}</definedName>
    <definedName name="___R" localSheetId="23" hidden="1">{"INGRESOS DOLARES",#N/A,FALSE,"informes"}</definedName>
    <definedName name="___R" localSheetId="24" hidden="1">{"INGRESOS DOLARES",#N/A,FALSE,"informes"}</definedName>
    <definedName name="___R" localSheetId="25" hidden="1">{"INGRESOS DOLARES",#N/A,FALSE,"informes"}</definedName>
    <definedName name="___R" localSheetId="26" hidden="1">{"INGRESOS DOLARES",#N/A,FALSE,"informes"}</definedName>
    <definedName name="___R" localSheetId="27" hidden="1">{"INGRESOS DOLARES",#N/A,FALSE,"informes"}</definedName>
    <definedName name="___R" localSheetId="28" hidden="1">{"INGRESOS DOLARES",#N/A,FALSE,"informes"}</definedName>
    <definedName name="___R" localSheetId="33" hidden="1">{"INGRESOS DOLARES",#N/A,FALSE,"informes"}</definedName>
    <definedName name="___R" localSheetId="35" hidden="1">{"INGRESOS DOLARES",#N/A,FALSE,"informes"}</definedName>
    <definedName name="___R" localSheetId="41" hidden="1">{"INGRESOS DOLARES",#N/A,FALSE,"informes"}</definedName>
    <definedName name="___R" localSheetId="43" hidden="1">{"INGRESOS DOLARES",#N/A,FALSE,"informes"}</definedName>
    <definedName name="___R" hidden="1">{"INGRESOS DOLARES",#N/A,FALSE,"informes"}</definedName>
    <definedName name="___re23" localSheetId="22">#REF!</definedName>
    <definedName name="___re23" localSheetId="46">#REF!</definedName>
    <definedName name="___re23">#REF!</definedName>
    <definedName name="___res1" localSheetId="7">#REF!</definedName>
    <definedName name="___res1" localSheetId="22">#REF!</definedName>
    <definedName name="___res1" localSheetId="45">#REF!</definedName>
    <definedName name="___res1" localSheetId="46">#REF!</definedName>
    <definedName name="___res1" localSheetId="41">#REF!</definedName>
    <definedName name="___res1" localSheetId="43">#REF!</definedName>
    <definedName name="___res1">#REF!</definedName>
    <definedName name="___res2" localSheetId="7">#REF!</definedName>
    <definedName name="___res2" localSheetId="22">#REF!</definedName>
    <definedName name="___res2" localSheetId="45">#REF!</definedName>
    <definedName name="___res2" localSheetId="46">#REF!</definedName>
    <definedName name="___res2" localSheetId="41">#REF!</definedName>
    <definedName name="___res2" localSheetId="43">#REF!</definedName>
    <definedName name="___res2">#REF!</definedName>
    <definedName name="___rez2" localSheetId="185">#REF!</definedName>
    <definedName name="___rez2" localSheetId="7">#REF!</definedName>
    <definedName name="___rez2" localSheetId="22">#REF!</definedName>
    <definedName name="___rez2" localSheetId="45">#REF!</definedName>
    <definedName name="___rez2" localSheetId="46">#REF!</definedName>
    <definedName name="___rez2" localSheetId="183">#REF!</definedName>
    <definedName name="___rez2" localSheetId="41">#REF!</definedName>
    <definedName name="___rez2" localSheetId="43">#REF!</definedName>
    <definedName name="___rez2">#REF!</definedName>
    <definedName name="___rez3" localSheetId="185">#REF!</definedName>
    <definedName name="___rez3" localSheetId="7">#REF!</definedName>
    <definedName name="___rez3" localSheetId="22">#REF!</definedName>
    <definedName name="___rez3" localSheetId="45">#REF!</definedName>
    <definedName name="___rez3" localSheetId="46">#REF!</definedName>
    <definedName name="___rez3" localSheetId="183">#REF!</definedName>
    <definedName name="___rez3" localSheetId="41">#REF!</definedName>
    <definedName name="___rez3" localSheetId="43">#REF!</definedName>
    <definedName name="___rez3">#REF!</definedName>
    <definedName name="___rez4" localSheetId="185">#REF!</definedName>
    <definedName name="___rez4" localSheetId="7">#REF!</definedName>
    <definedName name="___rez4" localSheetId="22">#REF!</definedName>
    <definedName name="___rez4" localSheetId="45">#REF!</definedName>
    <definedName name="___rez4" localSheetId="46">#REF!</definedName>
    <definedName name="___rez4" localSheetId="183">#REF!</definedName>
    <definedName name="___rez4" localSheetId="41">#REF!</definedName>
    <definedName name="___rez4" localSheetId="43">#REF!</definedName>
    <definedName name="___rez4">#REF!</definedName>
    <definedName name="___TC91" localSheetId="7">#REF!</definedName>
    <definedName name="___TC91" localSheetId="22">#REF!</definedName>
    <definedName name="___TC91" localSheetId="45">#REF!</definedName>
    <definedName name="___TC91" localSheetId="46">#REF!</definedName>
    <definedName name="___TC91" localSheetId="41">#REF!</definedName>
    <definedName name="___TC91" localSheetId="43">#REF!</definedName>
    <definedName name="___TC91">#REF!</definedName>
    <definedName name="___var1" localSheetId="185">#REF!</definedName>
    <definedName name="___var1" localSheetId="7">#REF!</definedName>
    <definedName name="___var1" localSheetId="22">#REF!</definedName>
    <definedName name="___var1" localSheetId="45">#REF!</definedName>
    <definedName name="___var1" localSheetId="46">#REF!</definedName>
    <definedName name="___var1" localSheetId="183">#REF!</definedName>
    <definedName name="___var1" localSheetId="41">#REF!</definedName>
    <definedName name="___var1" localSheetId="43">#REF!</definedName>
    <definedName name="___var1">#REF!</definedName>
    <definedName name="__1__123Graph_ACHART_1" localSheetId="7" hidden="1">#REF!</definedName>
    <definedName name="__1__123Graph_ACHART_1" localSheetId="8" hidden="1">#REF!</definedName>
    <definedName name="__1__123Graph_ACHART_1" localSheetId="17" hidden="1">#REF!</definedName>
    <definedName name="__1__123Graph_ACHART_1" localSheetId="18" hidden="1">#REF!</definedName>
    <definedName name="__1__123Graph_ACHART_1" localSheetId="19" hidden="1">#REF!</definedName>
    <definedName name="__1__123Graph_ACHART_1" localSheetId="20" hidden="1">#REF!</definedName>
    <definedName name="__1__123Graph_ACHART_1" localSheetId="21" hidden="1">#REF!</definedName>
    <definedName name="__1__123Graph_ACHART_1" localSheetId="22" hidden="1">#REF!</definedName>
    <definedName name="__1__123Graph_ACHART_1" localSheetId="29" hidden="1">#REF!</definedName>
    <definedName name="__1__123Graph_ACHART_1" localSheetId="39" hidden="1">#REF!</definedName>
    <definedName name="__1__123Graph_ACHART_1" localSheetId="45" hidden="1">#REF!</definedName>
    <definedName name="__1__123Graph_ACHART_1" localSheetId="46" hidden="1">#REF!</definedName>
    <definedName name="__1__123Graph_ACHART_1" localSheetId="38" hidden="1">#REF!</definedName>
    <definedName name="__1__123Graph_ACHART_1" localSheetId="40" hidden="1">#REF!</definedName>
    <definedName name="__1__123Graph_ACHART_1" localSheetId="23" hidden="1">#REF!</definedName>
    <definedName name="__1__123Graph_ACHART_1" localSheetId="24" hidden="1">#REF!</definedName>
    <definedName name="__1__123Graph_ACHART_1" localSheetId="25" hidden="1">#REF!</definedName>
    <definedName name="__1__123Graph_ACHART_1" localSheetId="26" hidden="1">#REF!</definedName>
    <definedName name="__1__123Graph_ACHART_1" localSheetId="27" hidden="1">#REF!</definedName>
    <definedName name="__1__123Graph_ACHART_1" localSheetId="28" hidden="1">#REF!</definedName>
    <definedName name="__1__123Graph_ACHART_1" localSheetId="35" hidden="1">#REF!</definedName>
    <definedName name="__1__123Graph_ACHART_1" localSheetId="41" hidden="1">#REF!</definedName>
    <definedName name="__1__123Graph_ACHART_1" localSheetId="43" hidden="1">#REF!</definedName>
    <definedName name="__1__123Graph_ACHART_1" hidden="1">#REF!</definedName>
    <definedName name="__123Graph_A" localSheetId="7" hidden="1">#REF!</definedName>
    <definedName name="__123Graph_A" localSheetId="8" hidden="1">#REF!</definedName>
    <definedName name="__123Graph_A" localSheetId="17" hidden="1">#REF!</definedName>
    <definedName name="__123Graph_A" localSheetId="18" hidden="1">#REF!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9" hidden="1">#REF!</definedName>
    <definedName name="__123Graph_A" localSheetId="45" hidden="1">#REF!</definedName>
    <definedName name="__123Graph_A" localSheetId="46"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41" hidden="1">#REF!</definedName>
    <definedName name="__123Graph_A" localSheetId="43" hidden="1">#REF!</definedName>
    <definedName name="__123Graph_A" hidden="1">#REF!</definedName>
    <definedName name="__123Graph_ABASE" localSheetId="7" hidden="1">#REF!</definedName>
    <definedName name="__123Graph_ABASE" localSheetId="8" hidden="1">#REF!</definedName>
    <definedName name="__123Graph_ABASE" localSheetId="17" hidden="1">#REF!</definedName>
    <definedName name="__123Graph_ABASE" localSheetId="18" hidden="1">#REF!</definedName>
    <definedName name="__123Graph_ABASE" localSheetId="19" hidden="1">#REF!</definedName>
    <definedName name="__123Graph_ABASE" localSheetId="20" hidden="1">#REF!</definedName>
    <definedName name="__123Graph_ABASE" localSheetId="21" hidden="1">#REF!</definedName>
    <definedName name="__123Graph_ABASE" localSheetId="22" hidden="1">#REF!</definedName>
    <definedName name="__123Graph_ABASE" localSheetId="29" hidden="1">#REF!</definedName>
    <definedName name="__123Graph_ABASE" localSheetId="39" hidden="1">#REF!</definedName>
    <definedName name="__123Graph_ABASE" localSheetId="45" hidden="1">#REF!</definedName>
    <definedName name="__123Graph_ABASE" localSheetId="46" hidden="1">#REF!</definedName>
    <definedName name="__123Graph_ABASE" localSheetId="38" hidden="1">#REF!</definedName>
    <definedName name="__123Graph_ABASE" localSheetId="40" hidden="1">#REF!</definedName>
    <definedName name="__123Graph_ABASE" localSheetId="23" hidden="1">#REF!</definedName>
    <definedName name="__123Graph_ABASE" localSheetId="24" hidden="1">#REF!</definedName>
    <definedName name="__123Graph_ABASE" localSheetId="25" hidden="1">#REF!</definedName>
    <definedName name="__123Graph_ABASE" localSheetId="26" hidden="1">#REF!</definedName>
    <definedName name="__123Graph_ABASE" localSheetId="27" hidden="1">#REF!</definedName>
    <definedName name="__123Graph_ABASE" localSheetId="28" hidden="1">#REF!</definedName>
    <definedName name="__123Graph_ABASE" localSheetId="35" hidden="1">#REF!</definedName>
    <definedName name="__123Graph_ABASE" localSheetId="41" hidden="1">#REF!</definedName>
    <definedName name="__123Graph_ABASE" localSheetId="43" hidden="1">#REF!</definedName>
    <definedName name="__123Graph_ABASE" hidden="1">#REF!</definedName>
    <definedName name="__123Graph_AD1" localSheetId="7" hidden="1">#REF!</definedName>
    <definedName name="__123Graph_AD1" localSheetId="8" hidden="1">#REF!</definedName>
    <definedName name="__123Graph_AD1" localSheetId="17" hidden="1">#REF!</definedName>
    <definedName name="__123Graph_AD1" localSheetId="22" hidden="1">#REF!</definedName>
    <definedName name="__123Graph_AD1" localSheetId="29" hidden="1">#REF!</definedName>
    <definedName name="__123Graph_AD1" localSheetId="45" hidden="1">#REF!</definedName>
    <definedName name="__123Graph_AD1" localSheetId="46" hidden="1">#REF!</definedName>
    <definedName name="__123Graph_AD1" localSheetId="23" hidden="1">#REF!</definedName>
    <definedName name="__123Graph_AD1" localSheetId="24" hidden="1">#REF!</definedName>
    <definedName name="__123Graph_AD1" localSheetId="25" hidden="1">#REF!</definedName>
    <definedName name="__123Graph_AD1" localSheetId="26" hidden="1">#REF!</definedName>
    <definedName name="__123Graph_AD1" localSheetId="27" hidden="1">#REF!</definedName>
    <definedName name="__123Graph_AD1" localSheetId="28" hidden="1">#REF!</definedName>
    <definedName name="__123Graph_AD1" localSheetId="41" hidden="1">#REF!</definedName>
    <definedName name="__123Graph_AD1" localSheetId="43" hidden="1">#REF!</definedName>
    <definedName name="__123Graph_AD1" hidden="1">#REF!</definedName>
    <definedName name="__123Graph_AD2" localSheetId="7" hidden="1">#REF!</definedName>
    <definedName name="__123Graph_AD2" localSheetId="8" hidden="1">#REF!</definedName>
    <definedName name="__123Graph_AD2" localSheetId="17" hidden="1">#REF!</definedName>
    <definedName name="__123Graph_AD2" localSheetId="22" hidden="1">#REF!</definedName>
    <definedName name="__123Graph_AD2" localSheetId="29" hidden="1">#REF!</definedName>
    <definedName name="__123Graph_AD2" localSheetId="45" hidden="1">#REF!</definedName>
    <definedName name="__123Graph_AD2" localSheetId="46" hidden="1">#REF!</definedName>
    <definedName name="__123Graph_AD2" localSheetId="23" hidden="1">#REF!</definedName>
    <definedName name="__123Graph_AD2" localSheetId="24" hidden="1">#REF!</definedName>
    <definedName name="__123Graph_AD2" localSheetId="25" hidden="1">#REF!</definedName>
    <definedName name="__123Graph_AD2" localSheetId="26" hidden="1">#REF!</definedName>
    <definedName name="__123Graph_AD2" localSheetId="27" hidden="1">#REF!</definedName>
    <definedName name="__123Graph_AD2" localSheetId="28" hidden="1">#REF!</definedName>
    <definedName name="__123Graph_AD2" localSheetId="41" hidden="1">#REF!</definedName>
    <definedName name="__123Graph_AD2" localSheetId="43" hidden="1">#REF!</definedName>
    <definedName name="__123Graph_AD2" hidden="1">#REF!</definedName>
    <definedName name="__123Graph_AD3" localSheetId="7" hidden="1">#REF!</definedName>
    <definedName name="__123Graph_AD3" localSheetId="8" hidden="1">#REF!</definedName>
    <definedName name="__123Graph_AD3" localSheetId="17" hidden="1">#REF!</definedName>
    <definedName name="__123Graph_AD3" localSheetId="22" hidden="1">#REF!</definedName>
    <definedName name="__123Graph_AD3" localSheetId="29" hidden="1">#REF!</definedName>
    <definedName name="__123Graph_AD3" localSheetId="45" hidden="1">#REF!</definedName>
    <definedName name="__123Graph_AD3" localSheetId="46" hidden="1">#REF!</definedName>
    <definedName name="__123Graph_AD3" localSheetId="23" hidden="1">#REF!</definedName>
    <definedName name="__123Graph_AD3" localSheetId="24" hidden="1">#REF!</definedName>
    <definedName name="__123Graph_AD3" localSheetId="25" hidden="1">#REF!</definedName>
    <definedName name="__123Graph_AD3" localSheetId="26" hidden="1">#REF!</definedName>
    <definedName name="__123Graph_AD3" localSheetId="27" hidden="1">#REF!</definedName>
    <definedName name="__123Graph_AD3" localSheetId="28" hidden="1">#REF!</definedName>
    <definedName name="__123Graph_AD3" localSheetId="41" hidden="1">#REF!</definedName>
    <definedName name="__123Graph_AD3" localSheetId="43" hidden="1">#REF!</definedName>
    <definedName name="__123Graph_AD3" hidden="1">#REF!</definedName>
    <definedName name="__123Graph_AD6" localSheetId="7" hidden="1">#REF!</definedName>
    <definedName name="__123Graph_AD6" localSheetId="8" hidden="1">#REF!</definedName>
    <definedName name="__123Graph_AD6" localSheetId="17" hidden="1">#REF!</definedName>
    <definedName name="__123Graph_AD6" localSheetId="22" hidden="1">#REF!</definedName>
    <definedName name="__123Graph_AD6" localSheetId="29" hidden="1">#REF!</definedName>
    <definedName name="__123Graph_AD6" localSheetId="45" hidden="1">#REF!</definedName>
    <definedName name="__123Graph_AD6" localSheetId="46" hidden="1">#REF!</definedName>
    <definedName name="__123Graph_AD6" localSheetId="23" hidden="1">#REF!</definedName>
    <definedName name="__123Graph_AD6" localSheetId="24" hidden="1">#REF!</definedName>
    <definedName name="__123Graph_AD6" localSheetId="25" hidden="1">#REF!</definedName>
    <definedName name="__123Graph_AD6" localSheetId="26" hidden="1">#REF!</definedName>
    <definedName name="__123Graph_AD6" localSheetId="27" hidden="1">#REF!</definedName>
    <definedName name="__123Graph_AD6" localSheetId="28" hidden="1">#REF!</definedName>
    <definedName name="__123Graph_AD6" localSheetId="41" hidden="1">#REF!</definedName>
    <definedName name="__123Graph_AD6" localSheetId="43" hidden="1">#REF!</definedName>
    <definedName name="__123Graph_AD6" hidden="1">#REF!</definedName>
    <definedName name="__123Graph_AD7" localSheetId="7" hidden="1">#REF!</definedName>
    <definedName name="__123Graph_AD7" localSheetId="8" hidden="1">#REF!</definedName>
    <definedName name="__123Graph_AD7" localSheetId="17" hidden="1">#REF!</definedName>
    <definedName name="__123Graph_AD7" localSheetId="22" hidden="1">#REF!</definedName>
    <definedName name="__123Graph_AD7" localSheetId="29" hidden="1">#REF!</definedName>
    <definedName name="__123Graph_AD7" localSheetId="45" hidden="1">#REF!</definedName>
    <definedName name="__123Graph_AD7" localSheetId="46" hidden="1">#REF!</definedName>
    <definedName name="__123Graph_AD7" localSheetId="23" hidden="1">#REF!</definedName>
    <definedName name="__123Graph_AD7" localSheetId="24" hidden="1">#REF!</definedName>
    <definedName name="__123Graph_AD7" localSheetId="25" hidden="1">#REF!</definedName>
    <definedName name="__123Graph_AD7" localSheetId="26" hidden="1">#REF!</definedName>
    <definedName name="__123Graph_AD7" localSheetId="27" hidden="1">#REF!</definedName>
    <definedName name="__123Graph_AD7" localSheetId="28" hidden="1">#REF!</definedName>
    <definedName name="__123Graph_AD7" localSheetId="41" hidden="1">#REF!</definedName>
    <definedName name="__123Graph_AD7" localSheetId="43" hidden="1">#REF!</definedName>
    <definedName name="__123Graph_AD7" hidden="1">#REF!</definedName>
    <definedName name="__123Graph_AM1" localSheetId="7" hidden="1">#REF!</definedName>
    <definedName name="__123Graph_AM1" localSheetId="8" hidden="1">#REF!</definedName>
    <definedName name="__123Graph_AM1" localSheetId="17" hidden="1">#REF!</definedName>
    <definedName name="__123Graph_AM1" localSheetId="22" hidden="1">#REF!</definedName>
    <definedName name="__123Graph_AM1" localSheetId="29" hidden="1">#REF!</definedName>
    <definedName name="__123Graph_AM1" localSheetId="39" hidden="1">#REF!</definedName>
    <definedName name="__123Graph_AM1" localSheetId="45" hidden="1">#REF!</definedName>
    <definedName name="__123Graph_AM1" localSheetId="46" hidden="1">#REF!</definedName>
    <definedName name="__123Graph_AM1" localSheetId="38" hidden="1">#REF!</definedName>
    <definedName name="__123Graph_AM1" localSheetId="40" hidden="1">#REF!</definedName>
    <definedName name="__123Graph_AM1" localSheetId="23" hidden="1">#REF!</definedName>
    <definedName name="__123Graph_AM1" localSheetId="24" hidden="1">#REF!</definedName>
    <definedName name="__123Graph_AM1" localSheetId="25" hidden="1">#REF!</definedName>
    <definedName name="__123Graph_AM1" localSheetId="26" hidden="1">#REF!</definedName>
    <definedName name="__123Graph_AM1" localSheetId="27" hidden="1">#REF!</definedName>
    <definedName name="__123Graph_AM1" localSheetId="28" hidden="1">#REF!</definedName>
    <definedName name="__123Graph_AM1" localSheetId="35" hidden="1">#REF!</definedName>
    <definedName name="__123Graph_AM1" localSheetId="41" hidden="1">#REF!</definedName>
    <definedName name="__123Graph_AM1" localSheetId="43" hidden="1">#REF!</definedName>
    <definedName name="__123Graph_AM1" hidden="1">#REF!</definedName>
    <definedName name="__123Graph_ATOTAL" localSheetId="7" hidden="1">#REF!</definedName>
    <definedName name="__123Graph_ATOTAL" localSheetId="9" hidden="1">#REF!</definedName>
    <definedName name="__123Graph_ATOTAL" localSheetId="10" hidden="1">#REF!</definedName>
    <definedName name="__123Graph_ATOTAL" localSheetId="11" hidden="1">#REF!</definedName>
    <definedName name="__123Graph_ATOTAL" localSheetId="13" hidden="1">#REF!</definedName>
    <definedName name="__123Graph_ATOTAL" localSheetId="14" hidden="1">#REF!</definedName>
    <definedName name="__123Graph_ATOTAL" localSheetId="15" hidden="1">#REF!</definedName>
    <definedName name="__123Graph_ATOTAL" localSheetId="17" hidden="1">#REF!</definedName>
    <definedName name="__123Graph_ATOTAL" localSheetId="22" hidden="1">#REF!</definedName>
    <definedName name="__123Graph_ATOTAL" localSheetId="45" hidden="1">#REF!</definedName>
    <definedName name="__123Graph_ATOTAL" localSheetId="46" hidden="1">#REF!</definedName>
    <definedName name="__123Graph_ATOTAL" localSheetId="41" hidden="1">#REF!</definedName>
    <definedName name="__123Graph_ATOTAL" localSheetId="43" hidden="1">#REF!</definedName>
    <definedName name="__123Graph_ATOTAL" hidden="1">#REF!</definedName>
    <definedName name="__123Graph_B" localSheetId="185" hidden="1">#REF!</definedName>
    <definedName name="__123Graph_B" localSheetId="187" hidden="1">#REF!</definedName>
    <definedName name="__123Graph_B" localSheetId="188" hidden="1">#REF!</definedName>
    <definedName name="__123Graph_B" localSheetId="7"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7" hidden="1">#REF!</definedName>
    <definedName name="__123Graph_B" localSheetId="22" hidden="1">#REF!</definedName>
    <definedName name="__123Graph_B" localSheetId="45" hidden="1">#REF!</definedName>
    <definedName name="__123Graph_B" localSheetId="46" hidden="1">#REF!</definedName>
    <definedName name="__123Graph_B" localSheetId="183" hidden="1">#REF!</definedName>
    <definedName name="__123Graph_B" localSheetId="41" hidden="1">#REF!</definedName>
    <definedName name="__123Graph_B" localSheetId="43" hidden="1">#REF!</definedName>
    <definedName name="__123Graph_B" hidden="1">#REF!</definedName>
    <definedName name="__123Graph_BBASE" localSheetId="7" hidden="1">#REF!</definedName>
    <definedName name="__123Graph_BBASE" localSheetId="8" hidden="1">#REF!</definedName>
    <definedName name="__123Graph_BBASE" localSheetId="17" hidden="1">#REF!</definedName>
    <definedName name="__123Graph_BBASE" localSheetId="22" hidden="1">#REF!</definedName>
    <definedName name="__123Graph_BBASE" localSheetId="29" hidden="1">#REF!</definedName>
    <definedName name="__123Graph_BBASE" localSheetId="39" hidden="1">#REF!</definedName>
    <definedName name="__123Graph_BBASE" localSheetId="45" hidden="1">#REF!</definedName>
    <definedName name="__123Graph_BBASE" localSheetId="46" hidden="1">#REF!</definedName>
    <definedName name="__123Graph_BBASE" localSheetId="38" hidden="1">#REF!</definedName>
    <definedName name="__123Graph_BBASE" localSheetId="40" hidden="1">#REF!</definedName>
    <definedName name="__123Graph_BBASE" localSheetId="23" hidden="1">#REF!</definedName>
    <definedName name="__123Graph_BBASE" localSheetId="24" hidden="1">#REF!</definedName>
    <definedName name="__123Graph_BBASE" localSheetId="25" hidden="1">#REF!</definedName>
    <definedName name="__123Graph_BBASE" localSheetId="26" hidden="1">#REF!</definedName>
    <definedName name="__123Graph_BBASE" localSheetId="27" hidden="1">#REF!</definedName>
    <definedName name="__123Graph_BBASE" localSheetId="28" hidden="1">#REF!</definedName>
    <definedName name="__123Graph_BBASE" localSheetId="35" hidden="1">#REF!</definedName>
    <definedName name="__123Graph_BBASE" localSheetId="41" hidden="1">#REF!</definedName>
    <definedName name="__123Graph_BBASE" localSheetId="43" hidden="1">#REF!</definedName>
    <definedName name="__123Graph_BBASE" hidden="1">#REF!</definedName>
    <definedName name="__123Graph_BD1" localSheetId="7" hidden="1">#REF!</definedName>
    <definedName name="__123Graph_BD1" localSheetId="8" hidden="1">#REF!</definedName>
    <definedName name="__123Graph_BD1" localSheetId="17" hidden="1">#REF!</definedName>
    <definedName name="__123Graph_BD1" localSheetId="22" hidden="1">#REF!</definedName>
    <definedName name="__123Graph_BD1" localSheetId="29" hidden="1">#REF!</definedName>
    <definedName name="__123Graph_BD1" localSheetId="45" hidden="1">#REF!</definedName>
    <definedName name="__123Graph_BD1" localSheetId="46" hidden="1">#REF!</definedName>
    <definedName name="__123Graph_BD1" localSheetId="23" hidden="1">#REF!</definedName>
    <definedName name="__123Graph_BD1" localSheetId="24" hidden="1">#REF!</definedName>
    <definedName name="__123Graph_BD1" localSheetId="25" hidden="1">#REF!</definedName>
    <definedName name="__123Graph_BD1" localSheetId="26" hidden="1">#REF!</definedName>
    <definedName name="__123Graph_BD1" localSheetId="27" hidden="1">#REF!</definedName>
    <definedName name="__123Graph_BD1" localSheetId="28" hidden="1">#REF!</definedName>
    <definedName name="__123Graph_BD1" localSheetId="41" hidden="1">#REF!</definedName>
    <definedName name="__123Graph_BD1" localSheetId="43" hidden="1">#REF!</definedName>
    <definedName name="__123Graph_BD1" hidden="1">#REF!</definedName>
    <definedName name="__123Graph_BD2" localSheetId="7" hidden="1">#REF!</definedName>
    <definedName name="__123Graph_BD2" localSheetId="8" hidden="1">#REF!</definedName>
    <definedName name="__123Graph_BD2" localSheetId="17" hidden="1">#REF!</definedName>
    <definedName name="__123Graph_BD2" localSheetId="22" hidden="1">#REF!</definedName>
    <definedName name="__123Graph_BD2" localSheetId="29" hidden="1">#REF!</definedName>
    <definedName name="__123Graph_BD2" localSheetId="45" hidden="1">#REF!</definedName>
    <definedName name="__123Graph_BD2" localSheetId="46" hidden="1">#REF!</definedName>
    <definedName name="__123Graph_BD2" localSheetId="23" hidden="1">#REF!</definedName>
    <definedName name="__123Graph_BD2" localSheetId="24" hidden="1">#REF!</definedName>
    <definedName name="__123Graph_BD2" localSheetId="25" hidden="1">#REF!</definedName>
    <definedName name="__123Graph_BD2" localSheetId="26" hidden="1">#REF!</definedName>
    <definedName name="__123Graph_BD2" localSheetId="27" hidden="1">#REF!</definedName>
    <definedName name="__123Graph_BD2" localSheetId="28" hidden="1">#REF!</definedName>
    <definedName name="__123Graph_BD2" localSheetId="41" hidden="1">#REF!</definedName>
    <definedName name="__123Graph_BD2" localSheetId="43" hidden="1">#REF!</definedName>
    <definedName name="__123Graph_BD2" hidden="1">#REF!</definedName>
    <definedName name="__123Graph_BD3" localSheetId="7" hidden="1">#REF!</definedName>
    <definedName name="__123Graph_BD3" localSheetId="8" hidden="1">#REF!</definedName>
    <definedName name="__123Graph_BD3" localSheetId="17" hidden="1">#REF!</definedName>
    <definedName name="__123Graph_BD3" localSheetId="22" hidden="1">#REF!</definedName>
    <definedName name="__123Graph_BD3" localSheetId="29" hidden="1">#REF!</definedName>
    <definedName name="__123Graph_BD3" localSheetId="45" hidden="1">#REF!</definedName>
    <definedName name="__123Graph_BD3" localSheetId="46" hidden="1">#REF!</definedName>
    <definedName name="__123Graph_BD3" localSheetId="23" hidden="1">#REF!</definedName>
    <definedName name="__123Graph_BD3" localSheetId="24" hidden="1">#REF!</definedName>
    <definedName name="__123Graph_BD3" localSheetId="25" hidden="1">#REF!</definedName>
    <definedName name="__123Graph_BD3" localSheetId="26" hidden="1">#REF!</definedName>
    <definedName name="__123Graph_BD3" localSheetId="27" hidden="1">#REF!</definedName>
    <definedName name="__123Graph_BD3" localSheetId="28" hidden="1">#REF!</definedName>
    <definedName name="__123Graph_BD3" localSheetId="41" hidden="1">#REF!</definedName>
    <definedName name="__123Graph_BD3" localSheetId="43" hidden="1">#REF!</definedName>
    <definedName name="__123Graph_BD3" hidden="1">#REF!</definedName>
    <definedName name="__123Graph_BD6" localSheetId="7" hidden="1">#REF!</definedName>
    <definedName name="__123Graph_BD6" localSheetId="8" hidden="1">#REF!</definedName>
    <definedName name="__123Graph_BD6" localSheetId="17" hidden="1">#REF!</definedName>
    <definedName name="__123Graph_BD6" localSheetId="22" hidden="1">#REF!</definedName>
    <definedName name="__123Graph_BD6" localSheetId="29" hidden="1">#REF!</definedName>
    <definedName name="__123Graph_BD6" localSheetId="45" hidden="1">#REF!</definedName>
    <definedName name="__123Graph_BD6" localSheetId="46" hidden="1">#REF!</definedName>
    <definedName name="__123Graph_BD6" localSheetId="23" hidden="1">#REF!</definedName>
    <definedName name="__123Graph_BD6" localSheetId="24" hidden="1">#REF!</definedName>
    <definedName name="__123Graph_BD6" localSheetId="25" hidden="1">#REF!</definedName>
    <definedName name="__123Graph_BD6" localSheetId="26" hidden="1">#REF!</definedName>
    <definedName name="__123Graph_BD6" localSheetId="27" hidden="1">#REF!</definedName>
    <definedName name="__123Graph_BD6" localSheetId="28" hidden="1">#REF!</definedName>
    <definedName name="__123Graph_BD6" localSheetId="41" hidden="1">#REF!</definedName>
    <definedName name="__123Graph_BD6" localSheetId="43" hidden="1">#REF!</definedName>
    <definedName name="__123Graph_BD6" hidden="1">#REF!</definedName>
    <definedName name="__123Graph_BD7" localSheetId="7" hidden="1">#REF!</definedName>
    <definedName name="__123Graph_BD7" localSheetId="8" hidden="1">#REF!</definedName>
    <definedName name="__123Graph_BD7" localSheetId="17" hidden="1">#REF!</definedName>
    <definedName name="__123Graph_BD7" localSheetId="22" hidden="1">#REF!</definedName>
    <definedName name="__123Graph_BD7" localSheetId="29" hidden="1">#REF!</definedName>
    <definedName name="__123Graph_BD7" localSheetId="45" hidden="1">#REF!</definedName>
    <definedName name="__123Graph_BD7" localSheetId="46" hidden="1">#REF!</definedName>
    <definedName name="__123Graph_BD7" localSheetId="23" hidden="1">#REF!</definedName>
    <definedName name="__123Graph_BD7" localSheetId="24" hidden="1">#REF!</definedName>
    <definedName name="__123Graph_BD7" localSheetId="25" hidden="1">#REF!</definedName>
    <definedName name="__123Graph_BD7" localSheetId="26" hidden="1">#REF!</definedName>
    <definedName name="__123Graph_BD7" localSheetId="27" hidden="1">#REF!</definedName>
    <definedName name="__123Graph_BD7" localSheetId="28" hidden="1">#REF!</definedName>
    <definedName name="__123Graph_BD7" localSheetId="41" hidden="1">#REF!</definedName>
    <definedName name="__123Graph_BD7" localSheetId="43" hidden="1">#REF!</definedName>
    <definedName name="__123Graph_BD7" hidden="1">#REF!</definedName>
    <definedName name="__123Graph_BM1" localSheetId="7" hidden="1">#REF!</definedName>
    <definedName name="__123Graph_BM1" localSheetId="8" hidden="1">#REF!</definedName>
    <definedName name="__123Graph_BM1" localSheetId="17" hidden="1">#REF!</definedName>
    <definedName name="__123Graph_BM1" localSheetId="22" hidden="1">#REF!</definedName>
    <definedName name="__123Graph_BM1" localSheetId="29" hidden="1">#REF!</definedName>
    <definedName name="__123Graph_BM1" localSheetId="39" hidden="1">#REF!</definedName>
    <definedName name="__123Graph_BM1" localSheetId="45" hidden="1">#REF!</definedName>
    <definedName name="__123Graph_BM1" localSheetId="46" hidden="1">#REF!</definedName>
    <definedName name="__123Graph_BM1" localSheetId="38" hidden="1">#REF!</definedName>
    <definedName name="__123Graph_BM1" localSheetId="40" hidden="1">#REF!</definedName>
    <definedName name="__123Graph_BM1" localSheetId="23" hidden="1">#REF!</definedName>
    <definedName name="__123Graph_BM1" localSheetId="24" hidden="1">#REF!</definedName>
    <definedName name="__123Graph_BM1" localSheetId="25" hidden="1">#REF!</definedName>
    <definedName name="__123Graph_BM1" localSheetId="26" hidden="1">#REF!</definedName>
    <definedName name="__123Graph_BM1" localSheetId="27" hidden="1">#REF!</definedName>
    <definedName name="__123Graph_BM1" localSheetId="28" hidden="1">#REF!</definedName>
    <definedName name="__123Graph_BM1" localSheetId="35" hidden="1">#REF!</definedName>
    <definedName name="__123Graph_BM1" localSheetId="41" hidden="1">#REF!</definedName>
    <definedName name="__123Graph_BM1" localSheetId="43" hidden="1">#REF!</definedName>
    <definedName name="__123Graph_BM1" hidden="1">#REF!</definedName>
    <definedName name="__123Graph_C" localSheetId="7" hidden="1">#REF!</definedName>
    <definedName name="__123Graph_C" localSheetId="8" hidden="1">#REF!</definedName>
    <definedName name="__123Graph_C" localSheetId="17" hidden="1">#REF!</definedName>
    <definedName name="__123Graph_C" localSheetId="22" hidden="1">#REF!</definedName>
    <definedName name="__123Graph_C" localSheetId="29" hidden="1">#REF!</definedName>
    <definedName name="__123Graph_C" localSheetId="39" hidden="1">#REF!</definedName>
    <definedName name="__123Graph_C" localSheetId="45" hidden="1">#REF!</definedName>
    <definedName name="__123Graph_C" localSheetId="46" hidden="1">#REF!</definedName>
    <definedName name="__123Graph_C" localSheetId="38" hidden="1">#REF!</definedName>
    <definedName name="__123Graph_C" localSheetId="40"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35" hidden="1">#REF!</definedName>
    <definedName name="__123Graph_C" localSheetId="41" hidden="1">#REF!</definedName>
    <definedName name="__123Graph_C" localSheetId="43" hidden="1">#REF!</definedName>
    <definedName name="__123Graph_C" hidden="1">#REF!</definedName>
    <definedName name="__123Graph_CBASE" localSheetId="7" hidden="1">#REF!</definedName>
    <definedName name="__123Graph_CBASE" localSheetId="8" hidden="1">#REF!</definedName>
    <definedName name="__123Graph_CBASE" localSheetId="17" hidden="1">#REF!</definedName>
    <definedName name="__123Graph_CBASE" localSheetId="22" hidden="1">#REF!</definedName>
    <definedName name="__123Graph_CBASE" localSheetId="29" hidden="1">#REF!</definedName>
    <definedName name="__123Graph_CBASE" localSheetId="39" hidden="1">#REF!</definedName>
    <definedName name="__123Graph_CBASE" localSheetId="45" hidden="1">#REF!</definedName>
    <definedName name="__123Graph_CBASE" localSheetId="46" hidden="1">#REF!</definedName>
    <definedName name="__123Graph_CBASE" localSheetId="38" hidden="1">#REF!</definedName>
    <definedName name="__123Graph_CBASE" localSheetId="40" hidden="1">#REF!</definedName>
    <definedName name="__123Graph_CBASE" localSheetId="23" hidden="1">#REF!</definedName>
    <definedName name="__123Graph_CBASE" localSheetId="24" hidden="1">#REF!</definedName>
    <definedName name="__123Graph_CBASE" localSheetId="25" hidden="1">#REF!</definedName>
    <definedName name="__123Graph_CBASE" localSheetId="26" hidden="1">#REF!</definedName>
    <definedName name="__123Graph_CBASE" localSheetId="27" hidden="1">#REF!</definedName>
    <definedName name="__123Graph_CBASE" localSheetId="28" hidden="1">#REF!</definedName>
    <definedName name="__123Graph_CBASE" localSheetId="35" hidden="1">#REF!</definedName>
    <definedName name="__123Graph_CBASE" localSheetId="41" hidden="1">#REF!</definedName>
    <definedName name="__123Graph_CBASE" localSheetId="43" hidden="1">#REF!</definedName>
    <definedName name="__123Graph_CBASE" hidden="1">#REF!</definedName>
    <definedName name="__123Graph_CD1" localSheetId="7" hidden="1">#REF!</definedName>
    <definedName name="__123Graph_CD1" localSheetId="8" hidden="1">#REF!</definedName>
    <definedName name="__123Graph_CD1" localSheetId="17" hidden="1">#REF!</definedName>
    <definedName name="__123Graph_CD1" localSheetId="22" hidden="1">#REF!</definedName>
    <definedName name="__123Graph_CD1" localSheetId="29" hidden="1">#REF!</definedName>
    <definedName name="__123Graph_CD1" localSheetId="45" hidden="1">#REF!</definedName>
    <definedName name="__123Graph_CD1" localSheetId="46" hidden="1">#REF!</definedName>
    <definedName name="__123Graph_CD1" localSheetId="23" hidden="1">#REF!</definedName>
    <definedName name="__123Graph_CD1" localSheetId="24" hidden="1">#REF!</definedName>
    <definedName name="__123Graph_CD1" localSheetId="25" hidden="1">#REF!</definedName>
    <definedName name="__123Graph_CD1" localSheetId="26" hidden="1">#REF!</definedName>
    <definedName name="__123Graph_CD1" localSheetId="27" hidden="1">#REF!</definedName>
    <definedName name="__123Graph_CD1" localSheetId="28" hidden="1">#REF!</definedName>
    <definedName name="__123Graph_CD1" localSheetId="41" hidden="1">#REF!</definedName>
    <definedName name="__123Graph_CD1" localSheetId="43" hidden="1">#REF!</definedName>
    <definedName name="__123Graph_CD1" hidden="1">#REF!</definedName>
    <definedName name="__123Graph_CD6" localSheetId="7" hidden="1">#REF!</definedName>
    <definedName name="__123Graph_CD6" localSheetId="8" hidden="1">#REF!</definedName>
    <definedName name="__123Graph_CD6" localSheetId="17" hidden="1">#REF!</definedName>
    <definedName name="__123Graph_CD6" localSheetId="22" hidden="1">#REF!</definedName>
    <definedName name="__123Graph_CD6" localSheetId="29" hidden="1">#REF!</definedName>
    <definedName name="__123Graph_CD6" localSheetId="45" hidden="1">#REF!</definedName>
    <definedName name="__123Graph_CD6" localSheetId="46" hidden="1">#REF!</definedName>
    <definedName name="__123Graph_CD6" localSheetId="23" hidden="1">#REF!</definedName>
    <definedName name="__123Graph_CD6" localSheetId="24" hidden="1">#REF!</definedName>
    <definedName name="__123Graph_CD6" localSheetId="25" hidden="1">#REF!</definedName>
    <definedName name="__123Graph_CD6" localSheetId="26" hidden="1">#REF!</definedName>
    <definedName name="__123Graph_CD6" localSheetId="27" hidden="1">#REF!</definedName>
    <definedName name="__123Graph_CD6" localSheetId="28" hidden="1">#REF!</definedName>
    <definedName name="__123Graph_CD6" localSheetId="41" hidden="1">#REF!</definedName>
    <definedName name="__123Graph_CD6" localSheetId="43" hidden="1">#REF!</definedName>
    <definedName name="__123Graph_CD6" hidden="1">#REF!</definedName>
    <definedName name="__123Graph_CM1" localSheetId="7" hidden="1">#REF!</definedName>
    <definedName name="__123Graph_CM1" localSheetId="8" hidden="1">#REF!</definedName>
    <definedName name="__123Graph_CM1" localSheetId="17" hidden="1">#REF!</definedName>
    <definedName name="__123Graph_CM1" localSheetId="22" hidden="1">#REF!</definedName>
    <definedName name="__123Graph_CM1" localSheetId="29" hidden="1">#REF!</definedName>
    <definedName name="__123Graph_CM1" localSheetId="39" hidden="1">#REF!</definedName>
    <definedName name="__123Graph_CM1" localSheetId="45" hidden="1">#REF!</definedName>
    <definedName name="__123Graph_CM1" localSheetId="46" hidden="1">#REF!</definedName>
    <definedName name="__123Graph_CM1" localSheetId="38" hidden="1">#REF!</definedName>
    <definedName name="__123Graph_CM1" localSheetId="40" hidden="1">#REF!</definedName>
    <definedName name="__123Graph_CM1" localSheetId="23" hidden="1">#REF!</definedName>
    <definedName name="__123Graph_CM1" localSheetId="24" hidden="1">#REF!</definedName>
    <definedName name="__123Graph_CM1" localSheetId="25" hidden="1">#REF!</definedName>
    <definedName name="__123Graph_CM1" localSheetId="26" hidden="1">#REF!</definedName>
    <definedName name="__123Graph_CM1" localSheetId="27" hidden="1">#REF!</definedName>
    <definedName name="__123Graph_CM1" localSheetId="28" hidden="1">#REF!</definedName>
    <definedName name="__123Graph_CM1" localSheetId="35" hidden="1">#REF!</definedName>
    <definedName name="__123Graph_CM1" localSheetId="41" hidden="1">#REF!</definedName>
    <definedName name="__123Graph_CM1" localSheetId="43" hidden="1">#REF!</definedName>
    <definedName name="__123Graph_CM1" hidden="1">#REF!</definedName>
    <definedName name="__123Graph_D" localSheetId="185" hidden="1">#REF!</definedName>
    <definedName name="__123Graph_D" localSheetId="187" hidden="1">#REF!</definedName>
    <definedName name="__123Graph_D" localSheetId="188" hidden="1">#REF!</definedName>
    <definedName name="__123Graph_D" localSheetId="7"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7" hidden="1">#REF!</definedName>
    <definedName name="__123Graph_D" localSheetId="22" hidden="1">#REF!</definedName>
    <definedName name="__123Graph_D" localSheetId="45" hidden="1">#REF!</definedName>
    <definedName name="__123Graph_D" localSheetId="46" hidden="1">#REF!</definedName>
    <definedName name="__123Graph_D" localSheetId="183" hidden="1">#REF!</definedName>
    <definedName name="__123Graph_D" localSheetId="41" hidden="1">#REF!</definedName>
    <definedName name="__123Graph_D" localSheetId="43" hidden="1">#REF!</definedName>
    <definedName name="__123Graph_D" hidden="1">#REF!</definedName>
    <definedName name="__123Graph_DD6" localSheetId="7" hidden="1">#REF!</definedName>
    <definedName name="__123Graph_DD6" localSheetId="8" hidden="1">#REF!</definedName>
    <definedName name="__123Graph_DD6" localSheetId="17" hidden="1">#REF!</definedName>
    <definedName name="__123Graph_DD6" localSheetId="18" hidden="1">#REF!</definedName>
    <definedName name="__123Graph_DD6" localSheetId="19" hidden="1">#REF!</definedName>
    <definedName name="__123Graph_DD6" localSheetId="20" hidden="1">#REF!</definedName>
    <definedName name="__123Graph_DD6" localSheetId="21" hidden="1">#REF!</definedName>
    <definedName name="__123Graph_DD6" localSheetId="22" hidden="1">#REF!</definedName>
    <definedName name="__123Graph_DD6" localSheetId="29" hidden="1">#REF!</definedName>
    <definedName name="__123Graph_DD6" localSheetId="45" hidden="1">#REF!</definedName>
    <definedName name="__123Graph_DD6" localSheetId="46" hidden="1">#REF!</definedName>
    <definedName name="__123Graph_DD6" localSheetId="23" hidden="1">#REF!</definedName>
    <definedName name="__123Graph_DD6" localSheetId="24" hidden="1">#REF!</definedName>
    <definedName name="__123Graph_DD6" localSheetId="25" hidden="1">#REF!</definedName>
    <definedName name="__123Graph_DD6" localSheetId="26" hidden="1">#REF!</definedName>
    <definedName name="__123Graph_DD6" localSheetId="27" hidden="1">#REF!</definedName>
    <definedName name="__123Graph_DD6" localSheetId="28" hidden="1">#REF!</definedName>
    <definedName name="__123Graph_DD6" localSheetId="41" hidden="1">#REF!</definedName>
    <definedName name="__123Graph_DD6" localSheetId="43" hidden="1">#REF!</definedName>
    <definedName name="__123Graph_DD6" hidden="1">#REF!</definedName>
    <definedName name="__123Graph_E" localSheetId="7" hidden="1">#REF!</definedName>
    <definedName name="__123Graph_E" localSheetId="41" hidden="1">#REF!</definedName>
    <definedName name="__123Graph_E" localSheetId="43" hidden="1">#REF!</definedName>
    <definedName name="__123Graph_E" hidden="1">#REF!</definedName>
    <definedName name="__123Graph_F" localSheetId="185" hidden="1">#REF!</definedName>
    <definedName name="__123Graph_F" localSheetId="187" hidden="1">#REF!</definedName>
    <definedName name="__123Graph_F" localSheetId="188" hidden="1">#REF!</definedName>
    <definedName name="__123Graph_F" localSheetId="7"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7" hidden="1">#REF!</definedName>
    <definedName name="__123Graph_F" localSheetId="22" hidden="1">#REF!</definedName>
    <definedName name="__123Graph_F" localSheetId="45" hidden="1">#REF!</definedName>
    <definedName name="__123Graph_F" localSheetId="46" hidden="1">#REF!</definedName>
    <definedName name="__123Graph_F" localSheetId="183" hidden="1">#REF!</definedName>
    <definedName name="__123Graph_F" localSheetId="41" hidden="1">#REF!</definedName>
    <definedName name="__123Graph_F" localSheetId="43" hidden="1">#REF!</definedName>
    <definedName name="__123Graph_F" hidden="1">#REF!</definedName>
    <definedName name="__123Graph_X" localSheetId="185" hidden="1">#REF!</definedName>
    <definedName name="__123Graph_X" localSheetId="187" hidden="1">#REF!</definedName>
    <definedName name="__123Graph_X" localSheetId="188" hidden="1">#REF!</definedName>
    <definedName name="__123Graph_X" localSheetId="7"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7" hidden="1">#REF!</definedName>
    <definedName name="__123Graph_X" localSheetId="22" hidden="1">#REF!</definedName>
    <definedName name="__123Graph_X" localSheetId="45" hidden="1">#REF!</definedName>
    <definedName name="__123Graph_X" localSheetId="46" hidden="1">#REF!</definedName>
    <definedName name="__123Graph_X" localSheetId="183" hidden="1">#REF!</definedName>
    <definedName name="__123Graph_X" localSheetId="41" hidden="1">#REF!</definedName>
    <definedName name="__123Graph_X" localSheetId="43" hidden="1">#REF!</definedName>
    <definedName name="__123Graph_X" hidden="1">#REF!</definedName>
    <definedName name="__123Graph_XBASE" localSheetId="7" hidden="1">#REF!</definedName>
    <definedName name="__123Graph_XBASE" localSheetId="8" hidden="1">#REF!</definedName>
    <definedName name="__123Graph_XBASE" localSheetId="17" hidden="1">#REF!</definedName>
    <definedName name="__123Graph_XBASE" localSheetId="22" hidden="1">#REF!</definedName>
    <definedName name="__123Graph_XBASE" localSheetId="29" hidden="1">#REF!</definedName>
    <definedName name="__123Graph_XBASE" localSheetId="39" hidden="1">#REF!</definedName>
    <definedName name="__123Graph_XBASE" localSheetId="45" hidden="1">#REF!</definedName>
    <definedName name="__123Graph_XBASE" localSheetId="46" hidden="1">#REF!</definedName>
    <definedName name="__123Graph_XBASE" localSheetId="38" hidden="1">#REF!</definedName>
    <definedName name="__123Graph_XBASE" localSheetId="40" hidden="1">#REF!</definedName>
    <definedName name="__123Graph_XBASE" localSheetId="23" hidden="1">#REF!</definedName>
    <definedName name="__123Graph_XBASE" localSheetId="24" hidden="1">#REF!</definedName>
    <definedName name="__123Graph_XBASE" localSheetId="25" hidden="1">#REF!</definedName>
    <definedName name="__123Graph_XBASE" localSheetId="26" hidden="1">#REF!</definedName>
    <definedName name="__123Graph_XBASE" localSheetId="27" hidden="1">#REF!</definedName>
    <definedName name="__123Graph_XBASE" localSheetId="28" hidden="1">#REF!</definedName>
    <definedName name="__123Graph_XBASE" localSheetId="35" hidden="1">#REF!</definedName>
    <definedName name="__123Graph_XBASE" localSheetId="41" hidden="1">#REF!</definedName>
    <definedName name="__123Graph_XBASE" localSheetId="43" hidden="1">#REF!</definedName>
    <definedName name="__123Graph_XBASE" hidden="1">#REF!</definedName>
    <definedName name="__123Graph_XD1" localSheetId="7" hidden="1">#REF!</definedName>
    <definedName name="__123Graph_XD1" localSheetId="8" hidden="1">#REF!</definedName>
    <definedName name="__123Graph_XD1" localSheetId="17" hidden="1">#REF!</definedName>
    <definedName name="__123Graph_XD1" localSheetId="22" hidden="1">#REF!</definedName>
    <definedName name="__123Graph_XD1" localSheetId="29" hidden="1">#REF!</definedName>
    <definedName name="__123Graph_XD1" localSheetId="45" hidden="1">#REF!</definedName>
    <definedName name="__123Graph_XD1" localSheetId="46" hidden="1">#REF!</definedName>
    <definedName name="__123Graph_XD1" localSheetId="23" hidden="1">#REF!</definedName>
    <definedName name="__123Graph_XD1" localSheetId="24" hidden="1">#REF!</definedName>
    <definedName name="__123Graph_XD1" localSheetId="25" hidden="1">#REF!</definedName>
    <definedName name="__123Graph_XD1" localSheetId="26" hidden="1">#REF!</definedName>
    <definedName name="__123Graph_XD1" localSheetId="27" hidden="1">#REF!</definedName>
    <definedName name="__123Graph_XD1" localSheetId="28" hidden="1">#REF!</definedName>
    <definedName name="__123Graph_XD1" localSheetId="41" hidden="1">#REF!</definedName>
    <definedName name="__123Graph_XD1" localSheetId="43" hidden="1">#REF!</definedName>
    <definedName name="__123Graph_XD1" hidden="1">#REF!</definedName>
    <definedName name="__123Graph_XD2" localSheetId="7" hidden="1">#REF!</definedName>
    <definedName name="__123Graph_XD2" localSheetId="8" hidden="1">#REF!</definedName>
    <definedName name="__123Graph_XD2" localSheetId="17" hidden="1">#REF!</definedName>
    <definedName name="__123Graph_XD2" localSheetId="22" hidden="1">#REF!</definedName>
    <definedName name="__123Graph_XD2" localSheetId="29" hidden="1">#REF!</definedName>
    <definedName name="__123Graph_XD2" localSheetId="45" hidden="1">#REF!</definedName>
    <definedName name="__123Graph_XD2" localSheetId="46" hidden="1">#REF!</definedName>
    <definedName name="__123Graph_XD2" localSheetId="23" hidden="1">#REF!</definedName>
    <definedName name="__123Graph_XD2" localSheetId="24" hidden="1">#REF!</definedName>
    <definedName name="__123Graph_XD2" localSheetId="25" hidden="1">#REF!</definedName>
    <definedName name="__123Graph_XD2" localSheetId="26" hidden="1">#REF!</definedName>
    <definedName name="__123Graph_XD2" localSheetId="27" hidden="1">#REF!</definedName>
    <definedName name="__123Graph_XD2" localSheetId="28" hidden="1">#REF!</definedName>
    <definedName name="__123Graph_XD2" localSheetId="41" hidden="1">#REF!</definedName>
    <definedName name="__123Graph_XD2" localSheetId="43" hidden="1">#REF!</definedName>
    <definedName name="__123Graph_XD2" hidden="1">#REF!</definedName>
    <definedName name="__123Graph_XD3" localSheetId="7" hidden="1">#REF!</definedName>
    <definedName name="__123Graph_XD3" localSheetId="8" hidden="1">#REF!</definedName>
    <definedName name="__123Graph_XD3" localSheetId="17" hidden="1">#REF!</definedName>
    <definedName name="__123Graph_XD3" localSheetId="22" hidden="1">#REF!</definedName>
    <definedName name="__123Graph_XD3" localSheetId="29" hidden="1">#REF!</definedName>
    <definedName name="__123Graph_XD3" localSheetId="45" hidden="1">#REF!</definedName>
    <definedName name="__123Graph_XD3" localSheetId="46" hidden="1">#REF!</definedName>
    <definedName name="__123Graph_XD3" localSheetId="23" hidden="1">#REF!</definedName>
    <definedName name="__123Graph_XD3" localSheetId="24" hidden="1">#REF!</definedName>
    <definedName name="__123Graph_XD3" localSheetId="25" hidden="1">#REF!</definedName>
    <definedName name="__123Graph_XD3" localSheetId="26" hidden="1">#REF!</definedName>
    <definedName name="__123Graph_XD3" localSheetId="27" hidden="1">#REF!</definedName>
    <definedName name="__123Graph_XD3" localSheetId="28" hidden="1">#REF!</definedName>
    <definedName name="__123Graph_XD3" localSheetId="41" hidden="1">#REF!</definedName>
    <definedName name="__123Graph_XD3" localSheetId="43" hidden="1">#REF!</definedName>
    <definedName name="__123Graph_XD3" hidden="1">#REF!</definedName>
    <definedName name="__123Graph_XD4" localSheetId="7" hidden="1">#REF!</definedName>
    <definedName name="__123Graph_XD4" localSheetId="8" hidden="1">#REF!</definedName>
    <definedName name="__123Graph_XD4" localSheetId="17" hidden="1">#REF!</definedName>
    <definedName name="__123Graph_XD4" localSheetId="22" hidden="1">#REF!</definedName>
    <definedName name="__123Graph_XD4" localSheetId="29" hidden="1">#REF!</definedName>
    <definedName name="__123Graph_XD4" localSheetId="45" hidden="1">#REF!</definedName>
    <definedName name="__123Graph_XD4" localSheetId="46" hidden="1">#REF!</definedName>
    <definedName name="__123Graph_XD4" localSheetId="23" hidden="1">#REF!</definedName>
    <definedName name="__123Graph_XD4" localSheetId="24" hidden="1">#REF!</definedName>
    <definedName name="__123Graph_XD4" localSheetId="25" hidden="1">#REF!</definedName>
    <definedName name="__123Graph_XD4" localSheetId="26" hidden="1">#REF!</definedName>
    <definedName name="__123Graph_XD4" localSheetId="27" hidden="1">#REF!</definedName>
    <definedName name="__123Graph_XD4" localSheetId="28" hidden="1">#REF!</definedName>
    <definedName name="__123Graph_XD4" localSheetId="41" hidden="1">#REF!</definedName>
    <definedName name="__123Graph_XD4" localSheetId="43" hidden="1">#REF!</definedName>
    <definedName name="__123Graph_XD4" hidden="1">#REF!</definedName>
    <definedName name="__123Graph_XD5" localSheetId="7" hidden="1">#REF!</definedName>
    <definedName name="__123Graph_XD5" localSheetId="8" hidden="1">#REF!</definedName>
    <definedName name="__123Graph_XD5" localSheetId="17" hidden="1">#REF!</definedName>
    <definedName name="__123Graph_XD5" localSheetId="22" hidden="1">#REF!</definedName>
    <definedName name="__123Graph_XD5" localSheetId="29" hidden="1">#REF!</definedName>
    <definedName name="__123Graph_XD5" localSheetId="45" hidden="1">#REF!</definedName>
    <definedName name="__123Graph_XD5" localSheetId="46" hidden="1">#REF!</definedName>
    <definedName name="__123Graph_XD5" localSheetId="23" hidden="1">#REF!</definedName>
    <definedName name="__123Graph_XD5" localSheetId="24" hidden="1">#REF!</definedName>
    <definedName name="__123Graph_XD5" localSheetId="25" hidden="1">#REF!</definedName>
    <definedName name="__123Graph_XD5" localSheetId="26" hidden="1">#REF!</definedName>
    <definedName name="__123Graph_XD5" localSheetId="27" hidden="1">#REF!</definedName>
    <definedName name="__123Graph_XD5" localSheetId="28" hidden="1">#REF!</definedName>
    <definedName name="__123Graph_XD5" localSheetId="41" hidden="1">#REF!</definedName>
    <definedName name="__123Graph_XD5" localSheetId="43" hidden="1">#REF!</definedName>
    <definedName name="__123Graph_XD5" hidden="1">#REF!</definedName>
    <definedName name="__123Graph_XD6" localSheetId="7" hidden="1">#REF!</definedName>
    <definedName name="__123Graph_XD6" localSheetId="8" hidden="1">#REF!</definedName>
    <definedName name="__123Graph_XD6" localSheetId="17" hidden="1">#REF!</definedName>
    <definedName name="__123Graph_XD6" localSheetId="22" hidden="1">#REF!</definedName>
    <definedName name="__123Graph_XD6" localSheetId="29" hidden="1">#REF!</definedName>
    <definedName name="__123Graph_XD6" localSheetId="45" hidden="1">#REF!</definedName>
    <definedName name="__123Graph_XD6" localSheetId="46" hidden="1">#REF!</definedName>
    <definedName name="__123Graph_XD6" localSheetId="23" hidden="1">#REF!</definedName>
    <definedName name="__123Graph_XD6" localSheetId="24" hidden="1">#REF!</definedName>
    <definedName name="__123Graph_XD6" localSheetId="25" hidden="1">#REF!</definedName>
    <definedName name="__123Graph_XD6" localSheetId="26" hidden="1">#REF!</definedName>
    <definedName name="__123Graph_XD6" localSheetId="27" hidden="1">#REF!</definedName>
    <definedName name="__123Graph_XD6" localSheetId="28" hidden="1">#REF!</definedName>
    <definedName name="__123Graph_XD6" localSheetId="41" hidden="1">#REF!</definedName>
    <definedName name="__123Graph_XD6" localSheetId="43" hidden="1">#REF!</definedName>
    <definedName name="__123Graph_XD6" hidden="1">#REF!</definedName>
    <definedName name="__123Graph_XD7" localSheetId="7" hidden="1">#REF!</definedName>
    <definedName name="__123Graph_XD7" localSheetId="8" hidden="1">#REF!</definedName>
    <definedName name="__123Graph_XD7" localSheetId="17" hidden="1">#REF!</definedName>
    <definedName name="__123Graph_XD7" localSheetId="22" hidden="1">#REF!</definedName>
    <definedName name="__123Graph_XD7" localSheetId="29" hidden="1">#REF!</definedName>
    <definedName name="__123Graph_XD7" localSheetId="45" hidden="1">#REF!</definedName>
    <definedName name="__123Graph_XD7" localSheetId="46" hidden="1">#REF!</definedName>
    <definedName name="__123Graph_XD7" localSheetId="23" hidden="1">#REF!</definedName>
    <definedName name="__123Graph_XD7" localSheetId="24" hidden="1">#REF!</definedName>
    <definedName name="__123Graph_XD7" localSheetId="25" hidden="1">#REF!</definedName>
    <definedName name="__123Graph_XD7" localSheetId="26" hidden="1">#REF!</definedName>
    <definedName name="__123Graph_XD7" localSheetId="27" hidden="1">#REF!</definedName>
    <definedName name="__123Graph_XD7" localSheetId="28" hidden="1">#REF!</definedName>
    <definedName name="__123Graph_XD7" localSheetId="41" hidden="1">#REF!</definedName>
    <definedName name="__123Graph_XD7" localSheetId="43" hidden="1">#REF!</definedName>
    <definedName name="__123Graph_XD7" hidden="1">#REF!</definedName>
    <definedName name="__123Graph_XM1" localSheetId="7" hidden="1">#REF!</definedName>
    <definedName name="__123Graph_XM1" localSheetId="8" hidden="1">#REF!</definedName>
    <definedName name="__123Graph_XM1" localSheetId="17" hidden="1">#REF!</definedName>
    <definedName name="__123Graph_XM1" localSheetId="22" hidden="1">#REF!</definedName>
    <definedName name="__123Graph_XM1" localSheetId="29" hidden="1">#REF!</definedName>
    <definedName name="__123Graph_XM1" localSheetId="39" hidden="1">#REF!</definedName>
    <definedName name="__123Graph_XM1" localSheetId="45" hidden="1">#REF!</definedName>
    <definedName name="__123Graph_XM1" localSheetId="46" hidden="1">#REF!</definedName>
    <definedName name="__123Graph_XM1" localSheetId="38" hidden="1">#REF!</definedName>
    <definedName name="__123Graph_XM1" localSheetId="40" hidden="1">#REF!</definedName>
    <definedName name="__123Graph_XM1" localSheetId="23" hidden="1">#REF!</definedName>
    <definedName name="__123Graph_XM1" localSheetId="24" hidden="1">#REF!</definedName>
    <definedName name="__123Graph_XM1" localSheetId="25" hidden="1">#REF!</definedName>
    <definedName name="__123Graph_XM1" localSheetId="26" hidden="1">#REF!</definedName>
    <definedName name="__123Graph_XM1" localSheetId="27" hidden="1">#REF!</definedName>
    <definedName name="__123Graph_XM1" localSheetId="28" hidden="1">#REF!</definedName>
    <definedName name="__123Graph_XM1" localSheetId="35" hidden="1">#REF!</definedName>
    <definedName name="__123Graph_XM1" localSheetId="41" hidden="1">#REF!</definedName>
    <definedName name="__123Graph_XM1" localSheetId="43" hidden="1">#REF!</definedName>
    <definedName name="__123Graph_XM1" hidden="1">#REF!</definedName>
    <definedName name="__2__123Graph_BCHART_1" localSheetId="7" hidden="1">#REF!</definedName>
    <definedName name="__2__123Graph_BCHART_1" localSheetId="8" hidden="1">#REF!</definedName>
    <definedName name="__2__123Graph_BCHART_1" localSheetId="17" hidden="1">#REF!</definedName>
    <definedName name="__2__123Graph_BCHART_1" localSheetId="22" hidden="1">#REF!</definedName>
    <definedName name="__2__123Graph_BCHART_1" localSheetId="29" hidden="1">#REF!</definedName>
    <definedName name="__2__123Graph_BCHART_1" localSheetId="39" hidden="1">#REF!</definedName>
    <definedName name="__2__123Graph_BCHART_1" localSheetId="45" hidden="1">#REF!</definedName>
    <definedName name="__2__123Graph_BCHART_1" localSheetId="46" hidden="1">#REF!</definedName>
    <definedName name="__2__123Graph_BCHART_1" localSheetId="38" hidden="1">#REF!</definedName>
    <definedName name="__2__123Graph_BCHART_1" localSheetId="40" hidden="1">#REF!</definedName>
    <definedName name="__2__123Graph_BCHART_1" localSheetId="23" hidden="1">#REF!</definedName>
    <definedName name="__2__123Graph_BCHART_1" localSheetId="24" hidden="1">#REF!</definedName>
    <definedName name="__2__123Graph_BCHART_1" localSheetId="25" hidden="1">#REF!</definedName>
    <definedName name="__2__123Graph_BCHART_1" localSheetId="26" hidden="1">#REF!</definedName>
    <definedName name="__2__123Graph_BCHART_1" localSheetId="27" hidden="1">#REF!</definedName>
    <definedName name="__2__123Graph_BCHART_1" localSheetId="28" hidden="1">#REF!</definedName>
    <definedName name="__2__123Graph_BCHART_1" localSheetId="35" hidden="1">#REF!</definedName>
    <definedName name="__2__123Graph_BCHART_1" localSheetId="41" hidden="1">#REF!</definedName>
    <definedName name="__2__123Graph_BCHART_1" localSheetId="43" hidden="1">#REF!</definedName>
    <definedName name="__2__123Graph_BCHART_1" hidden="1">#REF!</definedName>
    <definedName name="__3__123Graph_CCHART_1" localSheetId="7" hidden="1">#REF!</definedName>
    <definedName name="__3__123Graph_CCHART_1" localSheetId="8" hidden="1">#REF!</definedName>
    <definedName name="__3__123Graph_CCHART_1" localSheetId="17" hidden="1">#REF!</definedName>
    <definedName name="__3__123Graph_CCHART_1" localSheetId="22" hidden="1">#REF!</definedName>
    <definedName name="__3__123Graph_CCHART_1" localSheetId="29" hidden="1">#REF!</definedName>
    <definedName name="__3__123Graph_CCHART_1" localSheetId="39" hidden="1">#REF!</definedName>
    <definedName name="__3__123Graph_CCHART_1" localSheetId="45" hidden="1">#REF!</definedName>
    <definedName name="__3__123Graph_CCHART_1" localSheetId="46" hidden="1">#REF!</definedName>
    <definedName name="__3__123Graph_CCHART_1" localSheetId="38" hidden="1">#REF!</definedName>
    <definedName name="__3__123Graph_CCHART_1" localSheetId="40" hidden="1">#REF!</definedName>
    <definedName name="__3__123Graph_CCHART_1" localSheetId="23" hidden="1">#REF!</definedName>
    <definedName name="__3__123Graph_CCHART_1" localSheetId="24" hidden="1">#REF!</definedName>
    <definedName name="__3__123Graph_CCHART_1" localSheetId="25" hidden="1">#REF!</definedName>
    <definedName name="__3__123Graph_CCHART_1" localSheetId="26" hidden="1">#REF!</definedName>
    <definedName name="__3__123Graph_CCHART_1" localSheetId="27" hidden="1">#REF!</definedName>
    <definedName name="__3__123Graph_CCHART_1" localSheetId="28" hidden="1">#REF!</definedName>
    <definedName name="__3__123Graph_CCHART_1" localSheetId="35" hidden="1">#REF!</definedName>
    <definedName name="__3__123Graph_CCHART_1" localSheetId="41" hidden="1">#REF!</definedName>
    <definedName name="__3__123Graph_CCHART_1" localSheetId="43" hidden="1">#REF!</definedName>
    <definedName name="__3__123Graph_CCHART_1" hidden="1">#REF!</definedName>
    <definedName name="__4__123Graph_DCHART_1" localSheetId="7" hidden="1">#REF!</definedName>
    <definedName name="__4__123Graph_DCHART_1" localSheetId="8" hidden="1">#REF!</definedName>
    <definedName name="__4__123Graph_DCHART_1" localSheetId="17" hidden="1">#REF!</definedName>
    <definedName name="__4__123Graph_DCHART_1" localSheetId="22" hidden="1">#REF!</definedName>
    <definedName name="__4__123Graph_DCHART_1" localSheetId="29" hidden="1">#REF!</definedName>
    <definedName name="__4__123Graph_DCHART_1" localSheetId="39" hidden="1">#REF!</definedName>
    <definedName name="__4__123Graph_DCHART_1" localSheetId="45" hidden="1">#REF!</definedName>
    <definedName name="__4__123Graph_DCHART_1" localSheetId="46" hidden="1">#REF!</definedName>
    <definedName name="__4__123Graph_DCHART_1" localSheetId="38" hidden="1">#REF!</definedName>
    <definedName name="__4__123Graph_DCHART_1" localSheetId="40" hidden="1">#REF!</definedName>
    <definedName name="__4__123Graph_DCHART_1" localSheetId="23" hidden="1">#REF!</definedName>
    <definedName name="__4__123Graph_DCHART_1" localSheetId="24" hidden="1">#REF!</definedName>
    <definedName name="__4__123Graph_DCHART_1" localSheetId="25" hidden="1">#REF!</definedName>
    <definedName name="__4__123Graph_DCHART_1" localSheetId="26" hidden="1">#REF!</definedName>
    <definedName name="__4__123Graph_DCHART_1" localSheetId="27" hidden="1">#REF!</definedName>
    <definedName name="__4__123Graph_DCHART_1" localSheetId="28" hidden="1">#REF!</definedName>
    <definedName name="__4__123Graph_DCHART_1" localSheetId="35" hidden="1">#REF!</definedName>
    <definedName name="__4__123Graph_DCHART_1" localSheetId="41" hidden="1">#REF!</definedName>
    <definedName name="__4__123Graph_DCHART_1" localSheetId="43" hidden="1">#REF!</definedName>
    <definedName name="__4__123Graph_DCHART_1" hidden="1">#REF!</definedName>
    <definedName name="__5__123Graph_ECHART_1" localSheetId="7" hidden="1">#REF!</definedName>
    <definedName name="__5__123Graph_ECHART_1" localSheetId="8" hidden="1">#REF!</definedName>
    <definedName name="__5__123Graph_ECHART_1" localSheetId="17" hidden="1">#REF!</definedName>
    <definedName name="__5__123Graph_ECHART_1" localSheetId="22" hidden="1">#REF!</definedName>
    <definedName name="__5__123Graph_ECHART_1" localSheetId="29" hidden="1">#REF!</definedName>
    <definedName name="__5__123Graph_ECHART_1" localSheetId="39" hidden="1">#REF!</definedName>
    <definedName name="__5__123Graph_ECHART_1" localSheetId="45" hidden="1">#REF!</definedName>
    <definedName name="__5__123Graph_ECHART_1" localSheetId="46" hidden="1">#REF!</definedName>
    <definedName name="__5__123Graph_ECHART_1" localSheetId="38" hidden="1">#REF!</definedName>
    <definedName name="__5__123Graph_ECHART_1" localSheetId="40" hidden="1">#REF!</definedName>
    <definedName name="__5__123Graph_ECHART_1" localSheetId="23" hidden="1">#REF!</definedName>
    <definedName name="__5__123Graph_ECHART_1" localSheetId="24" hidden="1">#REF!</definedName>
    <definedName name="__5__123Graph_ECHART_1" localSheetId="25" hidden="1">#REF!</definedName>
    <definedName name="__5__123Graph_ECHART_1" localSheetId="26" hidden="1">#REF!</definedName>
    <definedName name="__5__123Graph_ECHART_1" localSheetId="27" hidden="1">#REF!</definedName>
    <definedName name="__5__123Graph_ECHART_1" localSheetId="28" hidden="1">#REF!</definedName>
    <definedName name="__5__123Graph_ECHART_1" localSheetId="35" hidden="1">#REF!</definedName>
    <definedName name="__5__123Graph_ECHART_1" localSheetId="41" hidden="1">#REF!</definedName>
    <definedName name="__5__123Graph_ECHART_1" localSheetId="43" hidden="1">#REF!</definedName>
    <definedName name="__5__123Graph_ECHART_1" hidden="1">#REF!</definedName>
    <definedName name="__AJU97" localSheetId="22">#REF!</definedName>
    <definedName name="__AJU97" localSheetId="46">#REF!</definedName>
    <definedName name="__AJU97">#REF!</definedName>
    <definedName name="__AJU98" localSheetId="22">#REF!</definedName>
    <definedName name="__AJU98" localSheetId="46">#REF!</definedName>
    <definedName name="__AJU98">#REF!</definedName>
    <definedName name="__AJU99" localSheetId="22">#REF!</definedName>
    <definedName name="__AJU99" localSheetId="46">#REF!</definedName>
    <definedName name="__AJU99">#REF!</definedName>
    <definedName name="__ANO97" localSheetId="22">#REF!</definedName>
    <definedName name="__ANO97" localSheetId="46">#REF!</definedName>
    <definedName name="__ANO97">#REF!</definedName>
    <definedName name="__ANO98" localSheetId="22">#REF!</definedName>
    <definedName name="__ANO98" localSheetId="46">#REF!</definedName>
    <definedName name="__ANO98">#REF!</definedName>
    <definedName name="__ANO99" localSheetId="22">#REF!</definedName>
    <definedName name="__ANO99" localSheetId="46">#REF!</definedName>
    <definedName name="__ANO99">#REF!</definedName>
    <definedName name="__arp2" localSheetId="185">#REF!</definedName>
    <definedName name="__arp2" localSheetId="187">#REF!</definedName>
    <definedName name="__arp2" localSheetId="7">#REF!</definedName>
    <definedName name="__arp2" localSheetId="22">#REF!</definedName>
    <definedName name="__arp2" localSheetId="32">#REF!</definedName>
    <definedName name="__arp2" localSheetId="34">#REF!</definedName>
    <definedName name="__arp2" localSheetId="36">#REF!</definedName>
    <definedName name="__arp2" localSheetId="39">#REF!</definedName>
    <definedName name="__arp2" localSheetId="45">#REF!</definedName>
    <definedName name="__arp2" localSheetId="46">#REF!</definedName>
    <definedName name="__arp2" localSheetId="183">#REF!</definedName>
    <definedName name="__arp2" localSheetId="37">#REF!</definedName>
    <definedName name="__arp2" localSheetId="38">#REF!</definedName>
    <definedName name="__arp2" localSheetId="40">#REF!</definedName>
    <definedName name="__arp2" localSheetId="33">#REF!</definedName>
    <definedName name="__arp2" localSheetId="35">#REF!</definedName>
    <definedName name="__arp2" localSheetId="41">#REF!</definedName>
    <definedName name="__arp2" localSheetId="43">#REF!</definedName>
    <definedName name="__arp2">#REF!</definedName>
    <definedName name="__C100102" localSheetId="22">#REF!</definedName>
    <definedName name="__C100102" localSheetId="46">#REF!</definedName>
    <definedName name="__C100102">#REF!</definedName>
    <definedName name="__cap1991" localSheetId="22">#REF!</definedName>
    <definedName name="__cap1991" localSheetId="46">#REF!</definedName>
    <definedName name="__cap1991">#REF!</definedName>
    <definedName name="__Csf27" localSheetId="7">#REF!</definedName>
    <definedName name="__Csf27" localSheetId="22">#REF!</definedName>
    <definedName name="__Csf27" localSheetId="32">#REF!</definedName>
    <definedName name="__Csf27" localSheetId="34">#REF!</definedName>
    <definedName name="__Csf27" localSheetId="36">#REF!</definedName>
    <definedName name="__Csf27" localSheetId="39">#REF!</definedName>
    <definedName name="__Csf27" localSheetId="45">#REF!</definedName>
    <definedName name="__Csf27" localSheetId="46">#REF!</definedName>
    <definedName name="__Csf27" localSheetId="37">#REF!</definedName>
    <definedName name="__Csf27" localSheetId="38">#REF!</definedName>
    <definedName name="__Csf27" localSheetId="40">#REF!</definedName>
    <definedName name="__Csf27" localSheetId="33">#REF!</definedName>
    <definedName name="__Csf27" localSheetId="35">#REF!</definedName>
    <definedName name="__Csf27" localSheetId="41">#REF!</definedName>
    <definedName name="__Csf27" localSheetId="43">#REF!</definedName>
    <definedName name="__Csf27">#REF!</definedName>
    <definedName name="__fmi1" localSheetId="187">#REF!</definedName>
    <definedName name="__fmi1" localSheetId="7">#REF!</definedName>
    <definedName name="__fmi1" localSheetId="22">#REF!</definedName>
    <definedName name="__fmi1" localSheetId="45">#REF!</definedName>
    <definedName name="__fmi1" localSheetId="46">#REF!</definedName>
    <definedName name="__fmi1" localSheetId="41">#REF!</definedName>
    <definedName name="__fmi1" localSheetId="43">#REF!</definedName>
    <definedName name="__fmi1">#REF!</definedName>
    <definedName name="__fmi2" localSheetId="187">#REF!</definedName>
    <definedName name="__fmi2" localSheetId="7">#REF!</definedName>
    <definedName name="__fmi2" localSheetId="22">#REF!</definedName>
    <definedName name="__fmi2" localSheetId="45">#REF!</definedName>
    <definedName name="__fmi2" localSheetId="46">#REF!</definedName>
    <definedName name="__fmi2" localSheetId="41">#REF!</definedName>
    <definedName name="__fmi2" localSheetId="43">#REF!</definedName>
    <definedName name="__fmi2">#REF!</definedName>
    <definedName name="__fmi3" localSheetId="187">#REF!</definedName>
    <definedName name="__fmi3" localSheetId="7">#REF!</definedName>
    <definedName name="__fmi3" localSheetId="22">#REF!</definedName>
    <definedName name="__fmi3" localSheetId="45">#REF!</definedName>
    <definedName name="__fmi3" localSheetId="46">#REF!</definedName>
    <definedName name="__fmi3" localSheetId="41">#REF!</definedName>
    <definedName name="__fmi3" localSheetId="43">#REF!</definedName>
    <definedName name="__fmi3">#REF!</definedName>
    <definedName name="__fmi4" localSheetId="187">#REF!</definedName>
    <definedName name="__fmi4" localSheetId="7">#REF!</definedName>
    <definedName name="__fmi4" localSheetId="22">#REF!</definedName>
    <definedName name="__fmi4" localSheetId="45">#REF!</definedName>
    <definedName name="__fmi4" localSheetId="46">#REF!</definedName>
    <definedName name="__fmi4" localSheetId="41">#REF!</definedName>
    <definedName name="__fmi4" localSheetId="43">#REF!</definedName>
    <definedName name="__fmi4">#REF!</definedName>
    <definedName name="__h35" localSheetId="7" hidden="1">{#N/A,#N/A,FALSE,"informes"}</definedName>
    <definedName name="__h35" localSheetId="8" hidden="1">{#N/A,#N/A,FALSE,"informes"}</definedName>
    <definedName name="__h35" localSheetId="10" hidden="1">{#N/A,#N/A,FALSE,"informes"}</definedName>
    <definedName name="__h35" localSheetId="11" hidden="1">{#N/A,#N/A,FALSE,"informes"}</definedName>
    <definedName name="__h35" localSheetId="12" hidden="1">{#N/A,#N/A,FALSE,"informes"}</definedName>
    <definedName name="__h35" localSheetId="13" hidden="1">{#N/A,#N/A,FALSE,"informes"}</definedName>
    <definedName name="__h35" localSheetId="14" hidden="1">{#N/A,#N/A,FALSE,"informes"}</definedName>
    <definedName name="__h35" localSheetId="15" hidden="1">{#N/A,#N/A,FALSE,"informes"}</definedName>
    <definedName name="__h35" localSheetId="17" hidden="1">{#N/A,#N/A,FALSE,"informes"}</definedName>
    <definedName name="__h35" localSheetId="18" hidden="1">{#N/A,#N/A,FALSE,"informes"}</definedName>
    <definedName name="__h35" localSheetId="19" hidden="1">{#N/A,#N/A,FALSE,"informes"}</definedName>
    <definedName name="__h35" localSheetId="20" hidden="1">{#N/A,#N/A,FALSE,"informes"}</definedName>
    <definedName name="__h35" localSheetId="21" hidden="1">{#N/A,#N/A,FALSE,"informes"}</definedName>
    <definedName name="__h35" localSheetId="22" hidden="1">{#N/A,#N/A,FALSE,"informes"}</definedName>
    <definedName name="__h35" localSheetId="29" hidden="1">{#N/A,#N/A,FALSE,"informes"}</definedName>
    <definedName name="__h35" localSheetId="32" hidden="1">{#N/A,#N/A,FALSE,"informes"}</definedName>
    <definedName name="__h35" localSheetId="34" hidden="1">{#N/A,#N/A,FALSE,"informes"}</definedName>
    <definedName name="__h35" localSheetId="36" hidden="1">{#N/A,#N/A,FALSE,"informes"}</definedName>
    <definedName name="__h35" localSheetId="39" hidden="1">{#N/A,#N/A,FALSE,"informes"}</definedName>
    <definedName name="__h35" localSheetId="45" hidden="1">{#N/A,#N/A,FALSE,"informes"}</definedName>
    <definedName name="__h35" localSheetId="46" hidden="1">{#N/A,#N/A,FALSE,"informes"}</definedName>
    <definedName name="__h35" localSheetId="37" hidden="1">{#N/A,#N/A,FALSE,"informes"}</definedName>
    <definedName name="__h35" localSheetId="38" hidden="1">{#N/A,#N/A,FALSE,"informes"}</definedName>
    <definedName name="__h35" localSheetId="40" hidden="1">{#N/A,#N/A,FALSE,"informes"}</definedName>
    <definedName name="__h35" localSheetId="23" hidden="1">{#N/A,#N/A,FALSE,"informes"}</definedName>
    <definedName name="__h35" localSheetId="24" hidden="1">{#N/A,#N/A,FALSE,"informes"}</definedName>
    <definedName name="__h35" localSheetId="25" hidden="1">{#N/A,#N/A,FALSE,"informes"}</definedName>
    <definedName name="__h35" localSheetId="26" hidden="1">{#N/A,#N/A,FALSE,"informes"}</definedName>
    <definedName name="__h35" localSheetId="27" hidden="1">{#N/A,#N/A,FALSE,"informes"}</definedName>
    <definedName name="__h35" localSheetId="28" hidden="1">{#N/A,#N/A,FALSE,"informes"}</definedName>
    <definedName name="__h35" localSheetId="33" hidden="1">{#N/A,#N/A,FALSE,"informes"}</definedName>
    <definedName name="__h35" localSheetId="35" hidden="1">{#N/A,#N/A,FALSE,"informes"}</definedName>
    <definedName name="__h35" localSheetId="41" hidden="1">{#N/A,#N/A,FALSE,"informes"}</definedName>
    <definedName name="__h35" localSheetId="43" hidden="1">{#N/A,#N/A,FALSE,"informes"}</definedName>
    <definedName name="__h35" hidden="1">{#N/A,#N/A,FALSE,"informes"}</definedName>
    <definedName name="__IMP1" localSheetId="7">#REF!</definedName>
    <definedName name="__IMP1" localSheetId="22">#REF!</definedName>
    <definedName name="__IMP1" localSheetId="41">#REF!</definedName>
    <definedName name="__IMP1" localSheetId="43">#REF!</definedName>
    <definedName name="__IMP1">#REF!</definedName>
    <definedName name="__IMP2" localSheetId="7">#REF!</definedName>
    <definedName name="__IMP2" localSheetId="22">#REF!</definedName>
    <definedName name="__IMP2" localSheetId="41">#REF!</definedName>
    <definedName name="__IMP2" localSheetId="43">#REF!</definedName>
    <definedName name="__IMP2">#REF!</definedName>
    <definedName name="__IMP3" localSheetId="7">#REF!</definedName>
    <definedName name="__IMP3" localSheetId="22">#REF!</definedName>
    <definedName name="__IMP3" localSheetId="41">#REF!</definedName>
    <definedName name="__IMP3" localSheetId="43">#REF!</definedName>
    <definedName name="__IMP3">#REF!</definedName>
    <definedName name="__IMP4" localSheetId="7">#REF!</definedName>
    <definedName name="__IMP4" localSheetId="22">#REF!</definedName>
    <definedName name="__IMP4" localSheetId="41">#REF!</definedName>
    <definedName name="__IMP4" localSheetId="43">#REF!</definedName>
    <definedName name="__IMP4">#REF!</definedName>
    <definedName name="__IMP5" localSheetId="7">#REF!</definedName>
    <definedName name="__IMP5" localSheetId="22">#REF!</definedName>
    <definedName name="__IMP5" localSheetId="41">#REF!</definedName>
    <definedName name="__IMP5" localSheetId="43">#REF!</definedName>
    <definedName name="__IMP5">#REF!</definedName>
    <definedName name="__IMP6" localSheetId="7">#REF!</definedName>
    <definedName name="__IMP6" localSheetId="22">#REF!</definedName>
    <definedName name="__IMP6" localSheetId="41">#REF!</definedName>
    <definedName name="__IMP6" localSheetId="43">#REF!</definedName>
    <definedName name="__IMP6">#REF!</definedName>
    <definedName name="__IMP7" localSheetId="7">#REF!</definedName>
    <definedName name="__IMP7" localSheetId="22">#REF!</definedName>
    <definedName name="__IMP7" localSheetId="41">#REF!</definedName>
    <definedName name="__IMP7" localSheetId="43">#REF!</definedName>
    <definedName name="__IMP7">#REF!</definedName>
    <definedName name="__IMP8" localSheetId="7">#REF!</definedName>
    <definedName name="__IMP8" localSheetId="22">#REF!</definedName>
    <definedName name="__IMP8" localSheetId="41">#REF!</definedName>
    <definedName name="__IMP8" localSheetId="43">#REF!</definedName>
    <definedName name="__IMP8">#REF!</definedName>
    <definedName name="__IPC02" localSheetId="22">#REF!</definedName>
    <definedName name="__IPC02" localSheetId="46">#REF!</definedName>
    <definedName name="__IPC02">#REF!</definedName>
    <definedName name="__IPC03" localSheetId="22">#REF!</definedName>
    <definedName name="__IPC03" localSheetId="46">#REF!</definedName>
    <definedName name="__IPC03">#REF!</definedName>
    <definedName name="__IPC04" localSheetId="22">#REF!</definedName>
    <definedName name="__IPC04" localSheetId="46">#REF!</definedName>
    <definedName name="__IPC04">#REF!</definedName>
    <definedName name="__IPC05" localSheetId="7">#REF!</definedName>
    <definedName name="__IPC05" localSheetId="22">#REF!</definedName>
    <definedName name="__IPC05" localSheetId="45">#REF!</definedName>
    <definedName name="__IPC05" localSheetId="46">#REF!</definedName>
    <definedName name="__IPC05" localSheetId="41">#REF!</definedName>
    <definedName name="__IPC05" localSheetId="43">#REF!</definedName>
    <definedName name="__IPC05">#REF!</definedName>
    <definedName name="__IPC06" localSheetId="7">#REF!</definedName>
    <definedName name="__IPC06" localSheetId="22">#REF!</definedName>
    <definedName name="__IPC06" localSheetId="45">#REF!</definedName>
    <definedName name="__IPC06" localSheetId="46">#REF!</definedName>
    <definedName name="__IPC06" localSheetId="41">#REF!</definedName>
    <definedName name="__IPC06" localSheetId="43">#REF!</definedName>
    <definedName name="__IPC06">#REF!</definedName>
    <definedName name="__IPC07" localSheetId="22">#REF!</definedName>
    <definedName name="__IPC07" localSheetId="46">#REF!</definedName>
    <definedName name="__IPC07">#REF!</definedName>
    <definedName name="__ivm2" localSheetId="185">#REF!</definedName>
    <definedName name="__ivm2" localSheetId="187">#REF!</definedName>
    <definedName name="__ivm2" localSheetId="7">#REF!</definedName>
    <definedName name="__ivm2" localSheetId="22">#REF!</definedName>
    <definedName name="__ivm2" localSheetId="45">#REF!</definedName>
    <definedName name="__ivm2" localSheetId="46">#REF!</definedName>
    <definedName name="__ivm2" localSheetId="183">#REF!</definedName>
    <definedName name="__ivm2" localSheetId="41">#REF!</definedName>
    <definedName name="__ivm2" localSheetId="43">#REF!</definedName>
    <definedName name="__ivm2">#REF!</definedName>
    <definedName name="__LI97" localSheetId="185">#REF!</definedName>
    <definedName name="__LI97" localSheetId="187">#REF!</definedName>
    <definedName name="__LI97" localSheetId="7">#REF!</definedName>
    <definedName name="__LI97" localSheetId="22">#REF!</definedName>
    <definedName name="__LI97" localSheetId="45">#REF!</definedName>
    <definedName name="__LI97" localSheetId="46">#REF!</definedName>
    <definedName name="__LI97" localSheetId="183">#REF!</definedName>
    <definedName name="__LI97" localSheetId="41">#REF!</definedName>
    <definedName name="__LI97" localSheetId="43">#REF!</definedName>
    <definedName name="__LI97">#REF!</definedName>
    <definedName name="__MET89" localSheetId="22">#REF!</definedName>
    <definedName name="__MET89" localSheetId="46">#REF!</definedName>
    <definedName name="__MET89">#REF!</definedName>
    <definedName name="__MET90" localSheetId="22">#REF!</definedName>
    <definedName name="__MET90" localSheetId="46">#REF!</definedName>
    <definedName name="__MET90">#REF!</definedName>
    <definedName name="__MET91" localSheetId="22">#REF!</definedName>
    <definedName name="__MET91" localSheetId="46">#REF!</definedName>
    <definedName name="__MET91">#REF!</definedName>
    <definedName name="__MET92" localSheetId="22">#REF!</definedName>
    <definedName name="__MET92" localSheetId="46">#REF!</definedName>
    <definedName name="__MET92">#REF!</definedName>
    <definedName name="__MET93" localSheetId="22">#REF!</definedName>
    <definedName name="__MET93" localSheetId="46">#REF!</definedName>
    <definedName name="__MET93">#REF!</definedName>
    <definedName name="__MET94" localSheetId="22">#REF!</definedName>
    <definedName name="__MET94" localSheetId="46">#REF!</definedName>
    <definedName name="__MET94">#REF!</definedName>
    <definedName name="__PAC29" localSheetId="7">#REF!</definedName>
    <definedName name="__PAC29" localSheetId="22">#REF!</definedName>
    <definedName name="__PAC29" localSheetId="45">#REF!</definedName>
    <definedName name="__PAC29" localSheetId="46">#REF!</definedName>
    <definedName name="__PAC29" localSheetId="41">#REF!</definedName>
    <definedName name="__PAC29" localSheetId="43">#REF!</definedName>
    <definedName name="__PAC29">#REF!</definedName>
    <definedName name="__PAG1">#N/A</definedName>
    <definedName name="__PIB01" localSheetId="185">#REF!</definedName>
    <definedName name="__PIB01" localSheetId="187">#REF!</definedName>
    <definedName name="__PIB01" localSheetId="7">#REF!</definedName>
    <definedName name="__PIB01" localSheetId="22">#REF!</definedName>
    <definedName name="__PIB01" localSheetId="45">#REF!</definedName>
    <definedName name="__PIB01" localSheetId="46">#REF!</definedName>
    <definedName name="__PIB01" localSheetId="183">#REF!</definedName>
    <definedName name="__PIB01" localSheetId="41">#REF!</definedName>
    <definedName name="__PIB01" localSheetId="43">#REF!</definedName>
    <definedName name="__PIB01">#REF!</definedName>
    <definedName name="__PIB02" localSheetId="185">#REF!</definedName>
    <definedName name="__PIB02" localSheetId="187">#REF!</definedName>
    <definedName name="__PIB02" localSheetId="7">#REF!</definedName>
    <definedName name="__PIB02" localSheetId="22">#REF!</definedName>
    <definedName name="__PIB02" localSheetId="45">#REF!</definedName>
    <definedName name="__PIB02" localSheetId="46">#REF!</definedName>
    <definedName name="__PIB02" localSheetId="183">#REF!</definedName>
    <definedName name="__PIB02" localSheetId="41">#REF!</definedName>
    <definedName name="__PIB02" localSheetId="43">#REF!</definedName>
    <definedName name="__PIB02">#REF!</definedName>
    <definedName name="__pib1" localSheetId="185">#REF!</definedName>
    <definedName name="__pib1" localSheetId="187">#REF!</definedName>
    <definedName name="__pib1" localSheetId="7">#REF!</definedName>
    <definedName name="__pib1" localSheetId="22">#REF!</definedName>
    <definedName name="__pib1" localSheetId="45">#REF!</definedName>
    <definedName name="__pib1" localSheetId="46">#REF!</definedName>
    <definedName name="__pib1" localSheetId="183">#REF!</definedName>
    <definedName name="__pib1" localSheetId="41">#REF!</definedName>
    <definedName name="__pib1" localSheetId="43">#REF!</definedName>
    <definedName name="__pib1">#REF!</definedName>
    <definedName name="__PIb2000" localSheetId="187">#REF!</definedName>
    <definedName name="__PIb2000" localSheetId="7">#REF!</definedName>
    <definedName name="__PIb2000" localSheetId="22">#REF!</definedName>
    <definedName name="__PIb2000" localSheetId="45">#REF!</definedName>
    <definedName name="__PIb2000" localSheetId="46">#REF!</definedName>
    <definedName name="__PIb2000" localSheetId="41">#REF!</definedName>
    <definedName name="__PIb2000" localSheetId="43">#REF!</definedName>
    <definedName name="__PIb2000">#REF!</definedName>
    <definedName name="__PIB90" localSheetId="22">#REF!</definedName>
    <definedName name="__PIB90" localSheetId="46">#REF!</definedName>
    <definedName name="__PIB90">#REF!</definedName>
    <definedName name="__PIB91" localSheetId="22">#REF!</definedName>
    <definedName name="__PIB91" localSheetId="46">#REF!</definedName>
    <definedName name="__PIB91">#REF!</definedName>
    <definedName name="__PIB92" localSheetId="22">#REF!</definedName>
    <definedName name="__PIB92" localSheetId="46">#REF!</definedName>
    <definedName name="__PIB92">#REF!</definedName>
    <definedName name="__PIB93" localSheetId="187">#REF!</definedName>
    <definedName name="__PIB93" localSheetId="7">#REF!</definedName>
    <definedName name="__PIB93" localSheetId="22">#REF!</definedName>
    <definedName name="__PIB93" localSheetId="45">#REF!</definedName>
    <definedName name="__PIB93" localSheetId="46">#REF!</definedName>
    <definedName name="__PIB93" localSheetId="41">#REF!</definedName>
    <definedName name="__PIB93" localSheetId="43">#REF!</definedName>
    <definedName name="__PIB93">#REF!</definedName>
    <definedName name="__PIB94" localSheetId="187">#REF!</definedName>
    <definedName name="__PIB94" localSheetId="7">#REF!</definedName>
    <definedName name="__PIB94" localSheetId="22">#REF!</definedName>
    <definedName name="__PIB94" localSheetId="45">#REF!</definedName>
    <definedName name="__PIB94" localSheetId="46">#REF!</definedName>
    <definedName name="__PIB94" localSheetId="41">#REF!</definedName>
    <definedName name="__PIB94" localSheetId="43">#REF!</definedName>
    <definedName name="__PIB94">#REF!</definedName>
    <definedName name="__PIB95" localSheetId="187">#REF!</definedName>
    <definedName name="__PIB95" localSheetId="7">#REF!</definedName>
    <definedName name="__PIB95" localSheetId="22">#REF!</definedName>
    <definedName name="__PIB95" localSheetId="45">#REF!</definedName>
    <definedName name="__PIB95" localSheetId="46">#REF!</definedName>
    <definedName name="__PIB95" localSheetId="41">#REF!</definedName>
    <definedName name="__PIB95" localSheetId="43">#REF!</definedName>
    <definedName name="__PIB95">#REF!</definedName>
    <definedName name="__PIB96" localSheetId="187">#REF!</definedName>
    <definedName name="__PIB96" localSheetId="7">#REF!</definedName>
    <definedName name="__PIB96" localSheetId="22">#REF!</definedName>
    <definedName name="__PIB96" localSheetId="45">#REF!</definedName>
    <definedName name="__PIB96" localSheetId="46">#REF!</definedName>
    <definedName name="__PIB96" localSheetId="41">#REF!</definedName>
    <definedName name="__PIB96" localSheetId="43">#REF!</definedName>
    <definedName name="__PIB96">#REF!</definedName>
    <definedName name="__PIB97" localSheetId="187">#REF!</definedName>
    <definedName name="__PIB97" localSheetId="7">#REF!</definedName>
    <definedName name="__PIB97" localSheetId="22">#REF!</definedName>
    <definedName name="__PIB97" localSheetId="45">#REF!</definedName>
    <definedName name="__PIB97" localSheetId="46">#REF!</definedName>
    <definedName name="__PIB97" localSheetId="41">#REF!</definedName>
    <definedName name="__PIB97" localSheetId="43">#REF!</definedName>
    <definedName name="__PIB97">#REF!</definedName>
    <definedName name="__PIB98" localSheetId="187">#REF!</definedName>
    <definedName name="__PIB98" localSheetId="7">#REF!</definedName>
    <definedName name="__PIB98" localSheetId="22">#REF!</definedName>
    <definedName name="__PIB98" localSheetId="45">#REF!</definedName>
    <definedName name="__PIB98" localSheetId="46">#REF!</definedName>
    <definedName name="__PIB98" localSheetId="41">#REF!</definedName>
    <definedName name="__PIB98" localSheetId="43">#REF!</definedName>
    <definedName name="__PIB98">#REF!</definedName>
    <definedName name="__PIB99" localSheetId="187">#REF!</definedName>
    <definedName name="__PIB99" localSheetId="7">#REF!</definedName>
    <definedName name="__PIB99" localSheetId="22">#REF!</definedName>
    <definedName name="__PIB99" localSheetId="45">#REF!</definedName>
    <definedName name="__PIB99" localSheetId="46">#REF!</definedName>
    <definedName name="__PIB99" localSheetId="41">#REF!</definedName>
    <definedName name="__PIB99" localSheetId="43">#REF!</definedName>
    <definedName name="__PIB99">#REF!</definedName>
    <definedName name="__Pub04" localSheetId="7">#REF!</definedName>
    <definedName name="__Pub04" localSheetId="22">#REF!</definedName>
    <definedName name="__Pub04" localSheetId="32">#REF!</definedName>
    <definedName name="__Pub04" localSheetId="34">#REF!</definedName>
    <definedName name="__Pub04" localSheetId="36">#REF!</definedName>
    <definedName name="__Pub04" localSheetId="39">#REF!</definedName>
    <definedName name="__Pub04" localSheetId="46">#REF!</definedName>
    <definedName name="__Pub04" localSheetId="37">#REF!</definedName>
    <definedName name="__Pub04" localSheetId="38">#REF!</definedName>
    <definedName name="__Pub04" localSheetId="40">#REF!</definedName>
    <definedName name="__Pub04" localSheetId="33">#REF!</definedName>
    <definedName name="__Pub04" localSheetId="35">#REF!</definedName>
    <definedName name="__Pub04" localSheetId="41">#REF!</definedName>
    <definedName name="__Pub04" localSheetId="43">#REF!</definedName>
    <definedName name="__Pub04">#REF!</definedName>
    <definedName name="__Pub05" localSheetId="7">#REF!</definedName>
    <definedName name="__Pub05" localSheetId="22">#REF!</definedName>
    <definedName name="__Pub05" localSheetId="32">#REF!</definedName>
    <definedName name="__Pub05" localSheetId="34">#REF!</definedName>
    <definedName name="__Pub05" localSheetId="36">#REF!</definedName>
    <definedName name="__Pub05" localSheetId="39">#REF!</definedName>
    <definedName name="__Pub05" localSheetId="46">#REF!</definedName>
    <definedName name="__Pub05" localSheetId="37">#REF!</definedName>
    <definedName name="__Pub05" localSheetId="38">#REF!</definedName>
    <definedName name="__Pub05" localSheetId="40">#REF!</definedName>
    <definedName name="__Pub05" localSheetId="33">#REF!</definedName>
    <definedName name="__Pub05" localSheetId="35">#REF!</definedName>
    <definedName name="__Pub05" localSheetId="41">#REF!</definedName>
    <definedName name="__Pub05" localSheetId="43">#REF!</definedName>
    <definedName name="__Pub05">#REF!</definedName>
    <definedName name="__Pub06" localSheetId="7">#REF!</definedName>
    <definedName name="__Pub06" localSheetId="22">#REF!</definedName>
    <definedName name="__Pub06" localSheetId="32">#REF!</definedName>
    <definedName name="__Pub06" localSheetId="34">#REF!</definedName>
    <definedName name="__Pub06" localSheetId="36">#REF!</definedName>
    <definedName name="__Pub06" localSheetId="39">#REF!</definedName>
    <definedName name="__Pub06" localSheetId="46">#REF!</definedName>
    <definedName name="__Pub06" localSheetId="37">#REF!</definedName>
    <definedName name="__Pub06" localSheetId="38">#REF!</definedName>
    <definedName name="__Pub06" localSheetId="40">#REF!</definedName>
    <definedName name="__Pub06" localSheetId="33">#REF!</definedName>
    <definedName name="__Pub06" localSheetId="35">#REF!</definedName>
    <definedName name="__Pub06" localSheetId="41">#REF!</definedName>
    <definedName name="__Pub06" localSheetId="43">#REF!</definedName>
    <definedName name="__Pub06">#REF!</definedName>
    <definedName name="__R" localSheetId="7" hidden="1">{"INGRESOS DOLARES",#N/A,FALSE,"informes"}</definedName>
    <definedName name="__R" localSheetId="8" hidden="1">{"INGRESOS DOLARES",#N/A,FALSE,"informes"}</definedName>
    <definedName name="__R" localSheetId="10" hidden="1">{"INGRESOS DOLARES",#N/A,FALSE,"informes"}</definedName>
    <definedName name="__R" localSheetId="11" hidden="1">{"INGRESOS DOLARES",#N/A,FALSE,"informes"}</definedName>
    <definedName name="__R" localSheetId="12" hidden="1">{"INGRESOS DOLARES",#N/A,FALSE,"informes"}</definedName>
    <definedName name="__R" localSheetId="13" hidden="1">{"INGRESOS DOLARES",#N/A,FALSE,"informes"}</definedName>
    <definedName name="__R" localSheetId="14" hidden="1">{"INGRESOS DOLARES",#N/A,FALSE,"informes"}</definedName>
    <definedName name="__R" localSheetId="15" hidden="1">{"INGRESOS DOLARES",#N/A,FALSE,"informes"}</definedName>
    <definedName name="__R" localSheetId="17" hidden="1">{"INGRESOS DOLARES",#N/A,FALSE,"informes"}</definedName>
    <definedName name="__R" localSheetId="18" hidden="1">{"INGRESOS DOLARES",#N/A,FALSE,"informes"}</definedName>
    <definedName name="__R" localSheetId="19" hidden="1">{"INGRESOS DOLARES",#N/A,FALSE,"informes"}</definedName>
    <definedName name="__R" localSheetId="20" hidden="1">{"INGRESOS DOLARES",#N/A,FALSE,"informes"}</definedName>
    <definedName name="__R" localSheetId="21" hidden="1">{"INGRESOS DOLARES",#N/A,FALSE,"informes"}</definedName>
    <definedName name="__R" localSheetId="22" hidden="1">{"INGRESOS DOLARES",#N/A,FALSE,"informes"}</definedName>
    <definedName name="__R" localSheetId="29" hidden="1">{"INGRESOS DOLARES",#N/A,FALSE,"informes"}</definedName>
    <definedName name="__R" localSheetId="32" hidden="1">{"INGRESOS DOLARES",#N/A,FALSE,"informes"}</definedName>
    <definedName name="__R" localSheetId="34" hidden="1">{"INGRESOS DOLARES",#N/A,FALSE,"informes"}</definedName>
    <definedName name="__R" localSheetId="36" hidden="1">{"INGRESOS DOLARES",#N/A,FALSE,"informes"}</definedName>
    <definedName name="__R" localSheetId="39" hidden="1">{"INGRESOS DOLARES",#N/A,FALSE,"informes"}</definedName>
    <definedName name="__R" localSheetId="45" hidden="1">{"INGRESOS DOLARES",#N/A,FALSE,"informes"}</definedName>
    <definedName name="__R" localSheetId="46" hidden="1">{"INGRESOS DOLARES",#N/A,FALSE,"informes"}</definedName>
    <definedName name="__R" localSheetId="37" hidden="1">{"INGRESOS DOLARES",#N/A,FALSE,"informes"}</definedName>
    <definedName name="__R" localSheetId="38" hidden="1">{"INGRESOS DOLARES",#N/A,FALSE,"informes"}</definedName>
    <definedName name="__R" localSheetId="40" hidden="1">{"INGRESOS DOLARES",#N/A,FALSE,"informes"}</definedName>
    <definedName name="__R" localSheetId="23" hidden="1">{"INGRESOS DOLARES",#N/A,FALSE,"informes"}</definedName>
    <definedName name="__R" localSheetId="24" hidden="1">{"INGRESOS DOLARES",#N/A,FALSE,"informes"}</definedName>
    <definedName name="__R" localSheetId="25" hidden="1">{"INGRESOS DOLARES",#N/A,FALSE,"informes"}</definedName>
    <definedName name="__R" localSheetId="26" hidden="1">{"INGRESOS DOLARES",#N/A,FALSE,"informes"}</definedName>
    <definedName name="__R" localSheetId="27" hidden="1">{"INGRESOS DOLARES",#N/A,FALSE,"informes"}</definedName>
    <definedName name="__R" localSheetId="28" hidden="1">{"INGRESOS DOLARES",#N/A,FALSE,"informes"}</definedName>
    <definedName name="__R" localSheetId="33" hidden="1">{"INGRESOS DOLARES",#N/A,FALSE,"informes"}</definedName>
    <definedName name="__R" localSheetId="35" hidden="1">{"INGRESOS DOLARES",#N/A,FALSE,"informes"}</definedName>
    <definedName name="__R" localSheetId="41" hidden="1">{"INGRESOS DOLARES",#N/A,FALSE,"informes"}</definedName>
    <definedName name="__R" localSheetId="43" hidden="1">{"INGRESOS DOLARES",#N/A,FALSE,"informes"}</definedName>
    <definedName name="__R" hidden="1">{"INGRESOS DOLARES",#N/A,FALSE,"informes"}</definedName>
    <definedName name="__re23" localSheetId="22">#REF!</definedName>
    <definedName name="__re23" localSheetId="46">#REF!</definedName>
    <definedName name="__re23">#REF!</definedName>
    <definedName name="__res1" localSheetId="7">#REF!</definedName>
    <definedName name="__res1" localSheetId="22">#REF!</definedName>
    <definedName name="__res1" localSheetId="45">#REF!</definedName>
    <definedName name="__res1" localSheetId="46">#REF!</definedName>
    <definedName name="__res1" localSheetId="41">#REF!</definedName>
    <definedName name="__res1" localSheetId="43">#REF!</definedName>
    <definedName name="__res1">#REF!</definedName>
    <definedName name="__res2" localSheetId="7">#REF!</definedName>
    <definedName name="__res2" localSheetId="22">#REF!</definedName>
    <definedName name="__res2" localSheetId="45">#REF!</definedName>
    <definedName name="__res2" localSheetId="46">#REF!</definedName>
    <definedName name="__res2" localSheetId="41">#REF!</definedName>
    <definedName name="__res2" localSheetId="43">#REF!</definedName>
    <definedName name="__res2">#REF!</definedName>
    <definedName name="__rez2" localSheetId="187">#REF!</definedName>
    <definedName name="__rez2" localSheetId="7">#REF!</definedName>
    <definedName name="__rez2" localSheetId="22">#REF!</definedName>
    <definedName name="__rez2" localSheetId="45">#REF!</definedName>
    <definedName name="__rez2" localSheetId="46">#REF!</definedName>
    <definedName name="__rez2" localSheetId="41">#REF!</definedName>
    <definedName name="__rez2" localSheetId="43">#REF!</definedName>
    <definedName name="__rez2">#REF!</definedName>
    <definedName name="__rez3" localSheetId="187">#REF!</definedName>
    <definedName name="__rez3" localSheetId="7">#REF!</definedName>
    <definedName name="__rez3" localSheetId="22">#REF!</definedName>
    <definedName name="__rez3" localSheetId="45">#REF!</definedName>
    <definedName name="__rez3" localSheetId="46">#REF!</definedName>
    <definedName name="__rez3" localSheetId="41">#REF!</definedName>
    <definedName name="__rez3" localSheetId="43">#REF!</definedName>
    <definedName name="__rez3">#REF!</definedName>
    <definedName name="__rez4" localSheetId="187">#REF!</definedName>
    <definedName name="__rez4" localSheetId="7">#REF!</definedName>
    <definedName name="__rez4" localSheetId="22">#REF!</definedName>
    <definedName name="__rez4" localSheetId="45">#REF!</definedName>
    <definedName name="__rez4" localSheetId="46">#REF!</definedName>
    <definedName name="__rez4" localSheetId="41">#REF!</definedName>
    <definedName name="__rez4" localSheetId="43">#REF!</definedName>
    <definedName name="__rez4">#REF!</definedName>
    <definedName name="__Sep10" localSheetId="7">#REF!</definedName>
    <definedName name="__Sep10" localSheetId="22">#REF!</definedName>
    <definedName name="__Sep10" localSheetId="32">#REF!</definedName>
    <definedName name="__Sep10" localSheetId="34">#REF!</definedName>
    <definedName name="__Sep10" localSheetId="36">#REF!</definedName>
    <definedName name="__Sep10" localSheetId="39">#REF!</definedName>
    <definedName name="__Sep10" localSheetId="46">#REF!</definedName>
    <definedName name="__Sep10" localSheetId="37">#REF!</definedName>
    <definedName name="__Sep10" localSheetId="38">#REF!</definedName>
    <definedName name="__Sep10" localSheetId="40">#REF!</definedName>
    <definedName name="__Sep10" localSheetId="33">#REF!</definedName>
    <definedName name="__Sep10" localSheetId="35">#REF!</definedName>
    <definedName name="__Sep10" localSheetId="41">#REF!</definedName>
    <definedName name="__Sep10" localSheetId="43">#REF!</definedName>
    <definedName name="__Sep10">#REF!</definedName>
    <definedName name="__Sub04" localSheetId="7">#REF!</definedName>
    <definedName name="__Sub04" localSheetId="22">#REF!</definedName>
    <definedName name="__Sub04" localSheetId="32">#REF!</definedName>
    <definedName name="__Sub04" localSheetId="34">#REF!</definedName>
    <definedName name="__Sub04" localSheetId="36">#REF!</definedName>
    <definedName name="__Sub04" localSheetId="39">#REF!</definedName>
    <definedName name="__Sub04" localSheetId="46">#REF!</definedName>
    <definedName name="__Sub04" localSheetId="37">#REF!</definedName>
    <definedName name="__Sub04" localSheetId="38">#REF!</definedName>
    <definedName name="__Sub04" localSheetId="40">#REF!</definedName>
    <definedName name="__Sub04" localSheetId="33">#REF!</definedName>
    <definedName name="__Sub04" localSheetId="35">#REF!</definedName>
    <definedName name="__Sub04" localSheetId="41">#REF!</definedName>
    <definedName name="__Sub04" localSheetId="43">#REF!</definedName>
    <definedName name="__Sub04">#REF!</definedName>
    <definedName name="__Sub05" localSheetId="7">#REF!</definedName>
    <definedName name="__Sub05" localSheetId="22">#REF!</definedName>
    <definedName name="__Sub05" localSheetId="32">#REF!</definedName>
    <definedName name="__Sub05" localSheetId="34">#REF!</definedName>
    <definedName name="__Sub05" localSheetId="36">#REF!</definedName>
    <definedName name="__Sub05" localSheetId="39">#REF!</definedName>
    <definedName name="__Sub05" localSheetId="46">#REF!</definedName>
    <definedName name="__Sub05" localSheetId="37">#REF!</definedName>
    <definedName name="__Sub05" localSheetId="38">#REF!</definedName>
    <definedName name="__Sub05" localSheetId="40">#REF!</definedName>
    <definedName name="__Sub05" localSheetId="33">#REF!</definedName>
    <definedName name="__Sub05" localSheetId="35">#REF!</definedName>
    <definedName name="__Sub05" localSheetId="41">#REF!</definedName>
    <definedName name="__Sub05" localSheetId="43">#REF!</definedName>
    <definedName name="__Sub05">#REF!</definedName>
    <definedName name="__Sub06" localSheetId="7">#REF!</definedName>
    <definedName name="__Sub06" localSheetId="22">#REF!</definedName>
    <definedName name="__Sub06" localSheetId="41">#REF!</definedName>
    <definedName name="__Sub06" localSheetId="43">#REF!</definedName>
    <definedName name="__Sub06">#REF!</definedName>
    <definedName name="__TC91" localSheetId="7">#REF!</definedName>
    <definedName name="__TC91" localSheetId="22">#REF!</definedName>
    <definedName name="__TC91" localSheetId="45">#REF!</definedName>
    <definedName name="__TC91" localSheetId="46">#REF!</definedName>
    <definedName name="__TC91" localSheetId="41">#REF!</definedName>
    <definedName name="__TC91" localSheetId="43">#REF!</definedName>
    <definedName name="__TC91">#REF!</definedName>
    <definedName name="__var1" localSheetId="185">#REF!</definedName>
    <definedName name="__var1" localSheetId="187">#REF!</definedName>
    <definedName name="__var1" localSheetId="7">#REF!</definedName>
    <definedName name="__var1" localSheetId="22">#REF!</definedName>
    <definedName name="__var1" localSheetId="45">#REF!</definedName>
    <definedName name="__var1" localSheetId="46">#REF!</definedName>
    <definedName name="__var1" localSheetId="183">#REF!</definedName>
    <definedName name="__var1" localSheetId="41">#REF!</definedName>
    <definedName name="__var1" localSheetId="43">#REF!</definedName>
    <definedName name="__var1">#REF!</definedName>
    <definedName name="_01" localSheetId="7">#REF!</definedName>
    <definedName name="_01" localSheetId="22">#REF!</definedName>
    <definedName name="_01" localSheetId="46">#REF!</definedName>
    <definedName name="_01" localSheetId="41">#REF!</definedName>
    <definedName name="_01" localSheetId="43">#REF!</definedName>
    <definedName name="_01">#REF!</definedName>
    <definedName name="_010101">"GASTOS DE PERSONAL"</definedName>
    <definedName name="_1" localSheetId="185">#REF!</definedName>
    <definedName name="_1" localSheetId="187">#REF!</definedName>
    <definedName name="_1" localSheetId="188">#REF!</definedName>
    <definedName name="_1" localSheetId="7">#REF!</definedName>
    <definedName name="_1" localSheetId="9">#REF!</definedName>
    <definedName name="_1" localSheetId="22">#REF!</definedName>
    <definedName name="_1" localSheetId="32">#REF!</definedName>
    <definedName name="_1" localSheetId="34">#REF!</definedName>
    <definedName name="_1" localSheetId="36">#REF!</definedName>
    <definedName name="_1" localSheetId="39">#REF!</definedName>
    <definedName name="_1" localSheetId="45">#REF!</definedName>
    <definedName name="_1" localSheetId="54">#REF!</definedName>
    <definedName name="_1" localSheetId="56">#REF!</definedName>
    <definedName name="_1" localSheetId="59">#REF!</definedName>
    <definedName name="_1" localSheetId="62">#REF!</definedName>
    <definedName name="_1" localSheetId="78">#REF!</definedName>
    <definedName name="_1" localSheetId="80">#REF!</definedName>
    <definedName name="_1" localSheetId="83">#REF!</definedName>
    <definedName name="_1" localSheetId="86">#REF!</definedName>
    <definedName name="_1" localSheetId="46">#REF!</definedName>
    <definedName name="_1" localSheetId="183">#REF!</definedName>
    <definedName name="_1" localSheetId="37">#REF!</definedName>
    <definedName name="_1" localSheetId="38">#REF!</definedName>
    <definedName name="_1" localSheetId="40">#REF!</definedName>
    <definedName name="_1" localSheetId="33">#REF!</definedName>
    <definedName name="_1" localSheetId="35">#REF!</definedName>
    <definedName name="_1" localSheetId="41">#REF!</definedName>
    <definedName name="_1" localSheetId="43">#REF!</definedName>
    <definedName name="_1">#REF!</definedName>
    <definedName name="_1__123Graph_ACHART_1" localSheetId="7" hidden="1">#REF!</definedName>
    <definedName name="_1__123Graph_ACHART_1" localSheetId="8" hidden="1">#REF!</definedName>
    <definedName name="_1__123Graph_ACHART_1" localSheetId="17" hidden="1">#REF!</definedName>
    <definedName name="_1__123Graph_ACHART_1" localSheetId="18" hidden="1">#REF!</definedName>
    <definedName name="_1__123Graph_ACHART_1" localSheetId="19" hidden="1">#REF!</definedName>
    <definedName name="_1__123Graph_ACHART_1" localSheetId="20" hidden="1">#REF!</definedName>
    <definedName name="_1__123Graph_ACHART_1" localSheetId="21" hidden="1">#REF!</definedName>
    <definedName name="_1__123Graph_ACHART_1" localSheetId="22" hidden="1">#REF!</definedName>
    <definedName name="_1__123Graph_ACHART_1" localSheetId="29" hidden="1">#REF!</definedName>
    <definedName name="_1__123Graph_ACHART_1" localSheetId="39" hidden="1">#REF!</definedName>
    <definedName name="_1__123Graph_ACHART_1" localSheetId="45" hidden="1">#REF!</definedName>
    <definedName name="_1__123Graph_ACHART_1" localSheetId="46" hidden="1">#REF!</definedName>
    <definedName name="_1__123Graph_ACHART_1" localSheetId="38" hidden="1">#REF!</definedName>
    <definedName name="_1__123Graph_ACHART_1" localSheetId="40" hidden="1">#REF!</definedName>
    <definedName name="_1__123Graph_ACHART_1" localSheetId="23" hidden="1">#REF!</definedName>
    <definedName name="_1__123Graph_ACHART_1" localSheetId="24" hidden="1">#REF!</definedName>
    <definedName name="_1__123Graph_ACHART_1" localSheetId="25" hidden="1">#REF!</definedName>
    <definedName name="_1__123Graph_ACHART_1" localSheetId="26" hidden="1">#REF!</definedName>
    <definedName name="_1__123Graph_ACHART_1" localSheetId="27" hidden="1">#REF!</definedName>
    <definedName name="_1__123Graph_ACHART_1" localSheetId="28" hidden="1">#REF!</definedName>
    <definedName name="_1__123Graph_ACHART_1" localSheetId="35" hidden="1">#REF!</definedName>
    <definedName name="_1__123Graph_ACHART_1" localSheetId="41" hidden="1">#REF!</definedName>
    <definedName name="_1__123Graph_ACHART_1" localSheetId="43" hidden="1">#REF!</definedName>
    <definedName name="_1__123Graph_ACHART_1" hidden="1">#REF!</definedName>
    <definedName name="_16.12.94" localSheetId="7">#REF!</definedName>
    <definedName name="_16.12.94" localSheetId="22">#REF!</definedName>
    <definedName name="_16.12.94" localSheetId="32">#REF!</definedName>
    <definedName name="_16.12.94" localSheetId="34">#REF!</definedName>
    <definedName name="_16.12.94" localSheetId="36">#REF!</definedName>
    <definedName name="_16.12.94" localSheetId="39">#REF!</definedName>
    <definedName name="_16.12.94" localSheetId="45">#REF!</definedName>
    <definedName name="_16.12.94" localSheetId="46">#REF!</definedName>
    <definedName name="_16.12.94" localSheetId="37">#REF!</definedName>
    <definedName name="_16.12.94" localSheetId="38">#REF!</definedName>
    <definedName name="_16.12.94" localSheetId="40">#REF!</definedName>
    <definedName name="_16.12.94" localSheetId="33">#REF!</definedName>
    <definedName name="_16.12.94" localSheetId="35">#REF!</definedName>
    <definedName name="_16.12.94" localSheetId="41">#REF!</definedName>
    <definedName name="_16.12.94" localSheetId="43">#REF!</definedName>
    <definedName name="_16.12.94">#REF!</definedName>
    <definedName name="_1994" localSheetId="7">#REF!</definedName>
    <definedName name="_1994" localSheetId="9">#REF!</definedName>
    <definedName name="_1994" localSheetId="22">#REF!</definedName>
    <definedName name="_1994" localSheetId="45">#REF!</definedName>
    <definedName name="_1994" localSheetId="54">#REF!</definedName>
    <definedName name="_1994" localSheetId="46">#REF!</definedName>
    <definedName name="_1994" localSheetId="41">#REF!</definedName>
    <definedName name="_1994" localSheetId="43">#REF!</definedName>
    <definedName name="_1994">#REF!</definedName>
    <definedName name="_1995" localSheetId="7">#REF!</definedName>
    <definedName name="_1995" localSheetId="9">#REF!</definedName>
    <definedName name="_1995" localSheetId="22">#REF!</definedName>
    <definedName name="_1995" localSheetId="45">#REF!</definedName>
    <definedName name="_1995" localSheetId="46">#REF!</definedName>
    <definedName name="_1995" localSheetId="41">#REF!</definedName>
    <definedName name="_1995" localSheetId="43">#REF!</definedName>
    <definedName name="_1995">#REF!</definedName>
    <definedName name="_1996" localSheetId="7">#REF!</definedName>
    <definedName name="_1996" localSheetId="9">#REF!</definedName>
    <definedName name="_1996" localSheetId="22">#REF!</definedName>
    <definedName name="_1996" localSheetId="45">#REF!</definedName>
    <definedName name="_1996" localSheetId="46">#REF!</definedName>
    <definedName name="_1996" localSheetId="41">#REF!</definedName>
    <definedName name="_1996" localSheetId="43">#REF!</definedName>
    <definedName name="_1996">#REF!</definedName>
    <definedName name="_1997" localSheetId="7">#REF!</definedName>
    <definedName name="_1997" localSheetId="9">#REF!</definedName>
    <definedName name="_1997" localSheetId="22">#REF!</definedName>
    <definedName name="_1997" localSheetId="45">#REF!</definedName>
    <definedName name="_1997" localSheetId="46">#REF!</definedName>
    <definedName name="_1997" localSheetId="41">#REF!</definedName>
    <definedName name="_1997" localSheetId="43">#REF!</definedName>
    <definedName name="_1997">#REF!</definedName>
    <definedName name="_1998" localSheetId="7">#REF!</definedName>
    <definedName name="_1998" localSheetId="9">#REF!</definedName>
    <definedName name="_1998" localSheetId="22">#REF!</definedName>
    <definedName name="_1998" localSheetId="32">#REF!</definedName>
    <definedName name="_1998" localSheetId="34">#REF!</definedName>
    <definedName name="_1998" localSheetId="36">#REF!</definedName>
    <definedName name="_1998" localSheetId="39">#REF!</definedName>
    <definedName name="_1998" localSheetId="45">#REF!</definedName>
    <definedName name="_1998" localSheetId="46">#REF!</definedName>
    <definedName name="_1998" localSheetId="37">#REF!</definedName>
    <definedName name="_1998" localSheetId="38">#REF!</definedName>
    <definedName name="_1998" localSheetId="40">#REF!</definedName>
    <definedName name="_1998" localSheetId="33">#REF!</definedName>
    <definedName name="_1998" localSheetId="35">#REF!</definedName>
    <definedName name="_1998" localSheetId="41">#REF!</definedName>
    <definedName name="_1998" localSheetId="43">#REF!</definedName>
    <definedName name="_1998">#REF!</definedName>
    <definedName name="_1999" localSheetId="7">#REF!</definedName>
    <definedName name="_1999" localSheetId="9">#REF!</definedName>
    <definedName name="_1999" localSheetId="22">#REF!</definedName>
    <definedName name="_1999" localSheetId="32">#REF!</definedName>
    <definedName name="_1999" localSheetId="34">#REF!</definedName>
    <definedName name="_1999" localSheetId="36">#REF!</definedName>
    <definedName name="_1999" localSheetId="39">#REF!</definedName>
    <definedName name="_1999" localSheetId="45">#REF!</definedName>
    <definedName name="_1999" localSheetId="46">#REF!</definedName>
    <definedName name="_1999" localSheetId="37">#REF!</definedName>
    <definedName name="_1999" localSheetId="38">#REF!</definedName>
    <definedName name="_1999" localSheetId="40">#REF!</definedName>
    <definedName name="_1999" localSheetId="33">#REF!</definedName>
    <definedName name="_1999" localSheetId="35">#REF!</definedName>
    <definedName name="_1999" localSheetId="41">#REF!</definedName>
    <definedName name="_1999" localSheetId="43">#REF!</definedName>
    <definedName name="_1999">#REF!</definedName>
    <definedName name="_2" localSheetId="185">#REF!</definedName>
    <definedName name="_2" localSheetId="188">#REF!</definedName>
    <definedName name="_2" localSheetId="7">#REF!</definedName>
    <definedName name="_2" localSheetId="9">#REF!</definedName>
    <definedName name="_2" localSheetId="22">#REF!</definedName>
    <definedName name="_2" localSheetId="32">#REF!</definedName>
    <definedName name="_2" localSheetId="34">#REF!</definedName>
    <definedName name="_2" localSheetId="36">#REF!</definedName>
    <definedName name="_2" localSheetId="39">#REF!</definedName>
    <definedName name="_2" localSheetId="45">#REF!</definedName>
    <definedName name="_2" localSheetId="54">#REF!</definedName>
    <definedName name="_2" localSheetId="56">#REF!</definedName>
    <definedName name="_2" localSheetId="59">#REF!</definedName>
    <definedName name="_2" localSheetId="62">#REF!</definedName>
    <definedName name="_2" localSheetId="78">#REF!</definedName>
    <definedName name="_2" localSheetId="80">#REF!</definedName>
    <definedName name="_2" localSheetId="83">#REF!</definedName>
    <definedName name="_2" localSheetId="86">#REF!</definedName>
    <definedName name="_2" localSheetId="46">#REF!</definedName>
    <definedName name="_2" localSheetId="183">#REF!</definedName>
    <definedName name="_2" localSheetId="37">#REF!</definedName>
    <definedName name="_2" localSheetId="38">#REF!</definedName>
    <definedName name="_2" localSheetId="40">#REF!</definedName>
    <definedName name="_2" localSheetId="33">#REF!</definedName>
    <definedName name="_2" localSheetId="35">#REF!</definedName>
    <definedName name="_2" localSheetId="41">#REF!</definedName>
    <definedName name="_2" localSheetId="43">#REF!</definedName>
    <definedName name="_2">#REF!</definedName>
    <definedName name="_2__123Graph_BCHART_1" localSheetId="7" hidden="1">#REF!</definedName>
    <definedName name="_2__123Graph_BCHART_1" localSheetId="8" hidden="1">#REF!</definedName>
    <definedName name="_2__123Graph_BCHART_1" localSheetId="17" hidden="1">#REF!</definedName>
    <definedName name="_2__123Graph_BCHART_1" localSheetId="18" hidden="1">#REF!</definedName>
    <definedName name="_2__123Graph_BCHART_1" localSheetId="19" hidden="1">#REF!</definedName>
    <definedName name="_2__123Graph_BCHART_1" localSheetId="20" hidden="1">#REF!</definedName>
    <definedName name="_2__123Graph_BCHART_1" localSheetId="21" hidden="1">#REF!</definedName>
    <definedName name="_2__123Graph_BCHART_1" localSheetId="22" hidden="1">#REF!</definedName>
    <definedName name="_2__123Graph_BCHART_1" localSheetId="29" hidden="1">#REF!</definedName>
    <definedName name="_2__123Graph_BCHART_1" localSheetId="39" hidden="1">#REF!</definedName>
    <definedName name="_2__123Graph_BCHART_1" localSheetId="45" hidden="1">#REF!</definedName>
    <definedName name="_2__123Graph_BCHART_1" localSheetId="46" hidden="1">#REF!</definedName>
    <definedName name="_2__123Graph_BCHART_1" localSheetId="38" hidden="1">#REF!</definedName>
    <definedName name="_2__123Graph_BCHART_1" localSheetId="40" hidden="1">#REF!</definedName>
    <definedName name="_2__123Graph_BCHART_1" localSheetId="23" hidden="1">#REF!</definedName>
    <definedName name="_2__123Graph_BCHART_1" localSheetId="24" hidden="1">#REF!</definedName>
    <definedName name="_2__123Graph_BCHART_1" localSheetId="25" hidden="1">#REF!</definedName>
    <definedName name="_2__123Graph_BCHART_1" localSheetId="26" hidden="1">#REF!</definedName>
    <definedName name="_2__123Graph_BCHART_1" localSheetId="27" hidden="1">#REF!</definedName>
    <definedName name="_2__123Graph_BCHART_1" localSheetId="28" hidden="1">#REF!</definedName>
    <definedName name="_2__123Graph_BCHART_1" localSheetId="35" hidden="1">#REF!</definedName>
    <definedName name="_2__123Graph_BCHART_1" localSheetId="41" hidden="1">#REF!</definedName>
    <definedName name="_2__123Graph_BCHART_1" localSheetId="43" hidden="1">#REF!</definedName>
    <definedName name="_2__123Graph_BCHART_1" hidden="1">#REF!</definedName>
    <definedName name="_2000" localSheetId="7">#REF!</definedName>
    <definedName name="_2000" localSheetId="9">#REF!</definedName>
    <definedName name="_2000" localSheetId="22">#REF!</definedName>
    <definedName name="_2000" localSheetId="32">#REF!</definedName>
    <definedName name="_2000" localSheetId="34">#REF!</definedName>
    <definedName name="_2000" localSheetId="36">#REF!</definedName>
    <definedName name="_2000" localSheetId="39">#REF!</definedName>
    <definedName name="_2000" localSheetId="45">#REF!</definedName>
    <definedName name="_2000" localSheetId="46">#REF!</definedName>
    <definedName name="_2000" localSheetId="37">#REF!</definedName>
    <definedName name="_2000" localSheetId="38">#REF!</definedName>
    <definedName name="_2000" localSheetId="40">#REF!</definedName>
    <definedName name="_2000" localSheetId="33">#REF!</definedName>
    <definedName name="_2000" localSheetId="35">#REF!</definedName>
    <definedName name="_2000" localSheetId="41">#REF!</definedName>
    <definedName name="_2000" localSheetId="43">#REF!</definedName>
    <definedName name="_2000">#REF!</definedName>
    <definedName name="_2001" localSheetId="7">#REF!</definedName>
    <definedName name="_2001" localSheetId="9">#REF!</definedName>
    <definedName name="_2001" localSheetId="22">#REF!</definedName>
    <definedName name="_2001" localSheetId="32">#REF!</definedName>
    <definedName name="_2001" localSheetId="34">#REF!</definedName>
    <definedName name="_2001" localSheetId="36">#REF!</definedName>
    <definedName name="_2001" localSheetId="39">#REF!</definedName>
    <definedName name="_2001" localSheetId="45">#REF!</definedName>
    <definedName name="_2001" localSheetId="46">#REF!</definedName>
    <definedName name="_2001" localSheetId="37">#REF!</definedName>
    <definedName name="_2001" localSheetId="38">#REF!</definedName>
    <definedName name="_2001" localSheetId="40">#REF!</definedName>
    <definedName name="_2001" localSheetId="33">#REF!</definedName>
    <definedName name="_2001" localSheetId="35">#REF!</definedName>
    <definedName name="_2001" localSheetId="41">#REF!</definedName>
    <definedName name="_2001" localSheetId="43">#REF!</definedName>
    <definedName name="_2001">#REF!</definedName>
    <definedName name="_2002" localSheetId="7">#REF!</definedName>
    <definedName name="_2002" localSheetId="9">#REF!</definedName>
    <definedName name="_2002" localSheetId="22">#REF!</definedName>
    <definedName name="_2002" localSheetId="32">#REF!</definedName>
    <definedName name="_2002" localSheetId="34">#REF!</definedName>
    <definedName name="_2002" localSheetId="36">#REF!</definedName>
    <definedName name="_2002" localSheetId="39">#REF!</definedName>
    <definedName name="_2002" localSheetId="45">#REF!</definedName>
    <definedName name="_2002" localSheetId="46">#REF!</definedName>
    <definedName name="_2002" localSheetId="37">#REF!</definedName>
    <definedName name="_2002" localSheetId="38">#REF!</definedName>
    <definedName name="_2002" localSheetId="40">#REF!</definedName>
    <definedName name="_2002" localSheetId="33">#REF!</definedName>
    <definedName name="_2002" localSheetId="35">#REF!</definedName>
    <definedName name="_2002" localSheetId="41">#REF!</definedName>
    <definedName name="_2002" localSheetId="43">#REF!</definedName>
    <definedName name="_2002">#REF!</definedName>
    <definedName name="_3" localSheetId="185">#REF!</definedName>
    <definedName name="_3" localSheetId="188">#REF!</definedName>
    <definedName name="_3" localSheetId="7">#REF!</definedName>
    <definedName name="_3" localSheetId="9">#REF!</definedName>
    <definedName name="_3" localSheetId="22">#REF!</definedName>
    <definedName name="_3" localSheetId="45">#REF!</definedName>
    <definedName name="_3" localSheetId="56">#REF!</definedName>
    <definedName name="_3" localSheetId="59">#REF!</definedName>
    <definedName name="_3" localSheetId="62">#REF!</definedName>
    <definedName name="_3" localSheetId="78">#REF!</definedName>
    <definedName name="_3" localSheetId="80">#REF!</definedName>
    <definedName name="_3" localSheetId="83">#REF!</definedName>
    <definedName name="_3" localSheetId="86">#REF!</definedName>
    <definedName name="_3" localSheetId="46">#REF!</definedName>
    <definedName name="_3" localSheetId="183">#REF!</definedName>
    <definedName name="_3" localSheetId="41">#REF!</definedName>
    <definedName name="_3" localSheetId="43">#REF!</definedName>
    <definedName name="_3">#REF!</definedName>
    <definedName name="_3__123Graph_CCHART_1" localSheetId="7" hidden="1">#REF!</definedName>
    <definedName name="_3__123Graph_CCHART_1" localSheetId="8" hidden="1">#REF!</definedName>
    <definedName name="_3__123Graph_CCHART_1" localSheetId="17" hidden="1">#REF!</definedName>
    <definedName name="_3__123Graph_CCHART_1" localSheetId="18" hidden="1">#REF!</definedName>
    <definedName name="_3__123Graph_CCHART_1" localSheetId="19" hidden="1">#REF!</definedName>
    <definedName name="_3__123Graph_CCHART_1" localSheetId="20" hidden="1">#REF!</definedName>
    <definedName name="_3__123Graph_CCHART_1" localSheetId="21" hidden="1">#REF!</definedName>
    <definedName name="_3__123Graph_CCHART_1" localSheetId="22" hidden="1">#REF!</definedName>
    <definedName name="_3__123Graph_CCHART_1" localSheetId="29" hidden="1">#REF!</definedName>
    <definedName name="_3__123Graph_CCHART_1" localSheetId="39" hidden="1">#REF!</definedName>
    <definedName name="_3__123Graph_CCHART_1" localSheetId="45" hidden="1">#REF!</definedName>
    <definedName name="_3__123Graph_CCHART_1" localSheetId="46" hidden="1">#REF!</definedName>
    <definedName name="_3__123Graph_CCHART_1" localSheetId="38" hidden="1">#REF!</definedName>
    <definedName name="_3__123Graph_CCHART_1" localSheetId="40" hidden="1">#REF!</definedName>
    <definedName name="_3__123Graph_CCHART_1" localSheetId="23" hidden="1">#REF!</definedName>
    <definedName name="_3__123Graph_CCHART_1" localSheetId="24" hidden="1">#REF!</definedName>
    <definedName name="_3__123Graph_CCHART_1" localSheetId="25" hidden="1">#REF!</definedName>
    <definedName name="_3__123Graph_CCHART_1" localSheetId="26" hidden="1">#REF!</definedName>
    <definedName name="_3__123Graph_CCHART_1" localSheetId="27" hidden="1">#REF!</definedName>
    <definedName name="_3__123Graph_CCHART_1" localSheetId="28" hidden="1">#REF!</definedName>
    <definedName name="_3__123Graph_CCHART_1" localSheetId="35" hidden="1">#REF!</definedName>
    <definedName name="_3__123Graph_CCHART_1" localSheetId="41" hidden="1">#REF!</definedName>
    <definedName name="_3__123Graph_CCHART_1" localSheetId="43" hidden="1">#REF!</definedName>
    <definedName name="_3__123Graph_CCHART_1" hidden="1">#REF!</definedName>
    <definedName name="_4" localSheetId="185">#REF!</definedName>
    <definedName name="_4" localSheetId="188">#REF!</definedName>
    <definedName name="_4" localSheetId="7">#REF!</definedName>
    <definedName name="_4" localSheetId="9">#REF!</definedName>
    <definedName name="_4" localSheetId="22">#REF!</definedName>
    <definedName name="_4" localSheetId="32">#REF!</definedName>
    <definedName name="_4" localSheetId="34">#REF!</definedName>
    <definedName name="_4" localSheetId="36">#REF!</definedName>
    <definedName name="_4" localSheetId="39">#REF!</definedName>
    <definedName name="_4" localSheetId="45">#REF!</definedName>
    <definedName name="_4" localSheetId="54">#REF!</definedName>
    <definedName name="_4" localSheetId="56">#REF!</definedName>
    <definedName name="_4" localSheetId="59">#REF!</definedName>
    <definedName name="_4" localSheetId="62">#REF!</definedName>
    <definedName name="_4" localSheetId="78">#REF!</definedName>
    <definedName name="_4" localSheetId="80">#REF!</definedName>
    <definedName name="_4" localSheetId="83">#REF!</definedName>
    <definedName name="_4" localSheetId="86">#REF!</definedName>
    <definedName name="_4" localSheetId="46">#REF!</definedName>
    <definedName name="_4" localSheetId="183">#REF!</definedName>
    <definedName name="_4" localSheetId="37">#REF!</definedName>
    <definedName name="_4" localSheetId="38">#REF!</definedName>
    <definedName name="_4" localSheetId="40">#REF!</definedName>
    <definedName name="_4" localSheetId="33">#REF!</definedName>
    <definedName name="_4" localSheetId="35">#REF!</definedName>
    <definedName name="_4" localSheetId="41">#REF!</definedName>
    <definedName name="_4" localSheetId="43">#REF!</definedName>
    <definedName name="_4">#REF!</definedName>
    <definedName name="_4__123Graph_DCHART_1" localSheetId="7" hidden="1">#REF!</definedName>
    <definedName name="_4__123Graph_DCHART_1" localSheetId="8" hidden="1">#REF!</definedName>
    <definedName name="_4__123Graph_DCHART_1" localSheetId="17" hidden="1">#REF!</definedName>
    <definedName name="_4__123Graph_DCHART_1" localSheetId="22" hidden="1">#REF!</definedName>
    <definedName name="_4__123Graph_DCHART_1" localSheetId="29" hidden="1">#REF!</definedName>
    <definedName name="_4__123Graph_DCHART_1" localSheetId="39" hidden="1">#REF!</definedName>
    <definedName name="_4__123Graph_DCHART_1" localSheetId="45" hidden="1">#REF!</definedName>
    <definedName name="_4__123Graph_DCHART_1" localSheetId="46" hidden="1">#REF!</definedName>
    <definedName name="_4__123Graph_DCHART_1" localSheetId="38" hidden="1">#REF!</definedName>
    <definedName name="_4__123Graph_DCHART_1" localSheetId="40" hidden="1">#REF!</definedName>
    <definedName name="_4__123Graph_DCHART_1" localSheetId="23" hidden="1">#REF!</definedName>
    <definedName name="_4__123Graph_DCHART_1" localSheetId="24" hidden="1">#REF!</definedName>
    <definedName name="_4__123Graph_DCHART_1" localSheetId="25" hidden="1">#REF!</definedName>
    <definedName name="_4__123Graph_DCHART_1" localSheetId="26" hidden="1">#REF!</definedName>
    <definedName name="_4__123Graph_DCHART_1" localSheetId="27" hidden="1">#REF!</definedName>
    <definedName name="_4__123Graph_DCHART_1" localSheetId="28" hidden="1">#REF!</definedName>
    <definedName name="_4__123Graph_DCHART_1" localSheetId="35" hidden="1">#REF!</definedName>
    <definedName name="_4__123Graph_DCHART_1" localSheetId="41" hidden="1">#REF!</definedName>
    <definedName name="_4__123Graph_DCHART_1" localSheetId="43" hidden="1">#REF!</definedName>
    <definedName name="_4__123Graph_DCHART_1" hidden="1">#REF!</definedName>
    <definedName name="_5" localSheetId="185">#REF!</definedName>
    <definedName name="_5" localSheetId="188">#REF!</definedName>
    <definedName name="_5" localSheetId="7">#REF!</definedName>
    <definedName name="_5" localSheetId="9">#REF!</definedName>
    <definedName name="_5" localSheetId="22">#REF!</definedName>
    <definedName name="_5" localSheetId="32">#REF!</definedName>
    <definedName name="_5" localSheetId="34">#REF!</definedName>
    <definedName name="_5" localSheetId="36">#REF!</definedName>
    <definedName name="_5" localSheetId="39">#REF!</definedName>
    <definedName name="_5" localSheetId="45">#REF!</definedName>
    <definedName name="_5" localSheetId="54">#REF!</definedName>
    <definedName name="_5" localSheetId="56">#REF!</definedName>
    <definedName name="_5" localSheetId="59">#REF!</definedName>
    <definedName name="_5" localSheetId="62">#REF!</definedName>
    <definedName name="_5" localSheetId="78">#REF!</definedName>
    <definedName name="_5" localSheetId="80">#REF!</definedName>
    <definedName name="_5" localSheetId="83">#REF!</definedName>
    <definedName name="_5" localSheetId="86">#REF!</definedName>
    <definedName name="_5" localSheetId="46">#REF!</definedName>
    <definedName name="_5" localSheetId="183">#REF!</definedName>
    <definedName name="_5" localSheetId="37">#REF!</definedName>
    <definedName name="_5" localSheetId="38">#REF!</definedName>
    <definedName name="_5" localSheetId="40">#REF!</definedName>
    <definedName name="_5" localSheetId="33">#REF!</definedName>
    <definedName name="_5" localSheetId="35">#REF!</definedName>
    <definedName name="_5" localSheetId="41">#REF!</definedName>
    <definedName name="_5" localSheetId="43">#REF!</definedName>
    <definedName name="_5">#REF!</definedName>
    <definedName name="_5__123Graph_ECHART_1" localSheetId="7" hidden="1">#REF!</definedName>
    <definedName name="_5__123Graph_ECHART_1" localSheetId="8" hidden="1">#REF!</definedName>
    <definedName name="_5__123Graph_ECHART_1" localSheetId="17" hidden="1">#REF!</definedName>
    <definedName name="_5__123Graph_ECHART_1" localSheetId="22" hidden="1">#REF!</definedName>
    <definedName name="_5__123Graph_ECHART_1" localSheetId="29" hidden="1">#REF!</definedName>
    <definedName name="_5__123Graph_ECHART_1" localSheetId="39" hidden="1">#REF!</definedName>
    <definedName name="_5__123Graph_ECHART_1" localSheetId="45" hidden="1">#REF!</definedName>
    <definedName name="_5__123Graph_ECHART_1" localSheetId="46" hidden="1">#REF!</definedName>
    <definedName name="_5__123Graph_ECHART_1" localSheetId="38" hidden="1">#REF!</definedName>
    <definedName name="_5__123Graph_ECHART_1" localSheetId="40" hidden="1">#REF!</definedName>
    <definedName name="_5__123Graph_ECHART_1" localSheetId="23" hidden="1">#REF!</definedName>
    <definedName name="_5__123Graph_ECHART_1" localSheetId="24" hidden="1">#REF!</definedName>
    <definedName name="_5__123Graph_ECHART_1" localSheetId="25" hidden="1">#REF!</definedName>
    <definedName name="_5__123Graph_ECHART_1" localSheetId="26" hidden="1">#REF!</definedName>
    <definedName name="_5__123Graph_ECHART_1" localSheetId="27" hidden="1">#REF!</definedName>
    <definedName name="_5__123Graph_ECHART_1" localSheetId="28" hidden="1">#REF!</definedName>
    <definedName name="_5__123Graph_ECHART_1" localSheetId="35" hidden="1">#REF!</definedName>
    <definedName name="_5__123Graph_ECHART_1" localSheetId="41" hidden="1">#REF!</definedName>
    <definedName name="_5__123Graph_ECHART_1" localSheetId="43" hidden="1">#REF!</definedName>
    <definedName name="_5__123Graph_ECHART_1" hidden="1">#REF!</definedName>
    <definedName name="_6" localSheetId="185">#REF!</definedName>
    <definedName name="_6" localSheetId="188">#REF!</definedName>
    <definedName name="_6" localSheetId="7">#REF!</definedName>
    <definedName name="_6" localSheetId="9">#REF!</definedName>
    <definedName name="_6" localSheetId="22">#REF!</definedName>
    <definedName name="_6" localSheetId="32">#REF!</definedName>
    <definedName name="_6" localSheetId="34">#REF!</definedName>
    <definedName name="_6" localSheetId="36">#REF!</definedName>
    <definedName name="_6" localSheetId="39">#REF!</definedName>
    <definedName name="_6" localSheetId="45">#REF!</definedName>
    <definedName name="_6" localSheetId="54">#REF!</definedName>
    <definedName name="_6" localSheetId="56">#REF!</definedName>
    <definedName name="_6" localSheetId="59">#REF!</definedName>
    <definedName name="_6" localSheetId="62">#REF!</definedName>
    <definedName name="_6" localSheetId="78">#REF!</definedName>
    <definedName name="_6" localSheetId="80">#REF!</definedName>
    <definedName name="_6" localSheetId="83">#REF!</definedName>
    <definedName name="_6" localSheetId="86">#REF!</definedName>
    <definedName name="_6" localSheetId="46">#REF!</definedName>
    <definedName name="_6" localSheetId="183">#REF!</definedName>
    <definedName name="_6" localSheetId="37">#REF!</definedName>
    <definedName name="_6" localSheetId="38">#REF!</definedName>
    <definedName name="_6" localSheetId="40">#REF!</definedName>
    <definedName name="_6" localSheetId="33">#REF!</definedName>
    <definedName name="_6" localSheetId="35">#REF!</definedName>
    <definedName name="_6" localSheetId="41">#REF!</definedName>
    <definedName name="_6" localSheetId="43">#REF!</definedName>
    <definedName name="_6">#REF!</definedName>
    <definedName name="_7" localSheetId="185">#REF!</definedName>
    <definedName name="_7" localSheetId="188">#REF!</definedName>
    <definedName name="_7" localSheetId="7">#REF!</definedName>
    <definedName name="_7" localSheetId="9">#REF!</definedName>
    <definedName name="_7" localSheetId="22">#REF!</definedName>
    <definedName name="_7" localSheetId="32">#REF!</definedName>
    <definedName name="_7" localSheetId="34">#REF!</definedName>
    <definedName name="_7" localSheetId="36">#REF!</definedName>
    <definedName name="_7" localSheetId="39">#REF!</definedName>
    <definedName name="_7" localSheetId="45">#REF!</definedName>
    <definedName name="_7" localSheetId="54">#REF!</definedName>
    <definedName name="_7" localSheetId="56">#REF!</definedName>
    <definedName name="_7" localSheetId="59">#REF!</definedName>
    <definedName name="_7" localSheetId="62">#REF!</definedName>
    <definedName name="_7" localSheetId="78">#REF!</definedName>
    <definedName name="_7" localSheetId="80">#REF!</definedName>
    <definedName name="_7" localSheetId="83">#REF!</definedName>
    <definedName name="_7" localSheetId="86">#REF!</definedName>
    <definedName name="_7" localSheetId="46">#REF!</definedName>
    <definedName name="_7" localSheetId="183">#REF!</definedName>
    <definedName name="_7" localSheetId="37">#REF!</definedName>
    <definedName name="_7" localSheetId="38">#REF!</definedName>
    <definedName name="_7" localSheetId="40">#REF!</definedName>
    <definedName name="_7" localSheetId="33">#REF!</definedName>
    <definedName name="_7" localSheetId="35">#REF!</definedName>
    <definedName name="_7" localSheetId="41">#REF!</definedName>
    <definedName name="_7" localSheetId="43">#REF!</definedName>
    <definedName name="_7">#REF!</definedName>
    <definedName name="_8" localSheetId="185">#REF!</definedName>
    <definedName name="_8" localSheetId="188">#REF!</definedName>
    <definedName name="_8" localSheetId="7">#REF!</definedName>
    <definedName name="_8" localSheetId="9">#REF!</definedName>
    <definedName name="_8" localSheetId="22">#REF!</definedName>
    <definedName name="_8" localSheetId="32">#REF!</definedName>
    <definedName name="_8" localSheetId="34">#REF!</definedName>
    <definedName name="_8" localSheetId="36">#REF!</definedName>
    <definedName name="_8" localSheetId="39">#REF!</definedName>
    <definedName name="_8" localSheetId="45">#REF!</definedName>
    <definedName name="_8" localSheetId="54">#REF!</definedName>
    <definedName name="_8" localSheetId="56">#REF!</definedName>
    <definedName name="_8" localSheetId="59">#REF!</definedName>
    <definedName name="_8" localSheetId="62">#REF!</definedName>
    <definedName name="_8" localSheetId="78">#REF!</definedName>
    <definedName name="_8" localSheetId="80">#REF!</definedName>
    <definedName name="_8" localSheetId="83">#REF!</definedName>
    <definedName name="_8" localSheetId="86">#REF!</definedName>
    <definedName name="_8" localSheetId="46">#REF!</definedName>
    <definedName name="_8" localSheetId="183">#REF!</definedName>
    <definedName name="_8" localSheetId="37">#REF!</definedName>
    <definedName name="_8" localSheetId="38">#REF!</definedName>
    <definedName name="_8" localSheetId="40">#REF!</definedName>
    <definedName name="_8" localSheetId="33">#REF!</definedName>
    <definedName name="_8" localSheetId="35">#REF!</definedName>
    <definedName name="_8" localSheetId="41">#REF!</definedName>
    <definedName name="_8" localSheetId="43">#REF!</definedName>
    <definedName name="_8">#REF!</definedName>
    <definedName name="_89" localSheetId="7">#REF!</definedName>
    <definedName name="_89" localSheetId="22">#REF!</definedName>
    <definedName name="_89" localSheetId="45">#REF!</definedName>
    <definedName name="_89" localSheetId="46">#REF!</definedName>
    <definedName name="_89" localSheetId="41">#REF!</definedName>
    <definedName name="_89" localSheetId="43">#REF!</definedName>
    <definedName name="_89">#REF!</definedName>
    <definedName name="_9" localSheetId="185">#REF!</definedName>
    <definedName name="_9" localSheetId="187">#REF!</definedName>
    <definedName name="_9" localSheetId="188">#REF!</definedName>
    <definedName name="_9" localSheetId="7">#REF!</definedName>
    <definedName name="_9" localSheetId="9">#REF!</definedName>
    <definedName name="_9" localSheetId="22">#REF!</definedName>
    <definedName name="_9" localSheetId="45">#REF!</definedName>
    <definedName name="_9" localSheetId="54">#REF!</definedName>
    <definedName name="_9" localSheetId="44">#REF!</definedName>
    <definedName name="_9" localSheetId="46">#REF!</definedName>
    <definedName name="_9" localSheetId="47">#REF!</definedName>
    <definedName name="_9" localSheetId="183">#REF!</definedName>
    <definedName name="_9" localSheetId="41">#REF!</definedName>
    <definedName name="_9" localSheetId="43">#REF!</definedName>
    <definedName name="_9">#REF!</definedName>
    <definedName name="_90" localSheetId="7">#REF!</definedName>
    <definedName name="_90" localSheetId="22">#REF!</definedName>
    <definedName name="_90" localSheetId="32">#REF!</definedName>
    <definedName name="_90" localSheetId="34">#REF!</definedName>
    <definedName name="_90" localSheetId="36">#REF!</definedName>
    <definedName name="_90" localSheetId="39">#REF!</definedName>
    <definedName name="_90" localSheetId="45">#REF!</definedName>
    <definedName name="_90" localSheetId="46">#REF!</definedName>
    <definedName name="_90" localSheetId="37">#REF!</definedName>
    <definedName name="_90" localSheetId="38">#REF!</definedName>
    <definedName name="_90" localSheetId="40">#REF!</definedName>
    <definedName name="_90" localSheetId="33">#REF!</definedName>
    <definedName name="_90" localSheetId="35">#REF!</definedName>
    <definedName name="_90" localSheetId="41">#REF!</definedName>
    <definedName name="_90" localSheetId="43">#REF!</definedName>
    <definedName name="_90">#REF!</definedName>
    <definedName name="_91" localSheetId="7">#REF!</definedName>
    <definedName name="_91" localSheetId="22">#REF!</definedName>
    <definedName name="_91" localSheetId="32">#REF!</definedName>
    <definedName name="_91" localSheetId="34">#REF!</definedName>
    <definedName name="_91" localSheetId="36">#REF!</definedName>
    <definedName name="_91" localSheetId="39">#REF!</definedName>
    <definedName name="_91" localSheetId="45">#REF!</definedName>
    <definedName name="_91" localSheetId="46">#REF!</definedName>
    <definedName name="_91" localSheetId="37">#REF!</definedName>
    <definedName name="_91" localSheetId="38">#REF!</definedName>
    <definedName name="_91" localSheetId="40">#REF!</definedName>
    <definedName name="_91" localSheetId="33">#REF!</definedName>
    <definedName name="_91" localSheetId="35">#REF!</definedName>
    <definedName name="_91" localSheetId="41">#REF!</definedName>
    <definedName name="_91" localSheetId="43">#REF!</definedName>
    <definedName name="_91">#REF!</definedName>
    <definedName name="_92" localSheetId="7">#REF!</definedName>
    <definedName name="_92" localSheetId="22">#REF!</definedName>
    <definedName name="_92" localSheetId="32">#REF!</definedName>
    <definedName name="_92" localSheetId="34">#REF!</definedName>
    <definedName name="_92" localSheetId="36">#REF!</definedName>
    <definedName name="_92" localSheetId="39">#REF!</definedName>
    <definedName name="_92" localSheetId="45">#REF!</definedName>
    <definedName name="_92" localSheetId="46">#REF!</definedName>
    <definedName name="_92" localSheetId="37">#REF!</definedName>
    <definedName name="_92" localSheetId="38">#REF!</definedName>
    <definedName name="_92" localSheetId="40">#REF!</definedName>
    <definedName name="_92" localSheetId="33">#REF!</definedName>
    <definedName name="_92" localSheetId="35">#REF!</definedName>
    <definedName name="_92" localSheetId="41">#REF!</definedName>
    <definedName name="_92" localSheetId="43">#REF!</definedName>
    <definedName name="_92">#REF!</definedName>
    <definedName name="_93" localSheetId="7">#REF!</definedName>
    <definedName name="_93" localSheetId="22">#REF!</definedName>
    <definedName name="_93" localSheetId="45">#REF!</definedName>
    <definedName name="_93" localSheetId="46">#REF!</definedName>
    <definedName name="_93" localSheetId="41">#REF!</definedName>
    <definedName name="_93" localSheetId="43">#REF!</definedName>
    <definedName name="_93">#REF!</definedName>
    <definedName name="_94" localSheetId="7">#REF!</definedName>
    <definedName name="_94" localSheetId="22">#REF!</definedName>
    <definedName name="_94" localSheetId="45">#REF!</definedName>
    <definedName name="_94" localSheetId="46">#REF!</definedName>
    <definedName name="_94" localSheetId="41">#REF!</definedName>
    <definedName name="_94" localSheetId="43">#REF!</definedName>
    <definedName name="_94">#REF!</definedName>
    <definedName name="_ago03" localSheetId="7">#REF!</definedName>
    <definedName name="_ago03" localSheetId="22">#REF!</definedName>
    <definedName name="_ago03" localSheetId="41">#REF!</definedName>
    <definedName name="_ago03" localSheetId="43">#REF!</definedName>
    <definedName name="_ago03">#REF!</definedName>
    <definedName name="_AJU97" localSheetId="7">#REF!</definedName>
    <definedName name="_AJU97" localSheetId="22">#REF!</definedName>
    <definedName name="_AJU97" localSheetId="32">#REF!</definedName>
    <definedName name="_AJU97" localSheetId="34">#REF!</definedName>
    <definedName name="_AJU97" localSheetId="36">#REF!</definedName>
    <definedName name="_AJU97" localSheetId="39">#REF!</definedName>
    <definedName name="_AJU97" localSheetId="45">#REF!</definedName>
    <definedName name="_AJU97" localSheetId="46">#REF!</definedName>
    <definedName name="_AJU97" localSheetId="37">#REF!</definedName>
    <definedName name="_AJU97" localSheetId="38">#REF!</definedName>
    <definedName name="_AJU97" localSheetId="40">#REF!</definedName>
    <definedName name="_AJU97" localSheetId="33">#REF!</definedName>
    <definedName name="_AJU97" localSheetId="35">#REF!</definedName>
    <definedName name="_AJU97" localSheetId="41">#REF!</definedName>
    <definedName name="_AJU97" localSheetId="43">#REF!</definedName>
    <definedName name="_AJU97">#REF!</definedName>
    <definedName name="_AJU98" localSheetId="7">#REF!</definedName>
    <definedName name="_AJU98" localSheetId="22">#REF!</definedName>
    <definedName name="_AJU98" localSheetId="32">#REF!</definedName>
    <definedName name="_AJU98" localSheetId="34">#REF!</definedName>
    <definedName name="_AJU98" localSheetId="36">#REF!</definedName>
    <definedName name="_AJU98" localSheetId="39">#REF!</definedName>
    <definedName name="_AJU98" localSheetId="45">#REF!</definedName>
    <definedName name="_AJU98" localSheetId="46">#REF!</definedName>
    <definedName name="_AJU98" localSheetId="37">#REF!</definedName>
    <definedName name="_AJU98" localSheetId="38">#REF!</definedName>
    <definedName name="_AJU98" localSheetId="40">#REF!</definedName>
    <definedName name="_AJU98" localSheetId="33">#REF!</definedName>
    <definedName name="_AJU98" localSheetId="35">#REF!</definedName>
    <definedName name="_AJU98" localSheetId="41">#REF!</definedName>
    <definedName name="_AJU98" localSheetId="43">#REF!</definedName>
    <definedName name="_AJU98">#REF!</definedName>
    <definedName name="_AJU99" localSheetId="7">#REF!</definedName>
    <definedName name="_AJU99" localSheetId="22">#REF!</definedName>
    <definedName name="_AJU99" localSheetId="32">#REF!</definedName>
    <definedName name="_AJU99" localSheetId="34">#REF!</definedName>
    <definedName name="_AJU99" localSheetId="36">#REF!</definedName>
    <definedName name="_AJU99" localSheetId="39">#REF!</definedName>
    <definedName name="_AJU99" localSheetId="45">#REF!</definedName>
    <definedName name="_AJU99" localSheetId="46">#REF!</definedName>
    <definedName name="_AJU99" localSheetId="37">#REF!</definedName>
    <definedName name="_AJU99" localSheetId="38">#REF!</definedName>
    <definedName name="_AJU99" localSheetId="40">#REF!</definedName>
    <definedName name="_AJU99" localSheetId="33">#REF!</definedName>
    <definedName name="_AJU99" localSheetId="35">#REF!</definedName>
    <definedName name="_AJU99" localSheetId="41">#REF!</definedName>
    <definedName name="_AJU99" localSheetId="43">#REF!</definedName>
    <definedName name="_AJU99">#REF!</definedName>
    <definedName name="_ANO97" localSheetId="7">#REF!</definedName>
    <definedName name="_ANO97" localSheetId="22">#REF!</definedName>
    <definedName name="_ANO97" localSheetId="45">#REF!</definedName>
    <definedName name="_ANO97" localSheetId="46">#REF!</definedName>
    <definedName name="_ANO97" localSheetId="41">#REF!</definedName>
    <definedName name="_ANO97" localSheetId="43">#REF!</definedName>
    <definedName name="_ANO97">#REF!</definedName>
    <definedName name="_ANO98" localSheetId="7">#REF!</definedName>
    <definedName name="_ANO98" localSheetId="22">#REF!</definedName>
    <definedName name="_ANO98" localSheetId="45">#REF!</definedName>
    <definedName name="_ANO98" localSheetId="46">#REF!</definedName>
    <definedName name="_ANO98" localSheetId="41">#REF!</definedName>
    <definedName name="_ANO98" localSheetId="43">#REF!</definedName>
    <definedName name="_ANO98">#REF!</definedName>
    <definedName name="_ANO99" localSheetId="7">#REF!</definedName>
    <definedName name="_ANO99" localSheetId="22">#REF!</definedName>
    <definedName name="_ANO99" localSheetId="45">#REF!</definedName>
    <definedName name="_ANO99" localSheetId="46">#REF!</definedName>
    <definedName name="_ANO99" localSheetId="41">#REF!</definedName>
    <definedName name="_ANO99" localSheetId="43">#REF!</definedName>
    <definedName name="_ANO99">#REF!</definedName>
    <definedName name="_arp2" localSheetId="185">#REF!</definedName>
    <definedName name="_arp2" localSheetId="187">#REF!</definedName>
    <definedName name="_arp2" localSheetId="188">#REF!</definedName>
    <definedName name="_arp2" localSheetId="7">#REF!</definedName>
    <definedName name="_arp2" localSheetId="9">#REF!</definedName>
    <definedName name="_arp2" localSheetId="22">#REF!</definedName>
    <definedName name="_arp2" localSheetId="45">#REF!</definedName>
    <definedName name="_arp2" localSheetId="54">#REF!</definedName>
    <definedName name="_arp2" localSheetId="46">#REF!</definedName>
    <definedName name="_arp2" localSheetId="183">#REF!</definedName>
    <definedName name="_arp2" localSheetId="41">#REF!</definedName>
    <definedName name="_arp2" localSheetId="43">#REF!</definedName>
    <definedName name="_arp2">#REF!</definedName>
    <definedName name="_BAN1" localSheetId="7">#REF!</definedName>
    <definedName name="_BAN1" localSheetId="22">#REF!</definedName>
    <definedName name="_BAN1" localSheetId="41">#REF!</definedName>
    <definedName name="_BAN1" localSheetId="43">#REF!</definedName>
    <definedName name="_BAN1">#REF!</definedName>
    <definedName name="_BAN2" localSheetId="7">#REF!</definedName>
    <definedName name="_BAN2" localSheetId="22">#REF!</definedName>
    <definedName name="_BAN2" localSheetId="41">#REF!</definedName>
    <definedName name="_BAN2" localSheetId="43">#REF!</definedName>
    <definedName name="_BAN2">#REF!</definedName>
    <definedName name="_BD1" localSheetId="7">#REF!</definedName>
    <definedName name="_BD1" localSheetId="22">#REF!</definedName>
    <definedName name="_BD1" localSheetId="32">#REF!</definedName>
    <definedName name="_BD1" localSheetId="34">#REF!</definedName>
    <definedName name="_BD1" localSheetId="36">#REF!</definedName>
    <definedName name="_BD1" localSheetId="39">#REF!</definedName>
    <definedName name="_BD1" localSheetId="45">#REF!</definedName>
    <definedName name="_BD1" localSheetId="46">#REF!</definedName>
    <definedName name="_BD1" localSheetId="37">#REF!</definedName>
    <definedName name="_BD1" localSheetId="38">#REF!</definedName>
    <definedName name="_BD1" localSheetId="40">#REF!</definedName>
    <definedName name="_BD1" localSheetId="33">#REF!</definedName>
    <definedName name="_BD1" localSheetId="35">#REF!</definedName>
    <definedName name="_BD1" localSheetId="41">#REF!</definedName>
    <definedName name="_BD1" localSheetId="43">#REF!</definedName>
    <definedName name="_BD1">#REF!</definedName>
    <definedName name="_BID1" localSheetId="22">#REF!</definedName>
    <definedName name="_BID1" localSheetId="46">#REF!</definedName>
    <definedName name="_BID1">#REF!</definedName>
    <definedName name="_C100102" localSheetId="7">#REF!</definedName>
    <definedName name="_C100102" localSheetId="22">#REF!</definedName>
    <definedName name="_C100102" localSheetId="45">#REF!</definedName>
    <definedName name="_C100102" localSheetId="46">#REF!</definedName>
    <definedName name="_C100102" localSheetId="41">#REF!</definedName>
    <definedName name="_C100102" localSheetId="43">#REF!</definedName>
    <definedName name="_C100102">#REF!</definedName>
    <definedName name="_cap1991" localSheetId="7">#REF!</definedName>
    <definedName name="_cap1991" localSheetId="22">#REF!</definedName>
    <definedName name="_cap1991" localSheetId="32">#REF!</definedName>
    <definedName name="_cap1991" localSheetId="34">#REF!</definedName>
    <definedName name="_cap1991" localSheetId="36">#REF!</definedName>
    <definedName name="_cap1991" localSheetId="39">#REF!</definedName>
    <definedName name="_cap1991" localSheetId="45">#REF!</definedName>
    <definedName name="_cap1991" localSheetId="46">#REF!</definedName>
    <definedName name="_cap1991" localSheetId="37">#REF!</definedName>
    <definedName name="_cap1991" localSheetId="38">#REF!</definedName>
    <definedName name="_cap1991" localSheetId="40">#REF!</definedName>
    <definedName name="_cap1991" localSheetId="33">#REF!</definedName>
    <definedName name="_cap1991" localSheetId="35">#REF!</definedName>
    <definedName name="_cap1991" localSheetId="41">#REF!</definedName>
    <definedName name="_cap1991" localSheetId="43">#REF!</definedName>
    <definedName name="_cap1991">#REF!</definedName>
    <definedName name="_CAR1" localSheetId="7">#REF!</definedName>
    <definedName name="_CAR1" localSheetId="22">#REF!</definedName>
    <definedName name="_CAR1" localSheetId="46">#REF!</definedName>
    <definedName name="_CAR1" localSheetId="41">#REF!</definedName>
    <definedName name="_CAR1" localSheetId="43">#REF!</definedName>
    <definedName name="_CAR1">#REF!</definedName>
    <definedName name="_CAR2" localSheetId="7">#REF!</definedName>
    <definedName name="_CAR2" localSheetId="22">#REF!</definedName>
    <definedName name="_CAR2" localSheetId="41">#REF!</definedName>
    <definedName name="_CAR2" localSheetId="43">#REF!</definedName>
    <definedName name="_CAR2">#REF!</definedName>
    <definedName name="_COL1" localSheetId="7">#REF!</definedName>
    <definedName name="_COL1" localSheetId="22">#REF!</definedName>
    <definedName name="_COL1" localSheetId="41">#REF!</definedName>
    <definedName name="_COL1" localSheetId="43">#REF!</definedName>
    <definedName name="_COL1">#REF!</definedName>
    <definedName name="_COL2" localSheetId="7">#REF!</definedName>
    <definedName name="_COL2" localSheetId="22">#REF!</definedName>
    <definedName name="_COL2" localSheetId="41">#REF!</definedName>
    <definedName name="_COL2" localSheetId="43">#REF!</definedName>
    <definedName name="_COL2">#REF!</definedName>
    <definedName name="_Csf27" localSheetId="7">#REF!</definedName>
    <definedName name="_Csf27" localSheetId="9">#REF!</definedName>
    <definedName name="_Csf27" localSheetId="22">#REF!</definedName>
    <definedName name="_Csf27" localSheetId="32">#REF!</definedName>
    <definedName name="_Csf27" localSheetId="34">#REF!</definedName>
    <definedName name="_Csf27" localSheetId="36">#REF!</definedName>
    <definedName name="_Csf27" localSheetId="39">#REF!</definedName>
    <definedName name="_Csf27" localSheetId="45">#REF!</definedName>
    <definedName name="_Csf27" localSheetId="46">#REF!</definedName>
    <definedName name="_Csf27" localSheetId="37">#REF!</definedName>
    <definedName name="_Csf27" localSheetId="38">#REF!</definedName>
    <definedName name="_Csf27" localSheetId="40">#REF!</definedName>
    <definedName name="_Csf27" localSheetId="33">#REF!</definedName>
    <definedName name="_Csf27" localSheetId="35">#REF!</definedName>
    <definedName name="_Csf27" localSheetId="41">#REF!</definedName>
    <definedName name="_Csf27" localSheetId="43">#REF!</definedName>
    <definedName name="_Csf27">#REF!</definedName>
    <definedName name="_cua71" localSheetId="7">#REF!</definedName>
    <definedName name="_cua71" localSheetId="41">#REF!</definedName>
    <definedName name="_cua71" localSheetId="43">#REF!</definedName>
    <definedName name="_cua71">#REF!</definedName>
    <definedName name="_cua72" localSheetId="7">#REF!</definedName>
    <definedName name="_cua72" localSheetId="41">#REF!</definedName>
    <definedName name="_cua72" localSheetId="43">#REF!</definedName>
    <definedName name="_cua72">#REF!</definedName>
    <definedName name="_CUS1" localSheetId="22">#REF!</definedName>
    <definedName name="_CUS1" localSheetId="46">#REF!</definedName>
    <definedName name="_CUS1">#REF!</definedName>
    <definedName name="_CUS2" localSheetId="22">#REF!</definedName>
    <definedName name="_CUS2" localSheetId="46">#REF!</definedName>
    <definedName name="_CUS2">#REF!</definedName>
    <definedName name="_CUS3" localSheetId="22">#REF!</definedName>
    <definedName name="_CUS3" localSheetId="46">#REF!</definedName>
    <definedName name="_CUS3">#REF!</definedName>
    <definedName name="_dic02" localSheetId="7">#REF!</definedName>
    <definedName name="_dic02" localSheetId="22">#REF!</definedName>
    <definedName name="_dic02" localSheetId="41">#REF!</definedName>
    <definedName name="_dic02" localSheetId="43">#REF!</definedName>
    <definedName name="_dic02">#REF!</definedName>
    <definedName name="_dic04" localSheetId="7">#REF!</definedName>
    <definedName name="_dic04" localSheetId="22">#REF!</definedName>
    <definedName name="_dic04" localSheetId="41">#REF!</definedName>
    <definedName name="_dic04" localSheetId="43">#REF!</definedName>
    <definedName name="_dic04">#REF!</definedName>
    <definedName name="_DYN6" localSheetId="22">#REF!</definedName>
    <definedName name="_DYN6" localSheetId="46">#REF!</definedName>
    <definedName name="_DYN6">#REF!</definedName>
    <definedName name="_EDU1" localSheetId="7">#REF!</definedName>
    <definedName name="_EDU1" localSheetId="22">#REF!</definedName>
    <definedName name="_EDU1" localSheetId="41">#REF!</definedName>
    <definedName name="_EDU1" localSheetId="43">#REF!</definedName>
    <definedName name="_EDU1">#REF!</definedName>
    <definedName name="_EDU2" localSheetId="7">#REF!</definedName>
    <definedName name="_EDU2" localSheetId="22">#REF!</definedName>
    <definedName name="_EDU2" localSheetId="41">#REF!</definedName>
    <definedName name="_EDU2" localSheetId="43">#REF!</definedName>
    <definedName name="_EDU2">#REF!</definedName>
    <definedName name="_Emi3" localSheetId="22">#REF!</definedName>
    <definedName name="_Emi3" localSheetId="46">#REF!</definedName>
    <definedName name="_Emi3">#REF!</definedName>
    <definedName name="_Emi5" localSheetId="22">#REF!</definedName>
    <definedName name="_Emi5" localSheetId="46">#REF!</definedName>
    <definedName name="_Emi5">#REF!</definedName>
    <definedName name="_ENE07" localSheetId="7" hidden="1">{#N/A,#N/A,FALSE,"informes"}</definedName>
    <definedName name="_ENE07" localSheetId="8" hidden="1">{#N/A,#N/A,FALSE,"informes"}</definedName>
    <definedName name="_ENE07" localSheetId="11" hidden="1">{#N/A,#N/A,FALSE,"informes"}</definedName>
    <definedName name="_ENE07" localSheetId="12" hidden="1">{#N/A,#N/A,FALSE,"informes"}</definedName>
    <definedName name="_ENE07" localSheetId="13" hidden="1">{#N/A,#N/A,FALSE,"informes"}</definedName>
    <definedName name="_ENE07" localSheetId="14" hidden="1">{#N/A,#N/A,FALSE,"informes"}</definedName>
    <definedName name="_ENE07" localSheetId="15" hidden="1">{#N/A,#N/A,FALSE,"informes"}</definedName>
    <definedName name="_ENE07" localSheetId="16" hidden="1">{#N/A,#N/A,FALSE,"informes"}</definedName>
    <definedName name="_ENE07" localSheetId="17" hidden="1">{#N/A,#N/A,FALSE,"informes"}</definedName>
    <definedName name="_ENE07" localSheetId="18" hidden="1">{#N/A,#N/A,FALSE,"informes"}</definedName>
    <definedName name="_ENE07" localSheetId="19" hidden="1">{#N/A,#N/A,FALSE,"informes"}</definedName>
    <definedName name="_ENE07" localSheetId="20" hidden="1">{#N/A,#N/A,FALSE,"informes"}</definedName>
    <definedName name="_ENE07" localSheetId="21" hidden="1">{#N/A,#N/A,FALSE,"informes"}</definedName>
    <definedName name="_ENE07" localSheetId="22" hidden="1">{#N/A,#N/A,FALSE,"informes"}</definedName>
    <definedName name="_ENE07" localSheetId="29" hidden="1">{#N/A,#N/A,FALSE,"informes"}</definedName>
    <definedName name="_ENE07" localSheetId="32" hidden="1">{#N/A,#N/A,FALSE,"informes"}</definedName>
    <definedName name="_ENE07" localSheetId="34" hidden="1">{#N/A,#N/A,FALSE,"informes"}</definedName>
    <definedName name="_ENE07" localSheetId="36" hidden="1">{#N/A,#N/A,FALSE,"informes"}</definedName>
    <definedName name="_ENE07" localSheetId="39" hidden="1">{#N/A,#N/A,FALSE,"informes"}</definedName>
    <definedName name="_ENE07" localSheetId="45" hidden="1">{#N/A,#N/A,FALSE,"informes"}</definedName>
    <definedName name="_ENE07" localSheetId="46" hidden="1">{#N/A,#N/A,FALSE,"informes"}</definedName>
    <definedName name="_ENE07" localSheetId="37" hidden="1">{#N/A,#N/A,FALSE,"informes"}</definedName>
    <definedName name="_ENE07" localSheetId="38" hidden="1">{#N/A,#N/A,FALSE,"informes"}</definedName>
    <definedName name="_ENE07" localSheetId="40" hidden="1">{#N/A,#N/A,FALSE,"informes"}</definedName>
    <definedName name="_ENE07" localSheetId="23" hidden="1">{#N/A,#N/A,FALSE,"informes"}</definedName>
    <definedName name="_ENE07" localSheetId="24" hidden="1">{#N/A,#N/A,FALSE,"informes"}</definedName>
    <definedName name="_ENE07" localSheetId="25" hidden="1">{#N/A,#N/A,FALSE,"informes"}</definedName>
    <definedName name="_ENE07" localSheetId="26" hidden="1">{#N/A,#N/A,FALSE,"informes"}</definedName>
    <definedName name="_ENE07" localSheetId="27" hidden="1">{#N/A,#N/A,FALSE,"informes"}</definedName>
    <definedName name="_ENE07" localSheetId="28" hidden="1">{#N/A,#N/A,FALSE,"informes"}</definedName>
    <definedName name="_ENE07" localSheetId="33" hidden="1">{#N/A,#N/A,FALSE,"informes"}</definedName>
    <definedName name="_ENE07" localSheetId="35" hidden="1">{#N/A,#N/A,FALSE,"informes"}</definedName>
    <definedName name="_ENE07" localSheetId="41" hidden="1">{#N/A,#N/A,FALSE,"informes"}</definedName>
    <definedName name="_ENE07" localSheetId="43" hidden="1">{#N/A,#N/A,FALSE,"informes"}</definedName>
    <definedName name="_ENE07" hidden="1">{#N/A,#N/A,FALSE,"informes"}</definedName>
    <definedName name="_EUF6" localSheetId="22">#REF!</definedName>
    <definedName name="_EUF6" localSheetId="46">#REF!</definedName>
    <definedName name="_EUF6">#REF!</definedName>
    <definedName name="_EUL3" localSheetId="22">#REF!</definedName>
    <definedName name="_EUL3" localSheetId="46">#REF!</definedName>
    <definedName name="_EUL3">#REF!</definedName>
    <definedName name="_EUL6" localSheetId="22">#REF!</definedName>
    <definedName name="_EUL6" localSheetId="46">#REF!</definedName>
    <definedName name="_EUL6">#REF!</definedName>
    <definedName name="_F" localSheetId="7" hidden="1">{#N/A,#N/A,FALSE,"informes"}</definedName>
    <definedName name="_F" localSheetId="8" hidden="1">{#N/A,#N/A,FALSE,"informes"}</definedName>
    <definedName name="_F" localSheetId="11" hidden="1">{#N/A,#N/A,FALSE,"informes"}</definedName>
    <definedName name="_F" localSheetId="12" hidden="1">{#N/A,#N/A,FALSE,"informes"}</definedName>
    <definedName name="_F" localSheetId="13" hidden="1">{#N/A,#N/A,FALSE,"informes"}</definedName>
    <definedName name="_F" localSheetId="14" hidden="1">{#N/A,#N/A,FALSE,"informes"}</definedName>
    <definedName name="_F" localSheetId="15" hidden="1">{#N/A,#N/A,FALSE,"informes"}</definedName>
    <definedName name="_F" localSheetId="16" hidden="1">{#N/A,#N/A,FALSE,"informes"}</definedName>
    <definedName name="_F" localSheetId="17" hidden="1">{#N/A,#N/A,FALSE,"informes"}</definedName>
    <definedName name="_F" localSheetId="18" hidden="1">{#N/A,#N/A,FALSE,"informes"}</definedName>
    <definedName name="_F" localSheetId="19" hidden="1">{#N/A,#N/A,FALSE,"informes"}</definedName>
    <definedName name="_F" localSheetId="20" hidden="1">{#N/A,#N/A,FALSE,"informes"}</definedName>
    <definedName name="_F" localSheetId="21" hidden="1">{#N/A,#N/A,FALSE,"informes"}</definedName>
    <definedName name="_F" localSheetId="22" hidden="1">{#N/A,#N/A,FALSE,"informes"}</definedName>
    <definedName name="_F" localSheetId="29" hidden="1">{#N/A,#N/A,FALSE,"informes"}</definedName>
    <definedName name="_F" localSheetId="32" hidden="1">{#N/A,#N/A,FALSE,"informes"}</definedName>
    <definedName name="_F" localSheetId="34" hidden="1">{#N/A,#N/A,FALSE,"informes"}</definedName>
    <definedName name="_F" localSheetId="36" hidden="1">{#N/A,#N/A,FALSE,"informes"}</definedName>
    <definedName name="_F" localSheetId="39" hidden="1">{#N/A,#N/A,FALSE,"informes"}</definedName>
    <definedName name="_F" localSheetId="45" hidden="1">{#N/A,#N/A,FALSE,"informes"}</definedName>
    <definedName name="_F" localSheetId="46" hidden="1">{#N/A,#N/A,FALSE,"informes"}</definedName>
    <definedName name="_F" localSheetId="37" hidden="1">{#N/A,#N/A,FALSE,"informes"}</definedName>
    <definedName name="_F" localSheetId="38" hidden="1">{#N/A,#N/A,FALSE,"informes"}</definedName>
    <definedName name="_F" localSheetId="40" hidden="1">{#N/A,#N/A,FALSE,"informes"}</definedName>
    <definedName name="_F" localSheetId="23" hidden="1">{#N/A,#N/A,FALSE,"informes"}</definedName>
    <definedName name="_F" localSheetId="24" hidden="1">{#N/A,#N/A,FALSE,"informes"}</definedName>
    <definedName name="_F" localSheetId="25" hidden="1">{#N/A,#N/A,FALSE,"informes"}</definedName>
    <definedName name="_F" localSheetId="26" hidden="1">{#N/A,#N/A,FALSE,"informes"}</definedName>
    <definedName name="_F" localSheetId="27" hidden="1">{#N/A,#N/A,FALSE,"informes"}</definedName>
    <definedName name="_F" localSheetId="28" hidden="1">{#N/A,#N/A,FALSE,"informes"}</definedName>
    <definedName name="_F" localSheetId="33" hidden="1">{#N/A,#N/A,FALSE,"informes"}</definedName>
    <definedName name="_F" localSheetId="35" hidden="1">{#N/A,#N/A,FALSE,"informes"}</definedName>
    <definedName name="_F" localSheetId="41" hidden="1">{#N/A,#N/A,FALSE,"informes"}</definedName>
    <definedName name="_F" localSheetId="43" hidden="1">{#N/A,#N/A,FALSE,"informes"}</definedName>
    <definedName name="_F" hidden="1">{#N/A,#N/A,FALSE,"informes"}</definedName>
    <definedName name="_Fill" localSheetId="7" hidden="1">#REF!</definedName>
    <definedName name="_Fill" localSheetId="22" hidden="1">#REF!</definedName>
    <definedName name="_Fill" localSheetId="39" hidden="1">#REF!</definedName>
    <definedName name="_Fill" localSheetId="45" hidden="1">#REF!</definedName>
    <definedName name="_Fill" localSheetId="46" hidden="1">#REF!</definedName>
    <definedName name="_Fill" localSheetId="38" hidden="1">#REF!</definedName>
    <definedName name="_Fill" localSheetId="40" hidden="1">#REF!</definedName>
    <definedName name="_Fill" localSheetId="35" hidden="1">#REF!</definedName>
    <definedName name="_Fill" localSheetId="41" hidden="1">#REF!</definedName>
    <definedName name="_Fill" localSheetId="43" hidden="1">#REF!</definedName>
    <definedName name="_Fill" hidden="1">#REF!</definedName>
    <definedName name="_xlnm._FilterDatabase" localSheetId="126" hidden="1">'Cuadro 4.3.1'!$A$3:$H$5</definedName>
    <definedName name="_xlnm._FilterDatabase" localSheetId="137" hidden="1">'Cuadro 4.3.11'!$A$3:$F$5</definedName>
    <definedName name="_xlnm._FilterDatabase" localSheetId="138" hidden="1">'Cuadro 4.3.12'!$A$3:$F$5</definedName>
    <definedName name="_xlnm._FilterDatabase" localSheetId="139" hidden="1">'Cuadro 4.3.13'!$A$3:$F$5</definedName>
    <definedName name="_xlnm._FilterDatabase" localSheetId="140" hidden="1">'Cuadro 4.3.14'!$A$3:$F$5</definedName>
    <definedName name="_xlnm._FilterDatabase" localSheetId="142" hidden="1">'Cuadro 4.3.16'!$A$5:$F$5</definedName>
    <definedName name="_xlnm._FilterDatabase" localSheetId="143" hidden="1">'Cuadro 4.3.17'!$A$5:$F$5</definedName>
    <definedName name="_xlnm._FilterDatabase" localSheetId="144" hidden="1">'Cuadro 4.3.18'!$A$3:$F$5</definedName>
    <definedName name="_xlnm._FilterDatabase" localSheetId="145" hidden="1">'Cuadro 4.3.19'!$A$3:$F$5</definedName>
    <definedName name="_xlnm._FilterDatabase" localSheetId="128" hidden="1">'Cuadro 4.3.2'!$A$3:$F$5</definedName>
    <definedName name="_xlnm._FilterDatabase" localSheetId="146" hidden="1">'Cuadro 4.3.20'!$A$3:$F$5</definedName>
    <definedName name="_xlnm._FilterDatabase" localSheetId="148" hidden="1">'Cuadro 4.3.22'!$A$3:$F$5</definedName>
    <definedName name="_xlnm._FilterDatabase" localSheetId="129" hidden="1">'Cuadro 4.3.3'!$A$3:$F$5</definedName>
    <definedName name="_xlnm._FilterDatabase" localSheetId="130" hidden="1">'Cuadro 4.3.4'!$A$3:$F$5</definedName>
    <definedName name="_xlnm._FilterDatabase" localSheetId="131" hidden="1">'Cuadro 4.3.5'!$A$3:$F$5</definedName>
    <definedName name="_xlnm._FilterDatabase" localSheetId="132" hidden="1">'Cuadro 4.3.6'!$A$3:$F$5</definedName>
    <definedName name="_xlnm._FilterDatabase" localSheetId="134" hidden="1">'Cuadro 4.3.8'!$A$3:$F$5</definedName>
    <definedName name="_xlnm._FilterDatabase" localSheetId="151" hidden="1">'Cuadro 4.4.2'!$B$4:$B$109</definedName>
    <definedName name="_xlnm._FilterDatabase" localSheetId="154" hidden="1">'Cuadro 4.4.4'!$B$3:$B$150</definedName>
    <definedName name="_xlnm._FilterDatabase" localSheetId="155" hidden="1">'Cuadro 4.4.5'!$B$4:$B$64</definedName>
    <definedName name="_xlnm._FilterDatabase" localSheetId="188" hidden="1">'Cuadro 5.2.4 '!#REF!</definedName>
    <definedName name="_xlnm._FilterDatabase" localSheetId="29" hidden="1">'Cuadro No 1.6.7'!$B$3:$F$3</definedName>
    <definedName name="_xlnm._FilterDatabase" localSheetId="70" hidden="1">'Cuadro No 3.2.10'!$B$7:$G$7</definedName>
    <definedName name="_xlnm._FilterDatabase" localSheetId="75" hidden="1">'Cuadro No 3.2.13'!$A$4:$H$101</definedName>
    <definedName name="_xlnm._FilterDatabase" localSheetId="66" hidden="1">'Cuadro No 3.2.8'!$B$4:$M$20</definedName>
    <definedName name="_xlnm._FilterDatabase" localSheetId="96" hidden="1">'Cuadro No 3.3.11'!$B$4:$I$67</definedName>
    <definedName name="_xlnm._FilterDatabase" localSheetId="90" hidden="1">'Cuadro No 3.3.8'!$B$5:$F$38</definedName>
    <definedName name="_xlnm._FilterDatabase" localSheetId="99" hidden="1">'Cuadro No 4.1.1'!$B$36:$E$47</definedName>
    <definedName name="_xlnm._FilterDatabase" localSheetId="109" hidden="1">'Cuadro No 4.1.10'!#REF!</definedName>
    <definedName name="_xlnm._FilterDatabase" localSheetId="110" hidden="1">'Cuadro No 4.1.11'!#REF!</definedName>
    <definedName name="_xlnm._FilterDatabase" localSheetId="111" hidden="1">'Cuadro No 4.1.12'!#REF!</definedName>
    <definedName name="_xlnm._FilterDatabase" localSheetId="112" hidden="1">'Cuadro No 4.1.13'!#REF!</definedName>
    <definedName name="_xlnm._FilterDatabase" localSheetId="113" hidden="1">'Cuadro No 4.1.14'!#REF!</definedName>
    <definedName name="_xlnm._FilterDatabase" localSheetId="114" hidden="1">'Cuadro No 4.1.15'!#REF!</definedName>
    <definedName name="_xlnm._FilterDatabase" localSheetId="115" hidden="1">'Cuadro No 4.1.16'!#REF!</definedName>
    <definedName name="_xlnm._FilterDatabase" localSheetId="116" hidden="1">'Cuadro No 4.1.17'!#REF!</definedName>
    <definedName name="_xlnm._FilterDatabase" localSheetId="117" hidden="1">'Cuadro No 4.1.18'!#REF!</definedName>
    <definedName name="_xlnm._FilterDatabase" localSheetId="118" hidden="1">'Cuadro No 4.1.19'!#REF!</definedName>
    <definedName name="_xlnm._FilterDatabase" localSheetId="101" hidden="1">'Cuadro No 4.1.2'!$B$3:$E$3</definedName>
    <definedName name="_xlnm._FilterDatabase" localSheetId="102" hidden="1">'Cuadro No 4.1.3'!#REF!</definedName>
    <definedName name="_xlnm._FilterDatabase" localSheetId="103" hidden="1">'Cuadro No 4.1.4'!#REF!</definedName>
    <definedName name="_xlnm._FilterDatabase" localSheetId="104" hidden="1">'Cuadro No 4.1.5'!#REF!</definedName>
    <definedName name="_xlnm._FilterDatabase" localSheetId="105" hidden="1">'Cuadro No 4.1.6'!#REF!</definedName>
    <definedName name="_xlnm._FilterDatabase" localSheetId="106" hidden="1">'Cuadro No 4.1.7'!#REF!</definedName>
    <definedName name="_xlnm._FilterDatabase" localSheetId="107" hidden="1">'Cuadro No 4.1.8'!#REF!</definedName>
    <definedName name="_xlnm._FilterDatabase" localSheetId="108" hidden="1">'Cuadro No 4.1.9'!#REF!</definedName>
    <definedName name="_xlnm._FilterDatabase" localSheetId="23" hidden="1">'Gráfica No 1.6.1'!#REF!</definedName>
    <definedName name="_xlnm._FilterDatabase" localSheetId="24" hidden="1">'Gráfica No 1.6.2'!#REF!</definedName>
    <definedName name="_xlnm._FilterDatabase" localSheetId="25" hidden="1">'Gráfica No 1.6.3'!#REF!</definedName>
    <definedName name="_xlnm._FilterDatabase" localSheetId="26" hidden="1">'Gráfica No 1.6.4'!#REF!</definedName>
    <definedName name="_xlnm._FilterDatabase" localSheetId="27" hidden="1">'Gráfica No 1.6.5'!#REF!</definedName>
    <definedName name="_xlnm._FilterDatabase" localSheetId="28" hidden="1">'Gráfica No 1.6.6'!#REF!</definedName>
    <definedName name="_xlnm._FilterDatabase" localSheetId="127" hidden="1">'Gráfico 4.3.1'!$A$35:$B$35</definedName>
    <definedName name="_FIN1" localSheetId="7">#REF!</definedName>
    <definedName name="_FIN1" localSheetId="22">#REF!</definedName>
    <definedName name="_FIN1" localSheetId="32">#REF!</definedName>
    <definedName name="_FIN1" localSheetId="34">#REF!</definedName>
    <definedName name="_FIN1" localSheetId="36">#REF!</definedName>
    <definedName name="_FIN1" localSheetId="39">#REF!</definedName>
    <definedName name="_FIN1" localSheetId="37">#REF!</definedName>
    <definedName name="_FIN1" localSheetId="38">#REF!</definedName>
    <definedName name="_FIN1" localSheetId="40">#REF!</definedName>
    <definedName name="_FIN1" localSheetId="33">#REF!</definedName>
    <definedName name="_FIN1" localSheetId="35">#REF!</definedName>
    <definedName name="_FIN1" localSheetId="41">#REF!</definedName>
    <definedName name="_FIN1" localSheetId="43">#REF!</definedName>
    <definedName name="_FIN1">#REF!</definedName>
    <definedName name="_FIN2" localSheetId="7">#REF!</definedName>
    <definedName name="_FIN2" localSheetId="22">#REF!</definedName>
    <definedName name="_FIN2" localSheetId="32">#REF!</definedName>
    <definedName name="_FIN2" localSheetId="34">#REF!</definedName>
    <definedName name="_FIN2" localSheetId="36">#REF!</definedName>
    <definedName name="_FIN2" localSheetId="39">#REF!</definedName>
    <definedName name="_FIN2" localSheetId="37">#REF!</definedName>
    <definedName name="_FIN2" localSheetId="38">#REF!</definedName>
    <definedName name="_FIN2" localSheetId="40">#REF!</definedName>
    <definedName name="_FIN2" localSheetId="33">#REF!</definedName>
    <definedName name="_FIN2" localSheetId="35">#REF!</definedName>
    <definedName name="_FIN2" localSheetId="41">#REF!</definedName>
    <definedName name="_FIN2" localSheetId="43">#REF!</definedName>
    <definedName name="_FIN2">#REF!</definedName>
    <definedName name="_FIN3" localSheetId="7">#REF!</definedName>
    <definedName name="_FIN3" localSheetId="22">#REF!</definedName>
    <definedName name="_FIN3" localSheetId="32">#REF!</definedName>
    <definedName name="_FIN3" localSheetId="34">#REF!</definedName>
    <definedName name="_FIN3" localSheetId="36">#REF!</definedName>
    <definedName name="_FIN3" localSheetId="39">#REF!</definedName>
    <definedName name="_FIN3" localSheetId="37">#REF!</definedName>
    <definedName name="_FIN3" localSheetId="38">#REF!</definedName>
    <definedName name="_FIN3" localSheetId="40">#REF!</definedName>
    <definedName name="_FIN3" localSheetId="33">#REF!</definedName>
    <definedName name="_FIN3" localSheetId="35">#REF!</definedName>
    <definedName name="_FIN3" localSheetId="41">#REF!</definedName>
    <definedName name="_FIN3" localSheetId="43">#REF!</definedName>
    <definedName name="_FIN3">#REF!</definedName>
    <definedName name="_FIN4" localSheetId="7">#REF!</definedName>
    <definedName name="_FIN4" localSheetId="22">#REF!</definedName>
    <definedName name="_FIN4" localSheetId="32">#REF!</definedName>
    <definedName name="_FIN4" localSheetId="34">#REF!</definedName>
    <definedName name="_FIN4" localSheetId="36">#REF!</definedName>
    <definedName name="_FIN4" localSheetId="39">#REF!</definedName>
    <definedName name="_FIN4" localSheetId="37">#REF!</definedName>
    <definedName name="_FIN4" localSheetId="38">#REF!</definedName>
    <definedName name="_FIN4" localSheetId="40">#REF!</definedName>
    <definedName name="_FIN4" localSheetId="33">#REF!</definedName>
    <definedName name="_FIN4" localSheetId="35">#REF!</definedName>
    <definedName name="_FIN4" localSheetId="41">#REF!</definedName>
    <definedName name="_FIN4" localSheetId="43">#REF!</definedName>
    <definedName name="_FIN4">#REF!</definedName>
    <definedName name="_FIN5" localSheetId="7">#REF!</definedName>
    <definedName name="_FIN5" localSheetId="22">#REF!</definedName>
    <definedName name="_FIN5" localSheetId="41">#REF!</definedName>
    <definedName name="_FIN5" localSheetId="43">#REF!</definedName>
    <definedName name="_FIN5">#REF!</definedName>
    <definedName name="_fmi1" localSheetId="187">#REF!</definedName>
    <definedName name="_fmi1" localSheetId="188">#REF!</definedName>
    <definedName name="_fmi1" localSheetId="7">#REF!</definedName>
    <definedName name="_fmi1" localSheetId="9">#REF!</definedName>
    <definedName name="_fmi1" localSheetId="18">#REF!</definedName>
    <definedName name="_fmi1" localSheetId="19">#REF!</definedName>
    <definedName name="_fmi1" localSheetId="20">#REF!</definedName>
    <definedName name="_fmi1" localSheetId="21">#REF!</definedName>
    <definedName name="_fmi1" localSheetId="22">#REF!</definedName>
    <definedName name="_fmi1" localSheetId="45">#REF!</definedName>
    <definedName name="_fmi1" localSheetId="54">#REF!</definedName>
    <definedName name="_fmi1" localSheetId="46">#REF!</definedName>
    <definedName name="_fmi1" localSheetId="41">#REF!</definedName>
    <definedName name="_fmi1" localSheetId="43">#REF!</definedName>
    <definedName name="_fmi1">#REF!</definedName>
    <definedName name="_fmi2" localSheetId="187">#REF!</definedName>
    <definedName name="_fmi2" localSheetId="188">#REF!</definedName>
    <definedName name="_fmi2" localSheetId="7">#REF!</definedName>
    <definedName name="_fmi2" localSheetId="9">#REF!</definedName>
    <definedName name="_fmi2" localSheetId="18">#REF!</definedName>
    <definedName name="_fmi2" localSheetId="19">#REF!</definedName>
    <definedName name="_fmi2" localSheetId="20">#REF!</definedName>
    <definedName name="_fmi2" localSheetId="21">#REF!</definedName>
    <definedName name="_fmi2" localSheetId="22">#REF!</definedName>
    <definedName name="_fmi2" localSheetId="45">#REF!</definedName>
    <definedName name="_fmi2" localSheetId="54">#REF!</definedName>
    <definedName name="_fmi2" localSheetId="46">#REF!</definedName>
    <definedName name="_fmi2" localSheetId="41">#REF!</definedName>
    <definedName name="_fmi2" localSheetId="43">#REF!</definedName>
    <definedName name="_fmi2">#REF!</definedName>
    <definedName name="_fmi3" localSheetId="187">#REF!</definedName>
    <definedName name="_fmi3" localSheetId="188">#REF!</definedName>
    <definedName name="_fmi3" localSheetId="7">#REF!</definedName>
    <definedName name="_fmi3" localSheetId="9">#REF!</definedName>
    <definedName name="_fmi3" localSheetId="18">#REF!</definedName>
    <definedName name="_fmi3" localSheetId="19">#REF!</definedName>
    <definedName name="_fmi3" localSheetId="20">#REF!</definedName>
    <definedName name="_fmi3" localSheetId="21">#REF!</definedName>
    <definedName name="_fmi3" localSheetId="22">#REF!</definedName>
    <definedName name="_fmi3" localSheetId="45">#REF!</definedName>
    <definedName name="_fmi3" localSheetId="54">#REF!</definedName>
    <definedName name="_fmi3" localSheetId="46">#REF!</definedName>
    <definedName name="_fmi3" localSheetId="41">#REF!</definedName>
    <definedName name="_fmi3" localSheetId="43">#REF!</definedName>
    <definedName name="_fmi3">#REF!</definedName>
    <definedName name="_fmi4" localSheetId="187">#REF!</definedName>
    <definedName name="_fmi4" localSheetId="188">#REF!</definedName>
    <definedName name="_fmi4" localSheetId="7">#REF!</definedName>
    <definedName name="_fmi4" localSheetId="9">#REF!</definedName>
    <definedName name="_fmi4" localSheetId="22">#REF!</definedName>
    <definedName name="_fmi4" localSheetId="45">#REF!</definedName>
    <definedName name="_fmi4" localSheetId="54">#REF!</definedName>
    <definedName name="_fmi4" localSheetId="46">#REF!</definedName>
    <definedName name="_fmi4" localSheetId="41">#REF!</definedName>
    <definedName name="_fmi4" localSheetId="43">#REF!</definedName>
    <definedName name="_fmi4">#REF!</definedName>
    <definedName name="_G3" localSheetId="7">#REF!</definedName>
    <definedName name="_G3" localSheetId="22">#REF!</definedName>
    <definedName name="_G3" localSheetId="32">#REF!</definedName>
    <definedName name="_G3" localSheetId="34">#REF!</definedName>
    <definedName name="_G3" localSheetId="36">#REF!</definedName>
    <definedName name="_G3" localSheetId="39">#REF!</definedName>
    <definedName name="_G3" localSheetId="45">#REF!</definedName>
    <definedName name="_G3" localSheetId="46">#REF!</definedName>
    <definedName name="_G3" localSheetId="37">#REF!</definedName>
    <definedName name="_G3" localSheetId="38">#REF!</definedName>
    <definedName name="_G3" localSheetId="40">#REF!</definedName>
    <definedName name="_G3" localSheetId="33">#REF!</definedName>
    <definedName name="_G3" localSheetId="35">#REF!</definedName>
    <definedName name="_G3" localSheetId="41">#REF!</definedName>
    <definedName name="_G3" localSheetId="43">#REF!</definedName>
    <definedName name="_G3">#REF!</definedName>
    <definedName name="_h35" localSheetId="7" hidden="1">{#N/A,#N/A,FALSE,"informes"}</definedName>
    <definedName name="_h35" localSheetId="8" hidden="1">{#N/A,#N/A,FALSE,"informes"}</definedName>
    <definedName name="_h35" localSheetId="9" hidden="1">{#N/A,#N/A,FALSE,"informes"}</definedName>
    <definedName name="_h35" localSheetId="10" hidden="1">{#N/A,#N/A,FALSE,"informes"}</definedName>
    <definedName name="_h35" localSheetId="11" hidden="1">{#N/A,#N/A,FALSE,"informes"}</definedName>
    <definedName name="_h35" localSheetId="12" hidden="1">{#N/A,#N/A,FALSE,"informes"}</definedName>
    <definedName name="_h35" localSheetId="13" hidden="1">{#N/A,#N/A,FALSE,"informes"}</definedName>
    <definedName name="_h35" localSheetId="14" hidden="1">{#N/A,#N/A,FALSE,"informes"}</definedName>
    <definedName name="_h35" localSheetId="15" hidden="1">{#N/A,#N/A,FALSE,"informes"}</definedName>
    <definedName name="_h35" localSheetId="17" hidden="1">{#N/A,#N/A,FALSE,"informes"}</definedName>
    <definedName name="_h35" localSheetId="18" hidden="1">{#N/A,#N/A,FALSE,"informes"}</definedName>
    <definedName name="_h35" localSheetId="19" hidden="1">{#N/A,#N/A,FALSE,"informes"}</definedName>
    <definedName name="_h35" localSheetId="20" hidden="1">{#N/A,#N/A,FALSE,"informes"}</definedName>
    <definedName name="_h35" localSheetId="21" hidden="1">{#N/A,#N/A,FALSE,"informes"}</definedName>
    <definedName name="_h35" localSheetId="22" hidden="1">{#N/A,#N/A,FALSE,"informes"}</definedName>
    <definedName name="_h35" localSheetId="29" hidden="1">{#N/A,#N/A,FALSE,"informes"}</definedName>
    <definedName name="_h35" localSheetId="32" hidden="1">{#N/A,#N/A,FALSE,"informes"}</definedName>
    <definedName name="_h35" localSheetId="34" hidden="1">{#N/A,#N/A,FALSE,"informes"}</definedName>
    <definedName name="_h35" localSheetId="36" hidden="1">{#N/A,#N/A,FALSE,"informes"}</definedName>
    <definedName name="_h35" localSheetId="39" hidden="1">{#N/A,#N/A,FALSE,"informes"}</definedName>
    <definedName name="_h35" localSheetId="45" hidden="1">{#N/A,#N/A,FALSE,"informes"}</definedName>
    <definedName name="_h35" localSheetId="54" hidden="1">{#N/A,#N/A,FALSE,"informes"}</definedName>
    <definedName name="_h35" localSheetId="55" hidden="1">{#N/A,#N/A,FALSE,"informes"}</definedName>
    <definedName name="_h35" localSheetId="56" hidden="1">{#N/A,#N/A,FALSE,"informes"}</definedName>
    <definedName name="_h35" localSheetId="59" hidden="1">{#N/A,#N/A,FALSE,"informes"}</definedName>
    <definedName name="_h35" localSheetId="62" hidden="1">{#N/A,#N/A,FALSE,"informes"}</definedName>
    <definedName name="_h35" localSheetId="78" hidden="1">{#N/A,#N/A,FALSE,"informes"}</definedName>
    <definedName name="_h35" localSheetId="79" hidden="1">{#N/A,#N/A,FALSE,"informes"}</definedName>
    <definedName name="_h35" localSheetId="80" hidden="1">{#N/A,#N/A,FALSE,"informes"}</definedName>
    <definedName name="_h35" localSheetId="83" hidden="1">{#N/A,#N/A,FALSE,"informes"}</definedName>
    <definedName name="_h35" localSheetId="86" hidden="1">{#N/A,#N/A,FALSE,"informes"}</definedName>
    <definedName name="_h35" localSheetId="46" hidden="1">{#N/A,#N/A,FALSE,"informes"}</definedName>
    <definedName name="_h35" localSheetId="37" hidden="1">{#N/A,#N/A,FALSE,"informes"}</definedName>
    <definedName name="_h35" localSheetId="38" hidden="1">{#N/A,#N/A,FALSE,"informes"}</definedName>
    <definedName name="_h35" localSheetId="40" hidden="1">{#N/A,#N/A,FALSE,"informes"}</definedName>
    <definedName name="_h35" localSheetId="23" hidden="1">{#N/A,#N/A,FALSE,"informes"}</definedName>
    <definedName name="_h35" localSheetId="24" hidden="1">{#N/A,#N/A,FALSE,"informes"}</definedName>
    <definedName name="_h35" localSheetId="25" hidden="1">{#N/A,#N/A,FALSE,"informes"}</definedName>
    <definedName name="_h35" localSheetId="26" hidden="1">{#N/A,#N/A,FALSE,"informes"}</definedName>
    <definedName name="_h35" localSheetId="27" hidden="1">{#N/A,#N/A,FALSE,"informes"}</definedName>
    <definedName name="_h35" localSheetId="28" hidden="1">{#N/A,#N/A,FALSE,"informes"}</definedName>
    <definedName name="_h35" localSheetId="33" hidden="1">{#N/A,#N/A,FALSE,"informes"}</definedName>
    <definedName name="_h35" localSheetId="35" hidden="1">{#N/A,#N/A,FALSE,"informes"}</definedName>
    <definedName name="_h35" localSheetId="41" hidden="1">{#N/A,#N/A,FALSE,"informes"}</definedName>
    <definedName name="_h35" localSheetId="43" hidden="1">{#N/A,#N/A,FALSE,"informes"}</definedName>
    <definedName name="_h35" localSheetId="87" hidden="1">{#N/A,#N/A,FALSE,"informes"}</definedName>
    <definedName name="_h35" hidden="1">{#N/A,#N/A,FALSE,"informes"}</definedName>
    <definedName name="_IMP1" localSheetId="7">#REF!</definedName>
    <definedName name="_IMP1" localSheetId="22">#REF!</definedName>
    <definedName name="_IMP1" localSheetId="41">#REF!</definedName>
    <definedName name="_IMP1" localSheetId="43">#REF!</definedName>
    <definedName name="_IMP1">#REF!</definedName>
    <definedName name="_IMP2" localSheetId="7">#REF!</definedName>
    <definedName name="_IMP2" localSheetId="22">#REF!</definedName>
    <definedName name="_IMP2" localSheetId="41">#REF!</definedName>
    <definedName name="_IMP2" localSheetId="43">#REF!</definedName>
    <definedName name="_IMP2">#REF!</definedName>
    <definedName name="_IMP3" localSheetId="7">#REF!</definedName>
    <definedName name="_IMP3" localSheetId="22">#REF!</definedName>
    <definedName name="_IMP3" localSheetId="41">#REF!</definedName>
    <definedName name="_IMP3" localSheetId="43">#REF!</definedName>
    <definedName name="_IMP3">#REF!</definedName>
    <definedName name="_IMP4" localSheetId="7">#REF!</definedName>
    <definedName name="_IMP4" localSheetId="22">#REF!</definedName>
    <definedName name="_IMP4" localSheetId="41">#REF!</definedName>
    <definedName name="_IMP4" localSheetId="43">#REF!</definedName>
    <definedName name="_IMP4">#REF!</definedName>
    <definedName name="_IMP410" localSheetId="7">#REF!</definedName>
    <definedName name="_IMP410" localSheetId="22">#REF!</definedName>
    <definedName name="_IMP410" localSheetId="41">#REF!</definedName>
    <definedName name="_IMP410" localSheetId="43">#REF!</definedName>
    <definedName name="_IMP410">#REF!</definedName>
    <definedName name="_IMP411" localSheetId="7">#REF!</definedName>
    <definedName name="_IMP411" localSheetId="22">#REF!</definedName>
    <definedName name="_IMP411" localSheetId="41">#REF!</definedName>
    <definedName name="_IMP411" localSheetId="43">#REF!</definedName>
    <definedName name="_IMP411">#REF!</definedName>
    <definedName name="_IMP42" localSheetId="7">#REF!</definedName>
    <definedName name="_IMP42" localSheetId="22">#REF!</definedName>
    <definedName name="_IMP42" localSheetId="41">#REF!</definedName>
    <definedName name="_IMP42" localSheetId="43">#REF!</definedName>
    <definedName name="_IMP42">#REF!</definedName>
    <definedName name="_IMP43" localSheetId="7">#REF!</definedName>
    <definedName name="_IMP43" localSheetId="22">#REF!</definedName>
    <definedName name="_IMP43" localSheetId="41">#REF!</definedName>
    <definedName name="_IMP43" localSheetId="43">#REF!</definedName>
    <definedName name="_IMP43">#REF!</definedName>
    <definedName name="_IMP46" localSheetId="7">#REF!</definedName>
    <definedName name="_IMP46" localSheetId="22">#REF!</definedName>
    <definedName name="_IMP46" localSheetId="41">#REF!</definedName>
    <definedName name="_IMP46" localSheetId="43">#REF!</definedName>
    <definedName name="_IMP46">#REF!</definedName>
    <definedName name="_IMP47" localSheetId="7">#REF!</definedName>
    <definedName name="_IMP47" localSheetId="22">#REF!</definedName>
    <definedName name="_IMP47" localSheetId="41">#REF!</definedName>
    <definedName name="_IMP47" localSheetId="43">#REF!</definedName>
    <definedName name="_IMP47">#REF!</definedName>
    <definedName name="_IMP5" localSheetId="7">#REF!</definedName>
    <definedName name="_IMP5" localSheetId="22">#REF!</definedName>
    <definedName name="_IMP5" localSheetId="41">#REF!</definedName>
    <definedName name="_IMP5" localSheetId="43">#REF!</definedName>
    <definedName name="_IMP5">#REF!</definedName>
    <definedName name="_IMP50" localSheetId="7">#REF!</definedName>
    <definedName name="_IMP50" localSheetId="22">#REF!</definedName>
    <definedName name="_IMP50" localSheetId="41">#REF!</definedName>
    <definedName name="_IMP50" localSheetId="43">#REF!</definedName>
    <definedName name="_IMP50">#REF!</definedName>
    <definedName name="_IMP6" localSheetId="7">#REF!</definedName>
    <definedName name="_IMP6" localSheetId="22">#REF!</definedName>
    <definedName name="_IMP6" localSheetId="32">#REF!</definedName>
    <definedName name="_IMP6" localSheetId="34">#REF!</definedName>
    <definedName name="_IMP6" localSheetId="36">#REF!</definedName>
    <definedName name="_IMP6" localSheetId="39">#REF!</definedName>
    <definedName name="_IMP6" localSheetId="37">#REF!</definedName>
    <definedName name="_IMP6" localSheetId="38">#REF!</definedName>
    <definedName name="_IMP6" localSheetId="40">#REF!</definedName>
    <definedName name="_IMP6" localSheetId="33">#REF!</definedName>
    <definedName name="_IMP6" localSheetId="35">#REF!</definedName>
    <definedName name="_IMP6" localSheetId="41">#REF!</definedName>
    <definedName name="_IMP6" localSheetId="43">#REF!</definedName>
    <definedName name="_IMP6">#REF!</definedName>
    <definedName name="_IMP611" localSheetId="7">#REF!</definedName>
    <definedName name="_IMP611" localSheetId="41">#REF!</definedName>
    <definedName name="_IMP611" localSheetId="43">#REF!</definedName>
    <definedName name="_IMP611">#REF!</definedName>
    <definedName name="_IMP612" localSheetId="7">#REF!</definedName>
    <definedName name="_IMP612" localSheetId="41">#REF!</definedName>
    <definedName name="_IMP612" localSheetId="43">#REF!</definedName>
    <definedName name="_IMP612">#REF!</definedName>
    <definedName name="_IMP613" localSheetId="7">#REF!</definedName>
    <definedName name="_IMP613" localSheetId="41">#REF!</definedName>
    <definedName name="_IMP613" localSheetId="43">#REF!</definedName>
    <definedName name="_IMP613">#REF!</definedName>
    <definedName name="_IMP614" localSheetId="7">#REF!</definedName>
    <definedName name="_IMP614" localSheetId="41">#REF!</definedName>
    <definedName name="_IMP614" localSheetId="43">#REF!</definedName>
    <definedName name="_IMP614">#REF!</definedName>
    <definedName name="_IMP615" localSheetId="7">#REF!</definedName>
    <definedName name="_IMP615" localSheetId="41">#REF!</definedName>
    <definedName name="_IMP615" localSheetId="43">#REF!</definedName>
    <definedName name="_IMP615">#REF!</definedName>
    <definedName name="_IMP616" localSheetId="7">#REF!</definedName>
    <definedName name="_IMP616" localSheetId="41">#REF!</definedName>
    <definedName name="_IMP616" localSheetId="43">#REF!</definedName>
    <definedName name="_IMP616">#REF!</definedName>
    <definedName name="_IMP617" localSheetId="7">#REF!</definedName>
    <definedName name="_IMP617" localSheetId="41">#REF!</definedName>
    <definedName name="_IMP617" localSheetId="43">#REF!</definedName>
    <definedName name="_IMP617">#REF!</definedName>
    <definedName name="_IMP618" localSheetId="7">#REF!</definedName>
    <definedName name="_IMP618" localSheetId="41">#REF!</definedName>
    <definedName name="_IMP618" localSheetId="43">#REF!</definedName>
    <definedName name="_IMP618">#REF!</definedName>
    <definedName name="_IMP619" localSheetId="7">#REF!</definedName>
    <definedName name="_IMP619" localSheetId="41">#REF!</definedName>
    <definedName name="_IMP619" localSheetId="43">#REF!</definedName>
    <definedName name="_IMP619">#REF!</definedName>
    <definedName name="_IMP620" localSheetId="7">#REF!</definedName>
    <definedName name="_IMP620" localSheetId="41">#REF!</definedName>
    <definedName name="_IMP620" localSheetId="43">#REF!</definedName>
    <definedName name="_IMP620">#REF!</definedName>
    <definedName name="_IMP621" localSheetId="7">#REF!</definedName>
    <definedName name="_IMP621" localSheetId="41">#REF!</definedName>
    <definedName name="_IMP621" localSheetId="43">#REF!</definedName>
    <definedName name="_IMP621">#REF!</definedName>
    <definedName name="_IMP641" localSheetId="7">#REF!</definedName>
    <definedName name="_IMP641" localSheetId="41">#REF!</definedName>
    <definedName name="_IMP641" localSheetId="43">#REF!</definedName>
    <definedName name="_IMP641">#REF!</definedName>
    <definedName name="_IMP653" localSheetId="7">#REF!</definedName>
    <definedName name="_IMP653" localSheetId="41">#REF!</definedName>
    <definedName name="_IMP653" localSheetId="43">#REF!</definedName>
    <definedName name="_IMP653">#REF!</definedName>
    <definedName name="_IMP654" localSheetId="7">#REF!</definedName>
    <definedName name="_IMP654" localSheetId="41">#REF!</definedName>
    <definedName name="_IMP654" localSheetId="43">#REF!</definedName>
    <definedName name="_IMP654">#REF!</definedName>
    <definedName name="_IMP655" localSheetId="7">#REF!</definedName>
    <definedName name="_IMP655" localSheetId="41">#REF!</definedName>
    <definedName name="_IMP655" localSheetId="43">#REF!</definedName>
    <definedName name="_IMP655">#REF!</definedName>
    <definedName name="_IMP657" localSheetId="7">#REF!</definedName>
    <definedName name="_IMP657" localSheetId="41">#REF!</definedName>
    <definedName name="_IMP657" localSheetId="43">#REF!</definedName>
    <definedName name="_IMP657">#REF!</definedName>
    <definedName name="_IMP6610" localSheetId="7">#REF!</definedName>
    <definedName name="_IMP6610" localSheetId="41">#REF!</definedName>
    <definedName name="_IMP6610" localSheetId="43">#REF!</definedName>
    <definedName name="_IMP6610">#REF!</definedName>
    <definedName name="_IMP668" localSheetId="7">#REF!</definedName>
    <definedName name="_IMP668" localSheetId="41">#REF!</definedName>
    <definedName name="_IMP668" localSheetId="43">#REF!</definedName>
    <definedName name="_IMP668">#REF!</definedName>
    <definedName name="_IMP669" localSheetId="7">#REF!</definedName>
    <definedName name="_IMP669" localSheetId="41">#REF!</definedName>
    <definedName name="_IMP669" localSheetId="43">#REF!</definedName>
    <definedName name="_IMP669">#REF!</definedName>
    <definedName name="_IMP671" localSheetId="7">#REF!</definedName>
    <definedName name="_IMP671" localSheetId="41">#REF!</definedName>
    <definedName name="_IMP671" localSheetId="43">#REF!</definedName>
    <definedName name="_IMP671">#REF!</definedName>
    <definedName name="_IMP672" localSheetId="7">#REF!</definedName>
    <definedName name="_IMP672" localSheetId="41">#REF!</definedName>
    <definedName name="_IMP672" localSheetId="43">#REF!</definedName>
    <definedName name="_IMP672">#REF!</definedName>
    <definedName name="_IMP7" localSheetId="7">#REF!</definedName>
    <definedName name="_IMP7" localSheetId="22">#REF!</definedName>
    <definedName name="_IMP7" localSheetId="32">#REF!</definedName>
    <definedName name="_IMP7" localSheetId="34">#REF!</definedName>
    <definedName name="_IMP7" localSheetId="36">#REF!</definedName>
    <definedName name="_IMP7" localSheetId="39">#REF!</definedName>
    <definedName name="_IMP7" localSheetId="37">#REF!</definedName>
    <definedName name="_IMP7" localSheetId="38">#REF!</definedName>
    <definedName name="_IMP7" localSheetId="40">#REF!</definedName>
    <definedName name="_IMP7" localSheetId="33">#REF!</definedName>
    <definedName name="_IMP7" localSheetId="35">#REF!</definedName>
    <definedName name="_IMP7" localSheetId="41">#REF!</definedName>
    <definedName name="_IMP7" localSheetId="43">#REF!</definedName>
    <definedName name="_IMP7">#REF!</definedName>
    <definedName name="_IMP8" localSheetId="7">#REF!</definedName>
    <definedName name="_IMP8" localSheetId="22">#REF!</definedName>
    <definedName name="_IMP8" localSheetId="32">#REF!</definedName>
    <definedName name="_IMP8" localSheetId="34">#REF!</definedName>
    <definedName name="_IMP8" localSheetId="36">#REF!</definedName>
    <definedName name="_IMP8" localSheetId="39">#REF!</definedName>
    <definedName name="_IMP8" localSheetId="37">#REF!</definedName>
    <definedName name="_IMP8" localSheetId="38">#REF!</definedName>
    <definedName name="_IMP8" localSheetId="40">#REF!</definedName>
    <definedName name="_IMP8" localSheetId="33">#REF!</definedName>
    <definedName name="_IMP8" localSheetId="35">#REF!</definedName>
    <definedName name="_IMP8" localSheetId="41">#REF!</definedName>
    <definedName name="_IMP8" localSheetId="43">#REF!</definedName>
    <definedName name="_IMP8">#REF!</definedName>
    <definedName name="_IPC02" localSheetId="7">#REF!</definedName>
    <definedName name="_IPC02" localSheetId="22">#REF!</definedName>
    <definedName name="_IPC02" localSheetId="45">#REF!</definedName>
    <definedName name="_IPC02" localSheetId="46">#REF!</definedName>
    <definedName name="_IPC02" localSheetId="41">#REF!</definedName>
    <definedName name="_IPC02" localSheetId="43">#REF!</definedName>
    <definedName name="_IPC02">#REF!</definedName>
    <definedName name="_IPC03" localSheetId="7">#REF!</definedName>
    <definedName name="_IPC03" localSheetId="22">#REF!</definedName>
    <definedName name="_IPC03" localSheetId="45">#REF!</definedName>
    <definedName name="_IPC03" localSheetId="46">#REF!</definedName>
    <definedName name="_IPC03" localSheetId="41">#REF!</definedName>
    <definedName name="_IPC03" localSheetId="43">#REF!</definedName>
    <definedName name="_IPC03">#REF!</definedName>
    <definedName name="_IPC04" localSheetId="7">#REF!</definedName>
    <definedName name="_IPC04" localSheetId="22">#REF!</definedName>
    <definedName name="_IPC04" localSheetId="45">#REF!</definedName>
    <definedName name="_IPC04" localSheetId="46">#REF!</definedName>
    <definedName name="_IPC04" localSheetId="41">#REF!</definedName>
    <definedName name="_IPC04" localSheetId="43">#REF!</definedName>
    <definedName name="_IPC04">#REF!</definedName>
    <definedName name="_IPC05" localSheetId="7">#REF!</definedName>
    <definedName name="_IPC05" localSheetId="22">#REF!</definedName>
    <definedName name="_IPC05" localSheetId="45">#REF!</definedName>
    <definedName name="_IPC05" localSheetId="46">#REF!</definedName>
    <definedName name="_IPC05" localSheetId="41">#REF!</definedName>
    <definedName name="_IPC05" localSheetId="43">#REF!</definedName>
    <definedName name="_IPC05">#REF!</definedName>
    <definedName name="_IPC06" localSheetId="7">#REF!</definedName>
    <definedName name="_IPC06" localSheetId="22">#REF!</definedName>
    <definedName name="_IPC06" localSheetId="45">#REF!</definedName>
    <definedName name="_IPC06" localSheetId="46">#REF!</definedName>
    <definedName name="_IPC06" localSheetId="41">#REF!</definedName>
    <definedName name="_IPC06" localSheetId="43">#REF!</definedName>
    <definedName name="_IPC06">#REF!</definedName>
    <definedName name="_IPC07" localSheetId="7">#REF!</definedName>
    <definedName name="_IPC07" localSheetId="22">#REF!</definedName>
    <definedName name="_IPC07" localSheetId="45">#REF!</definedName>
    <definedName name="_IPC07" localSheetId="46">#REF!</definedName>
    <definedName name="_IPC07" localSheetId="41">#REF!</definedName>
    <definedName name="_IPC07" localSheetId="43">#REF!</definedName>
    <definedName name="_IPC07">#REF!</definedName>
    <definedName name="_IRV1" localSheetId="22">#REF!</definedName>
    <definedName name="_IRV1" localSheetId="46">#REF!</definedName>
    <definedName name="_IRV1">#REF!</definedName>
    <definedName name="_ivm2" localSheetId="185">#REF!</definedName>
    <definedName name="_ivm2" localSheetId="187">#REF!</definedName>
    <definedName name="_ivm2" localSheetId="188">#REF!</definedName>
    <definedName name="_ivm2" localSheetId="7">#REF!</definedName>
    <definedName name="_ivm2" localSheetId="9">#REF!</definedName>
    <definedName name="_ivm2" localSheetId="22">#REF!</definedName>
    <definedName name="_ivm2" localSheetId="32">#REF!</definedName>
    <definedName name="_ivm2" localSheetId="34">#REF!</definedName>
    <definedName name="_ivm2" localSheetId="36">#REF!</definedName>
    <definedName name="_ivm2" localSheetId="39">#REF!</definedName>
    <definedName name="_ivm2" localSheetId="45">#REF!</definedName>
    <definedName name="_ivm2" localSheetId="54">#REF!</definedName>
    <definedName name="_ivm2" localSheetId="46">#REF!</definedName>
    <definedName name="_ivm2" localSheetId="183">#REF!</definedName>
    <definedName name="_ivm2" localSheetId="37">#REF!</definedName>
    <definedName name="_ivm2" localSheetId="38">#REF!</definedName>
    <definedName name="_ivm2" localSheetId="40">#REF!</definedName>
    <definedName name="_ivm2" localSheetId="33">#REF!</definedName>
    <definedName name="_ivm2" localSheetId="35">#REF!</definedName>
    <definedName name="_ivm2" localSheetId="41">#REF!</definedName>
    <definedName name="_ivm2" localSheetId="43">#REF!</definedName>
    <definedName name="_ivm2">#REF!</definedName>
    <definedName name="_Key1" localSheetId="7" hidden="1">#REF!</definedName>
    <definedName name="_Key1" localSheetId="9" hidden="1">#REF!</definedName>
    <definedName name="_Key1" localSheetId="22" hidden="1">#REF!</definedName>
    <definedName name="_Key1" localSheetId="39" hidden="1">#REF!</definedName>
    <definedName name="_Key1" localSheetId="45" hidden="1">#REF!</definedName>
    <definedName name="_Key1" localSheetId="46" hidden="1">#REF!</definedName>
    <definedName name="_Key1" localSheetId="38" hidden="1">#REF!</definedName>
    <definedName name="_Key1" localSheetId="40" hidden="1">#REF!</definedName>
    <definedName name="_Key1" localSheetId="35" hidden="1">#REF!</definedName>
    <definedName name="_Key1" localSheetId="41" hidden="1">#REF!</definedName>
    <definedName name="_Key1" localSheetId="43" hidden="1">#REF!</definedName>
    <definedName name="_Key1" hidden="1">#REF!</definedName>
    <definedName name="_Key2" localSheetId="7" hidden="1">#REF!</definedName>
    <definedName name="_Key2" localSheetId="22" hidden="1">#REF!</definedName>
    <definedName name="_Key2" localSheetId="32" hidden="1">#REF!</definedName>
    <definedName name="_Key2" localSheetId="34" hidden="1">#REF!</definedName>
    <definedName name="_Key2" localSheetId="36" hidden="1">#REF!</definedName>
    <definedName name="_Key2" localSheetId="39" hidden="1">#REF!</definedName>
    <definedName name="_Key2" localSheetId="46" hidden="1">#REF!</definedName>
    <definedName name="_Key2" localSheetId="37" hidden="1">#REF!</definedName>
    <definedName name="_Key2" localSheetId="38" hidden="1">#REF!</definedName>
    <definedName name="_Key2" localSheetId="40" hidden="1">#REF!</definedName>
    <definedName name="_Key2" localSheetId="33" hidden="1">#REF!</definedName>
    <definedName name="_Key2" localSheetId="35" hidden="1">#REF!</definedName>
    <definedName name="_Key2" localSheetId="41" hidden="1">#REF!</definedName>
    <definedName name="_Key2" localSheetId="43" hidden="1">#REF!</definedName>
    <definedName name="_Key2" hidden="1">#REF!</definedName>
    <definedName name="_LB3" localSheetId="22">#REF!</definedName>
    <definedName name="_LB3" localSheetId="46">#REF!</definedName>
    <definedName name="_LB3">#REF!</definedName>
    <definedName name="_LB6" localSheetId="22">#REF!</definedName>
    <definedName name="_LB6" localSheetId="46">#REF!</definedName>
    <definedName name="_LB6">#REF!</definedName>
    <definedName name="_LEC6" localSheetId="22">#REF!</definedName>
    <definedName name="_LEC6" localSheetId="46">#REF!</definedName>
    <definedName name="_LEC6">#REF!</definedName>
    <definedName name="_LI97" localSheetId="185">#REF!</definedName>
    <definedName name="_LI97" localSheetId="187">#REF!</definedName>
    <definedName name="_LI97" localSheetId="188">#REF!</definedName>
    <definedName name="_LI97" localSheetId="7">#REF!</definedName>
    <definedName name="_LI97" localSheetId="9">#REF!</definedName>
    <definedName name="_LI97" localSheetId="22">#REF!</definedName>
    <definedName name="_LI97" localSheetId="45">#REF!</definedName>
    <definedName name="_LI97" localSheetId="54">#REF!</definedName>
    <definedName name="_LI97" localSheetId="46">#REF!</definedName>
    <definedName name="_LI97" localSheetId="183">#REF!</definedName>
    <definedName name="_LI97" localSheetId="41">#REF!</definedName>
    <definedName name="_LI97" localSheetId="43">#REF!</definedName>
    <definedName name="_LI97">#REF!</definedName>
    <definedName name="_LUS3" localSheetId="22">#REF!</definedName>
    <definedName name="_LUS3" localSheetId="46">#REF!</definedName>
    <definedName name="_LUS3">#REF!</definedName>
    <definedName name="_LUS6" localSheetId="22">#REF!</definedName>
    <definedName name="_LUS6" localSheetId="46">#REF!</definedName>
    <definedName name="_LUS6">#REF!</definedName>
    <definedName name="_LYN6" localSheetId="22">#REF!</definedName>
    <definedName name="_LYN6" localSheetId="46">#REF!</definedName>
    <definedName name="_LYN6">#REF!</definedName>
    <definedName name="_MatInverse_In" localSheetId="7" hidden="1">#REF!</definedName>
    <definedName name="_MatInverse_In" localSheetId="10" hidden="1">#REF!</definedName>
    <definedName name="_MatInverse_In" localSheetId="11" hidden="1">#REF!</definedName>
    <definedName name="_MatInverse_In" localSheetId="13" hidden="1">#REF!</definedName>
    <definedName name="_MatInverse_In" localSheetId="14" hidden="1">#REF!</definedName>
    <definedName name="_MatInverse_In" localSheetId="15" hidden="1">#REF!</definedName>
    <definedName name="_MatInverse_In" localSheetId="17" hidden="1">#REF!</definedName>
    <definedName name="_MatInverse_In" localSheetId="22" hidden="1">#REF!</definedName>
    <definedName name="_MatInverse_In" localSheetId="32" hidden="1">#REF!</definedName>
    <definedName name="_MatInverse_In" localSheetId="34" hidden="1">#REF!</definedName>
    <definedName name="_MatInverse_In" localSheetId="36" hidden="1">#REF!</definedName>
    <definedName name="_MatInverse_In" localSheetId="39" hidden="1">#REF!</definedName>
    <definedName name="_MatInverse_In" localSheetId="45" hidden="1">#REF!</definedName>
    <definedName name="_MatInverse_In" localSheetId="46" hidden="1">#REF!</definedName>
    <definedName name="_MatInverse_In" localSheetId="37" hidden="1">#REF!</definedName>
    <definedName name="_MatInverse_In" localSheetId="38" hidden="1">#REF!</definedName>
    <definedName name="_MatInverse_In" localSheetId="40" hidden="1">#REF!</definedName>
    <definedName name="_MatInverse_In" localSheetId="33" hidden="1">#REF!</definedName>
    <definedName name="_MatInverse_In" localSheetId="35" hidden="1">#REF!</definedName>
    <definedName name="_MatInverse_In" localSheetId="41" hidden="1">#REF!</definedName>
    <definedName name="_MatInverse_In" localSheetId="43" hidden="1">#REF!</definedName>
    <definedName name="_MatInverse_In" hidden="1">#REF!</definedName>
    <definedName name="_MatInverse_Out" localSheetId="7" hidden="1">#REF!</definedName>
    <definedName name="_MatInverse_Out" localSheetId="10" hidden="1">#REF!</definedName>
    <definedName name="_MatInverse_Out" localSheetId="11" hidden="1">#REF!</definedName>
    <definedName name="_MatInverse_Out" localSheetId="13" hidden="1">#REF!</definedName>
    <definedName name="_MatInverse_Out" localSheetId="14" hidden="1">#REF!</definedName>
    <definedName name="_MatInverse_Out" localSheetId="15" hidden="1">#REF!</definedName>
    <definedName name="_MatInverse_Out" localSheetId="17" hidden="1">#REF!</definedName>
    <definedName name="_MatInverse_Out" localSheetId="22" hidden="1">#REF!</definedName>
    <definedName name="_MatInverse_Out" localSheetId="32" hidden="1">#REF!</definedName>
    <definedName name="_MatInverse_Out" localSheetId="34" hidden="1">#REF!</definedName>
    <definedName name="_MatInverse_Out" localSheetId="36" hidden="1">#REF!</definedName>
    <definedName name="_MatInverse_Out" localSheetId="39" hidden="1">#REF!</definedName>
    <definedName name="_MatInverse_Out" localSheetId="45" hidden="1">#REF!</definedName>
    <definedName name="_MatInverse_Out" localSheetId="46" hidden="1">#REF!</definedName>
    <definedName name="_MatInverse_Out" localSheetId="37" hidden="1">#REF!</definedName>
    <definedName name="_MatInverse_Out" localSheetId="38" hidden="1">#REF!</definedName>
    <definedName name="_MatInverse_Out" localSheetId="40" hidden="1">#REF!</definedName>
    <definedName name="_MatInverse_Out" localSheetId="33" hidden="1">#REF!</definedName>
    <definedName name="_MatInverse_Out" localSheetId="35" hidden="1">#REF!</definedName>
    <definedName name="_MatInverse_Out" localSheetId="41" hidden="1">#REF!</definedName>
    <definedName name="_MatInverse_Out" localSheetId="43" hidden="1">#REF!</definedName>
    <definedName name="_MatInverse_Out" hidden="1">#REF!</definedName>
    <definedName name="_MES1" localSheetId="22">#REF!</definedName>
    <definedName name="_MES1">#REF!</definedName>
    <definedName name="_MET89" localSheetId="7">#REF!</definedName>
    <definedName name="_MET89" localSheetId="22">#REF!</definedName>
    <definedName name="_MET89" localSheetId="32">#REF!</definedName>
    <definedName name="_MET89" localSheetId="34">#REF!</definedName>
    <definedName name="_MET89" localSheetId="36">#REF!</definedName>
    <definedName name="_MET89" localSheetId="39">#REF!</definedName>
    <definedName name="_MET89" localSheetId="45">#REF!</definedName>
    <definedName name="_MET89" localSheetId="46">#REF!</definedName>
    <definedName name="_MET89" localSheetId="37">#REF!</definedName>
    <definedName name="_MET89" localSheetId="38">#REF!</definedName>
    <definedName name="_MET89" localSheetId="40">#REF!</definedName>
    <definedName name="_MET89" localSheetId="33">#REF!</definedName>
    <definedName name="_MET89" localSheetId="35">#REF!</definedName>
    <definedName name="_MET89" localSheetId="41">#REF!</definedName>
    <definedName name="_MET89" localSheetId="43">#REF!</definedName>
    <definedName name="_MET89">#REF!</definedName>
    <definedName name="_MET90" localSheetId="7">#REF!</definedName>
    <definedName name="_MET90" localSheetId="22">#REF!</definedName>
    <definedName name="_MET90" localSheetId="45">#REF!</definedName>
    <definedName name="_MET90" localSheetId="46">#REF!</definedName>
    <definedName name="_MET90" localSheetId="41">#REF!</definedName>
    <definedName name="_MET90" localSheetId="43">#REF!</definedName>
    <definedName name="_MET90">#REF!</definedName>
    <definedName name="_MET91" localSheetId="7">#REF!</definedName>
    <definedName name="_MET91" localSheetId="22">#REF!</definedName>
    <definedName name="_MET91" localSheetId="45">#REF!</definedName>
    <definedName name="_MET91" localSheetId="46">#REF!</definedName>
    <definedName name="_MET91" localSheetId="41">#REF!</definedName>
    <definedName name="_MET91" localSheetId="43">#REF!</definedName>
    <definedName name="_MET91">#REF!</definedName>
    <definedName name="_MET92" localSheetId="7">#REF!</definedName>
    <definedName name="_MET92" localSheetId="22">#REF!</definedName>
    <definedName name="_MET92" localSheetId="45">#REF!</definedName>
    <definedName name="_MET92" localSheetId="46">#REF!</definedName>
    <definedName name="_MET92" localSheetId="41">#REF!</definedName>
    <definedName name="_MET92" localSheetId="43">#REF!</definedName>
    <definedName name="_MET92">#REF!</definedName>
    <definedName name="_MET93" localSheetId="7">#REF!</definedName>
    <definedName name="_MET93" localSheetId="22">#REF!</definedName>
    <definedName name="_MET93" localSheetId="45">#REF!</definedName>
    <definedName name="_MET93" localSheetId="46">#REF!</definedName>
    <definedName name="_MET93" localSheetId="41">#REF!</definedName>
    <definedName name="_MET93" localSheetId="43">#REF!</definedName>
    <definedName name="_MET93">#REF!</definedName>
    <definedName name="_MET94" localSheetId="7">#REF!</definedName>
    <definedName name="_MET94" localSheetId="22">#REF!</definedName>
    <definedName name="_MET94" localSheetId="45">#REF!</definedName>
    <definedName name="_MET94" localSheetId="46">#REF!</definedName>
    <definedName name="_MET94" localSheetId="41">#REF!</definedName>
    <definedName name="_MET94" localSheetId="43">#REF!</definedName>
    <definedName name="_MET94">#REF!</definedName>
    <definedName name="_mio1" localSheetId="7">#REF!</definedName>
    <definedName name="_mio1">#REF!</definedName>
    <definedName name="_NA1" localSheetId="22">#REF!</definedName>
    <definedName name="_NA1" localSheetId="46">#REF!</definedName>
    <definedName name="_NA1">#REF!</definedName>
    <definedName name="_NA2" localSheetId="22">#REF!</definedName>
    <definedName name="_NA2" localSheetId="46">#REF!</definedName>
    <definedName name="_NA2">#REF!</definedName>
    <definedName name="_NA3" localSheetId="22">#REF!</definedName>
    <definedName name="_NA3" localSheetId="46">#REF!</definedName>
    <definedName name="_NA3">#REF!</definedName>
    <definedName name="_NB1" localSheetId="22">#REF!</definedName>
    <definedName name="_NB1" localSheetId="46">#REF!</definedName>
    <definedName name="_NB1">#REF!</definedName>
    <definedName name="_NB2" localSheetId="22">#REF!</definedName>
    <definedName name="_NB2" localSheetId="46">#REF!</definedName>
    <definedName name="_NB2">#REF!</definedName>
    <definedName name="_NC1" localSheetId="22">#REF!</definedName>
    <definedName name="_NC1" localSheetId="46">#REF!</definedName>
    <definedName name="_NC1">#REF!</definedName>
    <definedName name="_NC3" localSheetId="22">#REF!</definedName>
    <definedName name="_NC3" localSheetId="46">#REF!</definedName>
    <definedName name="_NC3">#REF!</definedName>
    <definedName name="_NC4" localSheetId="22">#REF!</definedName>
    <definedName name="_NC4" localSheetId="46">#REF!</definedName>
    <definedName name="_NC4">#REF!</definedName>
    <definedName name="_NOV06" localSheetId="7" hidden="1">{#N/A,#N/A,FALSE,"informes"}</definedName>
    <definedName name="_NOV06" localSheetId="8" hidden="1">{#N/A,#N/A,FALSE,"informes"}</definedName>
    <definedName name="_NOV06" localSheetId="11" hidden="1">{#N/A,#N/A,FALSE,"informes"}</definedName>
    <definedName name="_NOV06" localSheetId="12" hidden="1">{#N/A,#N/A,FALSE,"informes"}</definedName>
    <definedName name="_NOV06" localSheetId="13" hidden="1">{#N/A,#N/A,FALSE,"informes"}</definedName>
    <definedName name="_NOV06" localSheetId="14" hidden="1">{#N/A,#N/A,FALSE,"informes"}</definedName>
    <definedName name="_NOV06" localSheetId="15" hidden="1">{#N/A,#N/A,FALSE,"informes"}</definedName>
    <definedName name="_NOV06" localSheetId="16" hidden="1">{#N/A,#N/A,FALSE,"informes"}</definedName>
    <definedName name="_NOV06" localSheetId="17" hidden="1">{#N/A,#N/A,FALSE,"informes"}</definedName>
    <definedName name="_NOV06" localSheetId="18" hidden="1">{#N/A,#N/A,FALSE,"informes"}</definedName>
    <definedName name="_NOV06" localSheetId="19" hidden="1">{#N/A,#N/A,FALSE,"informes"}</definedName>
    <definedName name="_NOV06" localSheetId="20" hidden="1">{#N/A,#N/A,FALSE,"informes"}</definedName>
    <definedName name="_NOV06" localSheetId="21" hidden="1">{#N/A,#N/A,FALSE,"informes"}</definedName>
    <definedName name="_NOV06" localSheetId="22" hidden="1">{#N/A,#N/A,FALSE,"informes"}</definedName>
    <definedName name="_NOV06" localSheetId="29" hidden="1">{#N/A,#N/A,FALSE,"informes"}</definedName>
    <definedName name="_NOV06" localSheetId="32" hidden="1">{#N/A,#N/A,FALSE,"informes"}</definedName>
    <definedName name="_NOV06" localSheetId="34" hidden="1">{#N/A,#N/A,FALSE,"informes"}</definedName>
    <definedName name="_NOV06" localSheetId="36" hidden="1">{#N/A,#N/A,FALSE,"informes"}</definedName>
    <definedName name="_NOV06" localSheetId="39" hidden="1">{#N/A,#N/A,FALSE,"informes"}</definedName>
    <definedName name="_NOV06" localSheetId="45" hidden="1">{#N/A,#N/A,FALSE,"informes"}</definedName>
    <definedName name="_NOV06" localSheetId="46" hidden="1">{#N/A,#N/A,FALSE,"informes"}</definedName>
    <definedName name="_NOV06" localSheetId="37" hidden="1">{#N/A,#N/A,FALSE,"informes"}</definedName>
    <definedName name="_NOV06" localSheetId="38" hidden="1">{#N/A,#N/A,FALSE,"informes"}</definedName>
    <definedName name="_NOV06" localSheetId="40" hidden="1">{#N/A,#N/A,FALSE,"informes"}</definedName>
    <definedName name="_NOV06" localSheetId="23" hidden="1">{#N/A,#N/A,FALSE,"informes"}</definedName>
    <definedName name="_NOV06" localSheetId="24" hidden="1">{#N/A,#N/A,FALSE,"informes"}</definedName>
    <definedName name="_NOV06" localSheetId="25" hidden="1">{#N/A,#N/A,FALSE,"informes"}</definedName>
    <definedName name="_NOV06" localSheetId="26" hidden="1">{#N/A,#N/A,FALSE,"informes"}</definedName>
    <definedName name="_NOV06" localSheetId="27" hidden="1">{#N/A,#N/A,FALSE,"informes"}</definedName>
    <definedName name="_NOV06" localSheetId="28" hidden="1">{#N/A,#N/A,FALSE,"informes"}</definedName>
    <definedName name="_NOV06" localSheetId="33" hidden="1">{#N/A,#N/A,FALSE,"informes"}</definedName>
    <definedName name="_NOV06" localSheetId="35" hidden="1">{#N/A,#N/A,FALSE,"informes"}</definedName>
    <definedName name="_NOV06" localSheetId="41" hidden="1">{#N/A,#N/A,FALSE,"informes"}</definedName>
    <definedName name="_NOV06" localSheetId="43" hidden="1">{#N/A,#N/A,FALSE,"informes"}</definedName>
    <definedName name="_NOV06" hidden="1">{#N/A,#N/A,FALSE,"informes"}</definedName>
    <definedName name="_Order1" hidden="1">255</definedName>
    <definedName name="_Order2" hidden="1">255</definedName>
    <definedName name="_PAC29" localSheetId="7">#REF!</definedName>
    <definedName name="_PAC29" localSheetId="9">#REF!</definedName>
    <definedName name="_PAC29" localSheetId="22">#REF!</definedName>
    <definedName name="_PAC29" localSheetId="45">#REF!</definedName>
    <definedName name="_PAC29" localSheetId="46">#REF!</definedName>
    <definedName name="_PAC29" localSheetId="41">#REF!</definedName>
    <definedName name="_PAC29" localSheetId="43">#REF!</definedName>
    <definedName name="_PAC29">#REF!</definedName>
    <definedName name="_PAG1">#N/A</definedName>
    <definedName name="_Parse_In" localSheetId="7" hidden="1">#REF!</definedName>
    <definedName name="_Parse_In" localSheetId="41" hidden="1">#REF!</definedName>
    <definedName name="_Parse_In" localSheetId="43" hidden="1">#REF!</definedName>
    <definedName name="_Parse_In" hidden="1">#REF!</definedName>
    <definedName name="_Parse_Out" localSheetId="7" hidden="1">#REF!</definedName>
    <definedName name="_Parse_Out" localSheetId="41" hidden="1">#REF!</definedName>
    <definedName name="_Parse_Out" localSheetId="43" hidden="1">#REF!</definedName>
    <definedName name="_Parse_Out" hidden="1">#REF!</definedName>
    <definedName name="_PIB01" localSheetId="185">#REF!</definedName>
    <definedName name="_PIB01" localSheetId="187">#REF!</definedName>
    <definedName name="_PIB01" localSheetId="188">#REF!</definedName>
    <definedName name="_PIB01" localSheetId="7">#REF!</definedName>
    <definedName name="_PIB01" localSheetId="9">#REF!</definedName>
    <definedName name="_PIB01" localSheetId="22">#REF!</definedName>
    <definedName name="_PIB01" localSheetId="45">#REF!</definedName>
    <definedName name="_PIB01" localSheetId="54">#REF!</definedName>
    <definedName name="_PIB01" localSheetId="46">#REF!</definedName>
    <definedName name="_PIB01" localSheetId="183">#REF!</definedName>
    <definedName name="_PIB01" localSheetId="41">#REF!</definedName>
    <definedName name="_PIB01" localSheetId="43">#REF!</definedName>
    <definedName name="_PIB01">#REF!</definedName>
    <definedName name="_PIB02" localSheetId="185">#REF!</definedName>
    <definedName name="_PIB02" localSheetId="187">#REF!</definedName>
    <definedName name="_PIB02" localSheetId="188">#REF!</definedName>
    <definedName name="_PIB02" localSheetId="7">#REF!</definedName>
    <definedName name="_PIB02" localSheetId="9">#REF!</definedName>
    <definedName name="_PIB02" localSheetId="22">#REF!</definedName>
    <definedName name="_PIB02" localSheetId="45">#REF!</definedName>
    <definedName name="_PIB02" localSheetId="54">#REF!</definedName>
    <definedName name="_PIB02" localSheetId="46">#REF!</definedName>
    <definedName name="_PIB02" localSheetId="183">#REF!</definedName>
    <definedName name="_PIB02" localSheetId="41">#REF!</definedName>
    <definedName name="_PIB02" localSheetId="43">#REF!</definedName>
    <definedName name="_PIB02">#REF!</definedName>
    <definedName name="_pib1" localSheetId="185">#REF!</definedName>
    <definedName name="_pib1" localSheetId="187">#REF!</definedName>
    <definedName name="_pib1" localSheetId="188">#REF!</definedName>
    <definedName name="_pib1" localSheetId="7">#REF!</definedName>
    <definedName name="_pib1" localSheetId="9">#REF!</definedName>
    <definedName name="_pib1" localSheetId="22">#REF!</definedName>
    <definedName name="_pib1" localSheetId="45">#REF!</definedName>
    <definedName name="_pib1" localSheetId="54">#REF!</definedName>
    <definedName name="_pib1" localSheetId="46">#REF!</definedName>
    <definedName name="_pib1" localSheetId="183">#REF!</definedName>
    <definedName name="_pib1" localSheetId="41">#REF!</definedName>
    <definedName name="_pib1" localSheetId="43">#REF!</definedName>
    <definedName name="_pib1">#REF!</definedName>
    <definedName name="_PIb2000" localSheetId="187">#REF!</definedName>
    <definedName name="_PIb2000" localSheetId="188">#REF!</definedName>
    <definedName name="_PIb2000" localSheetId="7">#REF!</definedName>
    <definedName name="_PIb2000" localSheetId="9">#REF!</definedName>
    <definedName name="_PIb2000" localSheetId="18">#REF!</definedName>
    <definedName name="_PIb2000" localSheetId="19">#REF!</definedName>
    <definedName name="_PIb2000" localSheetId="20">#REF!</definedName>
    <definedName name="_PIb2000" localSheetId="21">#REF!</definedName>
    <definedName name="_PIb2000" localSheetId="22">#REF!</definedName>
    <definedName name="_PIb2000" localSheetId="45">#REF!</definedName>
    <definedName name="_PIb2000" localSheetId="54">#REF!</definedName>
    <definedName name="_PIb2000" localSheetId="46">#REF!</definedName>
    <definedName name="_PIb2000" localSheetId="41">#REF!</definedName>
    <definedName name="_PIb2000" localSheetId="43">#REF!</definedName>
    <definedName name="_PIb2000">#REF!</definedName>
    <definedName name="_PIB90" localSheetId="7">#REF!</definedName>
    <definedName name="_PIB90" localSheetId="22">#REF!</definedName>
    <definedName name="_PIB90" localSheetId="45">#REF!</definedName>
    <definedName name="_PIB90" localSheetId="46">#REF!</definedName>
    <definedName name="_PIB90" localSheetId="41">#REF!</definedName>
    <definedName name="_PIB90" localSheetId="43">#REF!</definedName>
    <definedName name="_PIB90">#REF!</definedName>
    <definedName name="_PIB91" localSheetId="7">#REF!</definedName>
    <definedName name="_PIB91" localSheetId="22">#REF!</definedName>
    <definedName name="_PIB91" localSheetId="45">#REF!</definedName>
    <definedName name="_PIB91" localSheetId="46">#REF!</definedName>
    <definedName name="_PIB91" localSheetId="41">#REF!</definedName>
    <definedName name="_PIB91" localSheetId="43">#REF!</definedName>
    <definedName name="_PIB91">#REF!</definedName>
    <definedName name="_PIB92" localSheetId="7">#REF!</definedName>
    <definedName name="_PIB92" localSheetId="22">#REF!</definedName>
    <definedName name="_PIB92" localSheetId="45">#REF!</definedName>
    <definedName name="_PIB92" localSheetId="46">#REF!</definedName>
    <definedName name="_PIB92" localSheetId="41">#REF!</definedName>
    <definedName name="_PIB92" localSheetId="43">#REF!</definedName>
    <definedName name="_PIB92">#REF!</definedName>
    <definedName name="_PIB93" localSheetId="187">#REF!</definedName>
    <definedName name="_PIB93" localSheetId="188">#REF!</definedName>
    <definedName name="_PIB93" localSheetId="7">#REF!</definedName>
    <definedName name="_PIB93" localSheetId="9">#REF!</definedName>
    <definedName name="_PIB93" localSheetId="18">#REF!</definedName>
    <definedName name="_PIB93" localSheetId="19">#REF!</definedName>
    <definedName name="_PIB93" localSheetId="20">#REF!</definedName>
    <definedName name="_PIB93" localSheetId="21">#REF!</definedName>
    <definedName name="_PIB93" localSheetId="22">#REF!</definedName>
    <definedName name="_PIB93" localSheetId="45">#REF!</definedName>
    <definedName name="_PIB93" localSheetId="54">#REF!</definedName>
    <definedName name="_PIB93" localSheetId="46">#REF!</definedName>
    <definedName name="_PIB93" localSheetId="41">#REF!</definedName>
    <definedName name="_PIB93" localSheetId="43">#REF!</definedName>
    <definedName name="_PIB93">#REF!</definedName>
    <definedName name="_PIB94" localSheetId="187">#REF!</definedName>
    <definedName name="_PIB94" localSheetId="188">#REF!</definedName>
    <definedName name="_PIB94" localSheetId="7">#REF!</definedName>
    <definedName name="_PIB94" localSheetId="9">#REF!</definedName>
    <definedName name="_PIB94" localSheetId="18">#REF!</definedName>
    <definedName name="_PIB94" localSheetId="19">#REF!</definedName>
    <definedName name="_PIB94" localSheetId="20">#REF!</definedName>
    <definedName name="_PIB94" localSheetId="21">#REF!</definedName>
    <definedName name="_PIB94" localSheetId="22">#REF!</definedName>
    <definedName name="_PIB94" localSheetId="45">#REF!</definedName>
    <definedName name="_PIB94" localSheetId="54">#REF!</definedName>
    <definedName name="_PIB94" localSheetId="46">#REF!</definedName>
    <definedName name="_PIB94" localSheetId="41">#REF!</definedName>
    <definedName name="_PIB94" localSheetId="43">#REF!</definedName>
    <definedName name="_PIB94">#REF!</definedName>
    <definedName name="_PIB95" localSheetId="187">#REF!</definedName>
    <definedName name="_PIB95" localSheetId="188">#REF!</definedName>
    <definedName name="_PIB95" localSheetId="7">#REF!</definedName>
    <definedName name="_PIB95" localSheetId="9">#REF!</definedName>
    <definedName name="_PIB95" localSheetId="22">#REF!</definedName>
    <definedName name="_PIB95" localSheetId="45">#REF!</definedName>
    <definedName name="_PIB95" localSheetId="54">#REF!</definedName>
    <definedName name="_PIB95" localSheetId="46">#REF!</definedName>
    <definedName name="_PIB95" localSheetId="41">#REF!</definedName>
    <definedName name="_PIB95" localSheetId="43">#REF!</definedName>
    <definedName name="_PIB95">#REF!</definedName>
    <definedName name="_PIB96" localSheetId="187">#REF!</definedName>
    <definedName name="_PIB96" localSheetId="188">#REF!</definedName>
    <definedName name="_PIB96" localSheetId="7">#REF!</definedName>
    <definedName name="_PIB96" localSheetId="9">#REF!</definedName>
    <definedName name="_PIB96" localSheetId="22">#REF!</definedName>
    <definedName name="_PIB96" localSheetId="45">#REF!</definedName>
    <definedName name="_PIB96" localSheetId="54">#REF!</definedName>
    <definedName name="_PIB96" localSheetId="46">#REF!</definedName>
    <definedName name="_PIB96" localSheetId="41">#REF!</definedName>
    <definedName name="_PIB96" localSheetId="43">#REF!</definedName>
    <definedName name="_PIB96">#REF!</definedName>
    <definedName name="_PIB97" localSheetId="187">#REF!</definedName>
    <definedName name="_PIB97" localSheetId="188">#REF!</definedName>
    <definedName name="_PIB97" localSheetId="7">#REF!</definedName>
    <definedName name="_PIB97" localSheetId="9">#REF!</definedName>
    <definedName name="_PIB97" localSheetId="22">#REF!</definedName>
    <definedName name="_PIB97" localSheetId="45">#REF!</definedName>
    <definedName name="_PIB97" localSheetId="54">#REF!</definedName>
    <definedName name="_PIB97" localSheetId="56">#REF!</definedName>
    <definedName name="_PIB97" localSheetId="59">#REF!</definedName>
    <definedName name="_PIB97" localSheetId="62">#REF!</definedName>
    <definedName name="_PIB97" localSheetId="78">#REF!</definedName>
    <definedName name="_PIB97" localSheetId="80">#REF!</definedName>
    <definedName name="_PIB97" localSheetId="83">#REF!</definedName>
    <definedName name="_PIB97" localSheetId="86">#REF!</definedName>
    <definedName name="_PIB97" localSheetId="46">#REF!</definedName>
    <definedName name="_PIB97" localSheetId="41">#REF!</definedName>
    <definedName name="_PIB97" localSheetId="43">#REF!</definedName>
    <definedName name="_PIB97">#REF!</definedName>
    <definedName name="_PIB98" localSheetId="187">#REF!</definedName>
    <definedName name="_PIB98" localSheetId="188">#REF!</definedName>
    <definedName name="_PIB98" localSheetId="7">#REF!</definedName>
    <definedName name="_PIB98" localSheetId="9">#REF!</definedName>
    <definedName name="_PIB98" localSheetId="22">#REF!</definedName>
    <definedName name="_PIB98" localSheetId="45">#REF!</definedName>
    <definedName name="_PIB98" localSheetId="54">#REF!</definedName>
    <definedName name="_PIB98" localSheetId="56">#REF!</definedName>
    <definedName name="_PIB98" localSheetId="59">#REF!</definedName>
    <definedName name="_PIB98" localSheetId="62">#REF!</definedName>
    <definedName name="_PIB98" localSheetId="78">#REF!</definedName>
    <definedName name="_PIB98" localSheetId="80">#REF!</definedName>
    <definedName name="_PIB98" localSheetId="83">#REF!</definedName>
    <definedName name="_PIB98" localSheetId="86">#REF!</definedName>
    <definedName name="_PIB98" localSheetId="46">#REF!</definedName>
    <definedName name="_PIB98" localSheetId="41">#REF!</definedName>
    <definedName name="_PIB98" localSheetId="43">#REF!</definedName>
    <definedName name="_PIB98">#REF!</definedName>
    <definedName name="_PIB99" localSheetId="187">#REF!</definedName>
    <definedName name="_PIB99" localSheetId="188">#REF!</definedName>
    <definedName name="_PIB99" localSheetId="7">#REF!</definedName>
    <definedName name="_PIB99" localSheetId="9">#REF!</definedName>
    <definedName name="_PIB99" localSheetId="22">#REF!</definedName>
    <definedName name="_PIB99" localSheetId="45">#REF!</definedName>
    <definedName name="_PIB99" localSheetId="54">#REF!</definedName>
    <definedName name="_PIB99" localSheetId="56">#REF!</definedName>
    <definedName name="_PIB99" localSheetId="59">#REF!</definedName>
    <definedName name="_PIB99" localSheetId="62">#REF!</definedName>
    <definedName name="_PIB99" localSheetId="78">#REF!</definedName>
    <definedName name="_PIB99" localSheetId="80">#REF!</definedName>
    <definedName name="_PIB99" localSheetId="83">#REF!</definedName>
    <definedName name="_PIB99" localSheetId="86">#REF!</definedName>
    <definedName name="_PIB99" localSheetId="46">#REF!</definedName>
    <definedName name="_PIB99" localSheetId="41">#REF!</definedName>
    <definedName name="_PIB99" localSheetId="43">#REF!</definedName>
    <definedName name="_PIB99">#REF!</definedName>
    <definedName name="_Print_Area" localSheetId="7">#REF!</definedName>
    <definedName name="_Print_Area" localSheetId="22">#REF!</definedName>
    <definedName name="_Print_Area" localSheetId="32">#REF!</definedName>
    <definedName name="_Print_Area" localSheetId="34">#REF!</definedName>
    <definedName name="_Print_Area" localSheetId="36">#REF!</definedName>
    <definedName name="_Print_Area" localSheetId="39">#REF!</definedName>
    <definedName name="_Print_Area" localSheetId="46">#REF!</definedName>
    <definedName name="_Print_Area" localSheetId="37">#REF!</definedName>
    <definedName name="_Print_Area" localSheetId="38">#REF!</definedName>
    <definedName name="_Print_Area" localSheetId="40">#REF!</definedName>
    <definedName name="_Print_Area" localSheetId="33">#REF!</definedName>
    <definedName name="_Print_Area" localSheetId="35">#REF!</definedName>
    <definedName name="_Print_Area" localSheetId="41">#REF!</definedName>
    <definedName name="_Print_Area" localSheetId="43">#REF!</definedName>
    <definedName name="_Print_Area">#REF!</definedName>
    <definedName name="_Pub04" localSheetId="7">#REF!</definedName>
    <definedName name="_Pub04" localSheetId="22">#REF!</definedName>
    <definedName name="_Pub04" localSheetId="32">#REF!</definedName>
    <definedName name="_Pub04" localSheetId="34">#REF!</definedName>
    <definedName name="_Pub04" localSheetId="36">#REF!</definedName>
    <definedName name="_Pub04" localSheetId="39">#REF!</definedName>
    <definedName name="_Pub04" localSheetId="45">#REF!</definedName>
    <definedName name="_Pub04" localSheetId="44">#REF!</definedName>
    <definedName name="_Pub04" localSheetId="46">#REF!</definedName>
    <definedName name="_Pub04" localSheetId="47">#REF!</definedName>
    <definedName name="_Pub04" localSheetId="37">#REF!</definedName>
    <definedName name="_Pub04" localSheetId="38">#REF!</definedName>
    <definedName name="_Pub04" localSheetId="40">#REF!</definedName>
    <definedName name="_Pub04" localSheetId="33">#REF!</definedName>
    <definedName name="_Pub04" localSheetId="35">#REF!</definedName>
    <definedName name="_Pub04" localSheetId="41">#REF!</definedName>
    <definedName name="_Pub04" localSheetId="43">#REF!</definedName>
    <definedName name="_Pub04">#REF!</definedName>
    <definedName name="_Pub05" localSheetId="7">#REF!</definedName>
    <definedName name="_Pub05" localSheetId="22">#REF!</definedName>
    <definedName name="_Pub05" localSheetId="32">#REF!</definedName>
    <definedName name="_Pub05" localSheetId="34">#REF!</definedName>
    <definedName name="_Pub05" localSheetId="36">#REF!</definedName>
    <definedName name="_Pub05" localSheetId="39">#REF!</definedName>
    <definedName name="_Pub05" localSheetId="45">#REF!</definedName>
    <definedName name="_Pub05" localSheetId="44">#REF!</definedName>
    <definedName name="_Pub05" localSheetId="46">#REF!</definedName>
    <definedName name="_Pub05" localSheetId="47">#REF!</definedName>
    <definedName name="_Pub05" localSheetId="37">#REF!</definedName>
    <definedName name="_Pub05" localSheetId="38">#REF!</definedName>
    <definedName name="_Pub05" localSheetId="40">#REF!</definedName>
    <definedName name="_Pub05" localSheetId="33">#REF!</definedName>
    <definedName name="_Pub05" localSheetId="35">#REF!</definedName>
    <definedName name="_Pub05" localSheetId="41">#REF!</definedName>
    <definedName name="_Pub05" localSheetId="43">#REF!</definedName>
    <definedName name="_Pub05">#REF!</definedName>
    <definedName name="_Pub06" localSheetId="7">#REF!</definedName>
    <definedName name="_Pub06" localSheetId="22">#REF!</definedName>
    <definedName name="_Pub06" localSheetId="45">#REF!</definedName>
    <definedName name="_Pub06" localSheetId="44">#REF!</definedName>
    <definedName name="_Pub06" localSheetId="46">#REF!</definedName>
    <definedName name="_Pub06" localSheetId="47">#REF!</definedName>
    <definedName name="_Pub06" localSheetId="41">#REF!</definedName>
    <definedName name="_Pub06" localSheetId="43">#REF!</definedName>
    <definedName name="_Pub06">#REF!</definedName>
    <definedName name="_R" localSheetId="7" hidden="1">{"INGRESOS DOLARES",#N/A,FALSE,"informes"}</definedName>
    <definedName name="_R" localSheetId="8" hidden="1">{"INGRESOS DOLARES",#N/A,FALSE,"informes"}</definedName>
    <definedName name="_R" localSheetId="9" hidden="1">{"INGRESOS DOLARES",#N/A,FALSE,"informes"}</definedName>
    <definedName name="_R" localSheetId="10" hidden="1">{"INGRESOS DOLARES",#N/A,FALSE,"informes"}</definedName>
    <definedName name="_R" localSheetId="11" hidden="1">{"INGRESOS DOLARES",#N/A,FALSE,"informes"}</definedName>
    <definedName name="_R" localSheetId="12" hidden="1">{"INGRESOS DOLARES",#N/A,FALSE,"informes"}</definedName>
    <definedName name="_R" localSheetId="13" hidden="1">{"INGRESOS DOLARES",#N/A,FALSE,"informes"}</definedName>
    <definedName name="_R" localSheetId="14" hidden="1">{"INGRESOS DOLARES",#N/A,FALSE,"informes"}</definedName>
    <definedName name="_R" localSheetId="15" hidden="1">{"INGRESOS DOLARES",#N/A,FALSE,"informes"}</definedName>
    <definedName name="_R" localSheetId="17" hidden="1">{"INGRESOS DOLARES",#N/A,FALSE,"informes"}</definedName>
    <definedName name="_R" localSheetId="18" hidden="1">{"INGRESOS DOLARES",#N/A,FALSE,"informes"}</definedName>
    <definedName name="_R" localSheetId="19" hidden="1">{"INGRESOS DOLARES",#N/A,FALSE,"informes"}</definedName>
    <definedName name="_R" localSheetId="20" hidden="1">{"INGRESOS DOLARES",#N/A,FALSE,"informes"}</definedName>
    <definedName name="_R" localSheetId="21" hidden="1">{"INGRESOS DOLARES",#N/A,FALSE,"informes"}</definedName>
    <definedName name="_R" localSheetId="22" hidden="1">{"INGRESOS DOLARES",#N/A,FALSE,"informes"}</definedName>
    <definedName name="_R" localSheetId="29" hidden="1">{"INGRESOS DOLARES",#N/A,FALSE,"informes"}</definedName>
    <definedName name="_R" localSheetId="32" hidden="1">{"INGRESOS DOLARES",#N/A,FALSE,"informes"}</definedName>
    <definedName name="_R" localSheetId="34" hidden="1">{"INGRESOS DOLARES",#N/A,FALSE,"informes"}</definedName>
    <definedName name="_R" localSheetId="36" hidden="1">{"INGRESOS DOLARES",#N/A,FALSE,"informes"}</definedName>
    <definedName name="_R" localSheetId="39" hidden="1">{"INGRESOS DOLARES",#N/A,FALSE,"informes"}</definedName>
    <definedName name="_R" localSheetId="45" hidden="1">{"INGRESOS DOLARES",#N/A,FALSE,"informes"}</definedName>
    <definedName name="_R" localSheetId="54" hidden="1">{"INGRESOS DOLARES",#N/A,FALSE,"informes"}</definedName>
    <definedName name="_R" localSheetId="55" hidden="1">{"INGRESOS DOLARES",#N/A,FALSE,"informes"}</definedName>
    <definedName name="_R" localSheetId="56" hidden="1">{"INGRESOS DOLARES",#N/A,FALSE,"informes"}</definedName>
    <definedName name="_R" localSheetId="59" hidden="1">{"INGRESOS DOLARES",#N/A,FALSE,"informes"}</definedName>
    <definedName name="_R" localSheetId="62" hidden="1">{"INGRESOS DOLARES",#N/A,FALSE,"informes"}</definedName>
    <definedName name="_R" localSheetId="78" hidden="1">{"INGRESOS DOLARES",#N/A,FALSE,"informes"}</definedName>
    <definedName name="_R" localSheetId="79" hidden="1">{"INGRESOS DOLARES",#N/A,FALSE,"informes"}</definedName>
    <definedName name="_R" localSheetId="80" hidden="1">{"INGRESOS DOLARES",#N/A,FALSE,"informes"}</definedName>
    <definedName name="_R" localSheetId="83" hidden="1">{"INGRESOS DOLARES",#N/A,FALSE,"informes"}</definedName>
    <definedName name="_R" localSheetId="86" hidden="1">{"INGRESOS DOLARES",#N/A,FALSE,"informes"}</definedName>
    <definedName name="_R" localSheetId="46" hidden="1">{"INGRESOS DOLARES",#N/A,FALSE,"informes"}</definedName>
    <definedName name="_R" localSheetId="37" hidden="1">{"INGRESOS DOLARES",#N/A,FALSE,"informes"}</definedName>
    <definedName name="_R" localSheetId="38" hidden="1">{"INGRESOS DOLARES",#N/A,FALSE,"informes"}</definedName>
    <definedName name="_R" localSheetId="40" hidden="1">{"INGRESOS DOLARES",#N/A,FALSE,"informes"}</definedName>
    <definedName name="_R" localSheetId="23" hidden="1">{"INGRESOS DOLARES",#N/A,FALSE,"informes"}</definedName>
    <definedName name="_R" localSheetId="24" hidden="1">{"INGRESOS DOLARES",#N/A,FALSE,"informes"}</definedName>
    <definedName name="_R" localSheetId="25" hidden="1">{"INGRESOS DOLARES",#N/A,FALSE,"informes"}</definedName>
    <definedName name="_R" localSheetId="26" hidden="1">{"INGRESOS DOLARES",#N/A,FALSE,"informes"}</definedName>
    <definedName name="_R" localSheetId="27" hidden="1">{"INGRESOS DOLARES",#N/A,FALSE,"informes"}</definedName>
    <definedName name="_R" localSheetId="28" hidden="1">{"INGRESOS DOLARES",#N/A,FALSE,"informes"}</definedName>
    <definedName name="_R" localSheetId="33" hidden="1">{"INGRESOS DOLARES",#N/A,FALSE,"informes"}</definedName>
    <definedName name="_R" localSheetId="35" hidden="1">{"INGRESOS DOLARES",#N/A,FALSE,"informes"}</definedName>
    <definedName name="_R" localSheetId="41" hidden="1">{"INGRESOS DOLARES",#N/A,FALSE,"informes"}</definedName>
    <definedName name="_R" localSheetId="43" hidden="1">{"INGRESOS DOLARES",#N/A,FALSE,"informes"}</definedName>
    <definedName name="_R" localSheetId="87" hidden="1">{"INGRESOS DOLARES",#N/A,FALSE,"informes"}</definedName>
    <definedName name="_R" hidden="1">{"INGRESOS DOLARES",#N/A,FALSE,"informes"}</definedName>
    <definedName name="_RE1" localSheetId="7">#REF!</definedName>
    <definedName name="_RE1" localSheetId="22">#REF!</definedName>
    <definedName name="_RE1" localSheetId="41">#REF!</definedName>
    <definedName name="_RE1" localSheetId="43">#REF!</definedName>
    <definedName name="_RE1">#REF!</definedName>
    <definedName name="_RE2" localSheetId="7">#REF!</definedName>
    <definedName name="_RE2" localSheetId="22">#REF!</definedName>
    <definedName name="_RE2" localSheetId="41">#REF!</definedName>
    <definedName name="_RE2" localSheetId="43">#REF!</definedName>
    <definedName name="_RE2">#REF!</definedName>
    <definedName name="_re23" localSheetId="7">#REF!</definedName>
    <definedName name="_re23" localSheetId="9">#REF!</definedName>
    <definedName name="_re23" localSheetId="22">#REF!</definedName>
    <definedName name="_re23" localSheetId="32">#REF!</definedName>
    <definedName name="_re23" localSheetId="34">#REF!</definedName>
    <definedName name="_re23" localSheetId="36">#REF!</definedName>
    <definedName name="_re23" localSheetId="39">#REF!</definedName>
    <definedName name="_re23" localSheetId="45">#REF!</definedName>
    <definedName name="_re23" localSheetId="46">#REF!</definedName>
    <definedName name="_re23" localSheetId="37">#REF!</definedName>
    <definedName name="_re23" localSheetId="38">#REF!</definedName>
    <definedName name="_re23" localSheetId="40">#REF!</definedName>
    <definedName name="_re23" localSheetId="33">#REF!</definedName>
    <definedName name="_re23" localSheetId="35">#REF!</definedName>
    <definedName name="_re23" localSheetId="41">#REF!</definedName>
    <definedName name="_re23" localSheetId="43">#REF!</definedName>
    <definedName name="_re23">#REF!</definedName>
    <definedName name="_Regression_Out" localSheetId="185" hidden="1">#REF!</definedName>
    <definedName name="_Regression_Out" localSheetId="187" hidden="1">#REF!</definedName>
    <definedName name="_Regression_Out" localSheetId="188" hidden="1">#REF!</definedName>
    <definedName name="_Regression_Out" localSheetId="7" hidden="1">#REF!</definedName>
    <definedName name="_Regression_Out" localSheetId="9" hidden="1">#REF!</definedName>
    <definedName name="_Regression_Out" localSheetId="10" hidden="1">#REF!</definedName>
    <definedName name="_Regression_Out" localSheetId="11" hidden="1">#REF!</definedName>
    <definedName name="_Regression_Out" localSheetId="13" hidden="1">#REF!</definedName>
    <definedName name="_Regression_Out" localSheetId="14" hidden="1">#REF!</definedName>
    <definedName name="_Regression_Out" localSheetId="15" hidden="1">#REF!</definedName>
    <definedName name="_Regression_Out" localSheetId="17" hidden="1">#REF!</definedName>
    <definedName name="_Regression_Out" localSheetId="22" hidden="1">#REF!</definedName>
    <definedName name="_Regression_Out" localSheetId="32" hidden="1">#REF!</definedName>
    <definedName name="_Regression_Out" localSheetId="34" hidden="1">#REF!</definedName>
    <definedName name="_Regression_Out" localSheetId="36" hidden="1">#REF!</definedName>
    <definedName name="_Regression_Out" localSheetId="39" hidden="1">#REF!</definedName>
    <definedName name="_Regression_Out" localSheetId="45" hidden="1">#REF!</definedName>
    <definedName name="_Regression_Out" localSheetId="46" hidden="1">#REF!</definedName>
    <definedName name="_Regression_Out" localSheetId="183" hidden="1">#REF!</definedName>
    <definedName name="_Regression_Out" localSheetId="37" hidden="1">#REF!</definedName>
    <definedName name="_Regression_Out" localSheetId="38" hidden="1">#REF!</definedName>
    <definedName name="_Regression_Out" localSheetId="40" hidden="1">#REF!</definedName>
    <definedName name="_Regression_Out" localSheetId="33" hidden="1">#REF!</definedName>
    <definedName name="_Regression_Out" localSheetId="35" hidden="1">#REF!</definedName>
    <definedName name="_Regression_Out" localSheetId="41" hidden="1">#REF!</definedName>
    <definedName name="_Regression_Out" localSheetId="43" hidden="1">#REF!</definedName>
    <definedName name="_Regression_Out" hidden="1">#REF!</definedName>
    <definedName name="_Regression_X" localSheetId="185" hidden="1">#REF!</definedName>
    <definedName name="_Regression_X" localSheetId="188" hidden="1">#REF!</definedName>
    <definedName name="_Regression_X" localSheetId="7" hidden="1">#REF!</definedName>
    <definedName name="_Regression_X" localSheetId="9" hidden="1">#REF!</definedName>
    <definedName name="_Regression_X" localSheetId="10" hidden="1">#REF!</definedName>
    <definedName name="_Regression_X" localSheetId="11" hidden="1">#REF!</definedName>
    <definedName name="_Regression_X" localSheetId="13" hidden="1">#REF!</definedName>
    <definedName name="_Regression_X" localSheetId="14" hidden="1">#REF!</definedName>
    <definedName name="_Regression_X" localSheetId="15" hidden="1">#REF!</definedName>
    <definedName name="_Regression_X" localSheetId="17" hidden="1">#REF!</definedName>
    <definedName name="_Regression_X" localSheetId="22" hidden="1">#REF!</definedName>
    <definedName name="_Regression_X" localSheetId="32" hidden="1">#REF!</definedName>
    <definedName name="_Regression_X" localSheetId="34" hidden="1">#REF!</definedName>
    <definedName name="_Regression_X" localSheetId="36" hidden="1">#REF!</definedName>
    <definedName name="_Regression_X" localSheetId="39" hidden="1">#REF!</definedName>
    <definedName name="_Regression_X" localSheetId="45" hidden="1">#REF!</definedName>
    <definedName name="_Regression_X" localSheetId="46" hidden="1">#REF!</definedName>
    <definedName name="_Regression_X" localSheetId="183" hidden="1">#REF!</definedName>
    <definedName name="_Regression_X" localSheetId="37" hidden="1">#REF!</definedName>
    <definedName name="_Regression_X" localSheetId="38" hidden="1">#REF!</definedName>
    <definedName name="_Regression_X" localSheetId="40" hidden="1">#REF!</definedName>
    <definedName name="_Regression_X" localSheetId="33" hidden="1">#REF!</definedName>
    <definedName name="_Regression_X" localSheetId="35" hidden="1">#REF!</definedName>
    <definedName name="_Regression_X" localSheetId="41" hidden="1">#REF!</definedName>
    <definedName name="_Regression_X" localSheetId="43" hidden="1">#REF!</definedName>
    <definedName name="_Regression_X" hidden="1">#REF!</definedName>
    <definedName name="_Regression_Y" localSheetId="185" hidden="1">#REF!</definedName>
    <definedName name="_Regression_Y" localSheetId="188" hidden="1">#REF!</definedName>
    <definedName name="_Regression_Y" localSheetId="7" hidden="1">#REF!</definedName>
    <definedName name="_Regression_Y" localSheetId="9" hidden="1">#REF!</definedName>
    <definedName name="_Regression_Y" localSheetId="17" hidden="1">#REF!</definedName>
    <definedName name="_Regression_Y" localSheetId="22" hidden="1">#REF!</definedName>
    <definedName name="_Regression_Y" localSheetId="36" hidden="1">#REF!</definedName>
    <definedName name="_Regression_Y" localSheetId="39" hidden="1">#REF!</definedName>
    <definedName name="_Regression_Y" localSheetId="45" hidden="1">#REF!</definedName>
    <definedName name="_Regression_Y" localSheetId="46" hidden="1">#REF!</definedName>
    <definedName name="_Regression_Y" localSheetId="183" hidden="1">#REF!</definedName>
    <definedName name="_Regression_Y" localSheetId="37" hidden="1">#REF!</definedName>
    <definedName name="_Regression_Y" localSheetId="38" hidden="1">#REF!</definedName>
    <definedName name="_Regression_Y" localSheetId="40" hidden="1">#REF!</definedName>
    <definedName name="_Regression_Y" localSheetId="41" hidden="1">#REF!</definedName>
    <definedName name="_Regression_Y" localSheetId="43" hidden="1">#REF!</definedName>
    <definedName name="_Regression_Y" hidden="1">#REF!</definedName>
    <definedName name="_res1" localSheetId="7">#REF!</definedName>
    <definedName name="_res1" localSheetId="9">#REF!</definedName>
    <definedName name="_res1" localSheetId="22">#REF!</definedName>
    <definedName name="_res1" localSheetId="36">#REF!</definedName>
    <definedName name="_res1" localSheetId="39">#REF!</definedName>
    <definedName name="_res1" localSheetId="45">#REF!</definedName>
    <definedName name="_res1" localSheetId="54">#REF!</definedName>
    <definedName name="_res1" localSheetId="46">#REF!</definedName>
    <definedName name="_res1" localSheetId="37">#REF!</definedName>
    <definedName name="_res1" localSheetId="38">#REF!</definedName>
    <definedName name="_res1" localSheetId="40">#REF!</definedName>
    <definedName name="_res1" localSheetId="41">#REF!</definedName>
    <definedName name="_res1" localSheetId="43">#REF!</definedName>
    <definedName name="_res1">#REF!</definedName>
    <definedName name="_res2" localSheetId="7">#REF!</definedName>
    <definedName name="_res2" localSheetId="9">#REF!</definedName>
    <definedName name="_res2" localSheetId="22">#REF!</definedName>
    <definedName name="_res2" localSheetId="36">#REF!</definedName>
    <definedName name="_res2" localSheetId="39">#REF!</definedName>
    <definedName name="_res2" localSheetId="45">#REF!</definedName>
    <definedName name="_res2" localSheetId="46">#REF!</definedName>
    <definedName name="_res2" localSheetId="37">#REF!</definedName>
    <definedName name="_res2" localSheetId="38">#REF!</definedName>
    <definedName name="_res2" localSheetId="40">#REF!</definedName>
    <definedName name="_res2" localSheetId="41">#REF!</definedName>
    <definedName name="_res2" localSheetId="43">#REF!</definedName>
    <definedName name="_res2">#REF!</definedName>
    <definedName name="_RES9397" localSheetId="185">#REF!</definedName>
    <definedName name="_RES9397" localSheetId="188">#REF!</definedName>
    <definedName name="_RES9397" localSheetId="7">#REF!</definedName>
    <definedName name="_RES9397" localSheetId="9">#REF!</definedName>
    <definedName name="_RES9397" localSheetId="22">#REF!</definedName>
    <definedName name="_RES9397" localSheetId="45">#REF!</definedName>
    <definedName name="_RES9397" localSheetId="56">#REF!</definedName>
    <definedName name="_RES9397" localSheetId="59">#REF!</definedName>
    <definedName name="_RES9397" localSheetId="62">#REF!</definedName>
    <definedName name="_RES9397" localSheetId="78">#REF!</definedName>
    <definedName name="_RES9397" localSheetId="80">#REF!</definedName>
    <definedName name="_RES9397" localSheetId="83">#REF!</definedName>
    <definedName name="_RES9397" localSheetId="86">#REF!</definedName>
    <definedName name="_RES9397" localSheetId="46">#REF!</definedName>
    <definedName name="_RES9397" localSheetId="183">#REF!</definedName>
    <definedName name="_RES9397" localSheetId="41">#REF!</definedName>
    <definedName name="_RES9397" localSheetId="43">#REF!</definedName>
    <definedName name="_RES9397">#REF!</definedName>
    <definedName name="_rez2" localSheetId="187">#REF!</definedName>
    <definedName name="_rez2" localSheetId="188">#REF!</definedName>
    <definedName name="_rez2" localSheetId="7">#REF!</definedName>
    <definedName name="_rez2" localSheetId="9">#REF!</definedName>
    <definedName name="_rez2" localSheetId="22">#REF!</definedName>
    <definedName name="_rez2" localSheetId="45">#REF!</definedName>
    <definedName name="_rez2" localSheetId="54">#REF!</definedName>
    <definedName name="_rez2" localSheetId="46">#REF!</definedName>
    <definedName name="_rez2" localSheetId="41">#REF!</definedName>
    <definedName name="_rez2" localSheetId="43">#REF!</definedName>
    <definedName name="_rez2">#REF!</definedName>
    <definedName name="_rez3" localSheetId="187">#REF!</definedName>
    <definedName name="_rez3" localSheetId="188">#REF!</definedName>
    <definedName name="_rez3" localSheetId="7">#REF!</definedName>
    <definedName name="_rez3" localSheetId="9">#REF!</definedName>
    <definedName name="_rez3" localSheetId="22">#REF!</definedName>
    <definedName name="_rez3" localSheetId="45">#REF!</definedName>
    <definedName name="_rez3" localSheetId="54">#REF!</definedName>
    <definedName name="_rez3" localSheetId="46">#REF!</definedName>
    <definedName name="_rez3" localSheetId="41">#REF!</definedName>
    <definedName name="_rez3" localSheetId="43">#REF!</definedName>
    <definedName name="_rez3">#REF!</definedName>
    <definedName name="_rez4" localSheetId="187">#REF!</definedName>
    <definedName name="_rez4" localSheetId="188">#REF!</definedName>
    <definedName name="_rez4" localSheetId="7">#REF!</definedName>
    <definedName name="_rez4" localSheetId="9">#REF!</definedName>
    <definedName name="_rez4" localSheetId="22">#REF!</definedName>
    <definedName name="_rez4" localSheetId="45">#REF!</definedName>
    <definedName name="_rez4" localSheetId="54">#REF!</definedName>
    <definedName name="_rez4" localSheetId="46">#REF!</definedName>
    <definedName name="_rez4" localSheetId="41">#REF!</definedName>
    <definedName name="_rez4" localSheetId="43">#REF!</definedName>
    <definedName name="_rez4">#REF!</definedName>
    <definedName name="_RO1" localSheetId="7">#REF!</definedName>
    <definedName name="_RO1" localSheetId="22">#REF!</definedName>
    <definedName name="_RO1" localSheetId="46">#REF!</definedName>
    <definedName name="_RO1" localSheetId="41">#REF!</definedName>
    <definedName name="_RO1" localSheetId="43">#REF!</definedName>
    <definedName name="_RO1">#REF!</definedName>
    <definedName name="_RO2" localSheetId="7">#REF!</definedName>
    <definedName name="_RO2" localSheetId="22">#REF!</definedName>
    <definedName name="_RO2" localSheetId="46">#REF!</definedName>
    <definedName name="_RO2" localSheetId="41">#REF!</definedName>
    <definedName name="_RO2" localSheetId="43">#REF!</definedName>
    <definedName name="_RO2">#REF!</definedName>
    <definedName name="_RO3" localSheetId="7">#REF!</definedName>
    <definedName name="_RO3" localSheetId="22">#REF!</definedName>
    <definedName name="_RO3" localSheetId="46">#REF!</definedName>
    <definedName name="_RO3" localSheetId="41">#REF!</definedName>
    <definedName name="_RO3" localSheetId="43">#REF!</definedName>
    <definedName name="_RO3">#REF!</definedName>
    <definedName name="_RO4" localSheetId="7">#REF!</definedName>
    <definedName name="_RO4" localSheetId="22">#REF!</definedName>
    <definedName name="_RO4" localSheetId="41">#REF!</definedName>
    <definedName name="_RO4" localSheetId="43">#REF!</definedName>
    <definedName name="_RO4">#REF!</definedName>
    <definedName name="_RO5" localSheetId="7">#REF!</definedName>
    <definedName name="_RO5" localSheetId="22">#REF!</definedName>
    <definedName name="_RO5" localSheetId="41">#REF!</definedName>
    <definedName name="_RO5" localSheetId="43">#REF!</definedName>
    <definedName name="_RO5">#REF!</definedName>
    <definedName name="_RO6" localSheetId="7">#REF!</definedName>
    <definedName name="_RO6" localSheetId="22">#REF!</definedName>
    <definedName name="_RO6" localSheetId="41">#REF!</definedName>
    <definedName name="_RO6" localSheetId="43">#REF!</definedName>
    <definedName name="_RO6">#REF!</definedName>
    <definedName name="_Sep10" localSheetId="7">#REF!</definedName>
    <definedName name="_Sep10" localSheetId="22">#REF!</definedName>
    <definedName name="_Sep10" localSheetId="32">#REF!</definedName>
    <definedName name="_Sep10" localSheetId="34">#REF!</definedName>
    <definedName name="_Sep10" localSheetId="36">#REF!</definedName>
    <definedName name="_Sep10" localSheetId="39">#REF!</definedName>
    <definedName name="_Sep10" localSheetId="37">#REF!</definedName>
    <definedName name="_Sep10" localSheetId="38">#REF!</definedName>
    <definedName name="_Sep10" localSheetId="40">#REF!</definedName>
    <definedName name="_Sep10" localSheetId="33">#REF!</definedName>
    <definedName name="_Sep10" localSheetId="35">#REF!</definedName>
    <definedName name="_Sep10" localSheetId="41">#REF!</definedName>
    <definedName name="_Sep10" localSheetId="43">#REF!</definedName>
    <definedName name="_Sep10">#REF!</definedName>
    <definedName name="_Sort" localSheetId="7" hidden="1">#REF!</definedName>
    <definedName name="_Sort" localSheetId="9" hidden="1">#REF!</definedName>
    <definedName name="_Sort" localSheetId="22" hidden="1">#REF!</definedName>
    <definedName name="_Sort" localSheetId="39" hidden="1">#REF!</definedName>
    <definedName name="_Sort" localSheetId="45" hidden="1">#REF!</definedName>
    <definedName name="_Sort" localSheetId="46" hidden="1">#REF!</definedName>
    <definedName name="_Sort" localSheetId="38" hidden="1">#REF!</definedName>
    <definedName name="_Sort" localSheetId="40" hidden="1">#REF!</definedName>
    <definedName name="_Sort" localSheetId="35" hidden="1">#REF!</definedName>
    <definedName name="_Sort" localSheetId="41" hidden="1">#REF!</definedName>
    <definedName name="_Sort" localSheetId="43" hidden="1">#REF!</definedName>
    <definedName name="_Sort" hidden="1">#REF!</definedName>
    <definedName name="_Sub04" localSheetId="7">#REF!</definedName>
    <definedName name="_Sub04" localSheetId="22">#REF!</definedName>
    <definedName name="_Sub04" localSheetId="32">#REF!</definedName>
    <definedName name="_Sub04" localSheetId="34">#REF!</definedName>
    <definedName name="_Sub04" localSheetId="36">#REF!</definedName>
    <definedName name="_Sub04" localSheetId="39">#REF!</definedName>
    <definedName name="_Sub04" localSheetId="45">#REF!</definedName>
    <definedName name="_Sub04" localSheetId="46">#REF!</definedName>
    <definedName name="_Sub04" localSheetId="47">#REF!</definedName>
    <definedName name="_Sub04" localSheetId="37">#REF!</definedName>
    <definedName name="_Sub04" localSheetId="38">#REF!</definedName>
    <definedName name="_Sub04" localSheetId="40">#REF!</definedName>
    <definedName name="_Sub04" localSheetId="33">#REF!</definedName>
    <definedName name="_Sub04" localSheetId="35">#REF!</definedName>
    <definedName name="_Sub04" localSheetId="41">#REF!</definedName>
    <definedName name="_Sub04" localSheetId="43">#REF!</definedName>
    <definedName name="_Sub04">#REF!</definedName>
    <definedName name="_Sub05" localSheetId="7">#REF!</definedName>
    <definedName name="_Sub05" localSheetId="22">#REF!</definedName>
    <definedName name="_Sub05" localSheetId="32">#REF!</definedName>
    <definedName name="_Sub05" localSheetId="34">#REF!</definedName>
    <definedName name="_Sub05" localSheetId="36">#REF!</definedName>
    <definedName name="_Sub05" localSheetId="39">#REF!</definedName>
    <definedName name="_Sub05" localSheetId="45">#REF!</definedName>
    <definedName name="_Sub05" localSheetId="46">#REF!</definedName>
    <definedName name="_Sub05" localSheetId="47">#REF!</definedName>
    <definedName name="_Sub05" localSheetId="37">#REF!</definedName>
    <definedName name="_Sub05" localSheetId="38">#REF!</definedName>
    <definedName name="_Sub05" localSheetId="40">#REF!</definedName>
    <definedName name="_Sub05" localSheetId="33">#REF!</definedName>
    <definedName name="_Sub05" localSheetId="35">#REF!</definedName>
    <definedName name="_Sub05" localSheetId="41">#REF!</definedName>
    <definedName name="_Sub05" localSheetId="43">#REF!</definedName>
    <definedName name="_Sub05">#REF!</definedName>
    <definedName name="_Sub06" localSheetId="7">#REF!</definedName>
    <definedName name="_Sub06" localSheetId="22">#REF!</definedName>
    <definedName name="_Sub06" localSheetId="32">#REF!</definedName>
    <definedName name="_Sub06" localSheetId="34">#REF!</definedName>
    <definedName name="_Sub06" localSheetId="36">#REF!</definedName>
    <definedName name="_Sub06" localSheetId="39">#REF!</definedName>
    <definedName name="_Sub06" localSheetId="45">#REF!</definedName>
    <definedName name="_Sub06" localSheetId="46">#REF!</definedName>
    <definedName name="_Sub06" localSheetId="47">#REF!</definedName>
    <definedName name="_Sub06" localSheetId="37">#REF!</definedName>
    <definedName name="_Sub06" localSheetId="38">#REF!</definedName>
    <definedName name="_Sub06" localSheetId="40">#REF!</definedName>
    <definedName name="_Sub06" localSheetId="33">#REF!</definedName>
    <definedName name="_Sub06" localSheetId="35">#REF!</definedName>
    <definedName name="_Sub06" localSheetId="41">#REF!</definedName>
    <definedName name="_Sub06" localSheetId="43">#REF!</definedName>
    <definedName name="_Sub06">#REF!</definedName>
    <definedName name="_Table1_Out" localSheetId="185" hidden="1">#REF!</definedName>
    <definedName name="_Table1_Out" localSheetId="187" hidden="1">#REF!</definedName>
    <definedName name="_Table1_Out" localSheetId="188" hidden="1">#REF!</definedName>
    <definedName name="_Table1_Out" localSheetId="7" hidden="1">#REF!</definedName>
    <definedName name="_Table1_Out" localSheetId="9" hidden="1">#REF!</definedName>
    <definedName name="_Table1_Out" localSheetId="10" hidden="1">#REF!</definedName>
    <definedName name="_Table1_Out" localSheetId="11" hidden="1">#REF!</definedName>
    <definedName name="_Table1_Out" localSheetId="13" hidden="1">#REF!</definedName>
    <definedName name="_Table1_Out" localSheetId="14" hidden="1">#REF!</definedName>
    <definedName name="_Table1_Out" localSheetId="15" hidden="1">#REF!</definedName>
    <definedName name="_Table1_Out" localSheetId="17" hidden="1">#REF!</definedName>
    <definedName name="_Table1_Out" localSheetId="22" hidden="1">#REF!</definedName>
    <definedName name="_Table1_Out" localSheetId="32" hidden="1">#REF!</definedName>
    <definedName name="_Table1_Out" localSheetId="34" hidden="1">#REF!</definedName>
    <definedName name="_Table1_Out" localSheetId="36" hidden="1">#REF!</definedName>
    <definedName name="_Table1_Out" localSheetId="39" hidden="1">#REF!</definedName>
    <definedName name="_Table1_Out" localSheetId="45" hidden="1">#REF!</definedName>
    <definedName name="_Table1_Out" localSheetId="54" hidden="1">#REF!</definedName>
    <definedName name="_Table1_Out" localSheetId="46" hidden="1">#REF!</definedName>
    <definedName name="_Table1_Out" localSheetId="183" hidden="1">#REF!</definedName>
    <definedName name="_Table1_Out" localSheetId="37" hidden="1">#REF!</definedName>
    <definedName name="_Table1_Out" localSheetId="38" hidden="1">#REF!</definedName>
    <definedName name="_Table1_Out" localSheetId="40" hidden="1">#REF!</definedName>
    <definedName name="_Table1_Out" localSheetId="33" hidden="1">#REF!</definedName>
    <definedName name="_Table1_Out" localSheetId="35" hidden="1">#REF!</definedName>
    <definedName name="_Table1_Out" localSheetId="41" hidden="1">#REF!</definedName>
    <definedName name="_Table1_Out" localSheetId="43" hidden="1">#REF!</definedName>
    <definedName name="_Table1_Out" hidden="1">#REF!</definedName>
    <definedName name="_table2" localSheetId="7" hidden="1">#REF!</definedName>
    <definedName name="_table2" localSheetId="22" hidden="1">#REF!</definedName>
    <definedName name="_table2" localSheetId="32" hidden="1">#REF!</definedName>
    <definedName name="_table2" localSheetId="34" hidden="1">#REF!</definedName>
    <definedName name="_table2" localSheetId="36" hidden="1">#REF!</definedName>
    <definedName name="_table2" localSheetId="39" hidden="1">#REF!</definedName>
    <definedName name="_table2" localSheetId="46" hidden="1">#REF!</definedName>
    <definedName name="_table2" localSheetId="37" hidden="1">#REF!</definedName>
    <definedName name="_table2" localSheetId="38" hidden="1">#REF!</definedName>
    <definedName name="_table2" localSheetId="40" hidden="1">#REF!</definedName>
    <definedName name="_table2" localSheetId="33" hidden="1">#REF!</definedName>
    <definedName name="_table2" localSheetId="35" hidden="1">#REF!</definedName>
    <definedName name="_table2" localSheetId="41" hidden="1">#REF!</definedName>
    <definedName name="_table2" localSheetId="43" hidden="1">#REF!</definedName>
    <definedName name="_table2" hidden="1">#REF!</definedName>
    <definedName name="_Table2_In2" localSheetId="185" hidden="1">#REF!</definedName>
    <definedName name="_Table2_In2" localSheetId="187" hidden="1">#REF!</definedName>
    <definedName name="_Table2_In2" localSheetId="188" hidden="1">#REF!</definedName>
    <definedName name="_Table2_In2" localSheetId="7" hidden="1">#REF!</definedName>
    <definedName name="_Table2_In2" localSheetId="9" hidden="1">#REF!</definedName>
    <definedName name="_Table2_In2" localSheetId="10" hidden="1">#REF!</definedName>
    <definedName name="_Table2_In2" localSheetId="11" hidden="1">#REF!</definedName>
    <definedName name="_Table2_In2" localSheetId="13" hidden="1">#REF!</definedName>
    <definedName name="_Table2_In2" localSheetId="14" hidden="1">#REF!</definedName>
    <definedName name="_Table2_In2" localSheetId="15" hidden="1">#REF!</definedName>
    <definedName name="_Table2_In2" localSheetId="17" hidden="1">#REF!</definedName>
    <definedName name="_Table2_In2" localSheetId="22" hidden="1">#REF!</definedName>
    <definedName name="_Table2_In2" localSheetId="32" hidden="1">#REF!</definedName>
    <definedName name="_Table2_In2" localSheetId="34" hidden="1">#REF!</definedName>
    <definedName name="_Table2_In2" localSheetId="36" hidden="1">#REF!</definedName>
    <definedName name="_Table2_In2" localSheetId="39" hidden="1">#REF!</definedName>
    <definedName name="_Table2_In2" localSheetId="45" hidden="1">#REF!</definedName>
    <definedName name="_Table2_In2" localSheetId="54" hidden="1">#REF!</definedName>
    <definedName name="_Table2_In2" localSheetId="46" hidden="1">#REF!</definedName>
    <definedName name="_Table2_In2" localSheetId="183" hidden="1">#REF!</definedName>
    <definedName name="_Table2_In2" localSheetId="37" hidden="1">#REF!</definedName>
    <definedName name="_Table2_In2" localSheetId="38" hidden="1">#REF!</definedName>
    <definedName name="_Table2_In2" localSheetId="40" hidden="1">#REF!</definedName>
    <definedName name="_Table2_In2" localSheetId="33" hidden="1">#REF!</definedName>
    <definedName name="_Table2_In2" localSheetId="35" hidden="1">#REF!</definedName>
    <definedName name="_Table2_In2" localSheetId="41" hidden="1">#REF!</definedName>
    <definedName name="_Table2_In2" localSheetId="43" hidden="1">#REF!</definedName>
    <definedName name="_Table2_In2" hidden="1">#REF!</definedName>
    <definedName name="_Table2_Out" localSheetId="185" hidden="1">#REF!</definedName>
    <definedName name="_Table2_Out" localSheetId="187" hidden="1">#REF!</definedName>
    <definedName name="_Table2_Out" localSheetId="188" hidden="1">#REF!</definedName>
    <definedName name="_Table2_Out" localSheetId="7" hidden="1">#REF!</definedName>
    <definedName name="_Table2_Out" localSheetId="9" hidden="1">#REF!</definedName>
    <definedName name="_Table2_Out" localSheetId="10" hidden="1">#REF!</definedName>
    <definedName name="_Table2_Out" localSheetId="11" hidden="1">#REF!</definedName>
    <definedName name="_Table2_Out" localSheetId="13" hidden="1">#REF!</definedName>
    <definedName name="_Table2_Out" localSheetId="14" hidden="1">#REF!</definedName>
    <definedName name="_Table2_Out" localSheetId="15" hidden="1">#REF!</definedName>
    <definedName name="_Table2_Out" localSheetId="17" hidden="1">#REF!</definedName>
    <definedName name="_Table2_Out" localSheetId="22" hidden="1">#REF!</definedName>
    <definedName name="_Table2_Out" localSheetId="32" hidden="1">#REF!</definedName>
    <definedName name="_Table2_Out" localSheetId="34" hidden="1">#REF!</definedName>
    <definedName name="_Table2_Out" localSheetId="36" hidden="1">#REF!</definedName>
    <definedName name="_Table2_Out" localSheetId="39" hidden="1">#REF!</definedName>
    <definedName name="_Table2_Out" localSheetId="45" hidden="1">#REF!</definedName>
    <definedName name="_Table2_Out" localSheetId="54" hidden="1">#REF!</definedName>
    <definedName name="_Table2_Out" localSheetId="46" hidden="1">#REF!</definedName>
    <definedName name="_Table2_Out" localSheetId="183" hidden="1">#REF!</definedName>
    <definedName name="_Table2_Out" localSheetId="37" hidden="1">#REF!</definedName>
    <definedName name="_Table2_Out" localSheetId="38" hidden="1">#REF!</definedName>
    <definedName name="_Table2_Out" localSheetId="40" hidden="1">#REF!</definedName>
    <definedName name="_Table2_Out" localSheetId="33" hidden="1">#REF!</definedName>
    <definedName name="_Table2_Out" localSheetId="35" hidden="1">#REF!</definedName>
    <definedName name="_Table2_Out" localSheetId="41" hidden="1">#REF!</definedName>
    <definedName name="_Table2_Out" localSheetId="43" hidden="1">#REF!</definedName>
    <definedName name="_Table2_Out" hidden="1">#REF!</definedName>
    <definedName name="_TC91" localSheetId="7">#REF!</definedName>
    <definedName name="_TC91" localSheetId="9">#REF!</definedName>
    <definedName name="_TC91" localSheetId="22">#REF!</definedName>
    <definedName name="_TC91" localSheetId="45">#REF!</definedName>
    <definedName name="_TC91" localSheetId="54">#REF!</definedName>
    <definedName name="_TC91" localSheetId="46">#REF!</definedName>
    <definedName name="_TC91" localSheetId="41">#REF!</definedName>
    <definedName name="_TC91" localSheetId="43">#REF!</definedName>
    <definedName name="_TC91">#REF!</definedName>
    <definedName name="_TNG3" localSheetId="7">#REF!</definedName>
    <definedName name="_TNG3" localSheetId="22">#REF!</definedName>
    <definedName name="_TNG3" localSheetId="45">#REF!</definedName>
    <definedName name="_TNG3" localSheetId="46">#REF!</definedName>
    <definedName name="_TNG3" localSheetId="41">#REF!</definedName>
    <definedName name="_TNG3" localSheetId="43">#REF!</definedName>
    <definedName name="_TNG3">#REF!</definedName>
    <definedName name="_Toc141446542" localSheetId="10">'Cuadro No 1.5.1'!$B$2</definedName>
    <definedName name="_Toc141446542" localSheetId="11">'Cuadro No 1.5.2'!#REF!</definedName>
    <definedName name="_Toc141446543" localSheetId="10">'Cuadro No 1.5.1'!$B$67</definedName>
    <definedName name="_Toc141446543" localSheetId="11">'Cuadro No 1.5.2'!#REF!</definedName>
    <definedName name="_Toc141446544" localSheetId="12">'Cuadro No 1.5.3'!$B$2</definedName>
    <definedName name="_Toc141446545" localSheetId="13">'Cuadro No 1.5.4'!#REF!</definedName>
    <definedName name="_Toc141446545" localSheetId="14">'Cuadro No 1.5.5'!$B$2</definedName>
    <definedName name="_Toc141446546" localSheetId="15">'Cuadro No 1.5.6'!$B$1</definedName>
    <definedName name="_Toc141446547" localSheetId="16">'Cuadro No 1.5.7'!$B$2</definedName>
    <definedName name="_Toc171497334" localSheetId="2">'Listado capítulo 2'!#REF!</definedName>
    <definedName name="_Toc173115994" localSheetId="4">'Listado capítulo 4'!$A$158</definedName>
    <definedName name="_Toc173115996" localSheetId="4">'Listado capítulo 4'!$A$162</definedName>
    <definedName name="_Toc204627289" localSheetId="13">'Cuadro No 1.5.4'!$B$3</definedName>
    <definedName name="_Toc204627289" localSheetId="14">'Cuadro No 1.5.5'!$J$26</definedName>
    <definedName name="_Toc204636629" localSheetId="172">'Cuadro 4.5.1'!$B$1</definedName>
    <definedName name="_Toc204636629" localSheetId="171">'Cuadro 4.5.1 VF '!$B$1</definedName>
    <definedName name="_Toc204636633" localSheetId="180">'Cuadro 4.5.5'!$B$2</definedName>
    <definedName name="_Toc204636633" localSheetId="179">'Cuadro 4.5.5 VF'!$B$2</definedName>
    <definedName name="_Toc204658360" localSheetId="150">'Cuadro 4.4.1'!$B$4</definedName>
    <definedName name="_Toc204658366" localSheetId="157">'Cuadro 4.4.7 '!$B$1</definedName>
    <definedName name="_Toc204658367" localSheetId="158">'Cuadro 4.4.8'!$B$2</definedName>
    <definedName name="_Toc78319229" localSheetId="185">'Cuadro 5.2.1 '!$A$1</definedName>
    <definedName name="_Toc78319229" localSheetId="183">'Gráfica 5.1.1'!#REF!</definedName>
    <definedName name="_Toc78319230" localSheetId="186">'Cuadro 5.2.2'!$A$1</definedName>
    <definedName name="_Toc78319230" localSheetId="184">'Gráfica 5.1.2'!$B$1</definedName>
    <definedName name="_Toc78399464" localSheetId="10">'Cuadro No 1.5.1'!$I$2</definedName>
    <definedName name="_Toc78399464" localSheetId="11">'Cuadro No 1.5.2'!#REF!</definedName>
    <definedName name="_Toc78399465" localSheetId="10">'Cuadro No 1.5.1'!$I$31</definedName>
    <definedName name="_Toc78399465" localSheetId="11">'Cuadro No 1.5.2'!$B$2</definedName>
    <definedName name="_Toc78399466" localSheetId="12">'Cuadro No 1.5.3'!#REF!</definedName>
    <definedName name="_Toc78399467" localSheetId="13">'Cuadro No 1.5.4'!#REF!</definedName>
    <definedName name="_Toc78399467" localSheetId="14">'Cuadro No 1.5.5'!$B$2</definedName>
    <definedName name="_Toc78400293" localSheetId="121">'Diagrama 4.2.1'!$A$1</definedName>
    <definedName name="_Toc78400294" localSheetId="122">'Cuadro 4.2.1'!$A$1</definedName>
    <definedName name="_Toc78400295" localSheetId="123">'Cuadro 4.2.2'!$A$1</definedName>
    <definedName name="_Toc78400297" localSheetId="125">'Cuadro 4.2.4'!#REF!</definedName>
    <definedName name="_TOL1" localSheetId="7">#REF!</definedName>
    <definedName name="_TOL1" localSheetId="22">#REF!</definedName>
    <definedName name="_TOL1" localSheetId="46">#REF!</definedName>
    <definedName name="_TOL1" localSheetId="41">#REF!</definedName>
    <definedName name="_TOL1" localSheetId="43">#REF!</definedName>
    <definedName name="_TOL1">#REF!</definedName>
    <definedName name="_TOL2" localSheetId="7">#REF!</definedName>
    <definedName name="_TOL2" localSheetId="22">#REF!</definedName>
    <definedName name="_TOL2" localSheetId="46">#REF!</definedName>
    <definedName name="_TOL2" localSheetId="41">#REF!</definedName>
    <definedName name="_TOL2" localSheetId="43">#REF!</definedName>
    <definedName name="_TOL2">#REF!</definedName>
    <definedName name="_TOR1" localSheetId="7">#REF!</definedName>
    <definedName name="_TOR1" localSheetId="22">#REF!</definedName>
    <definedName name="_TOR1" localSheetId="46">#REF!</definedName>
    <definedName name="_TOR1" localSheetId="41">#REF!</definedName>
    <definedName name="_TOR1" localSheetId="43">#REF!</definedName>
    <definedName name="_TOR1">#REF!</definedName>
    <definedName name="_U92016" localSheetId="7">#REF!</definedName>
    <definedName name="_U92016" localSheetId="22">#REF!</definedName>
    <definedName name="_U92016" localSheetId="32">#REF!</definedName>
    <definedName name="_U92016" localSheetId="34">#REF!</definedName>
    <definedName name="_U92016" localSheetId="36">#REF!</definedName>
    <definedName name="_U92016" localSheetId="39">#REF!</definedName>
    <definedName name="_U92016" localSheetId="37">#REF!</definedName>
    <definedName name="_U92016" localSheetId="38">#REF!</definedName>
    <definedName name="_U92016" localSheetId="40">#REF!</definedName>
    <definedName name="_U92016" localSheetId="33">#REF!</definedName>
    <definedName name="_U92016" localSheetId="35">#REF!</definedName>
    <definedName name="_U92016" localSheetId="41">#REF!</definedName>
    <definedName name="_U92016" localSheetId="43">#REF!</definedName>
    <definedName name="_U92016">#REF!</definedName>
    <definedName name="_U92017" localSheetId="7">#REF!</definedName>
    <definedName name="_U92017" localSheetId="22">#REF!</definedName>
    <definedName name="_U92017" localSheetId="32">#REF!</definedName>
    <definedName name="_U92017" localSheetId="34">#REF!</definedName>
    <definedName name="_U92017" localSheetId="36">#REF!</definedName>
    <definedName name="_U92017" localSheetId="39">#REF!</definedName>
    <definedName name="_U92017" localSheetId="37">#REF!</definedName>
    <definedName name="_U92017" localSheetId="38">#REF!</definedName>
    <definedName name="_U92017" localSheetId="40">#REF!</definedName>
    <definedName name="_U92017" localSheetId="33">#REF!</definedName>
    <definedName name="_U92017" localSheetId="35">#REF!</definedName>
    <definedName name="_U92017" localSheetId="41">#REF!</definedName>
    <definedName name="_U92017" localSheetId="43">#REF!</definedName>
    <definedName name="_U92017">#REF!</definedName>
    <definedName name="_U92018" localSheetId="7">#REF!</definedName>
    <definedName name="_U92018" localSheetId="22">#REF!</definedName>
    <definedName name="_U92018" localSheetId="32">#REF!</definedName>
    <definedName name="_U92018" localSheetId="34">#REF!</definedName>
    <definedName name="_U92018" localSheetId="36">#REF!</definedName>
    <definedName name="_U92018" localSheetId="39">#REF!</definedName>
    <definedName name="_U92018" localSheetId="37">#REF!</definedName>
    <definedName name="_U92018" localSheetId="38">#REF!</definedName>
    <definedName name="_U92018" localSheetId="40">#REF!</definedName>
    <definedName name="_U92018" localSheetId="33">#REF!</definedName>
    <definedName name="_U92018" localSheetId="35">#REF!</definedName>
    <definedName name="_U92018" localSheetId="41">#REF!</definedName>
    <definedName name="_U92018" localSheetId="43">#REF!</definedName>
    <definedName name="_U92018">#REF!</definedName>
    <definedName name="_UVR10" localSheetId="22">#REF!</definedName>
    <definedName name="_UVR10" localSheetId="46">#REF!</definedName>
    <definedName name="_UVR10">#REF!</definedName>
    <definedName name="_UVR5" localSheetId="22">#REF!</definedName>
    <definedName name="_UVR5" localSheetId="46">#REF!</definedName>
    <definedName name="_UVR5">#REF!</definedName>
    <definedName name="_UVR7" localSheetId="22">#REF!</definedName>
    <definedName name="_UVR7" localSheetId="46">#REF!</definedName>
    <definedName name="_UVR7">#REF!</definedName>
    <definedName name="_var1" localSheetId="185">#REF!</definedName>
    <definedName name="_var1" localSheetId="187">#REF!</definedName>
    <definedName name="_var1" localSheetId="188">#REF!</definedName>
    <definedName name="_var1" localSheetId="7">#REF!</definedName>
    <definedName name="_var1" localSheetId="9">#REF!</definedName>
    <definedName name="_var1" localSheetId="22">#REF!</definedName>
    <definedName name="_var1" localSheetId="32">#REF!</definedName>
    <definedName name="_var1" localSheetId="34">#REF!</definedName>
    <definedName name="_var1" localSheetId="36">#REF!</definedName>
    <definedName name="_var1" localSheetId="39">#REF!</definedName>
    <definedName name="_var1" localSheetId="45">#REF!</definedName>
    <definedName name="_var1" localSheetId="54">#REF!</definedName>
    <definedName name="_var1" localSheetId="46">#REF!</definedName>
    <definedName name="_var1" localSheetId="183">#REF!</definedName>
    <definedName name="_var1" localSheetId="37">#REF!</definedName>
    <definedName name="_var1" localSheetId="38">#REF!</definedName>
    <definedName name="_var1" localSheetId="40">#REF!</definedName>
    <definedName name="_var1" localSheetId="33">#REF!</definedName>
    <definedName name="_var1" localSheetId="35">#REF!</definedName>
    <definedName name="_var1" localSheetId="41">#REF!</definedName>
    <definedName name="_var1" localSheetId="43">#REF!</definedName>
    <definedName name="_var1">#REF!</definedName>
    <definedName name="_YA1" localSheetId="7">#REF!</definedName>
    <definedName name="_YA1" localSheetId="22">#REF!</definedName>
    <definedName name="_YA1" localSheetId="32">#REF!</definedName>
    <definedName name="_YA1" localSheetId="34">#REF!</definedName>
    <definedName name="_YA1" localSheetId="36">#REF!</definedName>
    <definedName name="_YA1" localSheetId="39">#REF!</definedName>
    <definedName name="_YA1" localSheetId="46">#REF!</definedName>
    <definedName name="_YA1" localSheetId="37">#REF!</definedName>
    <definedName name="_YA1" localSheetId="38">#REF!</definedName>
    <definedName name="_YA1" localSheetId="40">#REF!</definedName>
    <definedName name="_YA1" localSheetId="33">#REF!</definedName>
    <definedName name="_YA1" localSheetId="35">#REF!</definedName>
    <definedName name="_YA1" localSheetId="41">#REF!</definedName>
    <definedName name="_YA1" localSheetId="43">#REF!</definedName>
    <definedName name="_YA1">#REF!</definedName>
    <definedName name="_YA2" localSheetId="7">#REF!</definedName>
    <definedName name="_YA2" localSheetId="22">#REF!</definedName>
    <definedName name="_YA2" localSheetId="32">#REF!</definedName>
    <definedName name="_YA2" localSheetId="34">#REF!</definedName>
    <definedName name="_YA2" localSheetId="36">#REF!</definedName>
    <definedName name="_YA2" localSheetId="39">#REF!</definedName>
    <definedName name="_YA2" localSheetId="46">#REF!</definedName>
    <definedName name="_YA2" localSheetId="37">#REF!</definedName>
    <definedName name="_YA2" localSheetId="38">#REF!</definedName>
    <definedName name="_YA2" localSheetId="40">#REF!</definedName>
    <definedName name="_YA2" localSheetId="33">#REF!</definedName>
    <definedName name="_YA2" localSheetId="35">#REF!</definedName>
    <definedName name="_YA2" localSheetId="41">#REF!</definedName>
    <definedName name="_YA2" localSheetId="43">#REF!</definedName>
    <definedName name="_YA2">#REF!</definedName>
    <definedName name="A" localSheetId="185">#REF!</definedName>
    <definedName name="A" localSheetId="187">#REF!</definedName>
    <definedName name="A" localSheetId="188">#REF!</definedName>
    <definedName name="a" localSheetId="7">#REF!</definedName>
    <definedName name="A" localSheetId="9">#REF!</definedName>
    <definedName name="a" localSheetId="22">#REF!</definedName>
    <definedName name="a" localSheetId="32">#REF!</definedName>
    <definedName name="a" localSheetId="34">#REF!</definedName>
    <definedName name="a" localSheetId="36">#REF!</definedName>
    <definedName name="a" localSheetId="39">#REF!</definedName>
    <definedName name="a" localSheetId="45">#REF!</definedName>
    <definedName name="A" localSheetId="54">#REF!</definedName>
    <definedName name="A" localSheetId="56">#REF!</definedName>
    <definedName name="A" localSheetId="59">#REF!</definedName>
    <definedName name="A" localSheetId="62">#REF!</definedName>
    <definedName name="A" localSheetId="78">#REF!</definedName>
    <definedName name="A" localSheetId="80">#REF!</definedName>
    <definedName name="A" localSheetId="83">#REF!</definedName>
    <definedName name="A" localSheetId="86">#REF!</definedName>
    <definedName name="A" localSheetId="46">#REF!</definedName>
    <definedName name="A" localSheetId="183">#REF!</definedName>
    <definedName name="a" localSheetId="37">#REF!</definedName>
    <definedName name="a" localSheetId="38">#REF!</definedName>
    <definedName name="a" localSheetId="40">#REF!</definedName>
    <definedName name="a" localSheetId="33">#REF!</definedName>
    <definedName name="a" localSheetId="35">#REF!</definedName>
    <definedName name="A" localSheetId="41">#REF!</definedName>
    <definedName name="A" localSheetId="43">#REF!</definedName>
    <definedName name="a">#REF!</definedName>
    <definedName name="A_2002" localSheetId="7">#REF!</definedName>
    <definedName name="A_2002" localSheetId="9">#REF!</definedName>
    <definedName name="A_2002" localSheetId="22">#REF!</definedName>
    <definedName name="A_2002" localSheetId="32">#REF!</definedName>
    <definedName name="A_2002" localSheetId="34">#REF!</definedName>
    <definedName name="A_2002" localSheetId="36">#REF!</definedName>
    <definedName name="A_2002" localSheetId="39">#REF!</definedName>
    <definedName name="A_2002" localSheetId="45">#REF!</definedName>
    <definedName name="A_2002" localSheetId="46">#REF!</definedName>
    <definedName name="A_2002" localSheetId="37">#REF!</definedName>
    <definedName name="A_2002" localSheetId="38">#REF!</definedName>
    <definedName name="A_2002" localSheetId="40">#REF!</definedName>
    <definedName name="A_2002" localSheetId="33">#REF!</definedName>
    <definedName name="A_2002" localSheetId="35">#REF!</definedName>
    <definedName name="A_2002" localSheetId="41">#REF!</definedName>
    <definedName name="A_2002" localSheetId="43">#REF!</definedName>
    <definedName name="A_2002">#REF!</definedName>
    <definedName name="A_CAPITAL" localSheetId="7">#REF!</definedName>
    <definedName name="A_CAPITAL" localSheetId="9">#REF!</definedName>
    <definedName name="A_CAPITAL" localSheetId="22">#REF!</definedName>
    <definedName name="A_CAPITAL" localSheetId="45">#REF!</definedName>
    <definedName name="A_CAPITAL" localSheetId="46">#REF!</definedName>
    <definedName name="A_CAPITAL" localSheetId="41">#REF!</definedName>
    <definedName name="A_CAPITAL" localSheetId="43">#REF!</definedName>
    <definedName name="A_CAPITAL">#REF!</definedName>
    <definedName name="A_DEPTOS" localSheetId="7">#REF!</definedName>
    <definedName name="A_DEPTOS" localSheetId="9">#REF!</definedName>
    <definedName name="A_DEPTOS" localSheetId="22">#REF!</definedName>
    <definedName name="A_DEPTOS" localSheetId="45">#REF!</definedName>
    <definedName name="A_DEPTOS" localSheetId="46">#REF!</definedName>
    <definedName name="A_DEPTOS" localSheetId="41">#REF!</definedName>
    <definedName name="A_DEPTOS" localSheetId="43">#REF!</definedName>
    <definedName name="A_DEPTOS">#REF!</definedName>
    <definedName name="A_impresión_IM" localSheetId="185">#REF!</definedName>
    <definedName name="A_impresión_IM" localSheetId="188">#REF!</definedName>
    <definedName name="A_IMPRESIÓN_IM" localSheetId="7">#REF!</definedName>
    <definedName name="A_IMPRESIÓN_IM" localSheetId="9">#REF!</definedName>
    <definedName name="A_IMPRESIÓN_IM" localSheetId="22">#REF!</definedName>
    <definedName name="A_IMPRESIÓN_IM" localSheetId="45">#REF!</definedName>
    <definedName name="A_IMPRESIÓN_IM" localSheetId="54">#REF!</definedName>
    <definedName name="A_impresión_IM" localSheetId="46">#REF!</definedName>
    <definedName name="A_impresión_IM" localSheetId="183">#REF!</definedName>
    <definedName name="A_IMPRESIÓN_IM" localSheetId="41">#REF!</definedName>
    <definedName name="A_IMPRESIÓN_IM" localSheetId="43">#REF!</definedName>
    <definedName name="A_IMPRESIÓN_IM">#REF!</definedName>
    <definedName name="A_MUNPIOS" localSheetId="7">#REF!</definedName>
    <definedName name="A_MUNPIOS" localSheetId="9">#REF!</definedName>
    <definedName name="A_MUNPIOS" localSheetId="22">#REF!</definedName>
    <definedName name="A_MUNPIOS" localSheetId="45">#REF!</definedName>
    <definedName name="A_MUNPIOS" localSheetId="46">#REF!</definedName>
    <definedName name="A_MUNPIOS" localSheetId="41">#REF!</definedName>
    <definedName name="A_MUNPIOS" localSheetId="43">#REF!</definedName>
    <definedName name="A_MUNPIOS">#REF!</definedName>
    <definedName name="a_sept_30_08">"GASTOS DE PERSONAL+Consolidado!$B$13:$J$133"</definedName>
    <definedName name="AA" localSheetId="185">#REF!</definedName>
    <definedName name="AA" localSheetId="188">#REF!</definedName>
    <definedName name="aa"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9">#REF!</definedName>
    <definedName name="aa"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54">#REF!</definedName>
    <definedName name="aa"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83">#REF!</definedName>
    <definedName name="aa"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7">#REF!</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187">#REF!</definedName>
    <definedName name="AAA" localSheetId="188">#REF!</definedName>
    <definedName name="aaa" localSheetId="7" hidden="1">{"emca",#N/A,FALSE,"EMCA"}</definedName>
    <definedName name="AAA" localSheetId="9">#REF!</definedName>
    <definedName name="aaa" localSheetId="18" hidden="1">{"emca",#N/A,FALSE,"EMCA"}</definedName>
    <definedName name="aaa" localSheetId="19" hidden="1">{"emca",#N/A,FALSE,"EMCA"}</definedName>
    <definedName name="aaa" localSheetId="20" hidden="1">{"emca",#N/A,FALSE,"EMCA"}</definedName>
    <definedName name="aaa" localSheetId="21" hidden="1">{"emca",#N/A,FALSE,"EMCA"}</definedName>
    <definedName name="aaa" localSheetId="22" hidden="1">{"emca",#N/A,FALSE,"EMCA"}</definedName>
    <definedName name="aaa" localSheetId="32" hidden="1">{"emca",#N/A,FALSE,"EMCA"}</definedName>
    <definedName name="aaa" localSheetId="34" hidden="1">{"emca",#N/A,FALSE,"EMCA"}</definedName>
    <definedName name="aaa" localSheetId="36" hidden="1">{"emca",#N/A,FALSE,"EMCA"}</definedName>
    <definedName name="aaa" localSheetId="39" hidden="1">{"emca",#N/A,FALSE,"EMCA"}</definedName>
    <definedName name="aaa" localSheetId="45" hidden="1">{"emca",#N/A,FALSE,"EMCA"}</definedName>
    <definedName name="AAA" localSheetId="54">#REF!</definedName>
    <definedName name="AAA" localSheetId="46" hidden="1">#REF!</definedName>
    <definedName name="aaa" localSheetId="37" hidden="1">{"emca",#N/A,FALSE,"EMCA"}</definedName>
    <definedName name="aaa" localSheetId="38" hidden="1">{"emca",#N/A,FALSE,"EMCA"}</definedName>
    <definedName name="aaa" localSheetId="40" hidden="1">{"emca",#N/A,FALSE,"EMCA"}</definedName>
    <definedName name="aaa" localSheetId="33" hidden="1">{"emca",#N/A,FALSE,"EMCA"}</definedName>
    <definedName name="aaa" localSheetId="35" hidden="1">{"emca",#N/A,FALSE,"EMCA"}</definedName>
    <definedName name="aaa" localSheetId="41">#REF!</definedName>
    <definedName name="aaa" localSheetId="43">#REF!</definedName>
    <definedName name="AAA" localSheetId="87">#REF!</definedName>
    <definedName name="aaa" hidden="1">{"emca",#N/A,FALSE,"EMCA"}</definedName>
    <definedName name="AAA_DOCTOPS" hidden="1">"AAA_SET"</definedName>
    <definedName name="AAA_duser" hidden="1">"OFF"</definedName>
    <definedName name="AAAA" localSheetId="7">#REF!</definedName>
    <definedName name="AAAA" localSheetId="22">#REF!</definedName>
    <definedName name="AAAA" localSheetId="45">#REF!</definedName>
    <definedName name="aaaa" localSheetId="46">#REF!</definedName>
    <definedName name="AAAA" localSheetId="41">#REF!</definedName>
    <definedName name="AAAA" localSheetId="43">#REF!</definedName>
    <definedName name="AAAA">#REF!</definedName>
    <definedName name="aaaaa" localSheetId="7" hidden="1">{"INGRESOS DOLARES",#N/A,FALSE,"informes"}</definedName>
    <definedName name="aaaaa" localSheetId="8" hidden="1">{"INGRESOS DOLARES",#N/A,FALSE,"informes"}</definedName>
    <definedName name="aaaaa" localSheetId="9" hidden="1">{"INGRESOS DOLARES",#N/A,FALSE,"informes"}</definedName>
    <definedName name="aaaaa" localSheetId="10" hidden="1">{"INGRESOS DOLARES",#N/A,FALSE,"informes"}</definedName>
    <definedName name="aaaaa" localSheetId="11" hidden="1">{"INGRESOS DOLARES",#N/A,FALSE,"informes"}</definedName>
    <definedName name="aaaaa" localSheetId="12" hidden="1">{"INGRESOS DOLARES",#N/A,FALSE,"informes"}</definedName>
    <definedName name="aaaaa" localSheetId="13" hidden="1">{"INGRESOS DOLARES",#N/A,FALSE,"informes"}</definedName>
    <definedName name="aaaaa" localSheetId="14" hidden="1">{"INGRESOS DOLARES",#N/A,FALSE,"informes"}</definedName>
    <definedName name="aaaaa" localSheetId="15" hidden="1">{"INGRESOS DOLARES",#N/A,FALSE,"informes"}</definedName>
    <definedName name="aaaaa" localSheetId="17" hidden="1">{"INGRESOS DOLARES",#N/A,FALSE,"informes"}</definedName>
    <definedName name="aaaaa" localSheetId="18" hidden="1">{"INGRESOS DOLARES",#N/A,FALSE,"informes"}</definedName>
    <definedName name="aaaaa" localSheetId="19" hidden="1">{"INGRESOS DOLARES",#N/A,FALSE,"informes"}</definedName>
    <definedName name="aaaaa" localSheetId="20" hidden="1">{"INGRESOS DOLARES",#N/A,FALSE,"informes"}</definedName>
    <definedName name="aaaaa" localSheetId="21" hidden="1">{"INGRESOS DOLARES",#N/A,FALSE,"informes"}</definedName>
    <definedName name="aaaaa" localSheetId="22" hidden="1">{"INGRESOS DOLARES",#N/A,FALSE,"informes"}</definedName>
    <definedName name="aaaaa" localSheetId="29" hidden="1">{"INGRESOS DOLARES",#N/A,FALSE,"informes"}</definedName>
    <definedName name="aaaaa" localSheetId="32" hidden="1">{"INGRESOS DOLARES",#N/A,FALSE,"informes"}</definedName>
    <definedName name="aaaaa" localSheetId="34" hidden="1">{"INGRESOS DOLARES",#N/A,FALSE,"informes"}</definedName>
    <definedName name="aaaaa" localSheetId="36" hidden="1">{"INGRESOS DOLARES",#N/A,FALSE,"informes"}</definedName>
    <definedName name="aaaaa" localSheetId="39" hidden="1">{"INGRESOS DOLARES",#N/A,FALSE,"informes"}</definedName>
    <definedName name="aaaaa" localSheetId="45" hidden="1">{"INGRESOS DOLARES",#N/A,FALSE,"informes"}</definedName>
    <definedName name="aaaaa" localSheetId="46" hidden="1">{"INGRESOS DOLARES",#N/A,FALSE,"informes"}</definedName>
    <definedName name="aaaaa" localSheetId="37" hidden="1">{"INGRESOS DOLARES",#N/A,FALSE,"informes"}</definedName>
    <definedName name="aaaaa" localSheetId="38" hidden="1">{"INGRESOS DOLARES",#N/A,FALSE,"informes"}</definedName>
    <definedName name="aaaaa" localSheetId="40" hidden="1">{"INGRESOS DOLARES",#N/A,FALSE,"informes"}</definedName>
    <definedName name="aaaaa" localSheetId="23" hidden="1">{"INGRESOS DOLARES",#N/A,FALSE,"informes"}</definedName>
    <definedName name="aaaaa" localSheetId="24" hidden="1">{"INGRESOS DOLARES",#N/A,FALSE,"informes"}</definedName>
    <definedName name="aaaaa" localSheetId="25" hidden="1">{"INGRESOS DOLARES",#N/A,FALSE,"informes"}</definedName>
    <definedName name="aaaaa" localSheetId="26" hidden="1">{"INGRESOS DOLARES",#N/A,FALSE,"informes"}</definedName>
    <definedName name="aaaaa" localSheetId="27" hidden="1">{"INGRESOS DOLARES",#N/A,FALSE,"informes"}</definedName>
    <definedName name="aaaaa" localSheetId="28" hidden="1">{"INGRESOS DOLARES",#N/A,FALSE,"informes"}</definedName>
    <definedName name="aaaaa" localSheetId="33" hidden="1">{"INGRESOS DOLARES",#N/A,FALSE,"informes"}</definedName>
    <definedName name="aaaaa" localSheetId="35" hidden="1">{"INGRESOS DOLARES",#N/A,FALSE,"informes"}</definedName>
    <definedName name="aaaaa" localSheetId="41" hidden="1">{"INGRESOS DOLARES",#N/A,FALSE,"informes"}</definedName>
    <definedName name="aaaaa" localSheetId="43" hidden="1">{"INGRESOS DOLARES",#N/A,FALSE,"informes"}</definedName>
    <definedName name="aaaaa" hidden="1">{"INGRESOS DOLARES",#N/A,FALSE,"informes"}</definedName>
    <definedName name="aaaaaaaaa" localSheetId="8" hidden="1">{"'1999'!$A$1:$F$66"}</definedName>
    <definedName name="aaaaaaaaa" localSheetId="17" hidden="1">{"'1999'!$A$1:$F$66"}</definedName>
    <definedName name="aaaaaaaaa" localSheetId="18" hidden="1">{"'1999'!$A$1:$F$66"}</definedName>
    <definedName name="aaaaaaaaa" localSheetId="19" hidden="1">{"'1999'!$A$1:$F$66"}</definedName>
    <definedName name="aaaaaaaaa" localSheetId="20" hidden="1">{"'1999'!$A$1:$F$66"}</definedName>
    <definedName name="aaaaaaaaa" localSheetId="21" hidden="1">{"'1999'!$A$1:$F$66"}</definedName>
    <definedName name="aaaaaaaaa" localSheetId="22" hidden="1">{"'1999'!$A$1:$F$66"}</definedName>
    <definedName name="aaaaaaaaa" localSheetId="29" hidden="1">{"'1999'!$A$1:$F$66"}</definedName>
    <definedName name="aaaaaaaaa" localSheetId="46" hidden="1">{"'1999'!$A$1:$F$66"}</definedName>
    <definedName name="aaaaaaaaa" localSheetId="23" hidden="1">{"'1999'!$A$1:$F$66"}</definedName>
    <definedName name="aaaaaaaaa" localSheetId="24" hidden="1">{"'1999'!$A$1:$F$66"}</definedName>
    <definedName name="aaaaaaaaa" localSheetId="25" hidden="1">{"'1999'!$A$1:$F$66"}</definedName>
    <definedName name="aaaaaaaaa" localSheetId="26" hidden="1">{"'1999'!$A$1:$F$66"}</definedName>
    <definedName name="aaaaaaaaa" localSheetId="27" hidden="1">{"'1999'!$A$1:$F$66"}</definedName>
    <definedName name="aaaaaaaaa" localSheetId="28" hidden="1">{"'1999'!$A$1:$F$66"}</definedName>
    <definedName name="aaaaaaaaa" hidden="1">{"'1999'!$A$1:$F$66"}</definedName>
    <definedName name="AAAAAAAAAAA" localSheetId="7">#REF!</definedName>
    <definedName name="AAAAAAAAAAA" localSheetId="9">#REF!</definedName>
    <definedName name="AAAAAAAAAAA" localSheetId="22">#REF!</definedName>
    <definedName name="AAAAAAAAAAA" localSheetId="45">#REF!</definedName>
    <definedName name="AAAAAAAAAAA" localSheetId="46">#REF!</definedName>
    <definedName name="AAAAAAAAAAA" localSheetId="41">#REF!</definedName>
    <definedName name="AAAAAAAAAAA" localSheetId="43">#REF!</definedName>
    <definedName name="AAAAAAAAAAA">#REF!</definedName>
    <definedName name="aaaddd"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4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x" localSheetId="8" hidden="1">{"'1999'!$A$1:$F$66"}</definedName>
    <definedName name="aaax" localSheetId="17" hidden="1">{"'1999'!$A$1:$F$66"}</definedName>
    <definedName name="aaax" localSheetId="18" hidden="1">{"'1999'!$A$1:$F$66"}</definedName>
    <definedName name="aaax" localSheetId="19" hidden="1">{"'1999'!$A$1:$F$66"}</definedName>
    <definedName name="aaax" localSheetId="20" hidden="1">{"'1999'!$A$1:$F$66"}</definedName>
    <definedName name="aaax" localSheetId="21" hidden="1">{"'1999'!$A$1:$F$66"}</definedName>
    <definedName name="aaax" localSheetId="22" hidden="1">{"'1999'!$A$1:$F$66"}</definedName>
    <definedName name="aaax" localSheetId="29" hidden="1">{"'1999'!$A$1:$F$66"}</definedName>
    <definedName name="aaax" localSheetId="46" hidden="1">{"'1999'!$A$1:$F$66"}</definedName>
    <definedName name="aaax" localSheetId="23" hidden="1">{"'1999'!$A$1:$F$66"}</definedName>
    <definedName name="aaax" localSheetId="24" hidden="1">{"'1999'!$A$1:$F$66"}</definedName>
    <definedName name="aaax" localSheetId="25" hidden="1">{"'1999'!$A$1:$F$66"}</definedName>
    <definedName name="aaax" localSheetId="26" hidden="1">{"'1999'!$A$1:$F$66"}</definedName>
    <definedName name="aaax" localSheetId="27" hidden="1">{"'1999'!$A$1:$F$66"}</definedName>
    <definedName name="aaax" localSheetId="28" hidden="1">{"'1999'!$A$1:$F$66"}</definedName>
    <definedName name="aaax" hidden="1">{"'1999'!$A$1:$F$66"}</definedName>
    <definedName name="AAB_Addin5" hidden="1">"AAB_Description for addin 5,Description for addin 5,Description for addin 5,Description for addin 5,Description for addin 5,Description for addin 5"</definedName>
    <definedName name="Abr" localSheetId="187">#REF!</definedName>
    <definedName name="Abr" localSheetId="188">#REF!</definedName>
    <definedName name="Abr" localSheetId="7">#REF!</definedName>
    <definedName name="Abr" localSheetId="9">#REF!</definedName>
    <definedName name="Abr" localSheetId="18">#REF!</definedName>
    <definedName name="Abr" localSheetId="19">#REF!</definedName>
    <definedName name="Abr" localSheetId="20">#REF!</definedName>
    <definedName name="Abr" localSheetId="21">#REF!</definedName>
    <definedName name="Abr" localSheetId="22">#REF!</definedName>
    <definedName name="Abr" localSheetId="45">#REF!</definedName>
    <definedName name="Abr" localSheetId="54">#REF!</definedName>
    <definedName name="Abr" localSheetId="46">#REF!</definedName>
    <definedName name="Abr" localSheetId="41">#REF!</definedName>
    <definedName name="Abr" localSheetId="43">#REF!</definedName>
    <definedName name="Abr">#REF!</definedName>
    <definedName name="ABR._89" localSheetId="7">#REF!</definedName>
    <definedName name="ABR._89" localSheetId="22">#REF!</definedName>
    <definedName name="ABR._89" localSheetId="32">#REF!</definedName>
    <definedName name="ABR._89" localSheetId="34">#REF!</definedName>
    <definedName name="ABR._89" localSheetId="36">#REF!</definedName>
    <definedName name="ABR._89" localSheetId="39">#REF!</definedName>
    <definedName name="ABR._89" localSheetId="45">#REF!</definedName>
    <definedName name="ABR._89" localSheetId="46">#REF!</definedName>
    <definedName name="ABR._89" localSheetId="37">#REF!</definedName>
    <definedName name="ABR._89" localSheetId="38">#REF!</definedName>
    <definedName name="ABR._89" localSheetId="40">#REF!</definedName>
    <definedName name="ABR._89" localSheetId="33">#REF!</definedName>
    <definedName name="ABR._89" localSheetId="35">#REF!</definedName>
    <definedName name="ABR._89" localSheetId="41">#REF!</definedName>
    <definedName name="ABR._89" localSheetId="43">#REF!</definedName>
    <definedName name="ABR._89">#REF!</definedName>
    <definedName name="ABRIL" localSheetId="7">#REF!</definedName>
    <definedName name="ABRIL" localSheetId="22">#REF!</definedName>
    <definedName name="ABRIL" localSheetId="45">#REF!</definedName>
    <definedName name="ABRIL" localSheetId="46">#REF!</definedName>
    <definedName name="ABRIL" localSheetId="41">#REF!</definedName>
    <definedName name="ABRIL" localSheetId="43">#REF!</definedName>
    <definedName name="ABRIL">#REF!</definedName>
    <definedName name="abril03" localSheetId="7">#REF!</definedName>
    <definedName name="abril03" localSheetId="22">#REF!</definedName>
    <definedName name="abril03" localSheetId="46">#REF!</definedName>
    <definedName name="abril03" localSheetId="41">#REF!</definedName>
    <definedName name="abril03" localSheetId="43">#REF!</definedName>
    <definedName name="abril03">#REF!</definedName>
    <definedName name="acentral" localSheetId="22">#REF!</definedName>
    <definedName name="acentral" localSheetId="46">#REF!</definedName>
    <definedName name="acentral">#REF!</definedName>
    <definedName name="ACT" localSheetId="7">#REF!</definedName>
    <definedName name="ACT" localSheetId="22">#REF!</definedName>
    <definedName name="ACT" localSheetId="32">#REF!</definedName>
    <definedName name="ACT" localSheetId="34">#REF!</definedName>
    <definedName name="ACT" localSheetId="36">#REF!</definedName>
    <definedName name="ACT" localSheetId="39">#REF!</definedName>
    <definedName name="ACT" localSheetId="45">#REF!</definedName>
    <definedName name="ACT" localSheetId="46">#REF!</definedName>
    <definedName name="ACT" localSheetId="37">#REF!</definedName>
    <definedName name="ACT" localSheetId="38">#REF!</definedName>
    <definedName name="ACT" localSheetId="40">#REF!</definedName>
    <definedName name="ACT" localSheetId="33">#REF!</definedName>
    <definedName name="ACT" localSheetId="35">#REF!</definedName>
    <definedName name="ACT" localSheetId="41">#REF!</definedName>
    <definedName name="ACT" localSheetId="43">#REF!</definedName>
    <definedName name="ACT">#REF!</definedName>
    <definedName name="ACTOR" localSheetId="22">#REF!</definedName>
    <definedName name="ACTOR" localSheetId="46">#REF!</definedName>
    <definedName name="ACTOR">#REF!</definedName>
    <definedName name="Actpecuaria"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4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7" hidden="1">{"empresa",#N/A,FALSE,"xEMPRESA"}</definedName>
    <definedName name="ad" localSheetId="8" hidden="1">{"empresa",#N/A,FALSE,"xEMPRESA"}</definedName>
    <definedName name="ad" localSheetId="9" hidden="1">{"empresa",#N/A,FALSE,"xEMPRESA"}</definedName>
    <definedName name="ad" localSheetId="10" hidden="1">{"empresa",#N/A,FALSE,"xEMPRESA"}</definedName>
    <definedName name="ad" localSheetId="11" hidden="1">{"empresa",#N/A,FALSE,"xEMPRESA"}</definedName>
    <definedName name="ad" localSheetId="12" hidden="1">{"empresa",#N/A,FALSE,"xEMPRESA"}</definedName>
    <definedName name="ad" localSheetId="13" hidden="1">{"empresa",#N/A,FALSE,"xEMPRESA"}</definedName>
    <definedName name="ad" localSheetId="14" hidden="1">{"empresa",#N/A,FALSE,"xEMPRESA"}</definedName>
    <definedName name="ad" localSheetId="15" hidden="1">{"empresa",#N/A,FALSE,"xEMPRESA"}</definedName>
    <definedName name="ad" localSheetId="17" hidden="1">{"empresa",#N/A,FALSE,"xEMPRESA"}</definedName>
    <definedName name="ad" localSheetId="18" hidden="1">{"empresa",#N/A,FALSE,"xEMPRESA"}</definedName>
    <definedName name="ad" localSheetId="19" hidden="1">{"empresa",#N/A,FALSE,"xEMPRESA"}</definedName>
    <definedName name="ad" localSheetId="20" hidden="1">{"empresa",#N/A,FALSE,"xEMPRESA"}</definedName>
    <definedName name="ad" localSheetId="21" hidden="1">{"empresa",#N/A,FALSE,"xEMPRESA"}</definedName>
    <definedName name="ad" localSheetId="22" hidden="1">{"empresa",#N/A,FALSE,"xEMPRESA"}</definedName>
    <definedName name="ad" localSheetId="29" hidden="1">{"empresa",#N/A,FALSE,"xEMPRESA"}</definedName>
    <definedName name="ad" localSheetId="32" hidden="1">{"empresa",#N/A,FALSE,"xEMPRESA"}</definedName>
    <definedName name="ad" localSheetId="34" hidden="1">{"empresa",#N/A,FALSE,"xEMPRESA"}</definedName>
    <definedName name="ad" localSheetId="36" hidden="1">{"empresa",#N/A,FALSE,"xEMPRESA"}</definedName>
    <definedName name="ad" localSheetId="39" hidden="1">{"empresa",#N/A,FALSE,"xEMPRESA"}</definedName>
    <definedName name="ad" localSheetId="45" hidden="1">{"empresa",#N/A,FALSE,"xEMPRESA"}</definedName>
    <definedName name="ad" localSheetId="54" hidden="1">{"empresa",#N/A,FALSE,"xEMPRESA"}</definedName>
    <definedName name="ad" localSheetId="55" hidden="1">{"empresa",#N/A,FALSE,"xEMPRESA"}</definedName>
    <definedName name="ad" localSheetId="56" hidden="1">{"empresa",#N/A,FALSE,"xEMPRESA"}</definedName>
    <definedName name="ad" localSheetId="59" hidden="1">{"empresa",#N/A,FALSE,"xEMPRESA"}</definedName>
    <definedName name="ad" localSheetId="62" hidden="1">{"empresa",#N/A,FALSE,"xEMPRESA"}</definedName>
    <definedName name="ad" localSheetId="78" hidden="1">{"empresa",#N/A,FALSE,"xEMPRESA"}</definedName>
    <definedName name="ad" localSheetId="79" hidden="1">{"empresa",#N/A,FALSE,"xEMPRESA"}</definedName>
    <definedName name="ad" localSheetId="80" hidden="1">{"empresa",#N/A,FALSE,"xEMPRESA"}</definedName>
    <definedName name="ad" localSheetId="83" hidden="1">{"empresa",#N/A,FALSE,"xEMPRESA"}</definedName>
    <definedName name="ad" localSheetId="86" hidden="1">{"empresa",#N/A,FALSE,"xEMPRESA"}</definedName>
    <definedName name="ad" localSheetId="46" hidden="1">{"empresa",#N/A,FALSE,"xEMPRESA"}</definedName>
    <definedName name="ad" localSheetId="37" hidden="1">{"empresa",#N/A,FALSE,"xEMPRESA"}</definedName>
    <definedName name="ad" localSheetId="38" hidden="1">{"empresa",#N/A,FALSE,"xEMPRESA"}</definedName>
    <definedName name="ad" localSheetId="40" hidden="1">{"empresa",#N/A,FALSE,"xEMPRESA"}</definedName>
    <definedName name="ad" localSheetId="23" hidden="1">{"empresa",#N/A,FALSE,"xEMPRESA"}</definedName>
    <definedName name="ad" localSheetId="24" hidden="1">{"empresa",#N/A,FALSE,"xEMPRESA"}</definedName>
    <definedName name="ad" localSheetId="25" hidden="1">{"empresa",#N/A,FALSE,"xEMPRESA"}</definedName>
    <definedName name="ad" localSheetId="26" hidden="1">{"empresa",#N/A,FALSE,"xEMPRESA"}</definedName>
    <definedName name="ad" localSheetId="27" hidden="1">{"empresa",#N/A,FALSE,"xEMPRESA"}</definedName>
    <definedName name="ad" localSheetId="28" hidden="1">{"empresa",#N/A,FALSE,"xEMPRESA"}</definedName>
    <definedName name="ad" localSheetId="33" hidden="1">{"empresa",#N/A,FALSE,"xEMPRESA"}</definedName>
    <definedName name="ad" localSheetId="35" hidden="1">{"empresa",#N/A,FALSE,"xEMPRESA"}</definedName>
    <definedName name="ad" localSheetId="41" hidden="1">{"empresa",#N/A,FALSE,"xEMPRESA"}</definedName>
    <definedName name="ad" localSheetId="43" hidden="1">{"empresa",#N/A,FALSE,"xEMPRESA"}</definedName>
    <definedName name="ad" localSheetId="87" hidden="1">{"empresa",#N/A,FALSE,"xEMPRESA"}</definedName>
    <definedName name="ad" hidden="1">{"empresa",#N/A,FALSE,"xEMPRESA"}</definedName>
    <definedName name="ADGGHHNHG" localSheetId="8" hidden="1">{"'1999'!$A$1:$F$66"}</definedName>
    <definedName name="ADGGHHNHG" localSheetId="17" hidden="1">{"'1999'!$A$1:$F$66"}</definedName>
    <definedName name="ADGGHHNHG" localSheetId="18" hidden="1">{"'1999'!$A$1:$F$66"}</definedName>
    <definedName name="ADGGHHNHG" localSheetId="19" hidden="1">{"'1999'!$A$1:$F$66"}</definedName>
    <definedName name="ADGGHHNHG" localSheetId="20" hidden="1">{"'1999'!$A$1:$F$66"}</definedName>
    <definedName name="ADGGHHNHG" localSheetId="21" hidden="1">{"'1999'!$A$1:$F$66"}</definedName>
    <definedName name="ADGGHHNHG" localSheetId="22" hidden="1">{"'1999'!$A$1:$F$66"}</definedName>
    <definedName name="ADGGHHNHG" localSheetId="29" hidden="1">{"'1999'!$A$1:$F$66"}</definedName>
    <definedName name="ADGGHHNHG" localSheetId="46" hidden="1">{"'1999'!$A$1:$F$66"}</definedName>
    <definedName name="ADGGHHNHG" localSheetId="23" hidden="1">{"'1999'!$A$1:$F$66"}</definedName>
    <definedName name="ADGGHHNHG" localSheetId="24" hidden="1">{"'1999'!$A$1:$F$66"}</definedName>
    <definedName name="ADGGHHNHG" localSheetId="25" hidden="1">{"'1999'!$A$1:$F$66"}</definedName>
    <definedName name="ADGGHHNHG" localSheetId="26" hidden="1">{"'1999'!$A$1:$F$66"}</definedName>
    <definedName name="ADGGHHNHG" localSheetId="27" hidden="1">{"'1999'!$A$1:$F$66"}</definedName>
    <definedName name="ADGGHHNHG" localSheetId="28" hidden="1">{"'1999'!$A$1:$F$66"}</definedName>
    <definedName name="ADGGHHNHG" hidden="1">{"'1999'!$A$1:$F$66"}</definedName>
    <definedName name="adi.yane" localSheetId="7" hidden="1">{"epma",#N/A,FALSE,"EPMA"}</definedName>
    <definedName name="adi.yane" localSheetId="8" hidden="1">{"epma",#N/A,FALSE,"EPMA"}</definedName>
    <definedName name="adi.yane" localSheetId="9" hidden="1">{"epma",#N/A,FALSE,"EPMA"}</definedName>
    <definedName name="adi.yane" localSheetId="10" hidden="1">{"epma",#N/A,FALSE,"EPMA"}</definedName>
    <definedName name="adi.yane" localSheetId="11" hidden="1">{"epma",#N/A,FALSE,"EPMA"}</definedName>
    <definedName name="adi.yane" localSheetId="12" hidden="1">{"epma",#N/A,FALSE,"EPMA"}</definedName>
    <definedName name="adi.yane" localSheetId="13" hidden="1">{"epma",#N/A,FALSE,"EPMA"}</definedName>
    <definedName name="adi.yane" localSheetId="14" hidden="1">{"epma",#N/A,FALSE,"EPMA"}</definedName>
    <definedName name="adi.yane" localSheetId="15" hidden="1">{"epma",#N/A,FALSE,"EPMA"}</definedName>
    <definedName name="adi.yane" localSheetId="17" hidden="1">{"epma",#N/A,FALSE,"EPMA"}</definedName>
    <definedName name="adi.yane" localSheetId="18" hidden="1">{"epma",#N/A,FALSE,"EPMA"}</definedName>
    <definedName name="adi.yane" localSheetId="19" hidden="1">{"epma",#N/A,FALSE,"EPMA"}</definedName>
    <definedName name="adi.yane" localSheetId="20" hidden="1">{"epma",#N/A,FALSE,"EPMA"}</definedName>
    <definedName name="adi.yane" localSheetId="21" hidden="1">{"epma",#N/A,FALSE,"EPMA"}</definedName>
    <definedName name="adi.yane" localSheetId="22" hidden="1">{"epma",#N/A,FALSE,"EPMA"}</definedName>
    <definedName name="adi.yane" localSheetId="29" hidden="1">{"epma",#N/A,FALSE,"EPMA"}</definedName>
    <definedName name="adi.yane" localSheetId="32" hidden="1">{"epma",#N/A,FALSE,"EPMA"}</definedName>
    <definedName name="adi.yane" localSheetId="34" hidden="1">{"epma",#N/A,FALSE,"EPMA"}</definedName>
    <definedName name="adi.yane" localSheetId="36" hidden="1">{"epma",#N/A,FALSE,"EPMA"}</definedName>
    <definedName name="adi.yane" localSheetId="39" hidden="1">{"epma",#N/A,FALSE,"EPMA"}</definedName>
    <definedName name="adi.yane" localSheetId="45" hidden="1">{"epma",#N/A,FALSE,"EPMA"}</definedName>
    <definedName name="adi.yane" localSheetId="46" hidden="1">{"epma",#N/A,FALSE,"EPMA"}</definedName>
    <definedName name="adi.yane" localSheetId="37" hidden="1">{"epma",#N/A,FALSE,"EPMA"}</definedName>
    <definedName name="adi.yane" localSheetId="38" hidden="1">{"epma",#N/A,FALSE,"EPMA"}</definedName>
    <definedName name="adi.yane" localSheetId="40" hidden="1">{"epma",#N/A,FALSE,"EPMA"}</definedName>
    <definedName name="adi.yane" localSheetId="23" hidden="1">{"epma",#N/A,FALSE,"EPMA"}</definedName>
    <definedName name="adi.yane" localSheetId="24" hidden="1">{"epma",#N/A,FALSE,"EPMA"}</definedName>
    <definedName name="adi.yane" localSheetId="25" hidden="1">{"epma",#N/A,FALSE,"EPMA"}</definedName>
    <definedName name="adi.yane" localSheetId="26" hidden="1">{"epma",#N/A,FALSE,"EPMA"}</definedName>
    <definedName name="adi.yane" localSheetId="27" hidden="1">{"epma",#N/A,FALSE,"EPMA"}</definedName>
    <definedName name="adi.yane" localSheetId="28" hidden="1">{"epma",#N/A,FALSE,"EPMA"}</definedName>
    <definedName name="adi.yane" localSheetId="33" hidden="1">{"epma",#N/A,FALSE,"EPMA"}</definedName>
    <definedName name="adi.yane" localSheetId="35" hidden="1">{"epma",#N/A,FALSE,"EPMA"}</definedName>
    <definedName name="adi.yane" localSheetId="41" hidden="1">{"epma",#N/A,FALSE,"EPMA"}</definedName>
    <definedName name="adi.yane" localSheetId="43" hidden="1">{"epma",#N/A,FALSE,"EPMA"}</definedName>
    <definedName name="adi.yane" hidden="1">{"epma",#N/A,FALSE,"EPMA"}</definedName>
    <definedName name="Adic" localSheetId="187">#REF!</definedName>
    <definedName name="Adic" localSheetId="188">#REF!</definedName>
    <definedName name="Adic" localSheetId="7">#REF!</definedName>
    <definedName name="Adic" localSheetId="9">#REF!</definedName>
    <definedName name="Adic" localSheetId="18">#REF!</definedName>
    <definedName name="Adic" localSheetId="19">#REF!</definedName>
    <definedName name="Adic" localSheetId="20">#REF!</definedName>
    <definedName name="Adic" localSheetId="21">#REF!</definedName>
    <definedName name="Adic" localSheetId="22">#REF!</definedName>
    <definedName name="Adic" localSheetId="45">#REF!</definedName>
    <definedName name="Adic" localSheetId="54">#REF!</definedName>
    <definedName name="Adic" localSheetId="46">#REF!</definedName>
    <definedName name="Adic" localSheetId="41">#REF!</definedName>
    <definedName name="Adic" localSheetId="43">#REF!</definedName>
    <definedName name="Adic">#REF!</definedName>
    <definedName name="ADICIONALCONIMPACTO" localSheetId="7" hidden="1">{"trimestre",#N/A,FALSE,"TRIMESTRE";"empresa",#N/A,FALSE,"xEMPRESA";"eaab",#N/A,FALSE,"EAAB";"epma",#N/A,FALSE,"EPMA";"emca",#N/A,FALSE,"EMCA"}</definedName>
    <definedName name="ADICIONALCONIMPACTO" localSheetId="8" hidden="1">{"trimestre",#N/A,FALSE,"TRIMESTRE";"empresa",#N/A,FALSE,"xEMPRESA";"eaab",#N/A,FALSE,"EAAB";"epma",#N/A,FALSE,"EPMA";"emca",#N/A,FALSE,"EMCA"}</definedName>
    <definedName name="ADICIONALCONIMPACTO" localSheetId="9" hidden="1">{"trimestre",#N/A,FALSE,"TRIMESTRE";"empresa",#N/A,FALSE,"xEMPRESA";"eaab",#N/A,FALSE,"EAAB";"epma",#N/A,FALSE,"EPMA";"emca",#N/A,FALSE,"EMCA"}</definedName>
    <definedName name="ADICIONALCONIMPACTO" localSheetId="10" hidden="1">{"trimestre",#N/A,FALSE,"TRIMESTRE";"empresa",#N/A,FALSE,"xEMPRESA";"eaab",#N/A,FALSE,"EAAB";"epma",#N/A,FALSE,"EPMA";"emca",#N/A,FALSE,"EMCA"}</definedName>
    <definedName name="ADICIONALCONIMPACTO" localSheetId="11" hidden="1">{"trimestre",#N/A,FALSE,"TRIMESTRE";"empresa",#N/A,FALSE,"xEMPRESA";"eaab",#N/A,FALSE,"EAAB";"epma",#N/A,FALSE,"EPMA";"emca",#N/A,FALSE,"EMCA"}</definedName>
    <definedName name="ADICIONALCONIMPACTO" localSheetId="12" hidden="1">{"trimestre",#N/A,FALSE,"TRIMESTRE";"empresa",#N/A,FALSE,"xEMPRESA";"eaab",#N/A,FALSE,"EAAB";"epma",#N/A,FALSE,"EPMA";"emca",#N/A,FALSE,"EMCA"}</definedName>
    <definedName name="ADICIONALCONIMPACTO" localSheetId="13" hidden="1">{"trimestre",#N/A,FALSE,"TRIMESTRE";"empresa",#N/A,FALSE,"xEMPRESA";"eaab",#N/A,FALSE,"EAAB";"epma",#N/A,FALSE,"EPMA";"emca",#N/A,FALSE,"EMCA"}</definedName>
    <definedName name="ADICIONALCONIMPACTO" localSheetId="14" hidden="1">{"trimestre",#N/A,FALSE,"TRIMESTRE";"empresa",#N/A,FALSE,"xEMPRESA";"eaab",#N/A,FALSE,"EAAB";"epma",#N/A,FALSE,"EPMA";"emca",#N/A,FALSE,"EMCA"}</definedName>
    <definedName name="ADICIONALCONIMPACTO" localSheetId="15" hidden="1">{"trimestre",#N/A,FALSE,"TRIMESTRE";"empresa",#N/A,FALSE,"xEMPRESA";"eaab",#N/A,FALSE,"EAAB";"epma",#N/A,FALSE,"EPMA";"emca",#N/A,FALSE,"EMCA"}</definedName>
    <definedName name="ADICIONALCONIMPACTO" localSheetId="17" hidden="1">{"trimestre",#N/A,FALSE,"TRIMESTRE";"empresa",#N/A,FALSE,"xEMPRESA";"eaab",#N/A,FALSE,"EAAB";"epma",#N/A,FALSE,"EPMA";"emca",#N/A,FALSE,"EMCA"}</definedName>
    <definedName name="ADICIONALCONIMPACTO" localSheetId="18" hidden="1">{"trimestre",#N/A,FALSE,"TRIMESTRE";"empresa",#N/A,FALSE,"xEMPRESA";"eaab",#N/A,FALSE,"EAAB";"epma",#N/A,FALSE,"EPMA";"emca",#N/A,FALSE,"EMCA"}</definedName>
    <definedName name="ADICIONALCONIMPACTO" localSheetId="19" hidden="1">{"trimestre",#N/A,FALSE,"TRIMESTRE";"empresa",#N/A,FALSE,"xEMPRESA";"eaab",#N/A,FALSE,"EAAB";"epma",#N/A,FALSE,"EPMA";"emca",#N/A,FALSE,"EMCA"}</definedName>
    <definedName name="ADICIONALCONIMPACTO" localSheetId="20" hidden="1">{"trimestre",#N/A,FALSE,"TRIMESTRE";"empresa",#N/A,FALSE,"xEMPRESA";"eaab",#N/A,FALSE,"EAAB";"epma",#N/A,FALSE,"EPMA";"emca",#N/A,FALSE,"EMCA"}</definedName>
    <definedName name="ADICIONALCONIMPACTO" localSheetId="21" hidden="1">{"trimestre",#N/A,FALSE,"TRIMESTRE";"empresa",#N/A,FALSE,"xEMPRESA";"eaab",#N/A,FALSE,"EAAB";"epma",#N/A,FALSE,"EPMA";"emca",#N/A,FALSE,"EMCA"}</definedName>
    <definedName name="ADICIONALCONIMPACTO" localSheetId="22" hidden="1">{"trimestre",#N/A,FALSE,"TRIMESTRE";"empresa",#N/A,FALSE,"xEMPRESA";"eaab",#N/A,FALSE,"EAAB";"epma",#N/A,FALSE,"EPMA";"emca",#N/A,FALSE,"EMCA"}</definedName>
    <definedName name="ADICIONALCONIMPACTO" localSheetId="29" hidden="1">{"trimestre",#N/A,FALSE,"TRIMESTRE";"empresa",#N/A,FALSE,"xEMPRESA";"eaab",#N/A,FALSE,"EAAB";"epma",#N/A,FALSE,"EPMA";"emca",#N/A,FALSE,"EMCA"}</definedName>
    <definedName name="ADICIONALCONIMPACTO" localSheetId="32" hidden="1">{"trimestre",#N/A,FALSE,"TRIMESTRE";"empresa",#N/A,FALSE,"xEMPRESA";"eaab",#N/A,FALSE,"EAAB";"epma",#N/A,FALSE,"EPMA";"emca",#N/A,FALSE,"EMCA"}</definedName>
    <definedName name="ADICIONALCONIMPACTO" localSheetId="34" hidden="1">{"trimestre",#N/A,FALSE,"TRIMESTRE";"empresa",#N/A,FALSE,"xEMPRESA";"eaab",#N/A,FALSE,"EAAB";"epma",#N/A,FALSE,"EPMA";"emca",#N/A,FALSE,"EMCA"}</definedName>
    <definedName name="ADICIONALCONIMPACTO" localSheetId="36" hidden="1">{"trimestre",#N/A,FALSE,"TRIMESTRE";"empresa",#N/A,FALSE,"xEMPRESA";"eaab",#N/A,FALSE,"EAAB";"epma",#N/A,FALSE,"EPMA";"emca",#N/A,FALSE,"EMCA"}</definedName>
    <definedName name="ADICIONALCONIMPACTO" localSheetId="39" hidden="1">{"trimestre",#N/A,FALSE,"TRIMESTRE";"empresa",#N/A,FALSE,"xEMPRESA";"eaab",#N/A,FALSE,"EAAB";"epma",#N/A,FALSE,"EPMA";"emca",#N/A,FALSE,"EMCA"}</definedName>
    <definedName name="ADICIONALCONIMPACTO" localSheetId="45" hidden="1">{"trimestre",#N/A,FALSE,"TRIMESTRE";"empresa",#N/A,FALSE,"xEMPRESA";"eaab",#N/A,FALSE,"EAAB";"epma",#N/A,FALSE,"EPMA";"emca",#N/A,FALSE,"EMCA"}</definedName>
    <definedName name="ADICIONALCONIMPACTO" localSheetId="46" hidden="1">{"trimestre",#N/A,FALSE,"TRIMESTRE";"empresa",#N/A,FALSE,"xEMPRESA";"eaab",#N/A,FALSE,"EAAB";"epma",#N/A,FALSE,"EPMA";"emca",#N/A,FALSE,"EMCA"}</definedName>
    <definedName name="ADICIONALCONIMPACTO" localSheetId="37" hidden="1">{"trimestre",#N/A,FALSE,"TRIMESTRE";"empresa",#N/A,FALSE,"xEMPRESA";"eaab",#N/A,FALSE,"EAAB";"epma",#N/A,FALSE,"EPMA";"emca",#N/A,FALSE,"EMCA"}</definedName>
    <definedName name="ADICIONALCONIMPACTO" localSheetId="38" hidden="1">{"trimestre",#N/A,FALSE,"TRIMESTRE";"empresa",#N/A,FALSE,"xEMPRESA";"eaab",#N/A,FALSE,"EAAB";"epma",#N/A,FALSE,"EPMA";"emca",#N/A,FALSE,"EMCA"}</definedName>
    <definedName name="ADICIONALCONIMPACTO" localSheetId="40" hidden="1">{"trimestre",#N/A,FALSE,"TRIMESTRE";"empresa",#N/A,FALSE,"xEMPRESA";"eaab",#N/A,FALSE,"EAAB";"epma",#N/A,FALSE,"EPMA";"emca",#N/A,FALSE,"EMCA"}</definedName>
    <definedName name="ADICIONALCONIMPACTO" localSheetId="23" hidden="1">{"trimestre",#N/A,FALSE,"TRIMESTRE";"empresa",#N/A,FALSE,"xEMPRESA";"eaab",#N/A,FALSE,"EAAB";"epma",#N/A,FALSE,"EPMA";"emca",#N/A,FALSE,"EMCA"}</definedName>
    <definedName name="ADICIONALCONIMPACTO" localSheetId="24" hidden="1">{"trimestre",#N/A,FALSE,"TRIMESTRE";"empresa",#N/A,FALSE,"xEMPRESA";"eaab",#N/A,FALSE,"EAAB";"epma",#N/A,FALSE,"EPMA";"emca",#N/A,FALSE,"EMCA"}</definedName>
    <definedName name="ADICIONALCONIMPACTO" localSheetId="25" hidden="1">{"trimestre",#N/A,FALSE,"TRIMESTRE";"empresa",#N/A,FALSE,"xEMPRESA";"eaab",#N/A,FALSE,"EAAB";"epma",#N/A,FALSE,"EPMA";"emca",#N/A,FALSE,"EMCA"}</definedName>
    <definedName name="ADICIONALCONIMPACTO" localSheetId="26" hidden="1">{"trimestre",#N/A,FALSE,"TRIMESTRE";"empresa",#N/A,FALSE,"xEMPRESA";"eaab",#N/A,FALSE,"EAAB";"epma",#N/A,FALSE,"EPMA";"emca",#N/A,FALSE,"EMCA"}</definedName>
    <definedName name="ADICIONALCONIMPACTO" localSheetId="27" hidden="1">{"trimestre",#N/A,FALSE,"TRIMESTRE";"empresa",#N/A,FALSE,"xEMPRESA";"eaab",#N/A,FALSE,"EAAB";"epma",#N/A,FALSE,"EPMA";"emca",#N/A,FALSE,"EMCA"}</definedName>
    <definedName name="ADICIONALCONIMPACTO" localSheetId="28" hidden="1">{"trimestre",#N/A,FALSE,"TRIMESTRE";"empresa",#N/A,FALSE,"xEMPRESA";"eaab",#N/A,FALSE,"EAAB";"epma",#N/A,FALSE,"EPMA";"emca",#N/A,FALSE,"EMCA"}</definedName>
    <definedName name="ADICIONALCONIMPACTO" localSheetId="33" hidden="1">{"trimestre",#N/A,FALSE,"TRIMESTRE";"empresa",#N/A,FALSE,"xEMPRESA";"eaab",#N/A,FALSE,"EAAB";"epma",#N/A,FALSE,"EPMA";"emca",#N/A,FALSE,"EMCA"}</definedName>
    <definedName name="ADICIONALCONIMPACTO" localSheetId="35" hidden="1">{"trimestre",#N/A,FALSE,"TRIMESTRE";"empresa",#N/A,FALSE,"xEMPRESA";"eaab",#N/A,FALSE,"EAAB";"epma",#N/A,FALSE,"EPMA";"emca",#N/A,FALSE,"EMCA"}</definedName>
    <definedName name="ADICIONALCONIMPACTO" localSheetId="41" hidden="1">{"trimestre",#N/A,FALSE,"TRIMESTRE";"empresa",#N/A,FALSE,"xEMPRESA";"eaab",#N/A,FALSE,"EAAB";"epma",#N/A,FALSE,"EPMA";"emca",#N/A,FALSE,"EMCA"}</definedName>
    <definedName name="ADICIONALCONIMPACTO" localSheetId="43"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7" hidden="1">{"epma",#N/A,FALSE,"EPMA"}</definedName>
    <definedName name="adicionalyaneth" localSheetId="8" hidden="1">{"epma",#N/A,FALSE,"EPMA"}</definedName>
    <definedName name="adicionalyaneth" localSheetId="9" hidden="1">{"epma",#N/A,FALSE,"EPMA"}</definedName>
    <definedName name="adicionalyaneth" localSheetId="10" hidden="1">{"epma",#N/A,FALSE,"EPMA"}</definedName>
    <definedName name="adicionalyaneth" localSheetId="11" hidden="1">{"epma",#N/A,FALSE,"EPMA"}</definedName>
    <definedName name="adicionalyaneth" localSheetId="12" hidden="1">{"epma",#N/A,FALSE,"EPMA"}</definedName>
    <definedName name="adicionalyaneth" localSheetId="13" hidden="1">{"epma",#N/A,FALSE,"EPMA"}</definedName>
    <definedName name="adicionalyaneth" localSheetId="14" hidden="1">{"epma",#N/A,FALSE,"EPMA"}</definedName>
    <definedName name="adicionalyaneth" localSheetId="15" hidden="1">{"epma",#N/A,FALSE,"EPMA"}</definedName>
    <definedName name="adicionalyaneth" localSheetId="17" hidden="1">{"epma",#N/A,FALSE,"EPMA"}</definedName>
    <definedName name="adicionalyaneth" localSheetId="18" hidden="1">{"epma",#N/A,FALSE,"EPMA"}</definedName>
    <definedName name="adicionalyaneth" localSheetId="19" hidden="1">{"epma",#N/A,FALSE,"EPMA"}</definedName>
    <definedName name="adicionalyaneth" localSheetId="20" hidden="1">{"epma",#N/A,FALSE,"EPMA"}</definedName>
    <definedName name="adicionalyaneth" localSheetId="21" hidden="1">{"epma",#N/A,FALSE,"EPMA"}</definedName>
    <definedName name="adicionalyaneth" localSheetId="22" hidden="1">{"epma",#N/A,FALSE,"EPMA"}</definedName>
    <definedName name="adicionalyaneth" localSheetId="29" hidden="1">{"epma",#N/A,FALSE,"EPMA"}</definedName>
    <definedName name="adicionalyaneth" localSheetId="32" hidden="1">{"epma",#N/A,FALSE,"EPMA"}</definedName>
    <definedName name="adicionalyaneth" localSheetId="34" hidden="1">{"epma",#N/A,FALSE,"EPMA"}</definedName>
    <definedName name="adicionalyaneth" localSheetId="36" hidden="1">{"epma",#N/A,FALSE,"EPMA"}</definedName>
    <definedName name="adicionalyaneth" localSheetId="39" hidden="1">{"epma",#N/A,FALSE,"EPMA"}</definedName>
    <definedName name="adicionalyaneth" localSheetId="45" hidden="1">{"epma",#N/A,FALSE,"EPMA"}</definedName>
    <definedName name="adicionalyaneth" localSheetId="46" hidden="1">{"epma",#N/A,FALSE,"EPMA"}</definedName>
    <definedName name="adicionalyaneth" localSheetId="37" hidden="1">{"epma",#N/A,FALSE,"EPMA"}</definedName>
    <definedName name="adicionalyaneth" localSheetId="38" hidden="1">{"epma",#N/A,FALSE,"EPMA"}</definedName>
    <definedName name="adicionalyaneth" localSheetId="40" hidden="1">{"epma",#N/A,FALSE,"EPMA"}</definedName>
    <definedName name="adicionalyaneth" localSheetId="23" hidden="1">{"epma",#N/A,FALSE,"EPMA"}</definedName>
    <definedName name="adicionalyaneth" localSheetId="24" hidden="1">{"epma",#N/A,FALSE,"EPMA"}</definedName>
    <definedName name="adicionalyaneth" localSheetId="25" hidden="1">{"epma",#N/A,FALSE,"EPMA"}</definedName>
    <definedName name="adicionalyaneth" localSheetId="26" hidden="1">{"epma",#N/A,FALSE,"EPMA"}</definedName>
    <definedName name="adicionalyaneth" localSheetId="27" hidden="1">{"epma",#N/A,FALSE,"EPMA"}</definedName>
    <definedName name="adicionalyaneth" localSheetId="28" hidden="1">{"epma",#N/A,FALSE,"EPMA"}</definedName>
    <definedName name="adicionalyaneth" localSheetId="33" hidden="1">{"epma",#N/A,FALSE,"EPMA"}</definedName>
    <definedName name="adicionalyaneth" localSheetId="35" hidden="1">{"epma",#N/A,FALSE,"EPMA"}</definedName>
    <definedName name="adicionalyaneth" localSheetId="41" hidden="1">{"epma",#N/A,FALSE,"EPMA"}</definedName>
    <definedName name="adicionalyaneth" localSheetId="43" hidden="1">{"epma",#N/A,FALSE,"EPMA"}</definedName>
    <definedName name="adicionalyaneth" hidden="1">{"epma",#N/A,FALSE,"EPMA"}</definedName>
    <definedName name="ads" localSheetId="7">#REF!</definedName>
    <definedName name="ads" localSheetId="22">#REF!</definedName>
    <definedName name="ads" localSheetId="32">#REF!</definedName>
    <definedName name="ads" localSheetId="34">#REF!</definedName>
    <definedName name="ads" localSheetId="36">#REF!</definedName>
    <definedName name="ads" localSheetId="39">#REF!</definedName>
    <definedName name="ads" localSheetId="37">#REF!</definedName>
    <definedName name="ads" localSheetId="38">#REF!</definedName>
    <definedName name="ads" localSheetId="40">#REF!</definedName>
    <definedName name="ads" localSheetId="33">#REF!</definedName>
    <definedName name="ads" localSheetId="35">#REF!</definedName>
    <definedName name="ads" localSheetId="41">#REF!</definedName>
    <definedName name="ads" localSheetId="43">#REF!</definedName>
    <definedName name="ads">#REF!</definedName>
    <definedName name="ae" localSheetId="8" hidden="1">{"empresa",#N/A,FALSE,"xEMPRESA"}</definedName>
    <definedName name="ae" localSheetId="17" hidden="1">{"empresa",#N/A,FALSE,"xEMPRESA"}</definedName>
    <definedName name="ae" localSheetId="18" hidden="1">{"empresa",#N/A,FALSE,"xEMPRESA"}</definedName>
    <definedName name="ae" localSheetId="19" hidden="1">{"empresa",#N/A,FALSE,"xEMPRESA"}</definedName>
    <definedName name="ae" localSheetId="20" hidden="1">{"empresa",#N/A,FALSE,"xEMPRESA"}</definedName>
    <definedName name="ae" localSheetId="21" hidden="1">{"empresa",#N/A,FALSE,"xEMPRESA"}</definedName>
    <definedName name="ae" localSheetId="22" hidden="1">{"empresa",#N/A,FALSE,"xEMPRESA"}</definedName>
    <definedName name="ae" localSheetId="29" hidden="1">{"empresa",#N/A,FALSE,"xEMPRESA"}</definedName>
    <definedName name="ae" localSheetId="23" hidden="1">{"empresa",#N/A,FALSE,"xEMPRESA"}</definedName>
    <definedName name="ae" localSheetId="24" hidden="1">{"empresa",#N/A,FALSE,"xEMPRESA"}</definedName>
    <definedName name="ae" localSheetId="25" hidden="1">{"empresa",#N/A,FALSE,"xEMPRESA"}</definedName>
    <definedName name="ae" localSheetId="26" hidden="1">{"empresa",#N/A,FALSE,"xEMPRESA"}</definedName>
    <definedName name="ae" localSheetId="27" hidden="1">{"empresa",#N/A,FALSE,"xEMPRESA"}</definedName>
    <definedName name="ae" localSheetId="28" hidden="1">{"empresa",#N/A,FALSE,"xEMPRESA"}</definedName>
    <definedName name="ae" hidden="1">{"empresa",#N/A,FALSE,"xEMPRESA"}</definedName>
    <definedName name="afrwegteaytsgzd" localSheetId="8" hidden="1">{"'1999'!$A$1:$F$66"}</definedName>
    <definedName name="afrwegteaytsgzd" localSheetId="17" hidden="1">{"'1999'!$A$1:$F$66"}</definedName>
    <definedName name="afrwegteaytsgzd" localSheetId="18" hidden="1">{"'1999'!$A$1:$F$66"}</definedName>
    <definedName name="afrwegteaytsgzd" localSheetId="19" hidden="1">{"'1999'!$A$1:$F$66"}</definedName>
    <definedName name="afrwegteaytsgzd" localSheetId="20" hidden="1">{"'1999'!$A$1:$F$66"}</definedName>
    <definedName name="afrwegteaytsgzd" localSheetId="21" hidden="1">{"'1999'!$A$1:$F$66"}</definedName>
    <definedName name="afrwegteaytsgzd" localSheetId="22" hidden="1">{"'1999'!$A$1:$F$66"}</definedName>
    <definedName name="afrwegteaytsgzd" localSheetId="29" hidden="1">{"'1999'!$A$1:$F$66"}</definedName>
    <definedName name="afrwegteaytsgzd" localSheetId="46" hidden="1">{"'1999'!$A$1:$F$66"}</definedName>
    <definedName name="afrwegteaytsgzd" localSheetId="23" hidden="1">{"'1999'!$A$1:$F$66"}</definedName>
    <definedName name="afrwegteaytsgzd" localSheetId="24" hidden="1">{"'1999'!$A$1:$F$66"}</definedName>
    <definedName name="afrwegteaytsgzd" localSheetId="25" hidden="1">{"'1999'!$A$1:$F$66"}</definedName>
    <definedName name="afrwegteaytsgzd" localSheetId="26" hidden="1">{"'1999'!$A$1:$F$66"}</definedName>
    <definedName name="afrwegteaytsgzd" localSheetId="27" hidden="1">{"'1999'!$A$1:$F$66"}</definedName>
    <definedName name="afrwegteaytsgzd" localSheetId="28" hidden="1">{"'1999'!$A$1:$F$66"}</definedName>
    <definedName name="afrwegteaytsgzd" hidden="1">{"'1999'!$A$1:$F$66"}</definedName>
    <definedName name="ag">#REF!</definedName>
    <definedName name="Ago" localSheetId="187">#REF!</definedName>
    <definedName name="Ago" localSheetId="188">#REF!</definedName>
    <definedName name="Ago" localSheetId="7">#REF!</definedName>
    <definedName name="Ago" localSheetId="9">#REF!</definedName>
    <definedName name="Ago" localSheetId="18">#REF!</definedName>
    <definedName name="Ago" localSheetId="19">#REF!</definedName>
    <definedName name="Ago" localSheetId="20">#REF!</definedName>
    <definedName name="Ago" localSheetId="21">#REF!</definedName>
    <definedName name="Ago" localSheetId="22">#REF!</definedName>
    <definedName name="Ago" localSheetId="45">#REF!</definedName>
    <definedName name="Ago" localSheetId="54">#REF!</definedName>
    <definedName name="Ago" localSheetId="46">#REF!</definedName>
    <definedName name="Ago" localSheetId="41">#REF!</definedName>
    <definedName name="Ago" localSheetId="43">#REF!</definedName>
    <definedName name="Ago">#REF!</definedName>
    <definedName name="AGO._89" localSheetId="7">#REF!</definedName>
    <definedName name="AGO._89" localSheetId="22">#REF!</definedName>
    <definedName name="AGO._89" localSheetId="32">#REF!</definedName>
    <definedName name="AGO._89" localSheetId="34">#REF!</definedName>
    <definedName name="AGO._89" localSheetId="36">#REF!</definedName>
    <definedName name="AGO._89" localSheetId="39">#REF!</definedName>
    <definedName name="AGO._89" localSheetId="45">#REF!</definedName>
    <definedName name="AGO._89" localSheetId="46">#REF!</definedName>
    <definedName name="AGO._89" localSheetId="37">#REF!</definedName>
    <definedName name="AGO._89" localSheetId="38">#REF!</definedName>
    <definedName name="AGO._89" localSheetId="40">#REF!</definedName>
    <definedName name="AGO._89" localSheetId="33">#REF!</definedName>
    <definedName name="AGO._89" localSheetId="35">#REF!</definedName>
    <definedName name="AGO._89" localSheetId="41">#REF!</definedName>
    <definedName name="AGO._89" localSheetId="43">#REF!</definedName>
    <definedName name="AGO._89">#REF!</definedName>
    <definedName name="AGOSTO" localSheetId="7">#REF!</definedName>
    <definedName name="AGOSTO" localSheetId="22">#REF!</definedName>
    <definedName name="AGOSTO" localSheetId="45">#REF!</definedName>
    <definedName name="AGOSTO" localSheetId="46">#REF!</definedName>
    <definedName name="AGOSTO" localSheetId="41">#REF!</definedName>
    <definedName name="AGOSTO" localSheetId="43">#REF!</definedName>
    <definedName name="AGOSTO">#REF!</definedName>
    <definedName name="Agosto08" localSheetId="7">#REF!</definedName>
    <definedName name="Agosto08" localSheetId="22">#REF!</definedName>
    <definedName name="Agosto08" localSheetId="32">#REF!</definedName>
    <definedName name="Agosto08" localSheetId="34">#REF!</definedName>
    <definedName name="Agosto08" localSheetId="36">#REF!</definedName>
    <definedName name="Agosto08" localSheetId="39">#REF!</definedName>
    <definedName name="Agosto08" localSheetId="46">#REF!</definedName>
    <definedName name="Agosto08" localSheetId="37">#REF!</definedName>
    <definedName name="Agosto08" localSheetId="38">#REF!</definedName>
    <definedName name="Agosto08" localSheetId="40">#REF!</definedName>
    <definedName name="Agosto08" localSheetId="33">#REF!</definedName>
    <definedName name="Agosto08" localSheetId="35">#REF!</definedName>
    <definedName name="Agosto08" localSheetId="41">#REF!</definedName>
    <definedName name="Agosto08" localSheetId="43">#REF!</definedName>
    <definedName name="Agosto08">#REF!</definedName>
    <definedName name="Agregado" localSheetId="22">#REF!</definedName>
    <definedName name="Agregado" localSheetId="46">#REF!</definedName>
    <definedName name="Agregado">#REF!</definedName>
    <definedName name="agrem" localSheetId="7"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10" hidden="1">{"trimestre",#N/A,FALSE,"TRIMESTRE";"empresa",#N/A,FALSE,"xEMPRESA";"eaab",#N/A,FALSE,"EAAB";"epma",#N/A,FALSE,"EPMA";"emca",#N/A,FALSE,"EMCA"}</definedName>
    <definedName name="agrem" localSheetId="11" hidden="1">{"trimestre",#N/A,FALSE,"TRIMESTRE";"empresa",#N/A,FALSE,"xEMPRESA";"eaab",#N/A,FALSE,"EAAB";"epma",#N/A,FALSE,"EPMA";"emca",#N/A,FALSE,"EMCA"}</definedName>
    <definedName name="agrem" localSheetId="12" hidden="1">{"trimestre",#N/A,FALSE,"TRIMESTRE";"empresa",#N/A,FALSE,"xEMPRESA";"eaab",#N/A,FALSE,"EAAB";"epma",#N/A,FALSE,"EPMA";"emca",#N/A,FALSE,"EMCA"}</definedName>
    <definedName name="agrem" localSheetId="13" hidden="1">{"trimestre",#N/A,FALSE,"TRIMESTRE";"empresa",#N/A,FALSE,"xEMPRESA";"eaab",#N/A,FALSE,"EAAB";"epma",#N/A,FALSE,"EPMA";"emca",#N/A,FALSE,"EMCA"}</definedName>
    <definedName name="agrem" localSheetId="14" hidden="1">{"trimestre",#N/A,FALSE,"TRIMESTRE";"empresa",#N/A,FALSE,"xEMPRESA";"eaab",#N/A,FALSE,"EAAB";"epma",#N/A,FALSE,"EPMA";"emca",#N/A,FALSE,"EMCA"}</definedName>
    <definedName name="agrem" localSheetId="15" hidden="1">{"trimestre",#N/A,FALSE,"TRIMESTRE";"empresa",#N/A,FALSE,"xEMPRESA";"eaab",#N/A,FALSE,"EAAB";"epma",#N/A,FALSE,"EPMA";"emca",#N/A,FALSE,"EMCA"}</definedName>
    <definedName name="agrem" localSheetId="17" hidden="1">{"trimestre",#N/A,FALSE,"TRIMESTRE";"empresa",#N/A,FALSE,"xEMPRESA";"eaab",#N/A,FALSE,"EAAB";"epma",#N/A,FALSE,"EPMA";"emca",#N/A,FALSE,"EMCA"}</definedName>
    <definedName name="agrem" localSheetId="18" hidden="1">{"trimestre",#N/A,FALSE,"TRIMESTRE";"empresa",#N/A,FALSE,"xEMPRESA";"eaab",#N/A,FALSE,"EAAB";"epma",#N/A,FALSE,"EPMA";"emca",#N/A,FALSE,"EMCA"}</definedName>
    <definedName name="agrem" localSheetId="19" hidden="1">{"trimestre",#N/A,FALSE,"TRIMESTRE";"empresa",#N/A,FALSE,"xEMPRESA";"eaab",#N/A,FALSE,"EAAB";"epma",#N/A,FALSE,"EPMA";"emca",#N/A,FALSE,"EMCA"}</definedName>
    <definedName name="agrem" localSheetId="20" hidden="1">{"trimestre",#N/A,FALSE,"TRIMESTRE";"empresa",#N/A,FALSE,"xEMPRESA";"eaab",#N/A,FALSE,"EAAB";"epma",#N/A,FALSE,"EPMA";"emca",#N/A,FALSE,"EMCA"}</definedName>
    <definedName name="agrem" localSheetId="21" hidden="1">{"trimestre",#N/A,FALSE,"TRIMESTRE";"empresa",#N/A,FALSE,"xEMPRESA";"eaab",#N/A,FALSE,"EAAB";"epma",#N/A,FALSE,"EPMA";"emca",#N/A,FALSE,"EMCA"}</definedName>
    <definedName name="agrem" localSheetId="22" hidden="1">{"trimestre",#N/A,FALSE,"TRIMESTRE";"empresa",#N/A,FALSE,"xEMPRESA";"eaab",#N/A,FALSE,"EAAB";"epma",#N/A,FALSE,"EPMA";"emca",#N/A,FALSE,"EMCA"}</definedName>
    <definedName name="agrem" localSheetId="29" hidden="1">{"trimestre",#N/A,FALSE,"TRIMESTRE";"empresa",#N/A,FALSE,"xEMPRESA";"eaab",#N/A,FALSE,"EAAB";"epma",#N/A,FALSE,"EPMA";"emca",#N/A,FALSE,"EMCA"}</definedName>
    <definedName name="agrem" localSheetId="32" hidden="1">{"trimestre",#N/A,FALSE,"TRIMESTRE";"empresa",#N/A,FALSE,"xEMPRESA";"eaab",#N/A,FALSE,"EAAB";"epma",#N/A,FALSE,"EPMA";"emca",#N/A,FALSE,"EMCA"}</definedName>
    <definedName name="agrem" localSheetId="34" hidden="1">{"trimestre",#N/A,FALSE,"TRIMESTRE";"empresa",#N/A,FALSE,"xEMPRESA";"eaab",#N/A,FALSE,"EAAB";"epma",#N/A,FALSE,"EPMA";"emca",#N/A,FALSE,"EMCA"}</definedName>
    <definedName name="agrem" localSheetId="36" hidden="1">{"trimestre",#N/A,FALSE,"TRIMESTRE";"empresa",#N/A,FALSE,"xEMPRESA";"eaab",#N/A,FALSE,"EAAB";"epma",#N/A,FALSE,"EPMA";"emca",#N/A,FALSE,"EMCA"}</definedName>
    <definedName name="agrem" localSheetId="39" hidden="1">{"trimestre",#N/A,FALSE,"TRIMESTRE";"empresa",#N/A,FALSE,"xEMPRESA";"eaab",#N/A,FALSE,"EAAB";"epma",#N/A,FALSE,"EPMA";"emca",#N/A,FALSE,"EMCA"}</definedName>
    <definedName name="agrem" localSheetId="45" hidden="1">{"trimestre",#N/A,FALSE,"TRIMESTRE";"empresa",#N/A,FALSE,"xEMPRESA";"eaab",#N/A,FALSE,"EAAB";"epma",#N/A,FALSE,"EPMA";"emca",#N/A,FALSE,"EMCA"}</definedName>
    <definedName name="agrem" localSheetId="46" hidden="1">{"trimestre",#N/A,FALSE,"TRIMESTRE";"empresa",#N/A,FALSE,"xEMPRESA";"eaab",#N/A,FALSE,"EAAB";"epma",#N/A,FALSE,"EPMA";"emca",#N/A,FALSE,"EMCA"}</definedName>
    <definedName name="agrem" localSheetId="37" hidden="1">{"trimestre",#N/A,FALSE,"TRIMESTRE";"empresa",#N/A,FALSE,"xEMPRESA";"eaab",#N/A,FALSE,"EAAB";"epma",#N/A,FALSE,"EPMA";"emca",#N/A,FALSE,"EMCA"}</definedName>
    <definedName name="agrem" localSheetId="38" hidden="1">{"trimestre",#N/A,FALSE,"TRIMESTRE";"empresa",#N/A,FALSE,"xEMPRESA";"eaab",#N/A,FALSE,"EAAB";"epma",#N/A,FALSE,"EPMA";"emca",#N/A,FALSE,"EMCA"}</definedName>
    <definedName name="agrem" localSheetId="40" hidden="1">{"trimestre",#N/A,FALSE,"TRIMESTRE";"empresa",#N/A,FALSE,"xEMPRESA";"eaab",#N/A,FALSE,"EAAB";"epma",#N/A,FALSE,"EPMA";"emca",#N/A,FALSE,"EMCA"}</definedName>
    <definedName name="agrem" localSheetId="23" hidden="1">{"trimestre",#N/A,FALSE,"TRIMESTRE";"empresa",#N/A,FALSE,"xEMPRESA";"eaab",#N/A,FALSE,"EAAB";"epma",#N/A,FALSE,"EPMA";"emca",#N/A,FALSE,"EMCA"}</definedName>
    <definedName name="agrem" localSheetId="24" hidden="1">{"trimestre",#N/A,FALSE,"TRIMESTRE";"empresa",#N/A,FALSE,"xEMPRESA";"eaab",#N/A,FALSE,"EAAB";"epma",#N/A,FALSE,"EPMA";"emca",#N/A,FALSE,"EMCA"}</definedName>
    <definedName name="agrem" localSheetId="25" hidden="1">{"trimestre",#N/A,FALSE,"TRIMESTRE";"empresa",#N/A,FALSE,"xEMPRESA";"eaab",#N/A,FALSE,"EAAB";"epma",#N/A,FALSE,"EPMA";"emca",#N/A,FALSE,"EMCA"}</definedName>
    <definedName name="agrem" localSheetId="26" hidden="1">{"trimestre",#N/A,FALSE,"TRIMESTRE";"empresa",#N/A,FALSE,"xEMPRESA";"eaab",#N/A,FALSE,"EAAB";"epma",#N/A,FALSE,"EPMA";"emca",#N/A,FALSE,"EMCA"}</definedName>
    <definedName name="agrem" localSheetId="27" hidden="1">{"trimestre",#N/A,FALSE,"TRIMESTRE";"empresa",#N/A,FALSE,"xEMPRESA";"eaab",#N/A,FALSE,"EAAB";"epma",#N/A,FALSE,"EPMA";"emca",#N/A,FALSE,"EMCA"}</definedName>
    <definedName name="agrem" localSheetId="28" hidden="1">{"trimestre",#N/A,FALSE,"TRIMESTRE";"empresa",#N/A,FALSE,"xEMPRESA";"eaab",#N/A,FALSE,"EAAB";"epma",#N/A,FALSE,"EPMA";"emca",#N/A,FALSE,"EMCA"}</definedName>
    <definedName name="agrem" localSheetId="33" hidden="1">{"trimestre",#N/A,FALSE,"TRIMESTRE";"empresa",#N/A,FALSE,"xEMPRESA";"eaab",#N/A,FALSE,"EAAB";"epma",#N/A,FALSE,"EPMA";"emca",#N/A,FALSE,"EMCA"}</definedName>
    <definedName name="agrem" localSheetId="35" hidden="1">{"trimestre",#N/A,FALSE,"TRIMESTRE";"empresa",#N/A,FALSE,"xEMPRESA";"eaab",#N/A,FALSE,"EAAB";"epma",#N/A,FALSE,"EPMA";"emca",#N/A,FALSE,"EMCA"}</definedName>
    <definedName name="agrem" localSheetId="41" hidden="1">{"trimestre",#N/A,FALSE,"TRIMESTRE";"empresa",#N/A,FALSE,"xEMPRESA";"eaab",#N/A,FALSE,"EAAB";"epma",#N/A,FALSE,"EPMA";"emca",#N/A,FALSE,"EMCA"}</definedName>
    <definedName name="agrem" localSheetId="43" hidden="1">{"trimestre",#N/A,FALSE,"TRIMESTRE";"empresa",#N/A,FALSE,"xEMPRESA";"eaab",#N/A,FALSE,"EAAB";"epma",#N/A,FALSE,"EPMA";"emca",#N/A,FALSE,"EMCA"}</definedName>
    <definedName name="agrem" hidden="1">{"trimestre",#N/A,FALSE,"TRIMESTRE";"empresa",#N/A,FALSE,"xEMPRESA";"eaab",#N/A,FALSE,"EAAB";"epma",#N/A,FALSE,"EPMA";"emca",#N/A,FALSE,"EMCA"}</definedName>
    <definedName name="aj" localSheetId="7">#REF!</definedName>
    <definedName name="aj" localSheetId="22">#REF!</definedName>
    <definedName name="aj" localSheetId="41">#REF!</definedName>
    <definedName name="aj" localSheetId="43">#REF!</definedName>
    <definedName name="aj">#REF!</definedName>
    <definedName name="AJU00" localSheetId="7">#REF!</definedName>
    <definedName name="AJU00" localSheetId="22">#REF!</definedName>
    <definedName name="AJU00" localSheetId="32">#REF!</definedName>
    <definedName name="AJU00" localSheetId="34">#REF!</definedName>
    <definedName name="AJU00" localSheetId="36">#REF!</definedName>
    <definedName name="AJU00" localSheetId="39">#REF!</definedName>
    <definedName name="AJU00" localSheetId="45">#REF!</definedName>
    <definedName name="AJU00" localSheetId="46">#REF!</definedName>
    <definedName name="AJU00" localSheetId="37">#REF!</definedName>
    <definedName name="AJU00" localSheetId="38">#REF!</definedName>
    <definedName name="AJU00" localSheetId="40">#REF!</definedName>
    <definedName name="AJU00" localSheetId="33">#REF!</definedName>
    <definedName name="AJU00" localSheetId="35">#REF!</definedName>
    <definedName name="AJU00" localSheetId="41">#REF!</definedName>
    <definedName name="AJU00" localSheetId="43">#REF!</definedName>
    <definedName name="AJU00">#REF!</definedName>
    <definedName name="Ajustado" localSheetId="185">#REF!</definedName>
    <definedName name="Ajustado" localSheetId="187">#REF!</definedName>
    <definedName name="Ajustado" localSheetId="188">#REF!</definedName>
    <definedName name="Ajustado" localSheetId="7">#REF!</definedName>
    <definedName name="Ajustado" localSheetId="9">#REF!</definedName>
    <definedName name="Ajustado" localSheetId="22">#REF!</definedName>
    <definedName name="Ajustado" localSheetId="32">#REF!</definedName>
    <definedName name="Ajustado" localSheetId="34">#REF!</definedName>
    <definedName name="Ajustado" localSheetId="36">#REF!</definedName>
    <definedName name="Ajustado" localSheetId="39">#REF!</definedName>
    <definedName name="Ajustado" localSheetId="45">#REF!</definedName>
    <definedName name="Ajustado" localSheetId="54">#REF!</definedName>
    <definedName name="Ajustado" localSheetId="56">#REF!</definedName>
    <definedName name="Ajustado" localSheetId="59">#REF!</definedName>
    <definedName name="Ajustado" localSheetId="62">#REF!</definedName>
    <definedName name="Ajustado" localSheetId="78">#REF!</definedName>
    <definedName name="Ajustado" localSheetId="80">#REF!</definedName>
    <definedName name="Ajustado" localSheetId="83">#REF!</definedName>
    <definedName name="Ajustado" localSheetId="86">#REF!</definedName>
    <definedName name="Ajustado" localSheetId="46">#REF!</definedName>
    <definedName name="Ajustado" localSheetId="183">#REF!</definedName>
    <definedName name="Ajustado" localSheetId="37">#REF!</definedName>
    <definedName name="Ajustado" localSheetId="38">#REF!</definedName>
    <definedName name="Ajustado" localSheetId="40">#REF!</definedName>
    <definedName name="Ajustado" localSheetId="33">#REF!</definedName>
    <definedName name="Ajustado" localSheetId="35">#REF!</definedName>
    <definedName name="Ajustado" localSheetId="41">#REF!</definedName>
    <definedName name="Ajustado" localSheetId="43">#REF!</definedName>
    <definedName name="Ajustado">#REF!</definedName>
    <definedName name="AJUSTE_COMPENSACION" localSheetId="7">#REF!</definedName>
    <definedName name="AJUSTE_COMPENSACION" localSheetId="22">#REF!</definedName>
    <definedName name="AJUSTE_COMPENSACION" localSheetId="32">#REF!</definedName>
    <definedName name="AJUSTE_COMPENSACION" localSheetId="34">#REF!</definedName>
    <definedName name="AJUSTE_COMPENSACION" localSheetId="36">#REF!</definedName>
    <definedName name="AJUSTE_COMPENSACION" localSheetId="39">#REF!</definedName>
    <definedName name="AJUSTE_COMPENSACION" localSheetId="37">#REF!</definedName>
    <definedName name="AJUSTE_COMPENSACION" localSheetId="38">#REF!</definedName>
    <definedName name="AJUSTE_COMPENSACION" localSheetId="40">#REF!</definedName>
    <definedName name="AJUSTE_COMPENSACION" localSheetId="33">#REF!</definedName>
    <definedName name="AJUSTE_COMPENSACION" localSheetId="35">#REF!</definedName>
    <definedName name="AJUSTE_COMPENSACION" localSheetId="41">#REF!</definedName>
    <definedName name="AJUSTE_COMPENSACION" localSheetId="43">#REF!</definedName>
    <definedName name="AJUSTE_COMPENSACION">#REF!</definedName>
    <definedName name="AJUV00" localSheetId="7">#REF!</definedName>
    <definedName name="AJUV00" localSheetId="22">#REF!</definedName>
    <definedName name="AJUV00" localSheetId="45">#REF!</definedName>
    <definedName name="AJUV00" localSheetId="46">#REF!</definedName>
    <definedName name="AJUV00" localSheetId="41">#REF!</definedName>
    <definedName name="AJUV00" localSheetId="43">#REF!</definedName>
    <definedName name="AJUV00">#REF!</definedName>
    <definedName name="AJUV97" localSheetId="7">#REF!</definedName>
    <definedName name="AJUV97" localSheetId="22">#REF!</definedName>
    <definedName name="AJUV97" localSheetId="45">#REF!</definedName>
    <definedName name="AJUV97" localSheetId="46">#REF!</definedName>
    <definedName name="AJUV97" localSheetId="41">#REF!</definedName>
    <definedName name="AJUV97" localSheetId="43">#REF!</definedName>
    <definedName name="AJUV97">#REF!</definedName>
    <definedName name="AJUV98" localSheetId="7">#REF!</definedName>
    <definedName name="AJUV98" localSheetId="22">#REF!</definedName>
    <definedName name="AJUV98" localSheetId="45">#REF!</definedName>
    <definedName name="AJUV98" localSheetId="46">#REF!</definedName>
    <definedName name="AJUV98" localSheetId="41">#REF!</definedName>
    <definedName name="AJUV98" localSheetId="43">#REF!</definedName>
    <definedName name="AJUV98">#REF!</definedName>
    <definedName name="AJUV99" localSheetId="7">#REF!</definedName>
    <definedName name="AJUV99" localSheetId="22">#REF!</definedName>
    <definedName name="AJUV99" localSheetId="45">#REF!</definedName>
    <definedName name="AJUV99" localSheetId="46">#REF!</definedName>
    <definedName name="AJUV99" localSheetId="41">#REF!</definedName>
    <definedName name="AJUV99" localSheetId="43">#REF!</definedName>
    <definedName name="AJUV99">#REF!</definedName>
    <definedName name="alfa" localSheetId="7" hidden="1">{#N/A,#N/A,FALSE,"informes"}</definedName>
    <definedName name="alfa" localSheetId="8" hidden="1">{#N/A,#N/A,FALSE,"informes"}</definedName>
    <definedName name="alfa" localSheetId="11" hidden="1">{#N/A,#N/A,FALSE,"informes"}</definedName>
    <definedName name="alfa" localSheetId="12" hidden="1">{#N/A,#N/A,FALSE,"informes"}</definedName>
    <definedName name="alfa" localSheetId="13" hidden="1">{#N/A,#N/A,FALSE,"informes"}</definedName>
    <definedName name="alfa" localSheetId="14" hidden="1">{#N/A,#N/A,FALSE,"informes"}</definedName>
    <definedName name="alfa" localSheetId="15" hidden="1">{#N/A,#N/A,FALSE,"informes"}</definedName>
    <definedName name="alfa" localSheetId="16" hidden="1">{#N/A,#N/A,FALSE,"informes"}</definedName>
    <definedName name="alfa" localSheetId="17" hidden="1">{#N/A,#N/A,FALSE,"informes"}</definedName>
    <definedName name="alfa" localSheetId="18" hidden="1">{#N/A,#N/A,FALSE,"informes"}</definedName>
    <definedName name="alfa" localSheetId="19" hidden="1">{#N/A,#N/A,FALSE,"informes"}</definedName>
    <definedName name="alfa" localSheetId="20" hidden="1">{#N/A,#N/A,FALSE,"informes"}</definedName>
    <definedName name="alfa" localSheetId="21" hidden="1">{#N/A,#N/A,FALSE,"informes"}</definedName>
    <definedName name="alfa" localSheetId="22" hidden="1">{#N/A,#N/A,FALSE,"informes"}</definedName>
    <definedName name="alfa" localSheetId="29" hidden="1">{#N/A,#N/A,FALSE,"informes"}</definedName>
    <definedName name="alfa" localSheetId="32" hidden="1">{#N/A,#N/A,FALSE,"informes"}</definedName>
    <definedName name="alfa" localSheetId="34" hidden="1">{#N/A,#N/A,FALSE,"informes"}</definedName>
    <definedName name="alfa" localSheetId="36" hidden="1">{#N/A,#N/A,FALSE,"informes"}</definedName>
    <definedName name="alfa" localSheetId="39" hidden="1">{#N/A,#N/A,FALSE,"informes"}</definedName>
    <definedName name="alfa" localSheetId="45" hidden="1">{#N/A,#N/A,FALSE,"informes"}</definedName>
    <definedName name="alfa" localSheetId="46" hidden="1">{#N/A,#N/A,FALSE,"informes"}</definedName>
    <definedName name="alfa" localSheetId="37" hidden="1">{#N/A,#N/A,FALSE,"informes"}</definedName>
    <definedName name="alfa" localSheetId="38" hidden="1">{#N/A,#N/A,FALSE,"informes"}</definedName>
    <definedName name="alfa" localSheetId="40" hidden="1">{#N/A,#N/A,FALSE,"informes"}</definedName>
    <definedName name="alfa" localSheetId="23" hidden="1">{#N/A,#N/A,FALSE,"informes"}</definedName>
    <definedName name="alfa" localSheetId="24" hidden="1">{#N/A,#N/A,FALSE,"informes"}</definedName>
    <definedName name="alfa" localSheetId="25" hidden="1">{#N/A,#N/A,FALSE,"informes"}</definedName>
    <definedName name="alfa" localSheetId="26" hidden="1">{#N/A,#N/A,FALSE,"informes"}</definedName>
    <definedName name="alfa" localSheetId="27" hidden="1">{#N/A,#N/A,FALSE,"informes"}</definedName>
    <definedName name="alfa" localSheetId="28" hidden="1">{#N/A,#N/A,FALSE,"informes"}</definedName>
    <definedName name="alfa" localSheetId="33" hidden="1">{#N/A,#N/A,FALSE,"informes"}</definedName>
    <definedName name="alfa" localSheetId="35" hidden="1">{#N/A,#N/A,FALSE,"informes"}</definedName>
    <definedName name="alfa" localSheetId="41" hidden="1">{#N/A,#N/A,FALSE,"informes"}</definedName>
    <definedName name="alfa" localSheetId="43" hidden="1">{#N/A,#N/A,FALSE,"informes"}</definedName>
    <definedName name="alfa" hidden="1">{#N/A,#N/A,FALSE,"informes"}</definedName>
    <definedName name="Alias" localSheetId="22">#REF!</definedName>
    <definedName name="Alias" localSheetId="46">#REF!</definedName>
    <definedName name="Alias">#REF!</definedName>
    <definedName name="ALV" localSheetId="7" hidden="1">{#N/A,#N/A,FALSE,"informes"}</definedName>
    <definedName name="ALV" localSheetId="8" hidden="1">{#N/A,#N/A,FALSE,"informes"}</definedName>
    <definedName name="ALV" localSheetId="10" hidden="1">{#N/A,#N/A,FALSE,"informes"}</definedName>
    <definedName name="ALV" localSheetId="11" hidden="1">{#N/A,#N/A,FALSE,"informes"}</definedName>
    <definedName name="ALV" localSheetId="12" hidden="1">{#N/A,#N/A,FALSE,"informes"}</definedName>
    <definedName name="ALV" localSheetId="13" hidden="1">{#N/A,#N/A,FALSE,"informes"}</definedName>
    <definedName name="ALV" localSheetId="14" hidden="1">{#N/A,#N/A,FALSE,"informes"}</definedName>
    <definedName name="ALV" localSheetId="15" hidden="1">{#N/A,#N/A,FALSE,"informes"}</definedName>
    <definedName name="ALV" localSheetId="17" hidden="1">{#N/A,#N/A,FALSE,"informes"}</definedName>
    <definedName name="ALV" localSheetId="18" hidden="1">{#N/A,#N/A,FALSE,"informes"}</definedName>
    <definedName name="ALV" localSheetId="19" hidden="1">{#N/A,#N/A,FALSE,"informes"}</definedName>
    <definedName name="ALV" localSheetId="20" hidden="1">{#N/A,#N/A,FALSE,"informes"}</definedName>
    <definedName name="ALV" localSheetId="21" hidden="1">{#N/A,#N/A,FALSE,"informes"}</definedName>
    <definedName name="ALV" localSheetId="22" hidden="1">{#N/A,#N/A,FALSE,"informes"}</definedName>
    <definedName name="ALV" localSheetId="29" hidden="1">{#N/A,#N/A,FALSE,"informes"}</definedName>
    <definedName name="ALV" localSheetId="32" hidden="1">{#N/A,#N/A,FALSE,"informes"}</definedName>
    <definedName name="ALV" localSheetId="34" hidden="1">{#N/A,#N/A,FALSE,"informes"}</definedName>
    <definedName name="ALV" localSheetId="36" hidden="1">{#N/A,#N/A,FALSE,"informes"}</definedName>
    <definedName name="ALV" localSheetId="39" hidden="1">{#N/A,#N/A,FALSE,"informes"}</definedName>
    <definedName name="ALV" localSheetId="45" hidden="1">{#N/A,#N/A,FALSE,"informes"}</definedName>
    <definedName name="ALV" localSheetId="46" hidden="1">{#N/A,#N/A,FALSE,"informes"}</definedName>
    <definedName name="ALV" localSheetId="37" hidden="1">{#N/A,#N/A,FALSE,"informes"}</definedName>
    <definedName name="ALV" localSheetId="38" hidden="1">{#N/A,#N/A,FALSE,"informes"}</definedName>
    <definedName name="ALV" localSheetId="40" hidden="1">{#N/A,#N/A,FALSE,"informes"}</definedName>
    <definedName name="ALV" localSheetId="23" hidden="1">{#N/A,#N/A,FALSE,"informes"}</definedName>
    <definedName name="ALV" localSheetId="24" hidden="1">{#N/A,#N/A,FALSE,"informes"}</definedName>
    <definedName name="ALV" localSheetId="25" hidden="1">{#N/A,#N/A,FALSE,"informes"}</definedName>
    <definedName name="ALV" localSheetId="26" hidden="1">{#N/A,#N/A,FALSE,"informes"}</definedName>
    <definedName name="ALV" localSheetId="27" hidden="1">{#N/A,#N/A,FALSE,"informes"}</definedName>
    <definedName name="ALV" localSheetId="28" hidden="1">{#N/A,#N/A,FALSE,"informes"}</definedName>
    <definedName name="ALV" localSheetId="33" hidden="1">{#N/A,#N/A,FALSE,"informes"}</definedName>
    <definedName name="ALV" localSheetId="35" hidden="1">{#N/A,#N/A,FALSE,"informes"}</definedName>
    <definedName name="ALV" localSheetId="41" hidden="1">{#N/A,#N/A,FALSE,"informes"}</definedName>
    <definedName name="ALV" localSheetId="43" hidden="1">{#N/A,#N/A,FALSE,"informes"}</definedName>
    <definedName name="ALV" hidden="1">{#N/A,#N/A,FALSE,"informes"}</definedName>
    <definedName name="AmountIssued2019" localSheetId="7">#REF!</definedName>
    <definedName name="AmountIssued2019" localSheetId="22">#REF!</definedName>
    <definedName name="AmountIssued2019" localSheetId="41">#REF!</definedName>
    <definedName name="AmountIssued2019" localSheetId="43">#REF!</definedName>
    <definedName name="AmountIssued2019">#REF!</definedName>
    <definedName name="AmountIssued2020" localSheetId="7">#REF!</definedName>
    <definedName name="AmountIssued2020" localSheetId="22">#REF!</definedName>
    <definedName name="AmountIssued2020" localSheetId="41">#REF!</definedName>
    <definedName name="AmountIssued2020" localSheetId="43">#REF!</definedName>
    <definedName name="AmountIssued2020">#REF!</definedName>
    <definedName name="ANEXO_No." localSheetId="185">#REF!</definedName>
    <definedName name="ANEXO_No." localSheetId="188">#REF!</definedName>
    <definedName name="ANEXO_No." localSheetId="7">#REF!</definedName>
    <definedName name="ANEXO_No." localSheetId="9">#REF!</definedName>
    <definedName name="ANEXO_No." localSheetId="22">#REF!</definedName>
    <definedName name="ANEXO_No." localSheetId="32">#REF!</definedName>
    <definedName name="ANEXO_No." localSheetId="34">#REF!</definedName>
    <definedName name="ANEXO_No." localSheetId="36">#REF!</definedName>
    <definedName name="ANEXO_No." localSheetId="39">#REF!</definedName>
    <definedName name="ANEXO_No." localSheetId="45">#REF!</definedName>
    <definedName name="ANEXO_No." localSheetId="54">#REF!</definedName>
    <definedName name="ANEXO_No." localSheetId="56">#REF!</definedName>
    <definedName name="ANEXO_No." localSheetId="59">#REF!</definedName>
    <definedName name="ANEXO_No." localSheetId="62">#REF!</definedName>
    <definedName name="ANEXO_No." localSheetId="78">#REF!</definedName>
    <definedName name="ANEXO_No." localSheetId="80">#REF!</definedName>
    <definedName name="ANEXO_No." localSheetId="83">#REF!</definedName>
    <definedName name="ANEXO_No." localSheetId="86">#REF!</definedName>
    <definedName name="ANEXO_No." localSheetId="46">#REF!</definedName>
    <definedName name="ANEXO_No." localSheetId="183">#REF!</definedName>
    <definedName name="ANEXO_No." localSheetId="37">#REF!</definedName>
    <definedName name="ANEXO_No." localSheetId="38">#REF!</definedName>
    <definedName name="ANEXO_No." localSheetId="40">#REF!</definedName>
    <definedName name="ANEXO_No." localSheetId="33">#REF!</definedName>
    <definedName name="ANEXO_No." localSheetId="35">#REF!</definedName>
    <definedName name="ANEXO_No." localSheetId="41">#REF!</definedName>
    <definedName name="ANEXO_No." localSheetId="43">#REF!</definedName>
    <definedName name="ANEXO_No.">#REF!</definedName>
    <definedName name="ANEXO_No._5" localSheetId="185">#REF!</definedName>
    <definedName name="ANEXO_No._5" localSheetId="188">#REF!</definedName>
    <definedName name="ANEXO_No._5" localSheetId="7">#REF!</definedName>
    <definedName name="ANEXO_No._5" localSheetId="9">#REF!</definedName>
    <definedName name="ANEXO_No._5" localSheetId="22">#REF!</definedName>
    <definedName name="ANEXO_No._5" localSheetId="32">#REF!</definedName>
    <definedName name="ANEXO_No._5" localSheetId="34">#REF!</definedName>
    <definedName name="ANEXO_No._5" localSheetId="36">#REF!</definedName>
    <definedName name="ANEXO_No._5" localSheetId="39">#REF!</definedName>
    <definedName name="ANEXO_No._5" localSheetId="45">#REF!</definedName>
    <definedName name="ANEXO_No._5" localSheetId="54">#REF!</definedName>
    <definedName name="ANEXO_No._5" localSheetId="56">#REF!</definedName>
    <definedName name="ANEXO_No._5" localSheetId="59">#REF!</definedName>
    <definedName name="ANEXO_No._5" localSheetId="62">#REF!</definedName>
    <definedName name="ANEXO_No._5" localSheetId="78">#REF!</definedName>
    <definedName name="ANEXO_No._5" localSheetId="80">#REF!</definedName>
    <definedName name="ANEXO_No._5" localSheetId="83">#REF!</definedName>
    <definedName name="ANEXO_No._5" localSheetId="86">#REF!</definedName>
    <definedName name="ANEXO_No._5" localSheetId="46">#REF!</definedName>
    <definedName name="ANEXO_No._5" localSheetId="183">#REF!</definedName>
    <definedName name="ANEXO_No._5" localSheetId="37">#REF!</definedName>
    <definedName name="ANEXO_No._5" localSheetId="38">#REF!</definedName>
    <definedName name="ANEXO_No._5" localSheetId="40">#REF!</definedName>
    <definedName name="ANEXO_No._5" localSheetId="33">#REF!</definedName>
    <definedName name="ANEXO_No._5" localSheetId="35">#REF!</definedName>
    <definedName name="ANEXO_No._5" localSheetId="41">#REF!</definedName>
    <definedName name="ANEXO_No._5" localSheetId="43">#REF!</definedName>
    <definedName name="ANEXO_No._5">#REF!</definedName>
    <definedName name="anio" localSheetId="22">#REF!</definedName>
    <definedName name="anio">#REF!</definedName>
    <definedName name="ANO00" localSheetId="7">#REF!</definedName>
    <definedName name="ANO00" localSheetId="22">#REF!</definedName>
    <definedName name="ANO00" localSheetId="32">#REF!</definedName>
    <definedName name="ANO00" localSheetId="34">#REF!</definedName>
    <definedName name="ANO00" localSheetId="36">#REF!</definedName>
    <definedName name="ANO00" localSheetId="39">#REF!</definedName>
    <definedName name="ANO00" localSheetId="45">#REF!</definedName>
    <definedName name="ANO00" localSheetId="46">#REF!</definedName>
    <definedName name="ANO00" localSheetId="37">#REF!</definedName>
    <definedName name="ANO00" localSheetId="38">#REF!</definedName>
    <definedName name="ANO00" localSheetId="40">#REF!</definedName>
    <definedName name="ANO00" localSheetId="33">#REF!</definedName>
    <definedName name="ANO00" localSheetId="35">#REF!</definedName>
    <definedName name="ANO00" localSheetId="41">#REF!</definedName>
    <definedName name="ANO00" localSheetId="43">#REF!</definedName>
    <definedName name="ANO00">#REF!</definedName>
    <definedName name="ANO00A" localSheetId="7">#REF!</definedName>
    <definedName name="ANO00A" localSheetId="22">#REF!</definedName>
    <definedName name="ANO00A" localSheetId="45">#REF!</definedName>
    <definedName name="ANO00A" localSheetId="46">#REF!</definedName>
    <definedName name="ANO00A" localSheetId="41">#REF!</definedName>
    <definedName name="ANO00A" localSheetId="43">#REF!</definedName>
    <definedName name="ANO00A">#REF!</definedName>
    <definedName name="ANO00B" localSheetId="7">#REF!</definedName>
    <definedName name="ANO00B" localSheetId="22">#REF!</definedName>
    <definedName name="ANO00B" localSheetId="45">#REF!</definedName>
    <definedName name="ANO00B" localSheetId="46">#REF!</definedName>
    <definedName name="ANO00B" localSheetId="41">#REF!</definedName>
    <definedName name="ANO00B" localSheetId="43">#REF!</definedName>
    <definedName name="ANO00B">#REF!</definedName>
    <definedName name="ANO97A" localSheetId="7">#REF!</definedName>
    <definedName name="ANO97A" localSheetId="22">#REF!</definedName>
    <definedName name="ANO97A" localSheetId="45">#REF!</definedName>
    <definedName name="ANO97A" localSheetId="46">#REF!</definedName>
    <definedName name="ANO97A" localSheetId="41">#REF!</definedName>
    <definedName name="ANO97A" localSheetId="43">#REF!</definedName>
    <definedName name="ANO97A">#REF!</definedName>
    <definedName name="ANO97B" localSheetId="7">#REF!</definedName>
    <definedName name="ANO97B" localSheetId="22">#REF!</definedName>
    <definedName name="ANO97B" localSheetId="45">#REF!</definedName>
    <definedName name="ANO97B" localSheetId="46">#REF!</definedName>
    <definedName name="ANO97B" localSheetId="41">#REF!</definedName>
    <definedName name="ANO97B" localSheetId="43">#REF!</definedName>
    <definedName name="ANO97B">#REF!</definedName>
    <definedName name="ANO98A" localSheetId="7">#REF!</definedName>
    <definedName name="ANO98A" localSheetId="22">#REF!</definedName>
    <definedName name="ANO98A" localSheetId="45">#REF!</definedName>
    <definedName name="ANO98A" localSheetId="46">#REF!</definedName>
    <definedName name="ANO98A" localSheetId="41">#REF!</definedName>
    <definedName name="ANO98A" localSheetId="43">#REF!</definedName>
    <definedName name="ANO98A">#REF!</definedName>
    <definedName name="ANO98B" localSheetId="7">#REF!</definedName>
    <definedName name="ANO98B" localSheetId="22">#REF!</definedName>
    <definedName name="ANO98B" localSheetId="45">#REF!</definedName>
    <definedName name="ANO98B" localSheetId="46">#REF!</definedName>
    <definedName name="ANO98B" localSheetId="41">#REF!</definedName>
    <definedName name="ANO98B" localSheetId="43">#REF!</definedName>
    <definedName name="ANO98B">#REF!</definedName>
    <definedName name="ANO99A" localSheetId="7">#REF!</definedName>
    <definedName name="ANO99A" localSheetId="22">#REF!</definedName>
    <definedName name="ANO99A" localSheetId="45">#REF!</definedName>
    <definedName name="ANO99A" localSheetId="46">#REF!</definedName>
    <definedName name="ANO99A" localSheetId="41">#REF!</definedName>
    <definedName name="ANO99A" localSheetId="43">#REF!</definedName>
    <definedName name="ANO99A">#REF!</definedName>
    <definedName name="ANO99B" localSheetId="7">#REF!</definedName>
    <definedName name="ANO99B" localSheetId="22">#REF!</definedName>
    <definedName name="ANO99B" localSheetId="45">#REF!</definedName>
    <definedName name="ANO99B" localSheetId="46">#REF!</definedName>
    <definedName name="ANO99B" localSheetId="41">#REF!</definedName>
    <definedName name="ANO99B" localSheetId="43">#REF!</definedName>
    <definedName name="ANO99B">#REF!</definedName>
    <definedName name="anscount" hidden="1">2</definedName>
    <definedName name="anz" localSheetId="7">#REF!</definedName>
    <definedName name="anz" localSheetId="22">#REF!</definedName>
    <definedName name="anz" localSheetId="41">#REF!</definedName>
    <definedName name="anz" localSheetId="43">#REF!</definedName>
    <definedName name="anz">#REF!</definedName>
    <definedName name="año" localSheetId="7">#REF!</definedName>
    <definedName name="año" localSheetId="22">#REF!</definedName>
    <definedName name="año" localSheetId="41">#REF!</definedName>
    <definedName name="año" localSheetId="43">#REF!</definedName>
    <definedName name="año">#REF!</definedName>
    <definedName name="año_recuperaciòn" localSheetId="22">#REF!</definedName>
    <definedName name="año_recuperaciòn" localSheetId="46">#REF!</definedName>
    <definedName name="año_recuperaciòn">#REF!</definedName>
    <definedName name="Año_UVR" localSheetId="7">OFFSET(#REF!,0,0,COUNT(#REF!),1)</definedName>
    <definedName name="Año_UVR" localSheetId="22">OFFSET(#REF!,0,0,COUNT(#REF!),1)</definedName>
    <definedName name="Año_UVR" localSheetId="46">OFFSET(#REF!,0,0,COUNT(#REF!),1)</definedName>
    <definedName name="Año_UVR" localSheetId="41">OFFSET(#REF!,0,0,COUNT(#REF!),1)</definedName>
    <definedName name="Año_UVR" localSheetId="43">OFFSET(#REF!,0,0,COUNT(#REF!),1)</definedName>
    <definedName name="Año_UVR">OFFSET(#REF!,0,0,COUNT(#REF!),1)</definedName>
    <definedName name="año00" localSheetId="7">#REF!</definedName>
    <definedName name="año00" localSheetId="22">#REF!</definedName>
    <definedName name="año00" localSheetId="41">#REF!</definedName>
    <definedName name="año00" localSheetId="43">#REF!</definedName>
    <definedName name="año00">#REF!</definedName>
    <definedName name="año02" localSheetId="7">#REF!</definedName>
    <definedName name="año02" localSheetId="22">#REF!</definedName>
    <definedName name="año02" localSheetId="32">#REF!</definedName>
    <definedName name="año02" localSheetId="34">#REF!</definedName>
    <definedName name="año02" localSheetId="36">#REF!</definedName>
    <definedName name="año02" localSheetId="39">#REF!</definedName>
    <definedName name="año02" localSheetId="37">#REF!</definedName>
    <definedName name="año02" localSheetId="38">#REF!</definedName>
    <definedName name="año02" localSheetId="40">#REF!</definedName>
    <definedName name="año02" localSheetId="33">#REF!</definedName>
    <definedName name="año02" localSheetId="35">#REF!</definedName>
    <definedName name="año02" localSheetId="41">#REF!</definedName>
    <definedName name="año02" localSheetId="43">#REF!</definedName>
    <definedName name="año02">#REF!</definedName>
    <definedName name="año03" localSheetId="7">#REF!</definedName>
    <definedName name="año03" localSheetId="22">#REF!</definedName>
    <definedName name="año03" localSheetId="45">#REF!</definedName>
    <definedName name="AÑO03" localSheetId="46">#REF!</definedName>
    <definedName name="año03" localSheetId="41">#REF!</definedName>
    <definedName name="año03" localSheetId="43">#REF!</definedName>
    <definedName name="año03">#REF!</definedName>
    <definedName name="año04" localSheetId="7">#REF!</definedName>
    <definedName name="año04" localSheetId="22">#REF!</definedName>
    <definedName name="año04" localSheetId="32">#REF!</definedName>
    <definedName name="año04" localSheetId="34">#REF!</definedName>
    <definedName name="año04" localSheetId="36">#REF!</definedName>
    <definedName name="año04" localSheetId="39">#REF!</definedName>
    <definedName name="año04" localSheetId="37">#REF!</definedName>
    <definedName name="año04" localSheetId="38">#REF!</definedName>
    <definedName name="año04" localSheetId="40">#REF!</definedName>
    <definedName name="año04" localSheetId="33">#REF!</definedName>
    <definedName name="año04" localSheetId="35">#REF!</definedName>
    <definedName name="año04" localSheetId="41">#REF!</definedName>
    <definedName name="año04" localSheetId="43">#REF!</definedName>
    <definedName name="año04">#REF!</definedName>
    <definedName name="año05" localSheetId="7">#REF!</definedName>
    <definedName name="año05" localSheetId="22">#REF!</definedName>
    <definedName name="año05" localSheetId="41">#REF!</definedName>
    <definedName name="año05" localSheetId="43">#REF!</definedName>
    <definedName name="año05">#REF!</definedName>
    <definedName name="año2000" localSheetId="7">#REF!</definedName>
    <definedName name="año2000" localSheetId="41">#REF!</definedName>
    <definedName name="año2000" localSheetId="43">#REF!</definedName>
    <definedName name="año2000">#REF!</definedName>
    <definedName name="año2000M" localSheetId="7">#REF!</definedName>
    <definedName name="año2000M" localSheetId="41">#REF!</definedName>
    <definedName name="año2000M" localSheetId="43">#REF!</definedName>
    <definedName name="año2000M">#REF!</definedName>
    <definedName name="año2000merc" localSheetId="7">#REF!</definedName>
    <definedName name="año2000merc" localSheetId="41">#REF!</definedName>
    <definedName name="año2000merc" localSheetId="43">#REF!</definedName>
    <definedName name="año2000merc">#REF!</definedName>
    <definedName name="AÑO2000MERCMEN" localSheetId="7">#REF!</definedName>
    <definedName name="AÑO2000MERCMEN" localSheetId="41">#REF!</definedName>
    <definedName name="AÑO2000MERCMEN" localSheetId="43">#REF!</definedName>
    <definedName name="AÑO2000MERCMEN">#REF!</definedName>
    <definedName name="año2001" localSheetId="7">#REF!</definedName>
    <definedName name="año2001" localSheetId="41">#REF!</definedName>
    <definedName name="año2001" localSheetId="43">#REF!</definedName>
    <definedName name="año2001">#REF!</definedName>
    <definedName name="año2001M" localSheetId="7">#REF!</definedName>
    <definedName name="año2001M" localSheetId="41">#REF!</definedName>
    <definedName name="año2001M" localSheetId="43">#REF!</definedName>
    <definedName name="año2001M">#REF!</definedName>
    <definedName name="AÑO2001MERC" localSheetId="7">#REF!</definedName>
    <definedName name="AÑO2001MERC" localSheetId="41">#REF!</definedName>
    <definedName name="AÑO2001MERC" localSheetId="43">#REF!</definedName>
    <definedName name="AÑO2001MERC">#REF!</definedName>
    <definedName name="AÑO2001MERCMEN" localSheetId="7">#REF!</definedName>
    <definedName name="AÑO2001MERCMEN" localSheetId="41">#REF!</definedName>
    <definedName name="AÑO2001MERCMEN" localSheetId="43">#REF!</definedName>
    <definedName name="AÑO2001MERCMEN">#REF!</definedName>
    <definedName name="año2002" localSheetId="7">#REF!</definedName>
    <definedName name="año2002" localSheetId="41">#REF!</definedName>
    <definedName name="año2002" localSheetId="43">#REF!</definedName>
    <definedName name="año2002">#REF!</definedName>
    <definedName name="año2002M" localSheetId="7">#REF!</definedName>
    <definedName name="año2002M" localSheetId="41">#REF!</definedName>
    <definedName name="año2002M" localSheetId="43">#REF!</definedName>
    <definedName name="año2002M">#REF!</definedName>
    <definedName name="AÑO2002MERC" localSheetId="7">#REF!</definedName>
    <definedName name="AÑO2002MERC" localSheetId="41">#REF!</definedName>
    <definedName name="AÑO2002MERC" localSheetId="43">#REF!</definedName>
    <definedName name="AÑO2002MERC">#REF!</definedName>
    <definedName name="AÑO2002MERCMEN" localSheetId="7">#REF!</definedName>
    <definedName name="AÑO2002MERCMEN" localSheetId="41">#REF!</definedName>
    <definedName name="AÑO2002MERCMEN" localSheetId="43">#REF!</definedName>
    <definedName name="AÑO2002MERCMEN">#REF!</definedName>
    <definedName name="año2003" localSheetId="7">#REF!</definedName>
    <definedName name="año2003" localSheetId="41">#REF!</definedName>
    <definedName name="año2003" localSheetId="43">#REF!</definedName>
    <definedName name="año2003">#REF!</definedName>
    <definedName name="año2003M" localSheetId="7">#REF!</definedName>
    <definedName name="año2003M" localSheetId="41">#REF!</definedName>
    <definedName name="año2003M" localSheetId="43">#REF!</definedName>
    <definedName name="año2003M">#REF!</definedName>
    <definedName name="AÑO2003MERC" localSheetId="7">#REF!</definedName>
    <definedName name="AÑO2003MERC" localSheetId="41">#REF!</definedName>
    <definedName name="AÑO2003MERC" localSheetId="43">#REF!</definedName>
    <definedName name="AÑO2003MERC">#REF!</definedName>
    <definedName name="AÑO2003MERCMEN" localSheetId="7">#REF!</definedName>
    <definedName name="AÑO2003MERCMEN" localSheetId="41">#REF!</definedName>
    <definedName name="AÑO2003MERCMEN" localSheetId="43">#REF!</definedName>
    <definedName name="AÑO2003MERCMEN">#REF!</definedName>
    <definedName name="año91" localSheetId="7">#REF!</definedName>
    <definedName name="año91" localSheetId="22">#REF!</definedName>
    <definedName name="año91" localSheetId="41">#REF!</definedName>
    <definedName name="año91" localSheetId="43">#REF!</definedName>
    <definedName name="año91">#REF!</definedName>
    <definedName name="año92" localSheetId="7">#REF!</definedName>
    <definedName name="año92" localSheetId="22">#REF!</definedName>
    <definedName name="año92" localSheetId="41">#REF!</definedName>
    <definedName name="año92" localSheetId="43">#REF!</definedName>
    <definedName name="año92">#REF!</definedName>
    <definedName name="año93" localSheetId="7">#REF!</definedName>
    <definedName name="año93" localSheetId="22">#REF!</definedName>
    <definedName name="año93" localSheetId="41">#REF!</definedName>
    <definedName name="año93" localSheetId="43">#REF!</definedName>
    <definedName name="año93">#REF!</definedName>
    <definedName name="año94" localSheetId="7">#REF!</definedName>
    <definedName name="año94" localSheetId="22">#REF!</definedName>
    <definedName name="año94" localSheetId="41">#REF!</definedName>
    <definedName name="año94" localSheetId="43">#REF!</definedName>
    <definedName name="año94">#REF!</definedName>
    <definedName name="año95" localSheetId="7">#REF!</definedName>
    <definedName name="año95" localSheetId="22">#REF!</definedName>
    <definedName name="año95" localSheetId="41">#REF!</definedName>
    <definedName name="año95" localSheetId="43">#REF!</definedName>
    <definedName name="año95">#REF!</definedName>
    <definedName name="año96" localSheetId="7">#REF!</definedName>
    <definedName name="año96" localSheetId="22">#REF!</definedName>
    <definedName name="año96" localSheetId="41">#REF!</definedName>
    <definedName name="año96" localSheetId="43">#REF!</definedName>
    <definedName name="año96">#REF!</definedName>
    <definedName name="año97" localSheetId="7">#REF!</definedName>
    <definedName name="año97" localSheetId="22">#REF!</definedName>
    <definedName name="año97" localSheetId="41">#REF!</definedName>
    <definedName name="año97" localSheetId="43">#REF!</definedName>
    <definedName name="año97">#REF!</definedName>
    <definedName name="año98" localSheetId="7">#REF!</definedName>
    <definedName name="año98" localSheetId="22">#REF!</definedName>
    <definedName name="año98" localSheetId="41">#REF!</definedName>
    <definedName name="año98" localSheetId="43">#REF!</definedName>
    <definedName name="año98">#REF!</definedName>
    <definedName name="año99" localSheetId="7">#REF!</definedName>
    <definedName name="año99" localSheetId="22">#REF!</definedName>
    <definedName name="año99" localSheetId="41">#REF!</definedName>
    <definedName name="año99" localSheetId="43">#REF!</definedName>
    <definedName name="año99">#REF!</definedName>
    <definedName name="AÑOS" localSheetId="22">#REF!</definedName>
    <definedName name="AÑOS" localSheetId="46">#REF!</definedName>
    <definedName name="AÑOS">#REF!</definedName>
    <definedName name="APLAZAMIENTOS" localSheetId="7">#REF!</definedName>
    <definedName name="APLAZAMIENTOS" localSheetId="9">#REF!</definedName>
    <definedName name="APLAZAMIENTOS" localSheetId="22">#REF!</definedName>
    <definedName name="APLAZAMIENTOS" localSheetId="32">#REF!</definedName>
    <definedName name="APLAZAMIENTOS" localSheetId="34">#REF!</definedName>
    <definedName name="APLAZAMIENTOS" localSheetId="36">#REF!</definedName>
    <definedName name="APLAZAMIENTOS" localSheetId="39">#REF!</definedName>
    <definedName name="APLAZAMIENTOS" localSheetId="45">#REF!</definedName>
    <definedName name="APLAZAMIENTOS" localSheetId="54">#REF!</definedName>
    <definedName name="APLAZAMIENTOS" localSheetId="75">'Cuadro No 3.2.13'!#REF!</definedName>
    <definedName name="APLAZAMIENTOS" localSheetId="64">'Cuadro No 3.2.6.'!#REF!</definedName>
    <definedName name="APLAZAMIENTOS" localSheetId="95">#REF!</definedName>
    <definedName name="APLAZAMIENTOS" localSheetId="96">'Cuadro No 3.3.11'!#REF!</definedName>
    <definedName name="APLAZAMIENTOS" localSheetId="88">#REF!</definedName>
    <definedName name="APLAZAMIENTOS" localSheetId="89">#REF!</definedName>
    <definedName name="APLAZAMIENTOS" localSheetId="90">#REF!</definedName>
    <definedName name="APLAZAMIENTOS" localSheetId="91">#REF!</definedName>
    <definedName name="APLAZAMIENTOS" localSheetId="46">#REF!</definedName>
    <definedName name="APLAZAMIENTOS" localSheetId="37">#REF!</definedName>
    <definedName name="APLAZAMIENTOS" localSheetId="38">#REF!</definedName>
    <definedName name="APLAZAMIENTOS" localSheetId="40">#REF!</definedName>
    <definedName name="APLAZAMIENTOS" localSheetId="33">#REF!</definedName>
    <definedName name="APLAZAMIENTOS" localSheetId="35">#REF!</definedName>
    <definedName name="APLAZAMIENTOS" localSheetId="41">#REF!</definedName>
    <definedName name="APLAZAMIENTOS" localSheetId="43">#REF!</definedName>
    <definedName name="APLAZAMIENTOS" localSheetId="81">#REF!</definedName>
    <definedName name="APLAZAMIENTOS" localSheetId="98">#REF!</definedName>
    <definedName name="APLAZAMIENTOS" localSheetId="82">#REF!</definedName>
    <definedName name="APLAZAMIENTOS" localSheetId="84">#REF!</definedName>
    <definedName name="APLAZAMIENTOS" localSheetId="85">#REF!</definedName>
    <definedName name="APLAZAMIENTOS" localSheetId="87">#REF!</definedName>
    <definedName name="APLAZAMIENTOS" localSheetId="92">#REF!</definedName>
    <definedName name="APLAZAMIENTOS" localSheetId="93">#REF!</definedName>
    <definedName name="APLAZAMIENTOS" localSheetId="94">#REF!</definedName>
    <definedName name="APLAZAMIENTOS" localSheetId="97">#REF!</definedName>
    <definedName name="APLAZAMIENTOS">#REF!</definedName>
    <definedName name="aprnac" localSheetId="185">#REF!</definedName>
    <definedName name="aprnac" localSheetId="187">#REF!</definedName>
    <definedName name="aprnac" localSheetId="188">#REF!</definedName>
    <definedName name="aprnac" localSheetId="7">#REF!</definedName>
    <definedName name="aprnac" localSheetId="9">#REF!</definedName>
    <definedName name="aprnac" localSheetId="22">#REF!</definedName>
    <definedName name="aprnac" localSheetId="45">#REF!</definedName>
    <definedName name="aprnac" localSheetId="46">#REF!</definedName>
    <definedName name="aprnac" localSheetId="183">#REF!</definedName>
    <definedName name="aprnac" localSheetId="41">#REF!</definedName>
    <definedName name="aprnac" localSheetId="43">#REF!</definedName>
    <definedName name="aprnac">#REF!</definedName>
    <definedName name="Apropiacion_Sin_Comprometer" localSheetId="22">#REF!</definedName>
    <definedName name="Apropiacion_Sin_Comprometer" localSheetId="46">#REF!</definedName>
    <definedName name="Apropiacion_Sin_Comprometer">#REF!</definedName>
    <definedName name="Apropiacion_Vigente" localSheetId="22">#REF!</definedName>
    <definedName name="Apropiacion_Vigente" localSheetId="46">#REF!</definedName>
    <definedName name="Apropiacion_Vigente">#REF!</definedName>
    <definedName name="APROPIACIONES_PAC_Y_REZAGO_1999___2000" localSheetId="185">#REF!</definedName>
    <definedName name="APROPIACIONES_PAC_Y_REZAGO_1999___2000" localSheetId="187">#REF!</definedName>
    <definedName name="APROPIACIONES_PAC_Y_REZAGO_1999___2000" localSheetId="188">#REF!</definedName>
    <definedName name="APROPIACIONES_PAC_Y_REZAGO_1999___2000" localSheetId="7">#REF!</definedName>
    <definedName name="APROPIACIONES_PAC_Y_REZAGO_1999___2000" localSheetId="9">#REF!</definedName>
    <definedName name="APROPIACIONES_PAC_Y_REZAGO_1999___2000" localSheetId="22">#REF!</definedName>
    <definedName name="APROPIACIONES_PAC_Y_REZAGO_1999___2000" localSheetId="32">#REF!</definedName>
    <definedName name="APROPIACIONES_PAC_Y_REZAGO_1999___2000" localSheetId="34">#REF!</definedName>
    <definedName name="APROPIACIONES_PAC_Y_REZAGO_1999___2000" localSheetId="36">#REF!</definedName>
    <definedName name="APROPIACIONES_PAC_Y_REZAGO_1999___2000" localSheetId="39">#REF!</definedName>
    <definedName name="APROPIACIONES_PAC_Y_REZAGO_1999___2000" localSheetId="45">#REF!</definedName>
    <definedName name="APROPIACIONES_PAC_Y_REZAGO_1999___2000" localSheetId="54">#REF!</definedName>
    <definedName name="APROPIACIONES_PAC_Y_REZAGO_1999___2000" localSheetId="56">#REF!</definedName>
    <definedName name="APROPIACIONES_PAC_Y_REZAGO_1999___2000" localSheetId="59">#REF!</definedName>
    <definedName name="APROPIACIONES_PAC_Y_REZAGO_1999___2000" localSheetId="62">#REF!</definedName>
    <definedName name="APROPIACIONES_PAC_Y_REZAGO_1999___2000" localSheetId="78">#REF!</definedName>
    <definedName name="APROPIACIONES_PAC_Y_REZAGO_1999___2000" localSheetId="80">#REF!</definedName>
    <definedName name="APROPIACIONES_PAC_Y_REZAGO_1999___2000" localSheetId="83">#REF!</definedName>
    <definedName name="APROPIACIONES_PAC_Y_REZAGO_1999___2000" localSheetId="86">#REF!</definedName>
    <definedName name="APROPIACIONES_PAC_Y_REZAGO_1999___2000" localSheetId="46">#REF!</definedName>
    <definedName name="APROPIACIONES_PAC_Y_REZAGO_1999___2000" localSheetId="183">#REF!</definedName>
    <definedName name="APROPIACIONES_PAC_Y_REZAGO_1999___2000" localSheetId="37">#REF!</definedName>
    <definedName name="APROPIACIONES_PAC_Y_REZAGO_1999___2000" localSheetId="38">#REF!</definedName>
    <definedName name="APROPIACIONES_PAC_Y_REZAGO_1999___2000" localSheetId="40">#REF!</definedName>
    <definedName name="APROPIACIONES_PAC_Y_REZAGO_1999___2000" localSheetId="33">#REF!</definedName>
    <definedName name="APROPIACIONES_PAC_Y_REZAGO_1999___2000" localSheetId="35">#REF!</definedName>
    <definedName name="APROPIACIONES_PAC_Y_REZAGO_1999___2000" localSheetId="41">#REF!</definedName>
    <definedName name="APROPIACIONES_PAC_Y_REZAGO_1999___2000" localSheetId="43">#REF!</definedName>
    <definedName name="APROPIACIONES_PAC_Y_REZAGO_1999___2000">#REF!</definedName>
    <definedName name="aprprp" localSheetId="185">#REF!</definedName>
    <definedName name="aprprp" localSheetId="187">#REF!</definedName>
    <definedName name="aprprp" localSheetId="188">#REF!</definedName>
    <definedName name="aprprp" localSheetId="7">#REF!</definedName>
    <definedName name="aprprp" localSheetId="9">#REF!</definedName>
    <definedName name="aprprp" localSheetId="22">#REF!</definedName>
    <definedName name="aprprp" localSheetId="45">#REF!</definedName>
    <definedName name="aprprp" localSheetId="46">#REF!</definedName>
    <definedName name="aprprp" localSheetId="183">#REF!</definedName>
    <definedName name="aprprp" localSheetId="41">#REF!</definedName>
    <definedName name="aprprp" localSheetId="43">#REF!</definedName>
    <definedName name="aprprp">#REF!</definedName>
    <definedName name="_xlnm.Print_Area" localSheetId="7">#REF!</definedName>
    <definedName name="_xlnm.Print_Area" localSheetId="9">'Cuadro No 1.4.1'!#REF!</definedName>
    <definedName name="_xlnm.Print_Area" localSheetId="22">#REF!</definedName>
    <definedName name="_xlnm.Print_Area" localSheetId="32">#REF!</definedName>
    <definedName name="_xlnm.Print_Area" localSheetId="34">#REF!</definedName>
    <definedName name="_xlnm.Print_Area" localSheetId="36">#REF!</definedName>
    <definedName name="_xlnm.Print_Area" localSheetId="39">#REF!</definedName>
    <definedName name="_xlnm.Print_Area" localSheetId="45">#REF!</definedName>
    <definedName name="_xlnm.Print_Area" localSheetId="64">'Cuadro No 3.2.6.'!$B$1:$I$10</definedName>
    <definedName name="_xlnm.Print_Area" localSheetId="89">'Cuadro No 3.3.7'!$B$2:$H$9</definedName>
    <definedName name="_xlnm.Print_Area" localSheetId="65">'Cuadro No. 3.2.7.'!$B$22:$H$70</definedName>
    <definedName name="_xlnm.Print_Area" localSheetId="46">'Diagrama No 2.2.2'!$B$1:$J$65</definedName>
    <definedName name="_xlnm.Print_Area" localSheetId="37">#REF!</definedName>
    <definedName name="_xlnm.Print_Area" localSheetId="38">#REF!</definedName>
    <definedName name="_xlnm.Print_Area" localSheetId="40">#REF!</definedName>
    <definedName name="_xlnm.Print_Area" localSheetId="33">#REF!</definedName>
    <definedName name="_xlnm.Print_Area" localSheetId="35">#REF!</definedName>
    <definedName name="_xlnm.Print_Area" localSheetId="41">#REF!</definedName>
    <definedName name="_xlnm.Print_Area" localSheetId="43">#REF!</definedName>
    <definedName name="_xlnm.Print_Area">#REF!</definedName>
    <definedName name="Argentina" localSheetId="22">#REF!</definedName>
    <definedName name="Argentina" localSheetId="46">#REF!</definedName>
    <definedName name="Argentina">#REF!</definedName>
    <definedName name="arp" localSheetId="185">#REF!</definedName>
    <definedName name="arp" localSheetId="187">#REF!</definedName>
    <definedName name="arp" localSheetId="188">#REF!</definedName>
    <definedName name="arp" localSheetId="7">#REF!</definedName>
    <definedName name="arp" localSheetId="9">#REF!</definedName>
    <definedName name="arp" localSheetId="22">#REF!</definedName>
    <definedName name="arp" localSheetId="32">#REF!</definedName>
    <definedName name="arp" localSheetId="34">#REF!</definedName>
    <definedName name="arp" localSheetId="36">#REF!</definedName>
    <definedName name="arp" localSheetId="39">#REF!</definedName>
    <definedName name="arp" localSheetId="45">#REF!</definedName>
    <definedName name="arp" localSheetId="54">#REF!</definedName>
    <definedName name="arp" localSheetId="46">#REF!</definedName>
    <definedName name="arp" localSheetId="183">#REF!</definedName>
    <definedName name="arp" localSheetId="37">#REF!</definedName>
    <definedName name="arp" localSheetId="38">#REF!</definedName>
    <definedName name="arp" localSheetId="40">#REF!</definedName>
    <definedName name="arp" localSheetId="33">#REF!</definedName>
    <definedName name="arp" localSheetId="35">#REF!</definedName>
    <definedName name="arp" localSheetId="41">#REF!</definedName>
    <definedName name="arp" localSheetId="43">#REF!</definedName>
    <definedName name="arp">#REF!</definedName>
    <definedName name="ART" localSheetId="7" hidden="1">{"INGRESOS DOLARES",#N/A,FALSE,"informes"}</definedName>
    <definedName name="ART" localSheetId="8" hidden="1">{"INGRESOS DOLARES",#N/A,FALSE,"informes"}</definedName>
    <definedName name="ART" localSheetId="10" hidden="1">{"INGRESOS DOLARES",#N/A,FALSE,"informes"}</definedName>
    <definedName name="ART" localSheetId="11" hidden="1">{"INGRESOS DOLARES",#N/A,FALSE,"informes"}</definedName>
    <definedName name="ART" localSheetId="12" hidden="1">{"INGRESOS DOLARES",#N/A,FALSE,"informes"}</definedName>
    <definedName name="ART" localSheetId="13" hidden="1">{"INGRESOS DOLARES",#N/A,FALSE,"informes"}</definedName>
    <definedName name="ART" localSheetId="14" hidden="1">{"INGRESOS DOLARES",#N/A,FALSE,"informes"}</definedName>
    <definedName name="ART" localSheetId="15" hidden="1">{"INGRESOS DOLARES",#N/A,FALSE,"informes"}</definedName>
    <definedName name="ART" localSheetId="17" hidden="1">{"INGRESOS DOLARES",#N/A,FALSE,"informes"}</definedName>
    <definedName name="ART" localSheetId="18" hidden="1">{"INGRESOS DOLARES",#N/A,FALSE,"informes"}</definedName>
    <definedName name="ART" localSheetId="19" hidden="1">{"INGRESOS DOLARES",#N/A,FALSE,"informes"}</definedName>
    <definedName name="ART" localSheetId="20" hidden="1">{"INGRESOS DOLARES",#N/A,FALSE,"informes"}</definedName>
    <definedName name="ART" localSheetId="21" hidden="1">{"INGRESOS DOLARES",#N/A,FALSE,"informes"}</definedName>
    <definedName name="ART" localSheetId="22" hidden="1">{"INGRESOS DOLARES",#N/A,FALSE,"informes"}</definedName>
    <definedName name="ART" localSheetId="29" hidden="1">{"INGRESOS DOLARES",#N/A,FALSE,"informes"}</definedName>
    <definedName name="ART" localSheetId="32" hidden="1">{"INGRESOS DOLARES",#N/A,FALSE,"informes"}</definedName>
    <definedName name="ART" localSheetId="34" hidden="1">{"INGRESOS DOLARES",#N/A,FALSE,"informes"}</definedName>
    <definedName name="ART" localSheetId="36" hidden="1">{"INGRESOS DOLARES",#N/A,FALSE,"informes"}</definedName>
    <definedName name="ART" localSheetId="39" hidden="1">{"INGRESOS DOLARES",#N/A,FALSE,"informes"}</definedName>
    <definedName name="ART" localSheetId="45" hidden="1">{"INGRESOS DOLARES",#N/A,FALSE,"informes"}</definedName>
    <definedName name="ART" localSheetId="46" hidden="1">{"INGRESOS DOLARES",#N/A,FALSE,"informes"}</definedName>
    <definedName name="ART" localSheetId="37" hidden="1">{"INGRESOS DOLARES",#N/A,FALSE,"informes"}</definedName>
    <definedName name="ART" localSheetId="38" hidden="1">{"INGRESOS DOLARES",#N/A,FALSE,"informes"}</definedName>
    <definedName name="ART" localSheetId="40" hidden="1">{"INGRESOS DOLARES",#N/A,FALSE,"informes"}</definedName>
    <definedName name="ART" localSheetId="23" hidden="1">{"INGRESOS DOLARES",#N/A,FALSE,"informes"}</definedName>
    <definedName name="ART" localSheetId="24" hidden="1">{"INGRESOS DOLARES",#N/A,FALSE,"informes"}</definedName>
    <definedName name="ART" localSheetId="25" hidden="1">{"INGRESOS DOLARES",#N/A,FALSE,"informes"}</definedName>
    <definedName name="ART" localSheetId="26" hidden="1">{"INGRESOS DOLARES",#N/A,FALSE,"informes"}</definedName>
    <definedName name="ART" localSheetId="27" hidden="1">{"INGRESOS DOLARES",#N/A,FALSE,"informes"}</definedName>
    <definedName name="ART" localSheetId="28" hidden="1">{"INGRESOS DOLARES",#N/A,FALSE,"informes"}</definedName>
    <definedName name="ART" localSheetId="33" hidden="1">{"INGRESOS DOLARES",#N/A,FALSE,"informes"}</definedName>
    <definedName name="ART" localSheetId="35" hidden="1">{"INGRESOS DOLARES",#N/A,FALSE,"informes"}</definedName>
    <definedName name="ART" localSheetId="41" hidden="1">{"INGRESOS DOLARES",#N/A,FALSE,"informes"}</definedName>
    <definedName name="ART" localSheetId="43" hidden="1">{"INGRESOS DOLARES",#N/A,FALSE,"informes"}</definedName>
    <definedName name="ART" hidden="1">{"INGRESOS DOLARES",#N/A,FALSE,"informes"}</definedName>
    <definedName name="as" localSheetId="7"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9" hidden="1">{"trimestre",#N/A,FALSE,"TRIMESTRE";"empresa",#N/A,FALSE,"xEMPRESA";"eaab",#N/A,FALSE,"EAAB";"epma",#N/A,FALSE,"EPMA";"emca",#N/A,FALSE,"EMCA"}</definedName>
    <definedName name="as" localSheetId="10" hidden="1">{"trimestre",#N/A,FALSE,"TRIMESTRE";"empresa",#N/A,FALSE,"xEMPRESA";"eaab",#N/A,FALSE,"EAAB";"epma",#N/A,FALSE,"EPMA";"emca",#N/A,FALSE,"EMCA"}</definedName>
    <definedName name="as" localSheetId="11" hidden="1">{"trimestre",#N/A,FALSE,"TRIMESTRE";"empresa",#N/A,FALSE,"xEMPRESA";"eaab",#N/A,FALSE,"EAAB";"epma",#N/A,FALSE,"EPMA";"emca",#N/A,FALSE,"EMCA"}</definedName>
    <definedName name="as" localSheetId="12" hidden="1">{"trimestre",#N/A,FALSE,"TRIMESTRE";"empresa",#N/A,FALSE,"xEMPRESA";"eaab",#N/A,FALSE,"EAAB";"epma",#N/A,FALSE,"EPMA";"emca",#N/A,FALSE,"EMCA"}</definedName>
    <definedName name="as" localSheetId="13" hidden="1">{"trimestre",#N/A,FALSE,"TRIMESTRE";"empresa",#N/A,FALSE,"xEMPRESA";"eaab",#N/A,FALSE,"EAAB";"epma",#N/A,FALSE,"EPMA";"emca",#N/A,FALSE,"EMCA"}</definedName>
    <definedName name="as" localSheetId="14" hidden="1">{"trimestre",#N/A,FALSE,"TRIMESTRE";"empresa",#N/A,FALSE,"xEMPRESA";"eaab",#N/A,FALSE,"EAAB";"epma",#N/A,FALSE,"EPMA";"emca",#N/A,FALSE,"EMCA"}</definedName>
    <definedName name="as" localSheetId="15" hidden="1">{"trimestre",#N/A,FALSE,"TRIMESTRE";"empresa",#N/A,FALSE,"xEMPRESA";"eaab",#N/A,FALSE,"EAAB";"epma",#N/A,FALSE,"EPMA";"emca",#N/A,FALSE,"EMCA"}</definedName>
    <definedName name="as" localSheetId="17" hidden="1">{"trimestre",#N/A,FALSE,"TRIMESTRE";"empresa",#N/A,FALSE,"xEMPRESA";"eaab",#N/A,FALSE,"EAAB";"epma",#N/A,FALSE,"EPMA";"emca",#N/A,FALSE,"EMCA"}</definedName>
    <definedName name="as" localSheetId="18" hidden="1">{"trimestre",#N/A,FALSE,"TRIMESTRE";"empresa",#N/A,FALSE,"xEMPRESA";"eaab",#N/A,FALSE,"EAAB";"epma",#N/A,FALSE,"EPMA";"emca",#N/A,FALSE,"EMCA"}</definedName>
    <definedName name="as" localSheetId="19" hidden="1">{"trimestre",#N/A,FALSE,"TRIMESTRE";"empresa",#N/A,FALSE,"xEMPRESA";"eaab",#N/A,FALSE,"EAAB";"epma",#N/A,FALSE,"EPMA";"emca",#N/A,FALSE,"EMCA"}</definedName>
    <definedName name="as" localSheetId="20" hidden="1">{"trimestre",#N/A,FALSE,"TRIMESTRE";"empresa",#N/A,FALSE,"xEMPRESA";"eaab",#N/A,FALSE,"EAAB";"epma",#N/A,FALSE,"EPMA";"emca",#N/A,FALSE,"EMCA"}</definedName>
    <definedName name="as" localSheetId="21" hidden="1">{"trimestre",#N/A,FALSE,"TRIMESTRE";"empresa",#N/A,FALSE,"xEMPRESA";"eaab",#N/A,FALSE,"EAAB";"epma",#N/A,FALSE,"EPMA";"emca",#N/A,FALSE,"EMCA"}</definedName>
    <definedName name="as" localSheetId="22" hidden="1">{"trimestre",#N/A,FALSE,"TRIMESTRE";"empresa",#N/A,FALSE,"xEMPRESA";"eaab",#N/A,FALSE,"EAAB";"epma",#N/A,FALSE,"EPMA";"emca",#N/A,FALSE,"EMCA"}</definedName>
    <definedName name="as" localSheetId="29" hidden="1">{"trimestre",#N/A,FALSE,"TRIMESTRE";"empresa",#N/A,FALSE,"xEMPRESA";"eaab",#N/A,FALSE,"EAAB";"epma",#N/A,FALSE,"EPMA";"emca",#N/A,FALSE,"EMCA"}</definedName>
    <definedName name="as" localSheetId="32" hidden="1">{"trimestre",#N/A,FALSE,"TRIMESTRE";"empresa",#N/A,FALSE,"xEMPRESA";"eaab",#N/A,FALSE,"EAAB";"epma",#N/A,FALSE,"EPMA";"emca",#N/A,FALSE,"EMCA"}</definedName>
    <definedName name="as" localSheetId="34" hidden="1">{"trimestre",#N/A,FALSE,"TRIMESTRE";"empresa",#N/A,FALSE,"xEMPRESA";"eaab",#N/A,FALSE,"EAAB";"epma",#N/A,FALSE,"EPMA";"emca",#N/A,FALSE,"EMCA"}</definedName>
    <definedName name="as" localSheetId="36" hidden="1">{"trimestre",#N/A,FALSE,"TRIMESTRE";"empresa",#N/A,FALSE,"xEMPRESA";"eaab",#N/A,FALSE,"EAAB";"epma",#N/A,FALSE,"EPMA";"emca",#N/A,FALSE,"EMCA"}</definedName>
    <definedName name="as" localSheetId="39" hidden="1">{"trimestre",#N/A,FALSE,"TRIMESTRE";"empresa",#N/A,FALSE,"xEMPRESA";"eaab",#N/A,FALSE,"EAAB";"epma",#N/A,FALSE,"EPMA";"emca",#N/A,FALSE,"EMCA"}</definedName>
    <definedName name="as" localSheetId="45" hidden="1">{"trimestre",#N/A,FALSE,"TRIMESTRE";"empresa",#N/A,FALSE,"xEMPRESA";"eaab",#N/A,FALSE,"EAAB";"epma",#N/A,FALSE,"EPMA";"emca",#N/A,FALSE,"EMCA"}</definedName>
    <definedName name="as" localSheetId="54" hidden="1">{"trimestre",#N/A,FALSE,"TRIMESTRE";"empresa",#N/A,FALSE,"xEMPRESA";"eaab",#N/A,FALSE,"EAAB";"epma",#N/A,FALSE,"EPMA";"emca",#N/A,FALSE,"EMCA"}</definedName>
    <definedName name="as" localSheetId="55" hidden="1">{"trimestre",#N/A,FALSE,"TRIMESTRE";"empresa",#N/A,FALSE,"xEMPRESA";"eaab",#N/A,FALSE,"EAAB";"epma",#N/A,FALSE,"EPMA";"emca",#N/A,FALSE,"EMCA"}</definedName>
    <definedName name="as" localSheetId="56" hidden="1">{"trimestre",#N/A,FALSE,"TRIMESTRE";"empresa",#N/A,FALSE,"xEMPRESA";"eaab",#N/A,FALSE,"EAAB";"epma",#N/A,FALSE,"EPMA";"emca",#N/A,FALSE,"EMCA"}</definedName>
    <definedName name="as" localSheetId="59" hidden="1">{"trimestre",#N/A,FALSE,"TRIMESTRE";"empresa",#N/A,FALSE,"xEMPRESA";"eaab",#N/A,FALSE,"EAAB";"epma",#N/A,FALSE,"EPMA";"emca",#N/A,FALSE,"EMCA"}</definedName>
    <definedName name="as" localSheetId="62" hidden="1">{"trimestre",#N/A,FALSE,"TRIMESTRE";"empresa",#N/A,FALSE,"xEMPRESA";"eaab",#N/A,FALSE,"EAAB";"epma",#N/A,FALSE,"EPMA";"emca",#N/A,FALSE,"EMCA"}</definedName>
    <definedName name="as" localSheetId="78" hidden="1">{"trimestre",#N/A,FALSE,"TRIMESTRE";"empresa",#N/A,FALSE,"xEMPRESA";"eaab",#N/A,FALSE,"EAAB";"epma",#N/A,FALSE,"EPMA";"emca",#N/A,FALSE,"EMCA"}</definedName>
    <definedName name="as" localSheetId="79" hidden="1">{"trimestre",#N/A,FALSE,"TRIMESTRE";"empresa",#N/A,FALSE,"xEMPRESA";"eaab",#N/A,FALSE,"EAAB";"epma",#N/A,FALSE,"EPMA";"emca",#N/A,FALSE,"EMCA"}</definedName>
    <definedName name="as" localSheetId="80" hidden="1">{"trimestre",#N/A,FALSE,"TRIMESTRE";"empresa",#N/A,FALSE,"xEMPRESA";"eaab",#N/A,FALSE,"EAAB";"epma",#N/A,FALSE,"EPMA";"emca",#N/A,FALSE,"EMCA"}</definedName>
    <definedName name="as" localSheetId="83" hidden="1">{"trimestre",#N/A,FALSE,"TRIMESTRE";"empresa",#N/A,FALSE,"xEMPRESA";"eaab",#N/A,FALSE,"EAAB";"epma",#N/A,FALSE,"EPMA";"emca",#N/A,FALSE,"EMCA"}</definedName>
    <definedName name="as" localSheetId="86" hidden="1">{"trimestre",#N/A,FALSE,"TRIMESTRE";"empresa",#N/A,FALSE,"xEMPRESA";"eaab",#N/A,FALSE,"EAAB";"epma",#N/A,FALSE,"EPMA";"emca",#N/A,FALSE,"EMCA"}</definedName>
    <definedName name="as" localSheetId="46" hidden="1">{"trimestre",#N/A,FALSE,"TRIMESTRE";"empresa",#N/A,FALSE,"xEMPRESA";"eaab",#N/A,FALSE,"EAAB";"epma",#N/A,FALSE,"EPMA";"emca",#N/A,FALSE,"EMCA"}</definedName>
    <definedName name="as" localSheetId="37" hidden="1">{"trimestre",#N/A,FALSE,"TRIMESTRE";"empresa",#N/A,FALSE,"xEMPRESA";"eaab",#N/A,FALSE,"EAAB";"epma",#N/A,FALSE,"EPMA";"emca",#N/A,FALSE,"EMCA"}</definedName>
    <definedName name="as" localSheetId="38" hidden="1">{"trimestre",#N/A,FALSE,"TRIMESTRE";"empresa",#N/A,FALSE,"xEMPRESA";"eaab",#N/A,FALSE,"EAAB";"epma",#N/A,FALSE,"EPMA";"emca",#N/A,FALSE,"EMCA"}</definedName>
    <definedName name="as" localSheetId="40" hidden="1">{"trimestre",#N/A,FALSE,"TRIMESTRE";"empresa",#N/A,FALSE,"xEMPRESA";"eaab",#N/A,FALSE,"EAAB";"epma",#N/A,FALSE,"EPMA";"emca",#N/A,FALSE,"EMCA"}</definedName>
    <definedName name="as" localSheetId="23" hidden="1">{"trimestre",#N/A,FALSE,"TRIMESTRE";"empresa",#N/A,FALSE,"xEMPRESA";"eaab",#N/A,FALSE,"EAAB";"epma",#N/A,FALSE,"EPMA";"emca",#N/A,FALSE,"EMCA"}</definedName>
    <definedName name="as" localSheetId="24" hidden="1">{"trimestre",#N/A,FALSE,"TRIMESTRE";"empresa",#N/A,FALSE,"xEMPRESA";"eaab",#N/A,FALSE,"EAAB";"epma",#N/A,FALSE,"EPMA";"emca",#N/A,FALSE,"EMCA"}</definedName>
    <definedName name="as" localSheetId="25" hidden="1">{"trimestre",#N/A,FALSE,"TRIMESTRE";"empresa",#N/A,FALSE,"xEMPRESA";"eaab",#N/A,FALSE,"EAAB";"epma",#N/A,FALSE,"EPMA";"emca",#N/A,FALSE,"EMCA"}</definedName>
    <definedName name="as" localSheetId="26" hidden="1">{"trimestre",#N/A,FALSE,"TRIMESTRE";"empresa",#N/A,FALSE,"xEMPRESA";"eaab",#N/A,FALSE,"EAAB";"epma",#N/A,FALSE,"EPMA";"emca",#N/A,FALSE,"EMCA"}</definedName>
    <definedName name="as" localSheetId="27" hidden="1">{"trimestre",#N/A,FALSE,"TRIMESTRE";"empresa",#N/A,FALSE,"xEMPRESA";"eaab",#N/A,FALSE,"EAAB";"epma",#N/A,FALSE,"EPMA";"emca",#N/A,FALSE,"EMCA"}</definedName>
    <definedName name="as" localSheetId="28" hidden="1">{"trimestre",#N/A,FALSE,"TRIMESTRE";"empresa",#N/A,FALSE,"xEMPRESA";"eaab",#N/A,FALSE,"EAAB";"epma",#N/A,FALSE,"EPMA";"emca",#N/A,FALSE,"EMCA"}</definedName>
    <definedName name="as" localSheetId="33" hidden="1">{"trimestre",#N/A,FALSE,"TRIMESTRE";"empresa",#N/A,FALSE,"xEMPRESA";"eaab",#N/A,FALSE,"EAAB";"epma",#N/A,FALSE,"EPMA";"emca",#N/A,FALSE,"EMCA"}</definedName>
    <definedName name="as" localSheetId="35" hidden="1">{"trimestre",#N/A,FALSE,"TRIMESTRE";"empresa",#N/A,FALSE,"xEMPRESA";"eaab",#N/A,FALSE,"EAAB";"epma",#N/A,FALSE,"EPMA";"emca",#N/A,FALSE,"EMCA"}</definedName>
    <definedName name="as" localSheetId="41" hidden="1">{"trimestre",#N/A,FALSE,"TRIMESTRE";"empresa",#N/A,FALSE,"xEMPRESA";"eaab",#N/A,FALSE,"EAAB";"epma",#N/A,FALSE,"EPMA";"emca",#N/A,FALSE,"EMCA"}</definedName>
    <definedName name="as" localSheetId="43" hidden="1">{"trimestre",#N/A,FALSE,"TRIMESTRE";"empresa",#N/A,FALSE,"xEMPRESA";"eaab",#N/A,FALSE,"EAAB";"epma",#N/A,FALSE,"EPMA";"emca",#N/A,FALSE,"EMCA"}</definedName>
    <definedName name="as" localSheetId="87" hidden="1">{"trimestre",#N/A,FALSE,"TRIMESTRE";"empresa",#N/A,FALSE,"xEMPRESA";"eaab",#N/A,FALSE,"EAAB";"epma",#N/A,FALSE,"EPMA";"emca",#N/A,FALSE,"EMCA"}</definedName>
    <definedName name="as" hidden="1">{"trimestre",#N/A,FALSE,"TRIMESTRE";"empresa",#N/A,FALSE,"xEMPRESA";"eaab",#N/A,FALSE,"EAAB";"epma",#N/A,FALSE,"EPMA";"emca",#N/A,FALSE,"EMCA"}</definedName>
    <definedName name="AS2DocOpenMode" hidden="1">"AS2DocumentEdit"</definedName>
    <definedName name="aSA" localSheetId="8" hidden="1">{"'1999'!$A$1:$F$66"}</definedName>
    <definedName name="aSA" localSheetId="17" hidden="1">{"'1999'!$A$1:$F$66"}</definedName>
    <definedName name="aSA" localSheetId="18" hidden="1">{"'1999'!$A$1:$F$66"}</definedName>
    <definedName name="aSA" localSheetId="19" hidden="1">{"'1999'!$A$1:$F$66"}</definedName>
    <definedName name="aSA" localSheetId="20" hidden="1">{"'1999'!$A$1:$F$66"}</definedName>
    <definedName name="aSA" localSheetId="21" hidden="1">{"'1999'!$A$1:$F$66"}</definedName>
    <definedName name="aSA" localSheetId="22" hidden="1">{"'1999'!$A$1:$F$66"}</definedName>
    <definedName name="aSA" localSheetId="29" hidden="1">{"'1999'!$A$1:$F$66"}</definedName>
    <definedName name="aSA" localSheetId="46" hidden="1">{"'1999'!$A$1:$F$66"}</definedName>
    <definedName name="aSA" localSheetId="23" hidden="1">{"'1999'!$A$1:$F$66"}</definedName>
    <definedName name="aSA" localSheetId="24" hidden="1">{"'1999'!$A$1:$F$66"}</definedName>
    <definedName name="aSA" localSheetId="25" hidden="1">{"'1999'!$A$1:$F$66"}</definedName>
    <definedName name="aSA" localSheetId="26" hidden="1">{"'1999'!$A$1:$F$66"}</definedName>
    <definedName name="aSA" localSheetId="27" hidden="1">{"'1999'!$A$1:$F$66"}</definedName>
    <definedName name="aSA" localSheetId="28" hidden="1">{"'1999'!$A$1:$F$66"}</definedName>
    <definedName name="aSA" hidden="1">{"'1999'!$A$1:$F$66"}</definedName>
    <definedName name="asas" localSheetId="7" hidden="1">{#N/A,#N/A,FALSE,"informes"}</definedName>
    <definedName name="asas" localSheetId="8" hidden="1">{#N/A,#N/A,FALSE,"informes"}</definedName>
    <definedName name="asas" localSheetId="11" hidden="1">{#N/A,#N/A,FALSE,"informes"}</definedName>
    <definedName name="asas" localSheetId="12" hidden="1">{#N/A,#N/A,FALSE,"informes"}</definedName>
    <definedName name="asas" localSheetId="13" hidden="1">{#N/A,#N/A,FALSE,"informes"}</definedName>
    <definedName name="asas" localSheetId="14" hidden="1">{#N/A,#N/A,FALSE,"informes"}</definedName>
    <definedName name="asas" localSheetId="15" hidden="1">{#N/A,#N/A,FALSE,"informes"}</definedName>
    <definedName name="asas" localSheetId="16" hidden="1">{#N/A,#N/A,FALSE,"informes"}</definedName>
    <definedName name="asas" localSheetId="17" hidden="1">{#N/A,#N/A,FALSE,"informes"}</definedName>
    <definedName name="asas" localSheetId="18" hidden="1">{#N/A,#N/A,FALSE,"informes"}</definedName>
    <definedName name="asas" localSheetId="19" hidden="1">{#N/A,#N/A,FALSE,"informes"}</definedName>
    <definedName name="asas" localSheetId="20" hidden="1">{#N/A,#N/A,FALSE,"informes"}</definedName>
    <definedName name="asas" localSheetId="21" hidden="1">{#N/A,#N/A,FALSE,"informes"}</definedName>
    <definedName name="asas" localSheetId="22" hidden="1">{#N/A,#N/A,FALSE,"informes"}</definedName>
    <definedName name="asas" localSheetId="29" hidden="1">{#N/A,#N/A,FALSE,"informes"}</definedName>
    <definedName name="asas" localSheetId="32" hidden="1">{#N/A,#N/A,FALSE,"informes"}</definedName>
    <definedName name="asas" localSheetId="34" hidden="1">{#N/A,#N/A,FALSE,"informes"}</definedName>
    <definedName name="asas" localSheetId="36" hidden="1">{#N/A,#N/A,FALSE,"informes"}</definedName>
    <definedName name="asas" localSheetId="39" hidden="1">{#N/A,#N/A,FALSE,"informes"}</definedName>
    <definedName name="asas" localSheetId="45" hidden="1">{#N/A,#N/A,FALSE,"informes"}</definedName>
    <definedName name="asas" localSheetId="46" hidden="1">{#N/A,#N/A,FALSE,"informes"}</definedName>
    <definedName name="asas" localSheetId="37" hidden="1">{#N/A,#N/A,FALSE,"informes"}</definedName>
    <definedName name="asas" localSheetId="38" hidden="1">{#N/A,#N/A,FALSE,"informes"}</definedName>
    <definedName name="asas" localSheetId="40" hidden="1">{#N/A,#N/A,FALSE,"informes"}</definedName>
    <definedName name="asas" localSheetId="23" hidden="1">{#N/A,#N/A,FALSE,"informes"}</definedName>
    <definedName name="asas" localSheetId="24" hidden="1">{#N/A,#N/A,FALSE,"informes"}</definedName>
    <definedName name="asas" localSheetId="25" hidden="1">{#N/A,#N/A,FALSE,"informes"}</definedName>
    <definedName name="asas" localSheetId="26" hidden="1">{#N/A,#N/A,FALSE,"informes"}</definedName>
    <definedName name="asas" localSheetId="27" hidden="1">{#N/A,#N/A,FALSE,"informes"}</definedName>
    <definedName name="asas" localSheetId="28" hidden="1">{#N/A,#N/A,FALSE,"informes"}</definedName>
    <definedName name="asas" localSheetId="33" hidden="1">{#N/A,#N/A,FALSE,"informes"}</definedName>
    <definedName name="asas" localSheetId="35" hidden="1">{#N/A,#N/A,FALSE,"informes"}</definedName>
    <definedName name="asas" localSheetId="41" hidden="1">{#N/A,#N/A,FALSE,"informes"}</definedName>
    <definedName name="asas" localSheetId="43" hidden="1">{#N/A,#N/A,FALSE,"informes"}</definedName>
    <definedName name="asas" hidden="1">{#N/A,#N/A,FALSE,"informes"}</definedName>
    <definedName name="asasffresghgrg" localSheetId="8" hidden="1">{"'1999'!$A$1:$F$66"}</definedName>
    <definedName name="asasffresghgrg" localSheetId="17" hidden="1">{"'1999'!$A$1:$F$66"}</definedName>
    <definedName name="asasffresghgrg" localSheetId="18" hidden="1">{"'1999'!$A$1:$F$66"}</definedName>
    <definedName name="asasffresghgrg" localSheetId="19" hidden="1">{"'1999'!$A$1:$F$66"}</definedName>
    <definedName name="asasffresghgrg" localSheetId="20" hidden="1">{"'1999'!$A$1:$F$66"}</definedName>
    <definedName name="asasffresghgrg" localSheetId="21" hidden="1">{"'1999'!$A$1:$F$66"}</definedName>
    <definedName name="asasffresghgrg" localSheetId="22" hidden="1">{"'1999'!$A$1:$F$66"}</definedName>
    <definedName name="asasffresghgrg" localSheetId="29" hidden="1">{"'1999'!$A$1:$F$66"}</definedName>
    <definedName name="asasffresghgrg" localSheetId="46" hidden="1">{"'1999'!$A$1:$F$66"}</definedName>
    <definedName name="asasffresghgrg" localSheetId="23" hidden="1">{"'1999'!$A$1:$F$66"}</definedName>
    <definedName name="asasffresghgrg" localSheetId="24" hidden="1">{"'1999'!$A$1:$F$66"}</definedName>
    <definedName name="asasffresghgrg" localSheetId="25" hidden="1">{"'1999'!$A$1:$F$66"}</definedName>
    <definedName name="asasffresghgrg" localSheetId="26" hidden="1">{"'1999'!$A$1:$F$66"}</definedName>
    <definedName name="asasffresghgrg" localSheetId="27" hidden="1">{"'1999'!$A$1:$F$66"}</definedName>
    <definedName name="asasffresghgrg" localSheetId="28" hidden="1">{"'1999'!$A$1:$F$66"}</definedName>
    <definedName name="asasffresghgrg" hidden="1">{"'1999'!$A$1:$F$66"}</definedName>
    <definedName name="asd" localSheetId="7" hidden="1">{"emca",#N/A,FALSE,"EMCA"}</definedName>
    <definedName name="asd" localSheetId="8" hidden="1">{"emca",#N/A,FALSE,"EMCA"}</definedName>
    <definedName name="asd" localSheetId="9" hidden="1">{"emca",#N/A,FALSE,"EMCA"}</definedName>
    <definedName name="asd" localSheetId="10" hidden="1">{"emca",#N/A,FALSE,"EMCA"}</definedName>
    <definedName name="asd" localSheetId="11" hidden="1">{"emca",#N/A,FALSE,"EMCA"}</definedName>
    <definedName name="asd" localSheetId="12" hidden="1">{"emca",#N/A,FALSE,"EMCA"}</definedName>
    <definedName name="asd" localSheetId="13" hidden="1">{"emca",#N/A,FALSE,"EMCA"}</definedName>
    <definedName name="asd" localSheetId="14" hidden="1">{"emca",#N/A,FALSE,"EMCA"}</definedName>
    <definedName name="asd" localSheetId="15" hidden="1">{"emca",#N/A,FALSE,"EMCA"}</definedName>
    <definedName name="asd" localSheetId="17" hidden="1">{"emca",#N/A,FALSE,"EMCA"}</definedName>
    <definedName name="asd" localSheetId="18" hidden="1">{"emca",#N/A,FALSE,"EMCA"}</definedName>
    <definedName name="asd" localSheetId="19" hidden="1">{"emca",#N/A,FALSE,"EMCA"}</definedName>
    <definedName name="asd" localSheetId="20" hidden="1">{"emca",#N/A,FALSE,"EMCA"}</definedName>
    <definedName name="asd" localSheetId="21" hidden="1">{"emca",#N/A,FALSE,"EMCA"}</definedName>
    <definedName name="asd" localSheetId="22" hidden="1">{"emca",#N/A,FALSE,"EMCA"}</definedName>
    <definedName name="asd" localSheetId="29" hidden="1">{"emca",#N/A,FALSE,"EMCA"}</definedName>
    <definedName name="asd" localSheetId="32" hidden="1">{"emca",#N/A,FALSE,"EMCA"}</definedName>
    <definedName name="asd" localSheetId="34" hidden="1">{"emca",#N/A,FALSE,"EMCA"}</definedName>
    <definedName name="asd" localSheetId="36" hidden="1">{"emca",#N/A,FALSE,"EMCA"}</definedName>
    <definedName name="asd" localSheetId="39" hidden="1">{"emca",#N/A,FALSE,"EMCA"}</definedName>
    <definedName name="asd" localSheetId="45" hidden="1">{"emca",#N/A,FALSE,"EMCA"}</definedName>
    <definedName name="asd" localSheetId="54" hidden="1">{"emca",#N/A,FALSE,"EMCA"}</definedName>
    <definedName name="asd" localSheetId="55" hidden="1">{"emca",#N/A,FALSE,"EMCA"}</definedName>
    <definedName name="asd" localSheetId="56" hidden="1">{"emca",#N/A,FALSE,"EMCA"}</definedName>
    <definedName name="asd" localSheetId="59" hidden="1">{"emca",#N/A,FALSE,"EMCA"}</definedName>
    <definedName name="asd" localSheetId="62" hidden="1">{"emca",#N/A,FALSE,"EMCA"}</definedName>
    <definedName name="asd" localSheetId="78" hidden="1">{"emca",#N/A,FALSE,"EMCA"}</definedName>
    <definedName name="asd" localSheetId="79" hidden="1">{"emca",#N/A,FALSE,"EMCA"}</definedName>
    <definedName name="asd" localSheetId="80" hidden="1">{"emca",#N/A,FALSE,"EMCA"}</definedName>
    <definedName name="asd" localSheetId="83" hidden="1">{"emca",#N/A,FALSE,"EMCA"}</definedName>
    <definedName name="asd" localSheetId="86" hidden="1">{"emca",#N/A,FALSE,"EMCA"}</definedName>
    <definedName name="asd" localSheetId="46" hidden="1">{"emca",#N/A,FALSE,"EMCA"}</definedName>
    <definedName name="asd" localSheetId="37" hidden="1">{"emca",#N/A,FALSE,"EMCA"}</definedName>
    <definedName name="asd" localSheetId="38" hidden="1">{"emca",#N/A,FALSE,"EMCA"}</definedName>
    <definedName name="asd" localSheetId="40" hidden="1">{"emca",#N/A,FALSE,"EMCA"}</definedName>
    <definedName name="asd" localSheetId="23" hidden="1">{"emca",#N/A,FALSE,"EMCA"}</definedName>
    <definedName name="asd" localSheetId="24" hidden="1">{"emca",#N/A,FALSE,"EMCA"}</definedName>
    <definedName name="asd" localSheetId="25" hidden="1">{"emca",#N/A,FALSE,"EMCA"}</definedName>
    <definedName name="asd" localSheetId="26" hidden="1">{"emca",#N/A,FALSE,"EMCA"}</definedName>
    <definedName name="asd" localSheetId="27" hidden="1">{"emca",#N/A,FALSE,"EMCA"}</definedName>
    <definedName name="asd" localSheetId="28" hidden="1">{"emca",#N/A,FALSE,"EMCA"}</definedName>
    <definedName name="asd" localSheetId="33" hidden="1">{"emca",#N/A,FALSE,"EMCA"}</definedName>
    <definedName name="asd" localSheetId="35" hidden="1">{"emca",#N/A,FALSE,"EMCA"}</definedName>
    <definedName name="asd" localSheetId="41" hidden="1">{"emca",#N/A,FALSE,"EMCA"}</definedName>
    <definedName name="asd" localSheetId="43" hidden="1">{"emca",#N/A,FALSE,"EMCA"}</definedName>
    <definedName name="asd" localSheetId="87" hidden="1">{"emca",#N/A,FALSE,"EMCA"}</definedName>
    <definedName name="asd" hidden="1">{"emca",#N/A,FALSE,"EMCA"}</definedName>
    <definedName name="ase" localSheetId="7" hidden="1">{"INGRESOS DOLARES",#N/A,FALSE,"informes"}</definedName>
    <definedName name="ase" localSheetId="8" hidden="1">{"INGRESOS DOLARES",#N/A,FALSE,"informes"}</definedName>
    <definedName name="ase" localSheetId="11" hidden="1">{"INGRESOS DOLARES",#N/A,FALSE,"informes"}</definedName>
    <definedName name="ase" localSheetId="12" hidden="1">{"INGRESOS DOLARES",#N/A,FALSE,"informes"}</definedName>
    <definedName name="ase" localSheetId="13" hidden="1">{"INGRESOS DOLARES",#N/A,FALSE,"informes"}</definedName>
    <definedName name="ase" localSheetId="14" hidden="1">{"INGRESOS DOLARES",#N/A,FALSE,"informes"}</definedName>
    <definedName name="ase" localSheetId="15" hidden="1">{"INGRESOS DOLARES",#N/A,FALSE,"informes"}</definedName>
    <definedName name="ase" localSheetId="16" hidden="1">{"INGRESOS DOLARES",#N/A,FALSE,"informes"}</definedName>
    <definedName name="ase" localSheetId="17" hidden="1">{"INGRESOS DOLARES",#N/A,FALSE,"informes"}</definedName>
    <definedName name="ase" localSheetId="18" hidden="1">{"INGRESOS DOLARES",#N/A,FALSE,"informes"}</definedName>
    <definedName name="ase" localSheetId="19" hidden="1">{"INGRESOS DOLARES",#N/A,FALSE,"informes"}</definedName>
    <definedName name="ase" localSheetId="20" hidden="1">{"INGRESOS DOLARES",#N/A,FALSE,"informes"}</definedName>
    <definedName name="ase" localSheetId="21" hidden="1">{"INGRESOS DOLARES",#N/A,FALSE,"informes"}</definedName>
    <definedName name="ase" localSheetId="22" hidden="1">{"INGRESOS DOLARES",#N/A,FALSE,"informes"}</definedName>
    <definedName name="ase" localSheetId="29" hidden="1">{"INGRESOS DOLARES",#N/A,FALSE,"informes"}</definedName>
    <definedName name="ase" localSheetId="32" hidden="1">{"INGRESOS DOLARES",#N/A,FALSE,"informes"}</definedName>
    <definedName name="ase" localSheetId="34" hidden="1">{"INGRESOS DOLARES",#N/A,FALSE,"informes"}</definedName>
    <definedName name="ase" localSheetId="36" hidden="1">{"INGRESOS DOLARES",#N/A,FALSE,"informes"}</definedName>
    <definedName name="ase" localSheetId="39" hidden="1">{"INGRESOS DOLARES",#N/A,FALSE,"informes"}</definedName>
    <definedName name="ase" localSheetId="45" hidden="1">{"INGRESOS DOLARES",#N/A,FALSE,"informes"}</definedName>
    <definedName name="ase" localSheetId="46" hidden="1">{"INGRESOS DOLARES",#N/A,FALSE,"informes"}</definedName>
    <definedName name="ase" localSheetId="37" hidden="1">{"INGRESOS DOLARES",#N/A,FALSE,"informes"}</definedName>
    <definedName name="ase" localSheetId="38" hidden="1">{"INGRESOS DOLARES",#N/A,FALSE,"informes"}</definedName>
    <definedName name="ase" localSheetId="40" hidden="1">{"INGRESOS DOLARES",#N/A,FALSE,"informes"}</definedName>
    <definedName name="ase" localSheetId="23" hidden="1">{"INGRESOS DOLARES",#N/A,FALSE,"informes"}</definedName>
    <definedName name="ase" localSheetId="24" hidden="1">{"INGRESOS DOLARES",#N/A,FALSE,"informes"}</definedName>
    <definedName name="ase" localSheetId="25" hidden="1">{"INGRESOS DOLARES",#N/A,FALSE,"informes"}</definedName>
    <definedName name="ase" localSheetId="26" hidden="1">{"INGRESOS DOLARES",#N/A,FALSE,"informes"}</definedName>
    <definedName name="ase" localSheetId="27" hidden="1">{"INGRESOS DOLARES",#N/A,FALSE,"informes"}</definedName>
    <definedName name="ase" localSheetId="28" hidden="1">{"INGRESOS DOLARES",#N/A,FALSE,"informes"}</definedName>
    <definedName name="ase" localSheetId="33" hidden="1">{"INGRESOS DOLARES",#N/A,FALSE,"informes"}</definedName>
    <definedName name="ase" localSheetId="35" hidden="1">{"INGRESOS DOLARES",#N/A,FALSE,"informes"}</definedName>
    <definedName name="ase" localSheetId="41" hidden="1">{"INGRESOS DOLARES",#N/A,FALSE,"informes"}</definedName>
    <definedName name="ase" localSheetId="43" hidden="1">{"INGRESOS DOLARES",#N/A,FALSE,"informes"}</definedName>
    <definedName name="ase" hidden="1">{"INGRESOS DOLARES",#N/A,FALSE,"informes"}</definedName>
    <definedName name="asfsf" localSheetId="7" hidden="1">#REF!</definedName>
    <definedName name="asfsf" localSheetId="18" hidden="1">#REF!</definedName>
    <definedName name="asfsf" localSheetId="19" hidden="1">#REF!</definedName>
    <definedName name="asfsf" localSheetId="20" hidden="1">#REF!</definedName>
    <definedName name="asfsf" localSheetId="21" hidden="1">#REF!</definedName>
    <definedName name="asfsf" localSheetId="46" hidden="1">#REF!</definedName>
    <definedName name="asfsf" localSheetId="41" hidden="1">#REF!</definedName>
    <definedName name="asfsf" localSheetId="43" hidden="1">#REF!</definedName>
    <definedName name="asfsf" hidden="1">#REF!</definedName>
    <definedName name="asfwdsfazwQFDQewd" localSheetId="8" hidden="1">{"'1999'!$A$1:$F$66"}</definedName>
    <definedName name="asfwdsfazwQFDQewd" localSheetId="17" hidden="1">{"'1999'!$A$1:$F$66"}</definedName>
    <definedName name="asfwdsfazwQFDQewd" localSheetId="18" hidden="1">{"'1999'!$A$1:$F$66"}</definedName>
    <definedName name="asfwdsfazwQFDQewd" localSheetId="19" hidden="1">{"'1999'!$A$1:$F$66"}</definedName>
    <definedName name="asfwdsfazwQFDQewd" localSheetId="20" hidden="1">{"'1999'!$A$1:$F$66"}</definedName>
    <definedName name="asfwdsfazwQFDQewd" localSheetId="21" hidden="1">{"'1999'!$A$1:$F$66"}</definedName>
    <definedName name="asfwdsfazwQFDQewd" localSheetId="22" hidden="1">{"'1999'!$A$1:$F$66"}</definedName>
    <definedName name="asfwdsfazwQFDQewd" localSheetId="29" hidden="1">{"'1999'!$A$1:$F$66"}</definedName>
    <definedName name="asfwdsfazwQFDQewd" localSheetId="46" hidden="1">{"'1999'!$A$1:$F$66"}</definedName>
    <definedName name="asfwdsfazwQFDQewd" localSheetId="23" hidden="1">{"'1999'!$A$1:$F$66"}</definedName>
    <definedName name="asfwdsfazwQFDQewd" localSheetId="24" hidden="1">{"'1999'!$A$1:$F$66"}</definedName>
    <definedName name="asfwdsfazwQFDQewd" localSheetId="25" hidden="1">{"'1999'!$A$1:$F$66"}</definedName>
    <definedName name="asfwdsfazwQFDQewd" localSheetId="26" hidden="1">{"'1999'!$A$1:$F$66"}</definedName>
    <definedName name="asfwdsfazwQFDQewd" localSheetId="27" hidden="1">{"'1999'!$A$1:$F$66"}</definedName>
    <definedName name="asfwdsfazwQFDQewd" localSheetId="28" hidden="1">{"'1999'!$A$1:$F$66"}</definedName>
    <definedName name="asfwdsfazwQFDQewd" hidden="1">{"'1999'!$A$1:$F$66"}</definedName>
    <definedName name="asigbas" localSheetId="185">#REF!</definedName>
    <definedName name="asigbas" localSheetId="188">#REF!</definedName>
    <definedName name="asigbas" localSheetId="7">#REF!</definedName>
    <definedName name="asigbas" localSheetId="9">#REF!</definedName>
    <definedName name="asigbas" localSheetId="22">#REF!</definedName>
    <definedName name="asigbas" localSheetId="45">#REF!</definedName>
    <definedName name="asigbas" localSheetId="46">#REF!</definedName>
    <definedName name="asigbas" localSheetId="183">#REF!</definedName>
    <definedName name="asigbas" localSheetId="41">#REF!</definedName>
    <definedName name="asigbas" localSheetId="43">#REF!</definedName>
    <definedName name="asigbas">#REF!</definedName>
    <definedName name="asigbasempu" localSheetId="185">#REF!</definedName>
    <definedName name="asigbasempu" localSheetId="188">#REF!</definedName>
    <definedName name="asigbasempu" localSheetId="7">#REF!</definedName>
    <definedName name="asigbasempu" localSheetId="9">#REF!</definedName>
    <definedName name="asigbasempu" localSheetId="22">#REF!</definedName>
    <definedName name="asigbasempu" localSheetId="45">#REF!</definedName>
    <definedName name="asigbasempu" localSheetId="46">#REF!</definedName>
    <definedName name="asigbasempu" localSheetId="183">#REF!</definedName>
    <definedName name="asigbasempu" localSheetId="41">#REF!</definedName>
    <definedName name="asigbasempu" localSheetId="43">#REF!</definedName>
    <definedName name="asigbasempu">#REF!</definedName>
    <definedName name="asigbasisten" localSheetId="185">#REF!</definedName>
    <definedName name="asigbasisten" localSheetId="188">#REF!</definedName>
    <definedName name="asigbasisten" localSheetId="7">#REF!</definedName>
    <definedName name="asigbasisten" localSheetId="9">#REF!</definedName>
    <definedName name="asigbasisten" localSheetId="22">#REF!</definedName>
    <definedName name="asigbasisten" localSheetId="45">#REF!</definedName>
    <definedName name="asigbasisten" localSheetId="46">#REF!</definedName>
    <definedName name="asigbasisten" localSheetId="183">#REF!</definedName>
    <definedName name="asigbasisten" localSheetId="41">#REF!</definedName>
    <definedName name="asigbasisten" localSheetId="43">#REF!</definedName>
    <definedName name="asigbasisten">#REF!</definedName>
    <definedName name="asigmen" localSheetId="185">#REF!</definedName>
    <definedName name="asigmen" localSheetId="188">#REF!</definedName>
    <definedName name="asigmen" localSheetId="7">#REF!</definedName>
    <definedName name="asigmen" localSheetId="9">#REF!</definedName>
    <definedName name="asigmen" localSheetId="22">#REF!</definedName>
    <definedName name="asigmen" localSheetId="45">#REF!</definedName>
    <definedName name="asigmen" localSheetId="46">#REF!</definedName>
    <definedName name="asigmen" localSheetId="183">#REF!</definedName>
    <definedName name="asigmen" localSheetId="41">#REF!</definedName>
    <definedName name="asigmen" localSheetId="43">#REF!</definedName>
    <definedName name="asigmen">#REF!</definedName>
    <definedName name="asss" localSheetId="8" hidden="1">{"'1999'!$A$1:$F$66"}</definedName>
    <definedName name="asss" localSheetId="17" hidden="1">{"'1999'!$A$1:$F$66"}</definedName>
    <definedName name="asss" localSheetId="18" hidden="1">{"'1999'!$A$1:$F$66"}</definedName>
    <definedName name="asss" localSheetId="19" hidden="1">{"'1999'!$A$1:$F$66"}</definedName>
    <definedName name="asss" localSheetId="20" hidden="1">{"'1999'!$A$1:$F$66"}</definedName>
    <definedName name="asss" localSheetId="21" hidden="1">{"'1999'!$A$1:$F$66"}</definedName>
    <definedName name="asss" localSheetId="22" hidden="1">{"'1999'!$A$1:$F$66"}</definedName>
    <definedName name="asss" localSheetId="29" hidden="1">{"'1999'!$A$1:$F$66"}</definedName>
    <definedName name="asss" localSheetId="46" hidden="1">{"'1999'!$A$1:$F$66"}</definedName>
    <definedName name="asss" localSheetId="23" hidden="1">{"'1999'!$A$1:$F$66"}</definedName>
    <definedName name="asss" localSheetId="24" hidden="1">{"'1999'!$A$1:$F$66"}</definedName>
    <definedName name="asss" localSheetId="25" hidden="1">{"'1999'!$A$1:$F$66"}</definedName>
    <definedName name="asss" localSheetId="26" hidden="1">{"'1999'!$A$1:$F$66"}</definedName>
    <definedName name="asss" localSheetId="27" hidden="1">{"'1999'!$A$1:$F$66"}</definedName>
    <definedName name="asss" localSheetId="28" hidden="1">{"'1999'!$A$1:$F$66"}</definedName>
    <definedName name="asss" hidden="1">{"'1999'!$A$1:$F$66"}</definedName>
    <definedName name="auxalm" localSheetId="185">#REF!</definedName>
    <definedName name="auxalm" localSheetId="188">#REF!</definedName>
    <definedName name="auxalm" localSheetId="7">#REF!</definedName>
    <definedName name="auxalm" localSheetId="9">#REF!</definedName>
    <definedName name="auxalm" localSheetId="22">#REF!</definedName>
    <definedName name="auxalm" localSheetId="45">#REF!</definedName>
    <definedName name="auxalm" localSheetId="46">#REF!</definedName>
    <definedName name="auxalm" localSheetId="183">#REF!</definedName>
    <definedName name="auxalm" localSheetId="41">#REF!</definedName>
    <definedName name="auxalm" localSheetId="43">#REF!</definedName>
    <definedName name="auxalm">#REF!</definedName>
    <definedName name="B" localSheetId="185">#REF!</definedName>
    <definedName name="B" localSheetId="188">#REF!</definedName>
    <definedName name="B" localSheetId="7">#REF!</definedName>
    <definedName name="B" localSheetId="9">#REF!</definedName>
    <definedName name="B" localSheetId="22">#REF!</definedName>
    <definedName name="B" localSheetId="45">#REF!</definedName>
    <definedName name="B" localSheetId="46">#REF!</definedName>
    <definedName name="B" localSheetId="183">#REF!</definedName>
    <definedName name="B" localSheetId="41">#REF!</definedName>
    <definedName name="B" localSheetId="43">#REF!</definedName>
    <definedName name="B">#REF!</definedName>
    <definedName name="B_QUI89" localSheetId="7">#REF!</definedName>
    <definedName name="B_QUI89" localSheetId="22">#REF!</definedName>
    <definedName name="B_QUI89" localSheetId="45">#REF!</definedName>
    <definedName name="B_QUI89" localSheetId="46">#REF!</definedName>
    <definedName name="B_QUI89" localSheetId="41">#REF!</definedName>
    <definedName name="B_QUI89" localSheetId="43">#REF!</definedName>
    <definedName name="B_QUI89">#REF!</definedName>
    <definedName name="B_QUI90" localSheetId="7">#REF!</definedName>
    <definedName name="B_QUI90" localSheetId="22">#REF!</definedName>
    <definedName name="B_QUI90" localSheetId="45">#REF!</definedName>
    <definedName name="B_QUI90" localSheetId="46">#REF!</definedName>
    <definedName name="B_QUI90" localSheetId="41">#REF!</definedName>
    <definedName name="B_QUI90" localSheetId="43">#REF!</definedName>
    <definedName name="B_QUI90">#REF!</definedName>
    <definedName name="B_QUI91" localSheetId="7">#REF!</definedName>
    <definedName name="B_QUI91" localSheetId="22">#REF!</definedName>
    <definedName name="B_QUI91" localSheetId="45">#REF!</definedName>
    <definedName name="B_QUI91" localSheetId="46">#REF!</definedName>
    <definedName name="B_QUI91" localSheetId="41">#REF!</definedName>
    <definedName name="B_QUI91" localSheetId="43">#REF!</definedName>
    <definedName name="B_QUI91">#REF!</definedName>
    <definedName name="B_QUI92" localSheetId="7">#REF!</definedName>
    <definedName name="B_QUI92" localSheetId="22">#REF!</definedName>
    <definedName name="B_QUI92" localSheetId="45">#REF!</definedName>
    <definedName name="B_QUI92" localSheetId="46">#REF!</definedName>
    <definedName name="B_QUI92" localSheetId="41">#REF!</definedName>
    <definedName name="B_QUI92" localSheetId="43">#REF!</definedName>
    <definedName name="B_QUI92">#REF!</definedName>
    <definedName name="B_QUILLA" localSheetId="7">#REF!</definedName>
    <definedName name="B_QUILLA" localSheetId="22">#REF!</definedName>
    <definedName name="B_QUILLA" localSheetId="45">#REF!</definedName>
    <definedName name="B_QUILLA" localSheetId="46">#REF!</definedName>
    <definedName name="B_QUILLA" localSheetId="41">#REF!</definedName>
    <definedName name="B_QUILLA" localSheetId="43">#REF!</definedName>
    <definedName name="B_QUILLA">#REF!</definedName>
    <definedName name="B6_ESTADO" localSheetId="22">#REF!</definedName>
    <definedName name="B6_ESTADO" localSheetId="46">#REF!</definedName>
    <definedName name="B6_ESTADO">#REF!</definedName>
    <definedName name="bal" localSheetId="7">#REF!</definedName>
    <definedName name="bal" localSheetId="41">#REF!</definedName>
    <definedName name="bal" localSheetId="43">#REF!</definedName>
    <definedName name="bal">#REF!</definedName>
    <definedName name="banrep" localSheetId="7">#REF!</definedName>
    <definedName name="banrep" localSheetId="22">#REF!</definedName>
    <definedName name="banrep" localSheetId="41">#REF!</definedName>
    <definedName name="banrep" localSheetId="43">#REF!</definedName>
    <definedName name="banrep">#REF!</definedName>
    <definedName name="base" localSheetId="7">#REF!</definedName>
    <definedName name="base" localSheetId="22">#REF!</definedName>
    <definedName name="base" localSheetId="32">#REF!</definedName>
    <definedName name="base" localSheetId="34">#REF!</definedName>
    <definedName name="base" localSheetId="36">#REF!</definedName>
    <definedName name="base" localSheetId="39">#REF!</definedName>
    <definedName name="base" localSheetId="45">#REF!</definedName>
    <definedName name="Base" localSheetId="46">#REF!</definedName>
    <definedName name="base" localSheetId="37">#REF!</definedName>
    <definedName name="base" localSheetId="38">#REF!</definedName>
    <definedName name="base" localSheetId="40">#REF!</definedName>
    <definedName name="base" localSheetId="33">#REF!</definedName>
    <definedName name="base" localSheetId="35">#REF!</definedName>
    <definedName name="base" localSheetId="41">#REF!</definedName>
    <definedName name="base" localSheetId="43">#REF!</definedName>
    <definedName name="base">#REF!</definedName>
    <definedName name="BASE2" localSheetId="7">#REF!</definedName>
    <definedName name="BASE2" localSheetId="22">#REF!</definedName>
    <definedName name="BASE2" localSheetId="45">#REF!</definedName>
    <definedName name="BASE2" localSheetId="46">#REF!</definedName>
    <definedName name="BASE2" localSheetId="41">#REF!</definedName>
    <definedName name="BASE2" localSheetId="43">#REF!</definedName>
    <definedName name="BASE2">#REF!</definedName>
    <definedName name="basedatos" localSheetId="22">#REF!</definedName>
    <definedName name="basedatos" localSheetId="46">#REF!</definedName>
    <definedName name="basedatos">#REF!</definedName>
    <definedName name="_xlnm.Database" localSheetId="7">#REF!</definedName>
    <definedName name="_xlnm.Database" localSheetId="9">#REF!</definedName>
    <definedName name="_xlnm.Database" localSheetId="22">#REF!</definedName>
    <definedName name="_xlnm.Database" localSheetId="32">#REF!</definedName>
    <definedName name="_xlnm.Database" localSheetId="34">#REF!</definedName>
    <definedName name="_xlnm.Database" localSheetId="36">#REF!</definedName>
    <definedName name="_xlnm.Database" localSheetId="39">#REF!</definedName>
    <definedName name="_xlnm.Database" localSheetId="45">#REF!</definedName>
    <definedName name="_xlnm.Database" localSheetId="54">#REF!</definedName>
    <definedName name="_xlnm.Database" localSheetId="46">#REF!</definedName>
    <definedName name="_xlnm.Database" localSheetId="37">#REF!</definedName>
    <definedName name="_xlnm.Database" localSheetId="38">#REF!</definedName>
    <definedName name="_xlnm.Database" localSheetId="40">#REF!</definedName>
    <definedName name="_xlnm.Database" localSheetId="33">#REF!</definedName>
    <definedName name="_xlnm.Database" localSheetId="35">#REF!</definedName>
    <definedName name="_xlnm.Database" localSheetId="41">#REF!</definedName>
    <definedName name="_xlnm.Database" localSheetId="43">#REF!</definedName>
    <definedName name="_xlnm.Database">#REF!</definedName>
    <definedName name="baseflow" localSheetId="7">#REF!</definedName>
    <definedName name="baseflow" localSheetId="22">#REF!</definedName>
    <definedName name="baseflow" localSheetId="45">#REF!</definedName>
    <definedName name="baseflow" localSheetId="46">#REF!</definedName>
    <definedName name="baseflow" localSheetId="41">#REF!</definedName>
    <definedName name="baseflow" localSheetId="43">#REF!</definedName>
    <definedName name="baseflow">#REF!</definedName>
    <definedName name="BaseYear" localSheetId="22">#REF!</definedName>
    <definedName name="BaseYear" localSheetId="46">#REF!</definedName>
    <definedName name="BaseYear">#REF!</definedName>
    <definedName name="basnac" localSheetId="185">#REF!</definedName>
    <definedName name="basnac" localSheetId="187">#REF!</definedName>
    <definedName name="basnac" localSheetId="188">#REF!</definedName>
    <definedName name="basnac" localSheetId="7">#REF!</definedName>
    <definedName name="basnac" localSheetId="9">#REF!</definedName>
    <definedName name="basnac" localSheetId="22">#REF!</definedName>
    <definedName name="basnac" localSheetId="45">#REF!</definedName>
    <definedName name="basnac" localSheetId="46">#REF!</definedName>
    <definedName name="basnac" localSheetId="183">#REF!</definedName>
    <definedName name="basnac" localSheetId="41">#REF!</definedName>
    <definedName name="basnac" localSheetId="43">#REF!</definedName>
    <definedName name="basnac">#REF!</definedName>
    <definedName name="BASOMA" localSheetId="7">#REF!</definedName>
    <definedName name="BASOMA" localSheetId="22">#REF!</definedName>
    <definedName name="BASOMA" localSheetId="32">#REF!</definedName>
    <definedName name="BASOMA" localSheetId="34">#REF!</definedName>
    <definedName name="BASOMA" localSheetId="36">#REF!</definedName>
    <definedName name="BASOMA" localSheetId="39">#REF!</definedName>
    <definedName name="BASOMA" localSheetId="45">#REF!</definedName>
    <definedName name="BASOMA" localSheetId="46">#REF!</definedName>
    <definedName name="BASOMA" localSheetId="37">#REF!</definedName>
    <definedName name="BASOMA" localSheetId="38">#REF!</definedName>
    <definedName name="BASOMA" localSheetId="40">#REF!</definedName>
    <definedName name="BASOMA" localSheetId="33">#REF!</definedName>
    <definedName name="BASOMA" localSheetId="35">#REF!</definedName>
    <definedName name="BASOMA" localSheetId="41">#REF!</definedName>
    <definedName name="BASOMA" localSheetId="43">#REF!</definedName>
    <definedName name="BASOMA">#REF!</definedName>
    <definedName name="basprp" localSheetId="185">#REF!</definedName>
    <definedName name="basprp" localSheetId="187">#REF!</definedName>
    <definedName name="basprp" localSheetId="188">#REF!</definedName>
    <definedName name="basprp" localSheetId="7">#REF!</definedName>
    <definedName name="basprp" localSheetId="9">#REF!</definedName>
    <definedName name="basprp" localSheetId="22">#REF!</definedName>
    <definedName name="basprp" localSheetId="45">#REF!</definedName>
    <definedName name="basprp" localSheetId="46">#REF!</definedName>
    <definedName name="basprp" localSheetId="183">#REF!</definedName>
    <definedName name="basprp" localSheetId="41">#REF!</definedName>
    <definedName name="basprp" localSheetId="43">#REF!</definedName>
    <definedName name="basprp">#REF!</definedName>
    <definedName name="BB" localSheetId="185">#REF!</definedName>
    <definedName name="BB" localSheetId="187">#REF!</definedName>
    <definedName name="BB" localSheetId="188">#REF!</definedName>
    <definedName name="BB" localSheetId="7">#REF!</definedName>
    <definedName name="BB" localSheetId="9">#REF!</definedName>
    <definedName name="BB" localSheetId="22">#REF!</definedName>
    <definedName name="BB" localSheetId="32">#REF!</definedName>
    <definedName name="BB" localSheetId="34">#REF!</definedName>
    <definedName name="BB" localSheetId="36">#REF!</definedName>
    <definedName name="BB" localSheetId="39">#REF!</definedName>
    <definedName name="BB" localSheetId="45">#REF!</definedName>
    <definedName name="BB" localSheetId="54">#REF!</definedName>
    <definedName name="BB" localSheetId="46">#REF!</definedName>
    <definedName name="BB" localSheetId="183">#REF!</definedName>
    <definedName name="BB" localSheetId="37">#REF!</definedName>
    <definedName name="BB" localSheetId="38">#REF!</definedName>
    <definedName name="BB" localSheetId="40">#REF!</definedName>
    <definedName name="BB" localSheetId="33">#REF!</definedName>
    <definedName name="BB" localSheetId="35">#REF!</definedName>
    <definedName name="BB" localSheetId="41">#REF!</definedName>
    <definedName name="BB" localSheetId="43">#REF!</definedName>
    <definedName name="BB">#REF!</definedName>
    <definedName name="BBBB" localSheetId="7">#REF!</definedName>
    <definedName name="BBBB" localSheetId="22">#REF!</definedName>
    <definedName name="BBBB" localSheetId="46">#REF!</definedName>
    <definedName name="BBBB" localSheetId="41">#REF!</definedName>
    <definedName name="BBBB" localSheetId="43">#REF!</definedName>
    <definedName name="BBBB">#REF!</definedName>
    <definedName name="BBBBBBBBBB" localSheetId="7">#REF!</definedName>
    <definedName name="BBBBBBBBBB" localSheetId="9">#REF!</definedName>
    <definedName name="BBBBBBBBBB" localSheetId="22">#REF!</definedName>
    <definedName name="BBBBBBBBBB" localSheetId="45">#REF!</definedName>
    <definedName name="BBBBBBBBBB" localSheetId="46">#REF!</definedName>
    <definedName name="BBBBBBBBBB" localSheetId="41">#REF!</definedName>
    <definedName name="BBBBBBBBBB" localSheetId="43">#REF!</definedName>
    <definedName name="BBBBBBBBBB">#REF!</definedName>
    <definedName name="bd" localSheetId="7">#REF!</definedName>
    <definedName name="bd" localSheetId="22">#REF!</definedName>
    <definedName name="bd" localSheetId="45">#REF!</definedName>
    <definedName name="bd" localSheetId="46">#REF!</definedName>
    <definedName name="bd" localSheetId="41">#REF!</definedName>
    <definedName name="bd" localSheetId="43">#REF!</definedName>
    <definedName name="bd">#REF!</definedName>
    <definedName name="BDSSF" localSheetId="7">#REF!</definedName>
    <definedName name="BDSSF" localSheetId="9">#REF!</definedName>
    <definedName name="BDSSF" localSheetId="22">#REF!</definedName>
    <definedName name="BDSSF" localSheetId="45">#REF!</definedName>
    <definedName name="BDSSF" localSheetId="46">#REF!</definedName>
    <definedName name="BDSSF" localSheetId="41">#REF!</definedName>
    <definedName name="BDSSF" localSheetId="43">#REF!</definedName>
    <definedName name="BDSSF">#REF!</definedName>
    <definedName name="BEC" localSheetId="7">#REF!</definedName>
    <definedName name="BEC" localSheetId="22">#REF!</definedName>
    <definedName name="BEC" localSheetId="45">#REF!</definedName>
    <definedName name="BEC" localSheetId="46">#REF!</definedName>
    <definedName name="BEC" localSheetId="41">#REF!</definedName>
    <definedName name="BEC" localSheetId="43">#REF!</definedName>
    <definedName name="BEC">#REF!</definedName>
    <definedName name="BFLD_DF">#N/A</definedName>
    <definedName name="BID" localSheetId="22">#REF!</definedName>
    <definedName name="BID" localSheetId="46">#REF!</definedName>
    <definedName name="BID">#REF!</definedName>
    <definedName name="BIO" localSheetId="22">#REF!</definedName>
    <definedName name="BIO" localSheetId="46">#REF!</definedName>
    <definedName name="BIO">#REF!</definedName>
    <definedName name="BIRD" localSheetId="22">#REF!</definedName>
    <definedName name="BIRD" localSheetId="46">#REF!</definedName>
    <definedName name="BIRD">#REF!</definedName>
    <definedName name="BIRF" localSheetId="22">#REF!</definedName>
    <definedName name="BIRF" localSheetId="46">#REF!</definedName>
    <definedName name="BIRF">#REF!</definedName>
    <definedName name="BLPH2" localSheetId="7" hidden="1">#REF!</definedName>
    <definedName name="BLPH2" localSheetId="10" hidden="1">#REF!</definedName>
    <definedName name="BLPH2" localSheetId="11" hidden="1">#REF!</definedName>
    <definedName name="BLPH2" localSheetId="12" hidden="1">#REF!</definedName>
    <definedName name="BLPH2" localSheetId="13" hidden="1">#REF!</definedName>
    <definedName name="BLPH2" localSheetId="14" hidden="1">#REF!</definedName>
    <definedName name="BLPH2" localSheetId="15" hidden="1">#REF!</definedName>
    <definedName name="BLPH2" localSheetId="17" hidden="1">#REF!</definedName>
    <definedName name="BLPH2" localSheetId="22" hidden="1">#REF!</definedName>
    <definedName name="BLPH2" localSheetId="45" hidden="1">#REF!</definedName>
    <definedName name="BLPH2" localSheetId="46" hidden="1">#REF!</definedName>
    <definedName name="BLPH2" localSheetId="41" hidden="1">#REF!</definedName>
    <definedName name="BLPH2" localSheetId="43" hidden="1">#REF!</definedName>
    <definedName name="BLPH2" hidden="1">#REF!</definedName>
    <definedName name="BLPH3" localSheetId="7" hidden="1">#REF!</definedName>
    <definedName name="BLPH3" localSheetId="10" hidden="1">#REF!</definedName>
    <definedName name="BLPH3" localSheetId="11" hidden="1">#REF!</definedName>
    <definedName name="BLPH3" localSheetId="12" hidden="1">#REF!</definedName>
    <definedName name="BLPH3" localSheetId="13" hidden="1">#REF!</definedName>
    <definedName name="BLPH3" localSheetId="14" hidden="1">#REF!</definedName>
    <definedName name="BLPH3" localSheetId="15" hidden="1">#REF!</definedName>
    <definedName name="BLPH3" localSheetId="17" hidden="1">#REF!</definedName>
    <definedName name="BLPH3" localSheetId="22" hidden="1">#REF!</definedName>
    <definedName name="BLPH3" localSheetId="45" hidden="1">#REF!</definedName>
    <definedName name="BLPH3" localSheetId="46" hidden="1">#REF!</definedName>
    <definedName name="BLPH3" localSheetId="41" hidden="1">#REF!</definedName>
    <definedName name="BLPH3" localSheetId="43" hidden="1">#REF!</definedName>
    <definedName name="BLPH3" hidden="1">#REF!</definedName>
    <definedName name="BNN" localSheetId="7">#REF!</definedName>
    <definedName name="BNN" localSheetId="22">#REF!</definedName>
    <definedName name="BNN" localSheetId="32">#REF!</definedName>
    <definedName name="BNN" localSheetId="34">#REF!</definedName>
    <definedName name="BNN" localSheetId="36">#REF!</definedName>
    <definedName name="BNN" localSheetId="39">#REF!</definedName>
    <definedName name="BNN" localSheetId="45">#REF!</definedName>
    <definedName name="BNN" localSheetId="46">#REF!</definedName>
    <definedName name="BNN" localSheetId="37">#REF!</definedName>
    <definedName name="BNN" localSheetId="38">#REF!</definedName>
    <definedName name="BNN" localSheetId="40">#REF!</definedName>
    <definedName name="BNN" localSheetId="33">#REF!</definedName>
    <definedName name="BNN" localSheetId="35">#REF!</definedName>
    <definedName name="BNN" localSheetId="41">#REF!</definedName>
    <definedName name="BNN" localSheetId="43">#REF!</definedName>
    <definedName name="BNN">#REF!</definedName>
    <definedName name="bnño4swrlnaplnmfgmn" localSheetId="7" hidden="1">{#N/A,#N/A,FALSE,"informes"}</definedName>
    <definedName name="bnño4swrlnaplnmfgmn" localSheetId="8" hidden="1">{#N/A,#N/A,FALSE,"informes"}</definedName>
    <definedName name="bnño4swrlnaplnmfgmn" localSheetId="9" hidden="1">{#N/A,#N/A,FALSE,"informes"}</definedName>
    <definedName name="bnño4swrlnaplnmfgmn" localSheetId="10" hidden="1">{#N/A,#N/A,FALSE,"informes"}</definedName>
    <definedName name="bnño4swrlnaplnmfgmn" localSheetId="11" hidden="1">{#N/A,#N/A,FALSE,"informes"}</definedName>
    <definedName name="bnño4swrlnaplnmfgmn" localSheetId="12" hidden="1">{#N/A,#N/A,FALSE,"informes"}</definedName>
    <definedName name="bnño4swrlnaplnmfgmn" localSheetId="13" hidden="1">{#N/A,#N/A,FALSE,"informes"}</definedName>
    <definedName name="bnño4swrlnaplnmfgmn" localSheetId="14" hidden="1">{#N/A,#N/A,FALSE,"informes"}</definedName>
    <definedName name="bnño4swrlnaplnmfgmn" localSheetId="15" hidden="1">{#N/A,#N/A,FALSE,"informes"}</definedName>
    <definedName name="bnño4swrlnaplnmfgmn" localSheetId="17" hidden="1">{#N/A,#N/A,FALSE,"informes"}</definedName>
    <definedName name="bnño4swrlnaplnmfgmn" localSheetId="18" hidden="1">{#N/A,#N/A,FALSE,"informes"}</definedName>
    <definedName name="bnño4swrlnaplnmfgmn" localSheetId="19" hidden="1">{#N/A,#N/A,FALSE,"informes"}</definedName>
    <definedName name="bnño4swrlnaplnmfgmn" localSheetId="20" hidden="1">{#N/A,#N/A,FALSE,"informes"}</definedName>
    <definedName name="bnño4swrlnaplnmfgmn" localSheetId="21" hidden="1">{#N/A,#N/A,FALSE,"informes"}</definedName>
    <definedName name="bnño4swrlnaplnmfgmn" localSheetId="22" hidden="1">{#N/A,#N/A,FALSE,"informes"}</definedName>
    <definedName name="bnño4swrlnaplnmfgmn" localSheetId="29" hidden="1">{#N/A,#N/A,FALSE,"informes"}</definedName>
    <definedName name="bnño4swrlnaplnmfgmn" localSheetId="32" hidden="1">{#N/A,#N/A,FALSE,"informes"}</definedName>
    <definedName name="bnño4swrlnaplnmfgmn" localSheetId="34" hidden="1">{#N/A,#N/A,FALSE,"informes"}</definedName>
    <definedName name="bnño4swrlnaplnmfgmn" localSheetId="36" hidden="1">{#N/A,#N/A,FALSE,"informes"}</definedName>
    <definedName name="bnño4swrlnaplnmfgmn" localSheetId="39" hidden="1">{#N/A,#N/A,FALSE,"informes"}</definedName>
    <definedName name="bnño4swrlnaplnmfgmn" localSheetId="45" hidden="1">{#N/A,#N/A,FALSE,"informes"}</definedName>
    <definedName name="bnño4swrlnaplnmfgmn" localSheetId="54" hidden="1">{#N/A,#N/A,FALSE,"informes"}</definedName>
    <definedName name="bnño4swrlnaplnmfgmn" localSheetId="55" hidden="1">{#N/A,#N/A,FALSE,"informes"}</definedName>
    <definedName name="bnño4swrlnaplnmfgmn" localSheetId="56" hidden="1">{#N/A,#N/A,FALSE,"informes"}</definedName>
    <definedName name="bnño4swrlnaplnmfgmn" localSheetId="59" hidden="1">{#N/A,#N/A,FALSE,"informes"}</definedName>
    <definedName name="bnño4swrlnaplnmfgmn" localSheetId="62" hidden="1">{#N/A,#N/A,FALSE,"informes"}</definedName>
    <definedName name="bnño4swrlnaplnmfgmn" localSheetId="78" hidden="1">{#N/A,#N/A,FALSE,"informes"}</definedName>
    <definedName name="bnño4swrlnaplnmfgmn" localSheetId="79" hidden="1">{#N/A,#N/A,FALSE,"informes"}</definedName>
    <definedName name="bnño4swrlnaplnmfgmn" localSheetId="80" hidden="1">{#N/A,#N/A,FALSE,"informes"}</definedName>
    <definedName name="bnño4swrlnaplnmfgmn" localSheetId="83" hidden="1">{#N/A,#N/A,FALSE,"informes"}</definedName>
    <definedName name="bnño4swrlnaplnmfgmn" localSheetId="86" hidden="1">{#N/A,#N/A,FALSE,"informes"}</definedName>
    <definedName name="bnño4swrlnaplnmfgmn" localSheetId="46" hidden="1">{#N/A,#N/A,FALSE,"informes"}</definedName>
    <definedName name="bnño4swrlnaplnmfgmn" localSheetId="37" hidden="1">{#N/A,#N/A,FALSE,"informes"}</definedName>
    <definedName name="bnño4swrlnaplnmfgmn" localSheetId="38" hidden="1">{#N/A,#N/A,FALSE,"informes"}</definedName>
    <definedName name="bnño4swrlnaplnmfgmn" localSheetId="40" hidden="1">{#N/A,#N/A,FALSE,"informes"}</definedName>
    <definedName name="bnño4swrlnaplnmfgmn" localSheetId="23" hidden="1">{#N/A,#N/A,FALSE,"informes"}</definedName>
    <definedName name="bnño4swrlnaplnmfgmn" localSheetId="24" hidden="1">{#N/A,#N/A,FALSE,"informes"}</definedName>
    <definedName name="bnño4swrlnaplnmfgmn" localSheetId="25" hidden="1">{#N/A,#N/A,FALSE,"informes"}</definedName>
    <definedName name="bnño4swrlnaplnmfgmn" localSheetId="26" hidden="1">{#N/A,#N/A,FALSE,"informes"}</definedName>
    <definedName name="bnño4swrlnaplnmfgmn" localSheetId="27" hidden="1">{#N/A,#N/A,FALSE,"informes"}</definedName>
    <definedName name="bnño4swrlnaplnmfgmn" localSheetId="28" hidden="1">{#N/A,#N/A,FALSE,"informes"}</definedName>
    <definedName name="bnño4swrlnaplnmfgmn" localSheetId="33" hidden="1">{#N/A,#N/A,FALSE,"informes"}</definedName>
    <definedName name="bnño4swrlnaplnmfgmn" localSheetId="35" hidden="1">{#N/A,#N/A,FALSE,"informes"}</definedName>
    <definedName name="bnño4swrlnaplnmfgmn" localSheetId="41" hidden="1">{#N/A,#N/A,FALSE,"informes"}</definedName>
    <definedName name="bnño4swrlnaplnmfgmn" localSheetId="43" hidden="1">{#N/A,#N/A,FALSE,"informes"}</definedName>
    <definedName name="bnño4swrlnaplnmfgmn" localSheetId="87" hidden="1">{#N/A,#N/A,FALSE,"informes"}</definedName>
    <definedName name="bnño4swrlnaplnmfgmn" hidden="1">{#N/A,#N/A,FALSE,"informes"}</definedName>
    <definedName name="BODD" localSheetId="7">#REF!</definedName>
    <definedName name="BODD" localSheetId="22">#REF!</definedName>
    <definedName name="BODD" localSheetId="45">#REF!</definedName>
    <definedName name="BODD" localSheetId="46">#REF!</definedName>
    <definedName name="BODD" localSheetId="41">#REF!</definedName>
    <definedName name="BODD" localSheetId="43">#REF!</definedName>
    <definedName name="BODD">#REF!</definedName>
    <definedName name="bolsa" localSheetId="7">#REF!</definedName>
    <definedName name="bolsa" localSheetId="22">#REF!</definedName>
    <definedName name="bolsa" localSheetId="41">#REF!</definedName>
    <definedName name="bolsa" localSheetId="43">#REF!</definedName>
    <definedName name="bolsa">#REF!</definedName>
    <definedName name="boncom" localSheetId="7">#REF!</definedName>
    <definedName name="boncom" localSheetId="9">#REF!</definedName>
    <definedName name="boncom" localSheetId="22">#REF!</definedName>
    <definedName name="boncom" localSheetId="32">#REF!</definedName>
    <definedName name="boncom" localSheetId="34">#REF!</definedName>
    <definedName name="boncom" localSheetId="36">#REF!</definedName>
    <definedName name="boncom" localSheetId="39">#REF!</definedName>
    <definedName name="boncom" localSheetId="45">#REF!</definedName>
    <definedName name="boncom" localSheetId="46">#REF!</definedName>
    <definedName name="boncom" localSheetId="37">#REF!</definedName>
    <definedName name="boncom" localSheetId="38">#REF!</definedName>
    <definedName name="boncom" localSheetId="40">#REF!</definedName>
    <definedName name="boncom" localSheetId="33">#REF!</definedName>
    <definedName name="boncom" localSheetId="35">#REF!</definedName>
    <definedName name="boncom" localSheetId="41">#REF!</definedName>
    <definedName name="boncom" localSheetId="43">#REF!</definedName>
    <definedName name="boncom">#REF!</definedName>
    <definedName name="bonrec" localSheetId="7">#REF!</definedName>
    <definedName name="bonrec" localSheetId="9">#REF!</definedName>
    <definedName name="bonrec" localSheetId="22">#REF!</definedName>
    <definedName name="bonrec" localSheetId="32">#REF!</definedName>
    <definedName name="bonrec" localSheetId="34">#REF!</definedName>
    <definedName name="bonrec" localSheetId="36">#REF!</definedName>
    <definedName name="bonrec" localSheetId="39">#REF!</definedName>
    <definedName name="bonrec" localSheetId="45">#REF!</definedName>
    <definedName name="bonrec" localSheetId="46">#REF!</definedName>
    <definedName name="bonrec" localSheetId="37">#REF!</definedName>
    <definedName name="bonrec" localSheetId="38">#REF!</definedName>
    <definedName name="bonrec" localSheetId="40">#REF!</definedName>
    <definedName name="bonrec" localSheetId="33">#REF!</definedName>
    <definedName name="bonrec" localSheetId="35">#REF!</definedName>
    <definedName name="bonrec" localSheetId="41">#REF!</definedName>
    <definedName name="bonrec" localSheetId="43">#REF!</definedName>
    <definedName name="bonrec">#REF!</definedName>
    <definedName name="bonser" localSheetId="185">#REF!</definedName>
    <definedName name="bonser" localSheetId="188">#REF!</definedName>
    <definedName name="bonser" localSheetId="7">#REF!</definedName>
    <definedName name="bonser" localSheetId="9">#REF!</definedName>
    <definedName name="bonser" localSheetId="22">#REF!</definedName>
    <definedName name="bonser" localSheetId="32">#REF!</definedName>
    <definedName name="bonser" localSheetId="34">#REF!</definedName>
    <definedName name="bonser" localSheetId="36">#REF!</definedName>
    <definedName name="bonser" localSheetId="39">#REF!</definedName>
    <definedName name="bonser" localSheetId="45">#REF!</definedName>
    <definedName name="bonser" localSheetId="46">#REF!</definedName>
    <definedName name="bonser" localSheetId="183">#REF!</definedName>
    <definedName name="bonser" localSheetId="37">#REF!</definedName>
    <definedName name="bonser" localSheetId="38">#REF!</definedName>
    <definedName name="bonser" localSheetId="40">#REF!</definedName>
    <definedName name="bonser" localSheetId="33">#REF!</definedName>
    <definedName name="bonser" localSheetId="35">#REF!</definedName>
    <definedName name="bonser" localSheetId="41">#REF!</definedName>
    <definedName name="bonser" localSheetId="43">#REF!</definedName>
    <definedName name="bonser">#REF!</definedName>
    <definedName name="BORD1" localSheetId="7">#REF!</definedName>
    <definedName name="BORD1" localSheetId="9">#REF!</definedName>
    <definedName name="BORD1" localSheetId="22">#REF!</definedName>
    <definedName name="BORD1" localSheetId="32">#REF!</definedName>
    <definedName name="BORD1" localSheetId="34">#REF!</definedName>
    <definedName name="BORD1" localSheetId="36">#REF!</definedName>
    <definedName name="BORD1" localSheetId="39">#REF!</definedName>
    <definedName name="BORD1" localSheetId="45">#REF!</definedName>
    <definedName name="BORD1" localSheetId="54">#REF!</definedName>
    <definedName name="BORD1" localSheetId="46">#REF!</definedName>
    <definedName name="BORD1" localSheetId="37">#REF!</definedName>
    <definedName name="BORD1" localSheetId="38">#REF!</definedName>
    <definedName name="BORD1" localSheetId="40">#REF!</definedName>
    <definedName name="BORD1" localSheetId="33">#REF!</definedName>
    <definedName name="BORD1" localSheetId="35">#REF!</definedName>
    <definedName name="BORD1" localSheetId="41">#REF!</definedName>
    <definedName name="BORD1" localSheetId="43">#REF!</definedName>
    <definedName name="BORD1">#REF!</definedName>
    <definedName name="BORD2" localSheetId="7">#REF!</definedName>
    <definedName name="BORD2" localSheetId="9">#REF!</definedName>
    <definedName name="BORD2" localSheetId="22">#REF!</definedName>
    <definedName name="BORD2" localSheetId="32">#REF!</definedName>
    <definedName name="BORD2" localSheetId="34">#REF!</definedName>
    <definedName name="BORD2" localSheetId="36">#REF!</definedName>
    <definedName name="BORD2" localSheetId="39">#REF!</definedName>
    <definedName name="BORD2" localSheetId="45">#REF!</definedName>
    <definedName name="BORD2" localSheetId="54">#REF!</definedName>
    <definedName name="BORD2" localSheetId="46">#REF!</definedName>
    <definedName name="BORD2" localSheetId="37">#REF!</definedName>
    <definedName name="BORD2" localSheetId="38">#REF!</definedName>
    <definedName name="BORD2" localSheetId="40">#REF!</definedName>
    <definedName name="BORD2" localSheetId="33">#REF!</definedName>
    <definedName name="BORD2" localSheetId="35">#REF!</definedName>
    <definedName name="BORD2" localSheetId="41">#REF!</definedName>
    <definedName name="BORD2" localSheetId="43">#REF!</definedName>
    <definedName name="BORD2">#REF!</definedName>
    <definedName name="BORRA" localSheetId="7">#REF!</definedName>
    <definedName name="BORRA" localSheetId="22">#REF!</definedName>
    <definedName name="BORRA" localSheetId="32">#REF!</definedName>
    <definedName name="BORRA" localSheetId="34">#REF!</definedName>
    <definedName name="BORRA" localSheetId="36">#REF!</definedName>
    <definedName name="BORRA" localSheetId="39">#REF!</definedName>
    <definedName name="BORRA" localSheetId="45">#REF!</definedName>
    <definedName name="BORRA" localSheetId="46">#REF!</definedName>
    <definedName name="BORRA" localSheetId="37">#REF!</definedName>
    <definedName name="BORRA" localSheetId="38">#REF!</definedName>
    <definedName name="BORRA" localSheetId="40">#REF!</definedName>
    <definedName name="BORRA" localSheetId="33">#REF!</definedName>
    <definedName name="BORRA" localSheetId="35">#REF!</definedName>
    <definedName name="BORRA" localSheetId="41">#REF!</definedName>
    <definedName name="BORRA" localSheetId="43">#REF!</definedName>
    <definedName name="BORRA">#REF!</definedName>
    <definedName name="BORRA1" localSheetId="7">#REF!</definedName>
    <definedName name="BORRA1" localSheetId="22">#REF!</definedName>
    <definedName name="BORRA1" localSheetId="32">#REF!</definedName>
    <definedName name="BORRA1" localSheetId="34">#REF!</definedName>
    <definedName name="BORRA1" localSheetId="36">#REF!</definedName>
    <definedName name="BORRA1" localSheetId="39">#REF!</definedName>
    <definedName name="BORRA1" localSheetId="45">#REF!</definedName>
    <definedName name="BORRA1" localSheetId="46">#REF!</definedName>
    <definedName name="BORRA1" localSheetId="37">#REF!</definedName>
    <definedName name="BORRA1" localSheetId="38">#REF!</definedName>
    <definedName name="BORRA1" localSheetId="40">#REF!</definedName>
    <definedName name="BORRA1" localSheetId="33">#REF!</definedName>
    <definedName name="BORRA1" localSheetId="35">#REF!</definedName>
    <definedName name="BORRA1" localSheetId="41">#REF!</definedName>
    <definedName name="BORRA1" localSheetId="43">#REF!</definedName>
    <definedName name="BORRA1">#REF!</definedName>
    <definedName name="BRY" localSheetId="7" hidden="1">{#N/A,#N/A,FALSE,"informes"}</definedName>
    <definedName name="BRY" localSheetId="8" hidden="1">{#N/A,#N/A,FALSE,"informes"}</definedName>
    <definedName name="BRY" localSheetId="10" hidden="1">{#N/A,#N/A,FALSE,"informes"}</definedName>
    <definedName name="BRY" localSheetId="11" hidden="1">{#N/A,#N/A,FALSE,"informes"}</definedName>
    <definedName name="BRY" localSheetId="12" hidden="1">{#N/A,#N/A,FALSE,"informes"}</definedName>
    <definedName name="BRY" localSheetId="13" hidden="1">{#N/A,#N/A,FALSE,"informes"}</definedName>
    <definedName name="BRY" localSheetId="14" hidden="1">{#N/A,#N/A,FALSE,"informes"}</definedName>
    <definedName name="BRY" localSheetId="15" hidden="1">{#N/A,#N/A,FALSE,"informes"}</definedName>
    <definedName name="BRY" localSheetId="17" hidden="1">{#N/A,#N/A,FALSE,"informes"}</definedName>
    <definedName name="BRY" localSheetId="18" hidden="1">{#N/A,#N/A,FALSE,"informes"}</definedName>
    <definedName name="BRY" localSheetId="19" hidden="1">{#N/A,#N/A,FALSE,"informes"}</definedName>
    <definedName name="BRY" localSheetId="20" hidden="1">{#N/A,#N/A,FALSE,"informes"}</definedName>
    <definedName name="BRY" localSheetId="21" hidden="1">{#N/A,#N/A,FALSE,"informes"}</definedName>
    <definedName name="BRY" localSheetId="22" hidden="1">{#N/A,#N/A,FALSE,"informes"}</definedName>
    <definedName name="BRY" localSheetId="29" hidden="1">{#N/A,#N/A,FALSE,"informes"}</definedName>
    <definedName name="BRY" localSheetId="32" hidden="1">{#N/A,#N/A,FALSE,"informes"}</definedName>
    <definedName name="BRY" localSheetId="34" hidden="1">{#N/A,#N/A,FALSE,"informes"}</definedName>
    <definedName name="BRY" localSheetId="36" hidden="1">{#N/A,#N/A,FALSE,"informes"}</definedName>
    <definedName name="BRY" localSheetId="39" hidden="1">{#N/A,#N/A,FALSE,"informes"}</definedName>
    <definedName name="BRY" localSheetId="45" hidden="1">{#N/A,#N/A,FALSE,"informes"}</definedName>
    <definedName name="BRY" localSheetId="46" hidden="1">{#N/A,#N/A,FALSE,"informes"}</definedName>
    <definedName name="BRY" localSheetId="37" hidden="1">{#N/A,#N/A,FALSE,"informes"}</definedName>
    <definedName name="BRY" localSheetId="38" hidden="1">{#N/A,#N/A,FALSE,"informes"}</definedName>
    <definedName name="BRY" localSheetId="40" hidden="1">{#N/A,#N/A,FALSE,"informes"}</definedName>
    <definedName name="BRY" localSheetId="23" hidden="1">{#N/A,#N/A,FALSE,"informes"}</definedName>
    <definedName name="BRY" localSheetId="24" hidden="1">{#N/A,#N/A,FALSE,"informes"}</definedName>
    <definedName name="BRY" localSheetId="25" hidden="1">{#N/A,#N/A,FALSE,"informes"}</definedName>
    <definedName name="BRY" localSheetId="26" hidden="1">{#N/A,#N/A,FALSE,"informes"}</definedName>
    <definedName name="BRY" localSheetId="27" hidden="1">{#N/A,#N/A,FALSE,"informes"}</definedName>
    <definedName name="BRY" localSheetId="28" hidden="1">{#N/A,#N/A,FALSE,"informes"}</definedName>
    <definedName name="BRY" localSheetId="33" hidden="1">{#N/A,#N/A,FALSE,"informes"}</definedName>
    <definedName name="BRY" localSheetId="35" hidden="1">{#N/A,#N/A,FALSE,"informes"}</definedName>
    <definedName name="BRY" localSheetId="41" hidden="1">{#N/A,#N/A,FALSE,"informes"}</definedName>
    <definedName name="BRY" localSheetId="43" hidden="1">{#N/A,#N/A,FALSE,"informes"}</definedName>
    <definedName name="BRY" hidden="1">{#N/A,#N/A,FALSE,"informes"}</definedName>
    <definedName name="bsgdkjnbaklde" localSheetId="7" hidden="1">{"INGRESOS DOLARES",#N/A,FALSE,"informes"}</definedName>
    <definedName name="bsgdkjnbaklde" localSheetId="8" hidden="1">{"INGRESOS DOLARES",#N/A,FALSE,"informes"}</definedName>
    <definedName name="bsgdkjnbaklde" localSheetId="9" hidden="1">{"INGRESOS DOLARES",#N/A,FALSE,"informes"}</definedName>
    <definedName name="bsgdkjnbaklde" localSheetId="10" hidden="1">{"INGRESOS DOLARES",#N/A,FALSE,"informes"}</definedName>
    <definedName name="bsgdkjnbaklde" localSheetId="11" hidden="1">{"INGRESOS DOLARES",#N/A,FALSE,"informes"}</definedName>
    <definedName name="bsgdkjnbaklde" localSheetId="12" hidden="1">{"INGRESOS DOLARES",#N/A,FALSE,"informes"}</definedName>
    <definedName name="bsgdkjnbaklde" localSheetId="13" hidden="1">{"INGRESOS DOLARES",#N/A,FALSE,"informes"}</definedName>
    <definedName name="bsgdkjnbaklde" localSheetId="14" hidden="1">{"INGRESOS DOLARES",#N/A,FALSE,"informes"}</definedName>
    <definedName name="bsgdkjnbaklde" localSheetId="15" hidden="1">{"INGRESOS DOLARES",#N/A,FALSE,"informes"}</definedName>
    <definedName name="bsgdkjnbaklde" localSheetId="17" hidden="1">{"INGRESOS DOLARES",#N/A,FALSE,"informes"}</definedName>
    <definedName name="bsgdkjnbaklde" localSheetId="18" hidden="1">{"INGRESOS DOLARES",#N/A,FALSE,"informes"}</definedName>
    <definedName name="bsgdkjnbaklde" localSheetId="19" hidden="1">{"INGRESOS DOLARES",#N/A,FALSE,"informes"}</definedName>
    <definedName name="bsgdkjnbaklde" localSheetId="20" hidden="1">{"INGRESOS DOLARES",#N/A,FALSE,"informes"}</definedName>
    <definedName name="bsgdkjnbaklde" localSheetId="21" hidden="1">{"INGRESOS DOLARES",#N/A,FALSE,"informes"}</definedName>
    <definedName name="bsgdkjnbaklde" localSheetId="22" hidden="1">{"INGRESOS DOLARES",#N/A,FALSE,"informes"}</definedName>
    <definedName name="bsgdkjnbaklde" localSheetId="29" hidden="1">{"INGRESOS DOLARES",#N/A,FALSE,"informes"}</definedName>
    <definedName name="bsgdkjnbaklde" localSheetId="32" hidden="1">{"INGRESOS DOLARES",#N/A,FALSE,"informes"}</definedName>
    <definedName name="bsgdkjnbaklde" localSheetId="34" hidden="1">{"INGRESOS DOLARES",#N/A,FALSE,"informes"}</definedName>
    <definedName name="bsgdkjnbaklde" localSheetId="36" hidden="1">{"INGRESOS DOLARES",#N/A,FALSE,"informes"}</definedName>
    <definedName name="bsgdkjnbaklde" localSheetId="39" hidden="1">{"INGRESOS DOLARES",#N/A,FALSE,"informes"}</definedName>
    <definedName name="bsgdkjnbaklde" localSheetId="45" hidden="1">{"INGRESOS DOLARES",#N/A,FALSE,"informes"}</definedName>
    <definedName name="bsgdkjnbaklde" localSheetId="54" hidden="1">{"INGRESOS DOLARES",#N/A,FALSE,"informes"}</definedName>
    <definedName name="bsgdkjnbaklde" localSheetId="55" hidden="1">{"INGRESOS DOLARES",#N/A,FALSE,"informes"}</definedName>
    <definedName name="bsgdkjnbaklde" localSheetId="56" hidden="1">{"INGRESOS DOLARES",#N/A,FALSE,"informes"}</definedName>
    <definedName name="bsgdkjnbaklde" localSheetId="59" hidden="1">{"INGRESOS DOLARES",#N/A,FALSE,"informes"}</definedName>
    <definedName name="bsgdkjnbaklde" localSheetId="62" hidden="1">{"INGRESOS DOLARES",#N/A,FALSE,"informes"}</definedName>
    <definedName name="bsgdkjnbaklde" localSheetId="78" hidden="1">{"INGRESOS DOLARES",#N/A,FALSE,"informes"}</definedName>
    <definedName name="bsgdkjnbaklde" localSheetId="79" hidden="1">{"INGRESOS DOLARES",#N/A,FALSE,"informes"}</definedName>
    <definedName name="bsgdkjnbaklde" localSheetId="80" hidden="1">{"INGRESOS DOLARES",#N/A,FALSE,"informes"}</definedName>
    <definedName name="bsgdkjnbaklde" localSheetId="83" hidden="1">{"INGRESOS DOLARES",#N/A,FALSE,"informes"}</definedName>
    <definedName name="bsgdkjnbaklde" localSheetId="86" hidden="1">{"INGRESOS DOLARES",#N/A,FALSE,"informes"}</definedName>
    <definedName name="bsgdkjnbaklde" localSheetId="46" hidden="1">{"INGRESOS DOLARES",#N/A,FALSE,"informes"}</definedName>
    <definedName name="bsgdkjnbaklde" localSheetId="37" hidden="1">{"INGRESOS DOLARES",#N/A,FALSE,"informes"}</definedName>
    <definedName name="bsgdkjnbaklde" localSheetId="38" hidden="1">{"INGRESOS DOLARES",#N/A,FALSE,"informes"}</definedName>
    <definedName name="bsgdkjnbaklde" localSheetId="40" hidden="1">{"INGRESOS DOLARES",#N/A,FALSE,"informes"}</definedName>
    <definedName name="bsgdkjnbaklde" localSheetId="23" hidden="1">{"INGRESOS DOLARES",#N/A,FALSE,"informes"}</definedName>
    <definedName name="bsgdkjnbaklde" localSheetId="24" hidden="1">{"INGRESOS DOLARES",#N/A,FALSE,"informes"}</definedName>
    <definedName name="bsgdkjnbaklde" localSheetId="25" hidden="1">{"INGRESOS DOLARES",#N/A,FALSE,"informes"}</definedName>
    <definedName name="bsgdkjnbaklde" localSheetId="26" hidden="1">{"INGRESOS DOLARES",#N/A,FALSE,"informes"}</definedName>
    <definedName name="bsgdkjnbaklde" localSheetId="27" hidden="1">{"INGRESOS DOLARES",#N/A,FALSE,"informes"}</definedName>
    <definedName name="bsgdkjnbaklde" localSheetId="28" hidden="1">{"INGRESOS DOLARES",#N/A,FALSE,"informes"}</definedName>
    <definedName name="bsgdkjnbaklde" localSheetId="33" hidden="1">{"INGRESOS DOLARES",#N/A,FALSE,"informes"}</definedName>
    <definedName name="bsgdkjnbaklde" localSheetId="35" hidden="1">{"INGRESOS DOLARES",#N/A,FALSE,"informes"}</definedName>
    <definedName name="bsgdkjnbaklde" localSheetId="41" hidden="1">{"INGRESOS DOLARES",#N/A,FALSE,"informes"}</definedName>
    <definedName name="bsgdkjnbaklde" localSheetId="43" hidden="1">{"INGRESOS DOLARES",#N/A,FALSE,"informes"}</definedName>
    <definedName name="bsgdkjnbaklde" localSheetId="87" hidden="1">{"INGRESOS DOLARES",#N/A,FALSE,"informes"}</definedName>
    <definedName name="bsgdkjnbaklde" hidden="1">{"INGRESOS DOLARES",#N/A,FALSE,"informes"}</definedName>
    <definedName name="Bucaramanga" localSheetId="7">#REF!</definedName>
    <definedName name="Bucaramanga" localSheetId="9">#REF!</definedName>
    <definedName name="Bucaramanga" localSheetId="22">#REF!</definedName>
    <definedName name="Bucaramanga" localSheetId="45">#REF!</definedName>
    <definedName name="Bucaramanga" localSheetId="46">#REF!</definedName>
    <definedName name="Bucaramanga" localSheetId="41">#REF!</definedName>
    <definedName name="Bucaramanga" localSheetId="43">#REF!</definedName>
    <definedName name="Bucaramanga">#REF!</definedName>
    <definedName name="BVC" localSheetId="7">#REF!</definedName>
    <definedName name="BVC" localSheetId="22">#REF!</definedName>
    <definedName name="BVC" localSheetId="45">#REF!</definedName>
    <definedName name="BVC" localSheetId="46">#REF!</definedName>
    <definedName name="BVC" localSheetId="41">#REF!</definedName>
    <definedName name="BVC" localSheetId="43">#REF!</definedName>
    <definedName name="BVC">#REF!</definedName>
    <definedName name="BXBVG" localSheetId="8" hidden="1">{"'1999'!$A$1:$F$66"}</definedName>
    <definedName name="BXBVG" localSheetId="17" hidden="1">{"'1999'!$A$1:$F$66"}</definedName>
    <definedName name="BXBVG" localSheetId="18" hidden="1">{"'1999'!$A$1:$F$66"}</definedName>
    <definedName name="BXBVG" localSheetId="19" hidden="1">{"'1999'!$A$1:$F$66"}</definedName>
    <definedName name="BXBVG" localSheetId="20" hidden="1">{"'1999'!$A$1:$F$66"}</definedName>
    <definedName name="BXBVG" localSheetId="21" hidden="1">{"'1999'!$A$1:$F$66"}</definedName>
    <definedName name="BXBVG" localSheetId="22" hidden="1">{"'1999'!$A$1:$F$66"}</definedName>
    <definedName name="BXBVG" localSheetId="29" hidden="1">{"'1999'!$A$1:$F$66"}</definedName>
    <definedName name="BXBVG" localSheetId="46" hidden="1">{"'1999'!$A$1:$F$66"}</definedName>
    <definedName name="BXBVG" localSheetId="23" hidden="1">{"'1999'!$A$1:$F$66"}</definedName>
    <definedName name="BXBVG" localSheetId="24" hidden="1">{"'1999'!$A$1:$F$66"}</definedName>
    <definedName name="BXBVG" localSheetId="25" hidden="1">{"'1999'!$A$1:$F$66"}</definedName>
    <definedName name="BXBVG" localSheetId="26" hidden="1">{"'1999'!$A$1:$F$66"}</definedName>
    <definedName name="BXBVG" localSheetId="27" hidden="1">{"'1999'!$A$1:$F$66"}</definedName>
    <definedName name="BXBVG" localSheetId="28" hidden="1">{"'1999'!$A$1:$F$66"}</definedName>
    <definedName name="BXBVG" hidden="1">{"'1999'!$A$1:$F$66"}</definedName>
    <definedName name="C148003_" localSheetId="7">#REF!</definedName>
    <definedName name="C148003_" localSheetId="22">#REF!</definedName>
    <definedName name="C148003_" localSheetId="41">#REF!</definedName>
    <definedName name="C148003_" localSheetId="43">#REF!</definedName>
    <definedName name="C148003_">#REF!</definedName>
    <definedName name="C148011_" localSheetId="7">#REF!</definedName>
    <definedName name="C148011_" localSheetId="22">#REF!</definedName>
    <definedName name="C148011_" localSheetId="41">#REF!</definedName>
    <definedName name="C148011_" localSheetId="43">#REF!</definedName>
    <definedName name="C148011_">#REF!</definedName>
    <definedName name="C148012_" localSheetId="7">#REF!</definedName>
    <definedName name="C148012_" localSheetId="22">#REF!</definedName>
    <definedName name="C148012_" localSheetId="41">#REF!</definedName>
    <definedName name="C148012_" localSheetId="43">#REF!</definedName>
    <definedName name="C148012_">#REF!</definedName>
    <definedName name="C148014_" localSheetId="7">#REF!</definedName>
    <definedName name="C148014_" localSheetId="22">#REF!</definedName>
    <definedName name="C148014_" localSheetId="41">#REF!</definedName>
    <definedName name="C148014_" localSheetId="43">#REF!</definedName>
    <definedName name="C148014_">#REF!</definedName>
    <definedName name="C148015_" localSheetId="7">#REF!</definedName>
    <definedName name="C148015_" localSheetId="22">#REF!</definedName>
    <definedName name="C148015_" localSheetId="41">#REF!</definedName>
    <definedName name="C148015_" localSheetId="43">#REF!</definedName>
    <definedName name="C148015_">#REF!</definedName>
    <definedName name="C148016_" localSheetId="7">#REF!</definedName>
    <definedName name="C148016_" localSheetId="22">#REF!</definedName>
    <definedName name="C148016_" localSheetId="41">#REF!</definedName>
    <definedName name="C148016_" localSheetId="43">#REF!</definedName>
    <definedName name="C148016_">#REF!</definedName>
    <definedName name="C148017_" localSheetId="7">#REF!</definedName>
    <definedName name="C148017_" localSheetId="22">#REF!</definedName>
    <definedName name="C148017_" localSheetId="41">#REF!</definedName>
    <definedName name="C148017_" localSheetId="43">#REF!</definedName>
    <definedName name="C148017_">#REF!</definedName>
    <definedName name="C148019_" localSheetId="7">#REF!</definedName>
    <definedName name="C148019_" localSheetId="22">#REF!</definedName>
    <definedName name="C148019_" localSheetId="41">#REF!</definedName>
    <definedName name="C148019_" localSheetId="43">#REF!</definedName>
    <definedName name="C148019_">#REF!</definedName>
    <definedName name="C148020_" localSheetId="7">#REF!</definedName>
    <definedName name="C148020_" localSheetId="22">#REF!</definedName>
    <definedName name="C148020_" localSheetId="41">#REF!</definedName>
    <definedName name="C148020_" localSheetId="43">#REF!</definedName>
    <definedName name="C148020_">#REF!</definedName>
    <definedName name="C148021_" localSheetId="7">#REF!</definedName>
    <definedName name="C148021_" localSheetId="22">#REF!</definedName>
    <definedName name="C148021_" localSheetId="41">#REF!</definedName>
    <definedName name="C148021_" localSheetId="43">#REF!</definedName>
    <definedName name="C148021_">#REF!</definedName>
    <definedName name="C148022_" localSheetId="7">#REF!</definedName>
    <definedName name="C148022_" localSheetId="22">#REF!</definedName>
    <definedName name="C148022_" localSheetId="41">#REF!</definedName>
    <definedName name="C148022_" localSheetId="43">#REF!</definedName>
    <definedName name="C148022_">#REF!</definedName>
    <definedName name="C148023_" localSheetId="7">#REF!</definedName>
    <definedName name="C148023_" localSheetId="22">#REF!</definedName>
    <definedName name="C148023_" localSheetId="41">#REF!</definedName>
    <definedName name="C148023_" localSheetId="43">#REF!</definedName>
    <definedName name="C148023_">#REF!</definedName>
    <definedName name="C148024_" localSheetId="7">#REF!</definedName>
    <definedName name="C148024_" localSheetId="22">#REF!</definedName>
    <definedName name="C148024_" localSheetId="41">#REF!</definedName>
    <definedName name="C148024_" localSheetId="43">#REF!</definedName>
    <definedName name="C148024_">#REF!</definedName>
    <definedName name="C148090_" localSheetId="7">#REF!</definedName>
    <definedName name="C148090_" localSheetId="22">#REF!</definedName>
    <definedName name="C148090_" localSheetId="41">#REF!</definedName>
    <definedName name="C148090_" localSheetId="43">#REF!</definedName>
    <definedName name="C148090_">#REF!</definedName>
    <definedName name="C169001_" localSheetId="7">#REF!</definedName>
    <definedName name="C169001_" localSheetId="22">#REF!</definedName>
    <definedName name="C169001_" localSheetId="41">#REF!</definedName>
    <definedName name="C169001_" localSheetId="43">#REF!</definedName>
    <definedName name="C169001_">#REF!</definedName>
    <definedName name="C169002_" localSheetId="7">#REF!</definedName>
    <definedName name="C169002_" localSheetId="22">#REF!</definedName>
    <definedName name="C169002_" localSheetId="41">#REF!</definedName>
    <definedName name="C169002_" localSheetId="43">#REF!</definedName>
    <definedName name="C169002_">#REF!</definedName>
    <definedName name="C169501_" localSheetId="7">#REF!</definedName>
    <definedName name="C169501_" localSheetId="22">#REF!</definedName>
    <definedName name="C169501_" localSheetId="41">#REF!</definedName>
    <definedName name="C169501_" localSheetId="43">#REF!</definedName>
    <definedName name="C169501_">#REF!</definedName>
    <definedName name="C169502_" localSheetId="7">#REF!</definedName>
    <definedName name="C169502_" localSheetId="22">#REF!</definedName>
    <definedName name="C169502_" localSheetId="41">#REF!</definedName>
    <definedName name="C169502_" localSheetId="43">#REF!</definedName>
    <definedName name="C169502_">#REF!</definedName>
    <definedName name="C169505_" localSheetId="7">#REF!</definedName>
    <definedName name="C169505_" localSheetId="22">#REF!</definedName>
    <definedName name="C169505_" localSheetId="41">#REF!</definedName>
    <definedName name="C169505_" localSheetId="43">#REF!</definedName>
    <definedName name="C169505_">#REF!</definedName>
    <definedName name="C169506_" localSheetId="7">#REF!</definedName>
    <definedName name="C169506_" localSheetId="22">#REF!</definedName>
    <definedName name="C169506_" localSheetId="41">#REF!</definedName>
    <definedName name="C169506_" localSheetId="43">#REF!</definedName>
    <definedName name="C169506_">#REF!</definedName>
    <definedName name="C169507_" localSheetId="7">#REF!</definedName>
    <definedName name="C169507_" localSheetId="22">#REF!</definedName>
    <definedName name="C169507_" localSheetId="41">#REF!</definedName>
    <definedName name="C169507_" localSheetId="43">#REF!</definedName>
    <definedName name="C169507_">#REF!</definedName>
    <definedName name="C169508_" localSheetId="7">#REF!</definedName>
    <definedName name="C169508_" localSheetId="22">#REF!</definedName>
    <definedName name="C169508_" localSheetId="41">#REF!</definedName>
    <definedName name="C169508_" localSheetId="43">#REF!</definedName>
    <definedName name="C169508_">#REF!</definedName>
    <definedName name="C169509_" localSheetId="7">#REF!</definedName>
    <definedName name="C169509_" localSheetId="22">#REF!</definedName>
    <definedName name="C169509_" localSheetId="41">#REF!</definedName>
    <definedName name="C169509_" localSheetId="43">#REF!</definedName>
    <definedName name="C169509_">#REF!</definedName>
    <definedName name="C169510_" localSheetId="7">#REF!</definedName>
    <definedName name="C169510_" localSheetId="22">#REF!</definedName>
    <definedName name="C169510_" localSheetId="41">#REF!</definedName>
    <definedName name="C169510_" localSheetId="43">#REF!</definedName>
    <definedName name="C169510_">#REF!</definedName>
    <definedName name="C169511_" localSheetId="7">#REF!</definedName>
    <definedName name="C169511_" localSheetId="22">#REF!</definedName>
    <definedName name="C169511_" localSheetId="41">#REF!</definedName>
    <definedName name="C169511_" localSheetId="43">#REF!</definedName>
    <definedName name="C169511_">#REF!</definedName>
    <definedName name="C169512_" localSheetId="7">#REF!</definedName>
    <definedName name="C169512_" localSheetId="22">#REF!</definedName>
    <definedName name="C169512_" localSheetId="41">#REF!</definedName>
    <definedName name="C169512_" localSheetId="43">#REF!</definedName>
    <definedName name="C169512_">#REF!</definedName>
    <definedName name="C169513_" localSheetId="7">#REF!</definedName>
    <definedName name="C169513_" localSheetId="22">#REF!</definedName>
    <definedName name="C169513_" localSheetId="41">#REF!</definedName>
    <definedName name="C169513_" localSheetId="43">#REF!</definedName>
    <definedName name="C169513_">#REF!</definedName>
    <definedName name="C169514_" localSheetId="7">#REF!</definedName>
    <definedName name="C169514_" localSheetId="22">#REF!</definedName>
    <definedName name="C169514_" localSheetId="41">#REF!</definedName>
    <definedName name="C169514_" localSheetId="43">#REF!</definedName>
    <definedName name="C169514_">#REF!</definedName>
    <definedName name="C182501_" localSheetId="7">#REF!</definedName>
    <definedName name="C182501_" localSheetId="22">#REF!</definedName>
    <definedName name="C182501_" localSheetId="32">#REF!</definedName>
    <definedName name="C182501_" localSheetId="34">#REF!</definedName>
    <definedName name="C182501_" localSheetId="36">#REF!</definedName>
    <definedName name="C182501_" localSheetId="39">#REF!</definedName>
    <definedName name="C182501_" localSheetId="37">#REF!</definedName>
    <definedName name="C182501_" localSheetId="38">#REF!</definedName>
    <definedName name="C182501_" localSheetId="40">#REF!</definedName>
    <definedName name="C182501_" localSheetId="33">#REF!</definedName>
    <definedName name="C182501_" localSheetId="35">#REF!</definedName>
    <definedName name="C182501_" localSheetId="41">#REF!</definedName>
    <definedName name="C182501_" localSheetId="43">#REF!</definedName>
    <definedName name="C182501_">#REF!</definedName>
    <definedName name="C182501_1" localSheetId="7">#REF!</definedName>
    <definedName name="C182501_1" localSheetId="22">#REF!</definedName>
    <definedName name="C182501_1" localSheetId="32">#REF!</definedName>
    <definedName name="C182501_1" localSheetId="34">#REF!</definedName>
    <definedName name="C182501_1" localSheetId="36">#REF!</definedName>
    <definedName name="C182501_1" localSheetId="39">#REF!</definedName>
    <definedName name="C182501_1" localSheetId="37">#REF!</definedName>
    <definedName name="C182501_1" localSheetId="38">#REF!</definedName>
    <definedName name="C182501_1" localSheetId="40">#REF!</definedName>
    <definedName name="C182501_1" localSheetId="33">#REF!</definedName>
    <definedName name="C182501_1" localSheetId="35">#REF!</definedName>
    <definedName name="C182501_1" localSheetId="41">#REF!</definedName>
    <definedName name="C182501_1" localSheetId="43">#REF!</definedName>
    <definedName name="C182501_1">#REF!</definedName>
    <definedName name="C182503_" localSheetId="7">#REF!</definedName>
    <definedName name="C182503_" localSheetId="22">#REF!</definedName>
    <definedName name="C182503_" localSheetId="32">#REF!</definedName>
    <definedName name="C182503_" localSheetId="34">#REF!</definedName>
    <definedName name="C182503_" localSheetId="36">#REF!</definedName>
    <definedName name="C182503_" localSheetId="39">#REF!</definedName>
    <definedName name="C182503_" localSheetId="37">#REF!</definedName>
    <definedName name="C182503_" localSheetId="38">#REF!</definedName>
    <definedName name="C182503_" localSheetId="40">#REF!</definedName>
    <definedName name="C182503_" localSheetId="33">#REF!</definedName>
    <definedName name="C182503_" localSheetId="35">#REF!</definedName>
    <definedName name="C182503_" localSheetId="41">#REF!</definedName>
    <definedName name="C182503_" localSheetId="43">#REF!</definedName>
    <definedName name="C182503_">#REF!</definedName>
    <definedName name="C1825033" localSheetId="7">#REF!</definedName>
    <definedName name="C1825033" localSheetId="22">#REF!</definedName>
    <definedName name="C1825033" localSheetId="36">#REF!</definedName>
    <definedName name="C1825033" localSheetId="39">#REF!</definedName>
    <definedName name="C1825033" localSheetId="37">#REF!</definedName>
    <definedName name="C1825033" localSheetId="38">#REF!</definedName>
    <definedName name="C1825033" localSheetId="40">#REF!</definedName>
    <definedName name="C1825033" localSheetId="41">#REF!</definedName>
    <definedName name="C1825033" localSheetId="43">#REF!</definedName>
    <definedName name="C1825033">#REF!</definedName>
    <definedName name="C182590_" localSheetId="7">#REF!</definedName>
    <definedName name="C182590_" localSheetId="22">#REF!</definedName>
    <definedName name="C182590_" localSheetId="36">#REF!</definedName>
    <definedName name="C182590_" localSheetId="39">#REF!</definedName>
    <definedName name="C182590_" localSheetId="37">#REF!</definedName>
    <definedName name="C182590_" localSheetId="38">#REF!</definedName>
    <definedName name="C182590_" localSheetId="40">#REF!</definedName>
    <definedName name="C182590_" localSheetId="41">#REF!</definedName>
    <definedName name="C182590_" localSheetId="43">#REF!</definedName>
    <definedName name="C182590_">#REF!</definedName>
    <definedName name="C192201_" localSheetId="7">#REF!</definedName>
    <definedName name="C192201_" localSheetId="22">#REF!</definedName>
    <definedName name="C192201_" localSheetId="41">#REF!</definedName>
    <definedName name="C192201_" localSheetId="43">#REF!</definedName>
    <definedName name="C192201_">#REF!</definedName>
    <definedName name="C192202_" localSheetId="7">#REF!</definedName>
    <definedName name="C192202_" localSheetId="22">#REF!</definedName>
    <definedName name="C192202_" localSheetId="41">#REF!</definedName>
    <definedName name="C192202_" localSheetId="43">#REF!</definedName>
    <definedName name="C192202_">#REF!</definedName>
    <definedName name="C193501_" localSheetId="7">#REF!</definedName>
    <definedName name="C193501_" localSheetId="22">#REF!</definedName>
    <definedName name="C193501_" localSheetId="41">#REF!</definedName>
    <definedName name="C193501_" localSheetId="43">#REF!</definedName>
    <definedName name="C193501_">#REF!</definedName>
    <definedName name="C193502_" localSheetId="7">#REF!</definedName>
    <definedName name="C193502_" localSheetId="22">#REF!</definedName>
    <definedName name="C193502_" localSheetId="41">#REF!</definedName>
    <definedName name="C193502_" localSheetId="43">#REF!</definedName>
    <definedName name="C193502_">#REF!</definedName>
    <definedName name="C193503_" localSheetId="7">#REF!</definedName>
    <definedName name="C193503_" localSheetId="22">#REF!</definedName>
    <definedName name="C193503_" localSheetId="41">#REF!</definedName>
    <definedName name="C193503_" localSheetId="43">#REF!</definedName>
    <definedName name="C193503_">#REF!</definedName>
    <definedName name="C193504_" localSheetId="7">#REF!</definedName>
    <definedName name="C193504_" localSheetId="22">#REF!</definedName>
    <definedName name="C193504_" localSheetId="41">#REF!</definedName>
    <definedName name="C193504_" localSheetId="43">#REF!</definedName>
    <definedName name="C193504_">#REF!</definedName>
    <definedName name="C193590_" localSheetId="7">#REF!</definedName>
    <definedName name="C193590_" localSheetId="22">#REF!</definedName>
    <definedName name="C193590_" localSheetId="41">#REF!</definedName>
    <definedName name="C193590_" localSheetId="43">#REF!</definedName>
    <definedName name="C193590_">#REF!</definedName>
    <definedName name="C199933_" localSheetId="7">#REF!</definedName>
    <definedName name="C199933_" localSheetId="22">#REF!</definedName>
    <definedName name="C199933_" localSheetId="41">#REF!</definedName>
    <definedName name="C199933_" localSheetId="43">#REF!</definedName>
    <definedName name="C199933_">#REF!</definedName>
    <definedName name="C199934_" localSheetId="7">#REF!</definedName>
    <definedName name="C199934_" localSheetId="22">#REF!</definedName>
    <definedName name="C199934_" localSheetId="41">#REF!</definedName>
    <definedName name="C199934_" localSheetId="43">#REF!</definedName>
    <definedName name="C199934_">#REF!</definedName>
    <definedName name="C199935_" localSheetId="7">#REF!</definedName>
    <definedName name="C199935_" localSheetId="22">#REF!</definedName>
    <definedName name="C199935_" localSheetId="41">#REF!</definedName>
    <definedName name="C199935_" localSheetId="43">#REF!</definedName>
    <definedName name="C199935_">#REF!</definedName>
    <definedName name="C199936_" localSheetId="7">#REF!</definedName>
    <definedName name="C199936_" localSheetId="22">#REF!</definedName>
    <definedName name="C199936_" localSheetId="41">#REF!</definedName>
    <definedName name="C199936_" localSheetId="43">#REF!</definedName>
    <definedName name="C199936_">#REF!</definedName>
    <definedName name="C199937_" localSheetId="7">#REF!</definedName>
    <definedName name="C199937_" localSheetId="22">#REF!</definedName>
    <definedName name="C199937_" localSheetId="41">#REF!</definedName>
    <definedName name="C199937_" localSheetId="43">#REF!</definedName>
    <definedName name="C199937_">#REF!</definedName>
    <definedName name="C199938_" localSheetId="7">#REF!</definedName>
    <definedName name="C199938_" localSheetId="22">#REF!</definedName>
    <definedName name="C199938_" localSheetId="41">#REF!</definedName>
    <definedName name="C199938_" localSheetId="43">#REF!</definedName>
    <definedName name="C199938_">#REF!</definedName>
    <definedName name="C199952_" localSheetId="7">#REF!</definedName>
    <definedName name="C199952_" localSheetId="22">#REF!</definedName>
    <definedName name="C199952_" localSheetId="41">#REF!</definedName>
    <definedName name="C199952_" localSheetId="43">#REF!</definedName>
    <definedName name="C199952_">#REF!</definedName>
    <definedName name="C199953_" localSheetId="7">#REF!</definedName>
    <definedName name="C199953_" localSheetId="22">#REF!</definedName>
    <definedName name="C199953_" localSheetId="41">#REF!</definedName>
    <definedName name="C199953_" localSheetId="43">#REF!</definedName>
    <definedName name="C199953_">#REF!</definedName>
    <definedName name="C199954_" localSheetId="7">#REF!</definedName>
    <definedName name="C199954_" localSheetId="22">#REF!</definedName>
    <definedName name="C199954_" localSheetId="41">#REF!</definedName>
    <definedName name="C199954_" localSheetId="43">#REF!</definedName>
    <definedName name="C199954_">#REF!</definedName>
    <definedName name="C199962_" localSheetId="7">#REF!</definedName>
    <definedName name="C199962_" localSheetId="22">#REF!</definedName>
    <definedName name="C199962_" localSheetId="41">#REF!</definedName>
    <definedName name="C199962_" localSheetId="43">#REF!</definedName>
    <definedName name="C199962_">#REF!</definedName>
    <definedName name="C199964_" localSheetId="7">#REF!</definedName>
    <definedName name="C199964_" localSheetId="22">#REF!</definedName>
    <definedName name="C199964_" localSheetId="41">#REF!</definedName>
    <definedName name="C199964_" localSheetId="43">#REF!</definedName>
    <definedName name="C199964_">#REF!</definedName>
    <definedName name="C199965_" localSheetId="7">#REF!</definedName>
    <definedName name="C199965_" localSheetId="22">#REF!</definedName>
    <definedName name="C199965_" localSheetId="41">#REF!</definedName>
    <definedName name="C199965_" localSheetId="43">#REF!</definedName>
    <definedName name="C199965_">#REF!</definedName>
    <definedName name="C199966_" localSheetId="7">#REF!</definedName>
    <definedName name="C199966_" localSheetId="22">#REF!</definedName>
    <definedName name="C199966_" localSheetId="41">#REF!</definedName>
    <definedName name="C199966_" localSheetId="43">#REF!</definedName>
    <definedName name="C199966_">#REF!</definedName>
    <definedName name="C199967_" localSheetId="7">#REF!</definedName>
    <definedName name="C199967_" localSheetId="22">#REF!</definedName>
    <definedName name="C199967_" localSheetId="41">#REF!</definedName>
    <definedName name="C199967_" localSheetId="43">#REF!</definedName>
    <definedName name="C199967_">#REF!</definedName>
    <definedName name="C199968_" localSheetId="7">#REF!</definedName>
    <definedName name="C199968_" localSheetId="22">#REF!</definedName>
    <definedName name="C199968_" localSheetId="41">#REF!</definedName>
    <definedName name="C199968_" localSheetId="43">#REF!</definedName>
    <definedName name="C199968_">#REF!</definedName>
    <definedName name="C199969_" localSheetId="7">#REF!</definedName>
    <definedName name="C199969_" localSheetId="22">#REF!</definedName>
    <definedName name="C199969_" localSheetId="41">#REF!</definedName>
    <definedName name="C199969_" localSheetId="43">#REF!</definedName>
    <definedName name="C199969_">#REF!</definedName>
    <definedName name="C199970_" localSheetId="7">#REF!</definedName>
    <definedName name="C199970_" localSheetId="22">#REF!</definedName>
    <definedName name="C199970_" localSheetId="41">#REF!</definedName>
    <definedName name="C199970_" localSheetId="43">#REF!</definedName>
    <definedName name="C199970_">#REF!</definedName>
    <definedName name="C199971_" localSheetId="7">#REF!</definedName>
    <definedName name="C199971_" localSheetId="22">#REF!</definedName>
    <definedName name="C199971_" localSheetId="41">#REF!</definedName>
    <definedName name="C199971_" localSheetId="43">#REF!</definedName>
    <definedName name="C199971_">#REF!</definedName>
    <definedName name="C199977_" localSheetId="7">#REF!</definedName>
    <definedName name="C199977_" localSheetId="22">#REF!</definedName>
    <definedName name="C199977_" localSheetId="41">#REF!</definedName>
    <definedName name="C199977_" localSheetId="43">#REF!</definedName>
    <definedName name="C199977_">#REF!</definedName>
    <definedName name="C272003_" localSheetId="7">#REF!</definedName>
    <definedName name="C272003_" localSheetId="22">#REF!</definedName>
    <definedName name="C272003_" localSheetId="41">#REF!</definedName>
    <definedName name="C272003_" localSheetId="43">#REF!</definedName>
    <definedName name="C272003_">#REF!</definedName>
    <definedName name="C272004_" localSheetId="7">#REF!</definedName>
    <definedName name="C272004_" localSheetId="22">#REF!</definedName>
    <definedName name="C272004_" localSheetId="41">#REF!</definedName>
    <definedName name="C272004_" localSheetId="43">#REF!</definedName>
    <definedName name="C272004_">#REF!</definedName>
    <definedName name="C272005_" localSheetId="7">#REF!</definedName>
    <definedName name="C272005_" localSheetId="22">#REF!</definedName>
    <definedName name="C272005_" localSheetId="41">#REF!</definedName>
    <definedName name="C272005_" localSheetId="43">#REF!</definedName>
    <definedName name="C272005_">#REF!</definedName>
    <definedName name="C272006_" localSheetId="7">#REF!</definedName>
    <definedName name="C272006_" localSheetId="22">#REF!</definedName>
    <definedName name="C272006_" localSheetId="41">#REF!</definedName>
    <definedName name="C272006_" localSheetId="43">#REF!</definedName>
    <definedName name="C272006_">#REF!</definedName>
    <definedName name="C272007_" localSheetId="7">#REF!</definedName>
    <definedName name="C272007_" localSheetId="22">#REF!</definedName>
    <definedName name="C272007_" localSheetId="41">#REF!</definedName>
    <definedName name="C272007_" localSheetId="43">#REF!</definedName>
    <definedName name="C272007_">#REF!</definedName>
    <definedName name="C272008_" localSheetId="7">#REF!</definedName>
    <definedName name="C272008_" localSheetId="22">#REF!</definedName>
    <definedName name="C272008_" localSheetId="41">#REF!</definedName>
    <definedName name="C272008_" localSheetId="43">#REF!</definedName>
    <definedName name="C272008_">#REF!</definedName>
    <definedName name="C272009_" localSheetId="7">#REF!</definedName>
    <definedName name="C272009_" localSheetId="22">#REF!</definedName>
    <definedName name="C272009_" localSheetId="41">#REF!</definedName>
    <definedName name="C272009_" localSheetId="43">#REF!</definedName>
    <definedName name="C272009_">#REF!</definedName>
    <definedName name="C272010_" localSheetId="7">#REF!</definedName>
    <definedName name="C272010_" localSheetId="22">#REF!</definedName>
    <definedName name="C272010_" localSheetId="41">#REF!</definedName>
    <definedName name="C272010_" localSheetId="43">#REF!</definedName>
    <definedName name="C272010_">#REF!</definedName>
    <definedName name="C272011_" localSheetId="7">#REF!</definedName>
    <definedName name="C272011_" localSheetId="22">#REF!</definedName>
    <definedName name="C272011_" localSheetId="41">#REF!</definedName>
    <definedName name="C272011_" localSheetId="43">#REF!</definedName>
    <definedName name="C272011_">#REF!</definedName>
    <definedName name="C272012_" localSheetId="7">#REF!</definedName>
    <definedName name="C272012_" localSheetId="22">#REF!</definedName>
    <definedName name="C272012_" localSheetId="41">#REF!</definedName>
    <definedName name="C272012_" localSheetId="43">#REF!</definedName>
    <definedName name="C272012_">#REF!</definedName>
    <definedName name="C272013_" localSheetId="7">#REF!</definedName>
    <definedName name="C272013_" localSheetId="22">#REF!</definedName>
    <definedName name="C272013_" localSheetId="41">#REF!</definedName>
    <definedName name="C272013_" localSheetId="43">#REF!</definedName>
    <definedName name="C272013_">#REF!</definedName>
    <definedName name="C272014_" localSheetId="7">#REF!</definedName>
    <definedName name="C272014_" localSheetId="22">#REF!</definedName>
    <definedName name="C272014_" localSheetId="41">#REF!</definedName>
    <definedName name="C272014_" localSheetId="43">#REF!</definedName>
    <definedName name="C272014_">#REF!</definedName>
    <definedName name="C272101_" localSheetId="7">#REF!</definedName>
    <definedName name="C272101_" localSheetId="22">#REF!</definedName>
    <definedName name="C272101_" localSheetId="41">#REF!</definedName>
    <definedName name="C272101_" localSheetId="43">#REF!</definedName>
    <definedName name="C272101_">#REF!</definedName>
    <definedName name="C272102_" localSheetId="7">#REF!</definedName>
    <definedName name="C272102_" localSheetId="22">#REF!</definedName>
    <definedName name="C272102_" localSheetId="41">#REF!</definedName>
    <definedName name="C272102_" localSheetId="43">#REF!</definedName>
    <definedName name="C272102_">#REF!</definedName>
    <definedName name="C272103_" localSheetId="7">#REF!</definedName>
    <definedName name="C272103_" localSheetId="22">#REF!</definedName>
    <definedName name="C272103_" localSheetId="41">#REF!</definedName>
    <definedName name="C272103_" localSheetId="43">#REF!</definedName>
    <definedName name="C272103_">#REF!</definedName>
    <definedName name="C272104_" localSheetId="7">#REF!</definedName>
    <definedName name="C272104_" localSheetId="22">#REF!</definedName>
    <definedName name="C272104_" localSheetId="41">#REF!</definedName>
    <definedName name="C272104_" localSheetId="43">#REF!</definedName>
    <definedName name="C272104_">#REF!</definedName>
    <definedName name="C272201_" localSheetId="7">#REF!</definedName>
    <definedName name="C272201_" localSheetId="22">#REF!</definedName>
    <definedName name="C272201_" localSheetId="41">#REF!</definedName>
    <definedName name="C272201_" localSheetId="43">#REF!</definedName>
    <definedName name="C272201_">#REF!</definedName>
    <definedName name="C272501_" localSheetId="7">#REF!</definedName>
    <definedName name="C272501_" localSheetId="22">#REF!</definedName>
    <definedName name="C272501_" localSheetId="41">#REF!</definedName>
    <definedName name="C272501_" localSheetId="43">#REF!</definedName>
    <definedName name="C272501_">#REF!</definedName>
    <definedName name="C272502_" localSheetId="7">#REF!</definedName>
    <definedName name="C272502_" localSheetId="22">#REF!</definedName>
    <definedName name="C272502_" localSheetId="41">#REF!</definedName>
    <definedName name="C272502_" localSheetId="43">#REF!</definedName>
    <definedName name="C272502_">#REF!</definedName>
    <definedName name="C272503_" localSheetId="7">#REF!</definedName>
    <definedName name="C272503_" localSheetId="22">#REF!</definedName>
    <definedName name="C272503_" localSheetId="41">#REF!</definedName>
    <definedName name="C272503_" localSheetId="43">#REF!</definedName>
    <definedName name="C272503_">#REF!</definedName>
    <definedName name="C272504_" localSheetId="7">#REF!</definedName>
    <definedName name="C272504_" localSheetId="22">#REF!</definedName>
    <definedName name="C272504_" localSheetId="41">#REF!</definedName>
    <definedName name="C272504_" localSheetId="43">#REF!</definedName>
    <definedName name="C272504_">#REF!</definedName>
    <definedName name="C272505_" localSheetId="7">#REF!</definedName>
    <definedName name="C272505_" localSheetId="22">#REF!</definedName>
    <definedName name="C272505_" localSheetId="41">#REF!</definedName>
    <definedName name="C272505_" localSheetId="43">#REF!</definedName>
    <definedName name="C272505_">#REF!</definedName>
    <definedName name="C272506_" localSheetId="7">#REF!</definedName>
    <definedName name="C272506_" localSheetId="22">#REF!</definedName>
    <definedName name="C272506_" localSheetId="41">#REF!</definedName>
    <definedName name="C272506_" localSheetId="43">#REF!</definedName>
    <definedName name="C272506_">#REF!</definedName>
    <definedName name="C272507_" localSheetId="7">#REF!</definedName>
    <definedName name="C272507_" localSheetId="22">#REF!</definedName>
    <definedName name="C272507_" localSheetId="41">#REF!</definedName>
    <definedName name="C272507_" localSheetId="43">#REF!</definedName>
    <definedName name="C272507_">#REF!</definedName>
    <definedName name="C272508_" localSheetId="7">#REF!</definedName>
    <definedName name="C272508_" localSheetId="22">#REF!</definedName>
    <definedName name="C272508_" localSheetId="41">#REF!</definedName>
    <definedName name="C272508_" localSheetId="43">#REF!</definedName>
    <definedName name="C272508_">#REF!</definedName>
    <definedName name="C272590_" localSheetId="7">#REF!</definedName>
    <definedName name="C272590_" localSheetId="22">#REF!</definedName>
    <definedName name="C272590_" localSheetId="41">#REF!</definedName>
    <definedName name="C272590_" localSheetId="43">#REF!</definedName>
    <definedName name="C272590_">#REF!</definedName>
    <definedName name="C273001_" localSheetId="7">#REF!</definedName>
    <definedName name="C273001_" localSheetId="22">#REF!</definedName>
    <definedName name="C273001_" localSheetId="41">#REF!</definedName>
    <definedName name="C273001_" localSheetId="43">#REF!</definedName>
    <definedName name="C273001_">#REF!</definedName>
    <definedName name="C273002_" localSheetId="7">#REF!</definedName>
    <definedName name="C273002_" localSheetId="22">#REF!</definedName>
    <definedName name="C273002_" localSheetId="41">#REF!</definedName>
    <definedName name="C273002_" localSheetId="43">#REF!</definedName>
    <definedName name="C273002_">#REF!</definedName>
    <definedName name="C279004_" localSheetId="7">#REF!</definedName>
    <definedName name="C279004_" localSheetId="22">#REF!</definedName>
    <definedName name="C279004_" localSheetId="41">#REF!</definedName>
    <definedName name="C279004_" localSheetId="43">#REF!</definedName>
    <definedName name="C279004_">#REF!</definedName>
    <definedName name="C279005_" localSheetId="7">#REF!</definedName>
    <definedName name="C279005_" localSheetId="22">#REF!</definedName>
    <definedName name="C279005_" localSheetId="41">#REF!</definedName>
    <definedName name="C279005_" localSheetId="43">#REF!</definedName>
    <definedName name="C279005_">#REF!</definedName>
    <definedName name="C279011_" localSheetId="7">#REF!</definedName>
    <definedName name="C279011_" localSheetId="22">#REF!</definedName>
    <definedName name="C279011_" localSheetId="41">#REF!</definedName>
    <definedName name="C279011_" localSheetId="43">#REF!</definedName>
    <definedName name="C279011_">#REF!</definedName>
    <definedName name="C279012_" localSheetId="7">#REF!</definedName>
    <definedName name="C279012_" localSheetId="22">#REF!</definedName>
    <definedName name="C279012_" localSheetId="41">#REF!</definedName>
    <definedName name="C279012_" localSheetId="43">#REF!</definedName>
    <definedName name="C279012_">#REF!</definedName>
    <definedName name="C279021_" localSheetId="7">#REF!</definedName>
    <definedName name="C279021_" localSheetId="22">#REF!</definedName>
    <definedName name="C279021_" localSheetId="41">#REF!</definedName>
    <definedName name="C279021_" localSheetId="43">#REF!</definedName>
    <definedName name="C279021_">#REF!</definedName>
    <definedName name="C279022_" localSheetId="7">#REF!</definedName>
    <definedName name="C279022_" localSheetId="22">#REF!</definedName>
    <definedName name="C279022_" localSheetId="41">#REF!</definedName>
    <definedName name="C279022_" localSheetId="43">#REF!</definedName>
    <definedName name="C279022_">#REF!</definedName>
    <definedName name="C279023_" localSheetId="7">#REF!</definedName>
    <definedName name="C279023_" localSheetId="22">#REF!</definedName>
    <definedName name="C279023_" localSheetId="41">#REF!</definedName>
    <definedName name="C279023_" localSheetId="43">#REF!</definedName>
    <definedName name="C279023_">#REF!</definedName>
    <definedName name="C279024_" localSheetId="7">#REF!</definedName>
    <definedName name="C279024_" localSheetId="22">#REF!</definedName>
    <definedName name="C279024_" localSheetId="41">#REF!</definedName>
    <definedName name="C279024_" localSheetId="43">#REF!</definedName>
    <definedName name="C279024_">#REF!</definedName>
    <definedName name="C279090_" localSheetId="7">#REF!</definedName>
    <definedName name="C279090_" localSheetId="22">#REF!</definedName>
    <definedName name="C279090_" localSheetId="41">#REF!</definedName>
    <definedName name="C279090_" localSheetId="43">#REF!</definedName>
    <definedName name="C279090_">#REF!</definedName>
    <definedName name="C310501_" localSheetId="7">#REF!</definedName>
    <definedName name="C310501_" localSheetId="22">#REF!</definedName>
    <definedName name="C310501_" localSheetId="41">#REF!</definedName>
    <definedName name="C310501_" localSheetId="43">#REF!</definedName>
    <definedName name="C310501_">#REF!</definedName>
    <definedName name="C310502_" localSheetId="7">#REF!</definedName>
    <definedName name="C310502_" localSheetId="22">#REF!</definedName>
    <definedName name="C310502_" localSheetId="41">#REF!</definedName>
    <definedName name="C310502_" localSheetId="43">#REF!</definedName>
    <definedName name="C310502_">#REF!</definedName>
    <definedName name="C310503_" localSheetId="7">#REF!</definedName>
    <definedName name="C310503_" localSheetId="22">#REF!</definedName>
    <definedName name="C310503_" localSheetId="41">#REF!</definedName>
    <definedName name="C310503_" localSheetId="43">#REF!</definedName>
    <definedName name="C310503_">#REF!</definedName>
    <definedName name="C310504_" localSheetId="7">#REF!</definedName>
    <definedName name="C310504_" localSheetId="22">#REF!</definedName>
    <definedName name="C310504_" localSheetId="41">#REF!</definedName>
    <definedName name="C310504_" localSheetId="43">#REF!</definedName>
    <definedName name="C310504_">#REF!</definedName>
    <definedName name="C310505_" localSheetId="7">#REF!</definedName>
    <definedName name="C310505_" localSheetId="22">#REF!</definedName>
    <definedName name="C310505_" localSheetId="41">#REF!</definedName>
    <definedName name="C310505_" localSheetId="43">#REF!</definedName>
    <definedName name="C310505_">#REF!</definedName>
    <definedName name="C310590_" localSheetId="7">#REF!</definedName>
    <definedName name="C310590_" localSheetId="22">#REF!</definedName>
    <definedName name="C310590_" localSheetId="41">#REF!</definedName>
    <definedName name="C310590_" localSheetId="43">#REF!</definedName>
    <definedName name="C310590_">#REF!</definedName>
    <definedName name="C311001_" localSheetId="7">#REF!</definedName>
    <definedName name="C311001_" localSheetId="22">#REF!</definedName>
    <definedName name="C311001_" localSheetId="41">#REF!</definedName>
    <definedName name="C311001_" localSheetId="43">#REF!</definedName>
    <definedName name="C311001_">#REF!</definedName>
    <definedName name="C311002_" localSheetId="7">#REF!</definedName>
    <definedName name="C311002_" localSheetId="22">#REF!</definedName>
    <definedName name="C311002_" localSheetId="41">#REF!</definedName>
    <definedName name="C311002_" localSheetId="43">#REF!</definedName>
    <definedName name="C311002_">#REF!</definedName>
    <definedName name="C311101_" localSheetId="7">#REF!</definedName>
    <definedName name="C311101_" localSheetId="22">#REF!</definedName>
    <definedName name="C311101_" localSheetId="41">#REF!</definedName>
    <definedName name="C311101_" localSheetId="43">#REF!</definedName>
    <definedName name="C311101_">#REF!</definedName>
    <definedName name="C311102_" localSheetId="7">#REF!</definedName>
    <definedName name="C311102_" localSheetId="22">#REF!</definedName>
    <definedName name="C311102_" localSheetId="41">#REF!</definedName>
    <definedName name="C311102_" localSheetId="43">#REF!</definedName>
    <definedName name="C311102_">#REF!</definedName>
    <definedName name="C311533_" localSheetId="7">#REF!</definedName>
    <definedName name="C311533_" localSheetId="22">#REF!</definedName>
    <definedName name="C311533_" localSheetId="41">#REF!</definedName>
    <definedName name="C311533_" localSheetId="43">#REF!</definedName>
    <definedName name="C311533_">#REF!</definedName>
    <definedName name="C311534_" localSheetId="7">#REF!</definedName>
    <definedName name="C311534_" localSheetId="22">#REF!</definedName>
    <definedName name="C311534_" localSheetId="41">#REF!</definedName>
    <definedName name="C311534_" localSheetId="43">#REF!</definedName>
    <definedName name="C311534_">#REF!</definedName>
    <definedName name="C311535_" localSheetId="7">#REF!</definedName>
    <definedName name="C311535_" localSheetId="22">#REF!</definedName>
    <definedName name="C311535_" localSheetId="41">#REF!</definedName>
    <definedName name="C311535_" localSheetId="43">#REF!</definedName>
    <definedName name="C311535_">#REF!</definedName>
    <definedName name="C311536_" localSheetId="7">#REF!</definedName>
    <definedName name="C311536_" localSheetId="22">#REF!</definedName>
    <definedName name="C311536_" localSheetId="41">#REF!</definedName>
    <definedName name="C311536_" localSheetId="43">#REF!</definedName>
    <definedName name="C311536_">#REF!</definedName>
    <definedName name="C311537_" localSheetId="7">#REF!</definedName>
    <definedName name="C311537_" localSheetId="22">#REF!</definedName>
    <definedName name="C311537_" localSheetId="41">#REF!</definedName>
    <definedName name="C311537_" localSheetId="43">#REF!</definedName>
    <definedName name="C311537_">#REF!</definedName>
    <definedName name="C311538_" localSheetId="7">#REF!</definedName>
    <definedName name="C311538_" localSheetId="22">#REF!</definedName>
    <definedName name="C311538_" localSheetId="41">#REF!</definedName>
    <definedName name="C311538_" localSheetId="43">#REF!</definedName>
    <definedName name="C311538_">#REF!</definedName>
    <definedName name="C311552_" localSheetId="7">#REF!</definedName>
    <definedName name="C311552_" localSheetId="22">#REF!</definedName>
    <definedName name="C311552_" localSheetId="41">#REF!</definedName>
    <definedName name="C311552_" localSheetId="43">#REF!</definedName>
    <definedName name="C311552_">#REF!</definedName>
    <definedName name="C311553_" localSheetId="7">#REF!</definedName>
    <definedName name="C311553_" localSheetId="22">#REF!</definedName>
    <definedName name="C311553_" localSheetId="41">#REF!</definedName>
    <definedName name="C311553_" localSheetId="43">#REF!</definedName>
    <definedName name="C311553_">#REF!</definedName>
    <definedName name="C311562_" localSheetId="7">#REF!</definedName>
    <definedName name="C311562_" localSheetId="22">#REF!</definedName>
    <definedName name="C311562_" localSheetId="41">#REF!</definedName>
    <definedName name="C311562_" localSheetId="43">#REF!</definedName>
    <definedName name="C311562_">#REF!</definedName>
    <definedName name="C311564_" localSheetId="7">#REF!</definedName>
    <definedName name="C311564_" localSheetId="22">#REF!</definedName>
    <definedName name="C311564_" localSheetId="41">#REF!</definedName>
    <definedName name="C311564_" localSheetId="43">#REF!</definedName>
    <definedName name="C311564_">#REF!</definedName>
    <definedName name="C311565_" localSheetId="7">#REF!</definedName>
    <definedName name="C311565_" localSheetId="22">#REF!</definedName>
    <definedName name="C311565_" localSheetId="41">#REF!</definedName>
    <definedName name="C311565_" localSheetId="43">#REF!</definedName>
    <definedName name="C311565_">#REF!</definedName>
    <definedName name="C311566_" localSheetId="7">#REF!</definedName>
    <definedName name="C311566_" localSheetId="22">#REF!</definedName>
    <definedName name="C311566_" localSheetId="41">#REF!</definedName>
    <definedName name="C311566_" localSheetId="43">#REF!</definedName>
    <definedName name="C311566_">#REF!</definedName>
    <definedName name="C311567_" localSheetId="7">#REF!</definedName>
    <definedName name="C311567_" localSheetId="22">#REF!</definedName>
    <definedName name="C311567_" localSheetId="41">#REF!</definedName>
    <definedName name="C311567_" localSheetId="43">#REF!</definedName>
    <definedName name="C311567_">#REF!</definedName>
    <definedName name="C311568_" localSheetId="7">#REF!</definedName>
    <definedName name="C311568_" localSheetId="22">#REF!</definedName>
    <definedName name="C311568_" localSheetId="41">#REF!</definedName>
    <definedName name="C311568_" localSheetId="43">#REF!</definedName>
    <definedName name="C311568_">#REF!</definedName>
    <definedName name="C311569_" localSheetId="7">#REF!</definedName>
    <definedName name="C311569_" localSheetId="22">#REF!</definedName>
    <definedName name="C311569_" localSheetId="41">#REF!</definedName>
    <definedName name="C311569_" localSheetId="43">#REF!</definedName>
    <definedName name="C311569_">#REF!</definedName>
    <definedName name="C311570_" localSheetId="7">#REF!</definedName>
    <definedName name="C311570_" localSheetId="22">#REF!</definedName>
    <definedName name="C311570_" localSheetId="41">#REF!</definedName>
    <definedName name="C311570_" localSheetId="43">#REF!</definedName>
    <definedName name="C311570_">#REF!</definedName>
    <definedName name="C311571_" localSheetId="7">#REF!</definedName>
    <definedName name="C311571_" localSheetId="22">#REF!</definedName>
    <definedName name="C311571_" localSheetId="41">#REF!</definedName>
    <definedName name="C311571_" localSheetId="43">#REF!</definedName>
    <definedName name="C311571_">#REF!</definedName>
    <definedName name="C311576_" localSheetId="7">#REF!</definedName>
    <definedName name="C311576_" localSheetId="22">#REF!</definedName>
    <definedName name="C311576_" localSheetId="41">#REF!</definedName>
    <definedName name="C311576_" localSheetId="43">#REF!</definedName>
    <definedName name="C311576_">#REF!</definedName>
    <definedName name="C311730_" localSheetId="7">#REF!</definedName>
    <definedName name="C311730_" localSheetId="22">#REF!</definedName>
    <definedName name="C311730_" localSheetId="41">#REF!</definedName>
    <definedName name="C311730_" localSheetId="43">#REF!</definedName>
    <definedName name="C311730_">#REF!</definedName>
    <definedName name="C311731_" localSheetId="7">#REF!</definedName>
    <definedName name="C311731_" localSheetId="22">#REF!</definedName>
    <definedName name="C311731_" localSheetId="41">#REF!</definedName>
    <definedName name="C311731_" localSheetId="43">#REF!</definedName>
    <definedName name="C311731_">#REF!</definedName>
    <definedName name="C311732_" localSheetId="7">#REF!</definedName>
    <definedName name="C311732_" localSheetId="22">#REF!</definedName>
    <definedName name="C311732_" localSheetId="41">#REF!</definedName>
    <definedName name="C311732_" localSheetId="43">#REF!</definedName>
    <definedName name="C311732_">#REF!</definedName>
    <definedName name="C311733_" localSheetId="7">#REF!</definedName>
    <definedName name="C311733_" localSheetId="22">#REF!</definedName>
    <definedName name="C311733_" localSheetId="41">#REF!</definedName>
    <definedName name="C311733_" localSheetId="43">#REF!</definedName>
    <definedName name="C311733_">#REF!</definedName>
    <definedName name="C311734_" localSheetId="7">#REF!</definedName>
    <definedName name="C311734_" localSheetId="22">#REF!</definedName>
    <definedName name="C311734_" localSheetId="41">#REF!</definedName>
    <definedName name="C311734_" localSheetId="43">#REF!</definedName>
    <definedName name="C311734_">#REF!</definedName>
    <definedName name="C312525_" localSheetId="7">#REF!</definedName>
    <definedName name="C312525_" localSheetId="22">#REF!</definedName>
    <definedName name="C312525_" localSheetId="41">#REF!</definedName>
    <definedName name="C312525_" localSheetId="43">#REF!</definedName>
    <definedName name="C312525_">#REF!</definedName>
    <definedName name="C312526_" localSheetId="7">#REF!</definedName>
    <definedName name="C312526_" localSheetId="22">#REF!</definedName>
    <definedName name="C312526_" localSheetId="41">#REF!</definedName>
    <definedName name="C312526_" localSheetId="43">#REF!</definedName>
    <definedName name="C312526_">#REF!</definedName>
    <definedName name="C312527_" localSheetId="7">#REF!</definedName>
    <definedName name="C312527_" localSheetId="22">#REF!</definedName>
    <definedName name="C312527_" localSheetId="41">#REF!</definedName>
    <definedName name="C312527_" localSheetId="43">#REF!</definedName>
    <definedName name="C312527_">#REF!</definedName>
    <definedName name="C312530_" localSheetId="7">#REF!</definedName>
    <definedName name="C312530_" localSheetId="22">#REF!</definedName>
    <definedName name="C312530_" localSheetId="41">#REF!</definedName>
    <definedName name="C312530_" localSheetId="43">#REF!</definedName>
    <definedName name="C312530_">#REF!</definedName>
    <definedName name="C312531_" localSheetId="7">#REF!</definedName>
    <definedName name="C312531_" localSheetId="22">#REF!</definedName>
    <definedName name="C312531_" localSheetId="41">#REF!</definedName>
    <definedName name="C312531_" localSheetId="43">#REF!</definedName>
    <definedName name="C312531_">#REF!</definedName>
    <definedName name="C312801_" localSheetId="7">#REF!</definedName>
    <definedName name="C312801_" localSheetId="22">#REF!</definedName>
    <definedName name="C312801_" localSheetId="41">#REF!</definedName>
    <definedName name="C312801_" localSheetId="43">#REF!</definedName>
    <definedName name="C312801_">#REF!</definedName>
    <definedName name="C312802_" localSheetId="7">#REF!</definedName>
    <definedName name="C312802_" localSheetId="22">#REF!</definedName>
    <definedName name="C312802_" localSheetId="41">#REF!</definedName>
    <definedName name="C312802_" localSheetId="43">#REF!</definedName>
    <definedName name="C312802_">#REF!</definedName>
    <definedName name="C312803_" localSheetId="7">#REF!</definedName>
    <definedName name="C312803_" localSheetId="22">#REF!</definedName>
    <definedName name="C312803_" localSheetId="32">#REF!</definedName>
    <definedName name="C312803_" localSheetId="34">#REF!</definedName>
    <definedName name="C312803_" localSheetId="36">#REF!</definedName>
    <definedName name="C312803_" localSheetId="39">#REF!</definedName>
    <definedName name="C312803_" localSheetId="37">#REF!</definedName>
    <definedName name="C312803_" localSheetId="38">#REF!</definedName>
    <definedName name="C312803_" localSheetId="40">#REF!</definedName>
    <definedName name="C312803_" localSheetId="33">#REF!</definedName>
    <definedName name="C312803_" localSheetId="35">#REF!</definedName>
    <definedName name="C312803_" localSheetId="41">#REF!</definedName>
    <definedName name="C312803_" localSheetId="43">#REF!</definedName>
    <definedName name="C312803_">#REF!</definedName>
    <definedName name="C314001_" localSheetId="7">#REF!</definedName>
    <definedName name="C314001_" localSheetId="22">#REF!</definedName>
    <definedName name="C314001_" localSheetId="41">#REF!</definedName>
    <definedName name="C314001_" localSheetId="43">#REF!</definedName>
    <definedName name="C314001_">#REF!</definedName>
    <definedName name="C314002_" localSheetId="7">#REF!</definedName>
    <definedName name="C314002_" localSheetId="22">#REF!</definedName>
    <definedName name="C314002_" localSheetId="41">#REF!</definedName>
    <definedName name="C314002_" localSheetId="43">#REF!</definedName>
    <definedName name="C314002_">#REF!</definedName>
    <definedName name="C314003_" localSheetId="7">#REF!</definedName>
    <definedName name="C314003_" localSheetId="22">#REF!</definedName>
    <definedName name="C314003_" localSheetId="41">#REF!</definedName>
    <definedName name="C314003_" localSheetId="43">#REF!</definedName>
    <definedName name="C314003_">#REF!</definedName>
    <definedName name="C314004_" localSheetId="7">#REF!</definedName>
    <definedName name="C314004_" localSheetId="22">#REF!</definedName>
    <definedName name="C314004_" localSheetId="41">#REF!</definedName>
    <definedName name="C314004_" localSheetId="43">#REF!</definedName>
    <definedName name="C314004_">#REF!</definedName>
    <definedName name="C320801_" localSheetId="7">#REF!</definedName>
    <definedName name="C320801_" localSheetId="22">#REF!</definedName>
    <definedName name="C320801_" localSheetId="41">#REF!</definedName>
    <definedName name="C320801_" localSheetId="43">#REF!</definedName>
    <definedName name="C320801_">#REF!</definedName>
    <definedName name="C322501_" localSheetId="7">#REF!</definedName>
    <definedName name="C322501_" localSheetId="22">#REF!</definedName>
    <definedName name="C322501_" localSheetId="41">#REF!</definedName>
    <definedName name="C322501_" localSheetId="43">#REF!</definedName>
    <definedName name="C322501_">#REF!</definedName>
    <definedName name="C322502_" localSheetId="7">#REF!</definedName>
    <definedName name="C322502_" localSheetId="22">#REF!</definedName>
    <definedName name="C322502_" localSheetId="41">#REF!</definedName>
    <definedName name="C322502_" localSheetId="43">#REF!</definedName>
    <definedName name="C322502_">#REF!</definedName>
    <definedName name="C322503_" localSheetId="7">#REF!</definedName>
    <definedName name="C322503_" localSheetId="22">#REF!</definedName>
    <definedName name="C322503_" localSheetId="41">#REF!</definedName>
    <definedName name="C322503_" localSheetId="43">#REF!</definedName>
    <definedName name="C322503_">#REF!</definedName>
    <definedName name="C322504_" localSheetId="7">#REF!</definedName>
    <definedName name="C322504_" localSheetId="22">#REF!</definedName>
    <definedName name="C322504_" localSheetId="41">#REF!</definedName>
    <definedName name="C322504_" localSheetId="43">#REF!</definedName>
    <definedName name="C322504_">#REF!</definedName>
    <definedName name="C323001_" localSheetId="7">#REF!</definedName>
    <definedName name="C323001_" localSheetId="22">#REF!</definedName>
    <definedName name="C323001_" localSheetId="41">#REF!</definedName>
    <definedName name="C323001_" localSheetId="43">#REF!</definedName>
    <definedName name="C323001_">#REF!</definedName>
    <definedName name="C323002_" localSheetId="7">#REF!</definedName>
    <definedName name="C323002_" localSheetId="22">#REF!</definedName>
    <definedName name="C323002_" localSheetId="41">#REF!</definedName>
    <definedName name="C323002_" localSheetId="43">#REF!</definedName>
    <definedName name="C323002_">#REF!</definedName>
    <definedName name="C323003_" localSheetId="7">#REF!</definedName>
    <definedName name="C323003_" localSheetId="22">#REF!</definedName>
    <definedName name="C323003_" localSheetId="41">#REF!</definedName>
    <definedName name="C323003_" localSheetId="43">#REF!</definedName>
    <definedName name="C323003_">#REF!</definedName>
    <definedName name="C323004_" localSheetId="7">#REF!</definedName>
    <definedName name="C323004_" localSheetId="22">#REF!</definedName>
    <definedName name="C323004_" localSheetId="41">#REF!</definedName>
    <definedName name="C323004_" localSheetId="43">#REF!</definedName>
    <definedName name="C323004_">#REF!</definedName>
    <definedName name="C323301_" localSheetId="7">#REF!</definedName>
    <definedName name="C323301_" localSheetId="22">#REF!</definedName>
    <definedName name="C323301_" localSheetId="41">#REF!</definedName>
    <definedName name="C323301_" localSheetId="43">#REF!</definedName>
    <definedName name="C323301_">#REF!</definedName>
    <definedName name="C323302_" localSheetId="7">#REF!</definedName>
    <definedName name="C323302_" localSheetId="22">#REF!</definedName>
    <definedName name="C323302_" localSheetId="41">#REF!</definedName>
    <definedName name="C323302_" localSheetId="43">#REF!</definedName>
    <definedName name="C323302_">#REF!</definedName>
    <definedName name="C323701_" localSheetId="7">#REF!</definedName>
    <definedName name="C323701_" localSheetId="22">#REF!</definedName>
    <definedName name="C323701_" localSheetId="41">#REF!</definedName>
    <definedName name="C323701_" localSheetId="43">#REF!</definedName>
    <definedName name="C323701_">#REF!</definedName>
    <definedName name="C323702_" localSheetId="7">#REF!</definedName>
    <definedName name="C323702_" localSheetId="22">#REF!</definedName>
    <definedName name="C323702_" localSheetId="41">#REF!</definedName>
    <definedName name="C323702_" localSheetId="43">#REF!</definedName>
    <definedName name="C323702_">#REF!</definedName>
    <definedName name="C323790_" localSheetId="7">#REF!</definedName>
    <definedName name="C323790_" localSheetId="22">#REF!</definedName>
    <definedName name="C323790_" localSheetId="41">#REF!</definedName>
    <definedName name="C323790_" localSheetId="43">#REF!</definedName>
    <definedName name="C323790_">#REF!</definedName>
    <definedName name="C324033_" localSheetId="7">#REF!</definedName>
    <definedName name="C324033_" localSheetId="22">#REF!</definedName>
    <definedName name="C324033_" localSheetId="41">#REF!</definedName>
    <definedName name="C324033_" localSheetId="43">#REF!</definedName>
    <definedName name="C324033_">#REF!</definedName>
    <definedName name="C324034_" localSheetId="7">#REF!</definedName>
    <definedName name="C324034_" localSheetId="22">#REF!</definedName>
    <definedName name="C324034_" localSheetId="41">#REF!</definedName>
    <definedName name="C324034_" localSheetId="43">#REF!</definedName>
    <definedName name="C324034_">#REF!</definedName>
    <definedName name="C324035_" localSheetId="7">#REF!</definedName>
    <definedName name="C324035_" localSheetId="22">#REF!</definedName>
    <definedName name="C324035_" localSheetId="41">#REF!</definedName>
    <definedName name="C324035_" localSheetId="43">#REF!</definedName>
    <definedName name="C324035_">#REF!</definedName>
    <definedName name="C324036_" localSheetId="7">#REF!</definedName>
    <definedName name="C324036_" localSheetId="22">#REF!</definedName>
    <definedName name="C324036_" localSheetId="41">#REF!</definedName>
    <definedName name="C324036_" localSheetId="43">#REF!</definedName>
    <definedName name="C324036_">#REF!</definedName>
    <definedName name="C324037_" localSheetId="7">#REF!</definedName>
    <definedName name="C324037_" localSheetId="22">#REF!</definedName>
    <definedName name="C324037_" localSheetId="41">#REF!</definedName>
    <definedName name="C324037_" localSheetId="43">#REF!</definedName>
    <definedName name="C324037_">#REF!</definedName>
    <definedName name="C324038_" localSheetId="7">#REF!</definedName>
    <definedName name="C324038_" localSheetId="22">#REF!</definedName>
    <definedName name="C324038_" localSheetId="41">#REF!</definedName>
    <definedName name="C324038_" localSheetId="43">#REF!</definedName>
    <definedName name="C324038_">#REF!</definedName>
    <definedName name="C324052_" localSheetId="7">#REF!</definedName>
    <definedName name="C324052_" localSheetId="22">#REF!</definedName>
    <definedName name="C324052_" localSheetId="41">#REF!</definedName>
    <definedName name="C324052_" localSheetId="43">#REF!</definedName>
    <definedName name="C324052_">#REF!</definedName>
    <definedName name="C324053_" localSheetId="7">#REF!</definedName>
    <definedName name="C324053_" localSheetId="22">#REF!</definedName>
    <definedName name="C324053_" localSheetId="41">#REF!</definedName>
    <definedName name="C324053_" localSheetId="43">#REF!</definedName>
    <definedName name="C324053_">#REF!</definedName>
    <definedName name="C324054_" localSheetId="7">#REF!</definedName>
    <definedName name="C324054_" localSheetId="22">#REF!</definedName>
    <definedName name="C324054_" localSheetId="41">#REF!</definedName>
    <definedName name="C324054_" localSheetId="43">#REF!</definedName>
    <definedName name="C324054_">#REF!</definedName>
    <definedName name="C324062_" localSheetId="7">#REF!</definedName>
    <definedName name="C324062_" localSheetId="22">#REF!</definedName>
    <definedName name="C324062_" localSheetId="41">#REF!</definedName>
    <definedName name="C324062_" localSheetId="43">#REF!</definedName>
    <definedName name="C324062_">#REF!</definedName>
    <definedName name="C324064_" localSheetId="7">#REF!</definedName>
    <definedName name="C324064_" localSheetId="22">#REF!</definedName>
    <definedName name="C324064_" localSheetId="41">#REF!</definedName>
    <definedName name="C324064_" localSheetId="43">#REF!</definedName>
    <definedName name="C324064_">#REF!</definedName>
    <definedName name="C324065_" localSheetId="7">#REF!</definedName>
    <definedName name="C324065_" localSheetId="22">#REF!</definedName>
    <definedName name="C324065_" localSheetId="41">#REF!</definedName>
    <definedName name="C324065_" localSheetId="43">#REF!</definedName>
    <definedName name="C324065_">#REF!</definedName>
    <definedName name="C324066_" localSheetId="7">#REF!</definedName>
    <definedName name="C324066_" localSheetId="22">#REF!</definedName>
    <definedName name="C324066_" localSheetId="41">#REF!</definedName>
    <definedName name="C324066_" localSheetId="43">#REF!</definedName>
    <definedName name="C324066_">#REF!</definedName>
    <definedName name="C324067_" localSheetId="7">#REF!</definedName>
    <definedName name="C324067_" localSheetId="22">#REF!</definedName>
    <definedName name="C324067_" localSheetId="41">#REF!</definedName>
    <definedName name="C324067_" localSheetId="43">#REF!</definedName>
    <definedName name="C324067_">#REF!</definedName>
    <definedName name="C324068_" localSheetId="7">#REF!</definedName>
    <definedName name="C324068_" localSheetId="22">#REF!</definedName>
    <definedName name="C324068_" localSheetId="41">#REF!</definedName>
    <definedName name="C324068_" localSheetId="43">#REF!</definedName>
    <definedName name="C324068_">#REF!</definedName>
    <definedName name="C324069_" localSheetId="7">#REF!</definedName>
    <definedName name="C324069_" localSheetId="22">#REF!</definedName>
    <definedName name="C324069_" localSheetId="41">#REF!</definedName>
    <definedName name="C324069_" localSheetId="43">#REF!</definedName>
    <definedName name="C324069_">#REF!</definedName>
    <definedName name="C324070_" localSheetId="7">#REF!</definedName>
    <definedName name="C324070_" localSheetId="22">#REF!</definedName>
    <definedName name="C324070_" localSheetId="41">#REF!</definedName>
    <definedName name="C324070_" localSheetId="43">#REF!</definedName>
    <definedName name="C324070_">#REF!</definedName>
    <definedName name="C324071_" localSheetId="7">#REF!</definedName>
    <definedName name="C324071_" localSheetId="22">#REF!</definedName>
    <definedName name="C324071_" localSheetId="41">#REF!</definedName>
    <definedName name="C324071_" localSheetId="43">#REF!</definedName>
    <definedName name="C324071_">#REF!</definedName>
    <definedName name="C324077_" localSheetId="7">#REF!</definedName>
    <definedName name="C324077_" localSheetId="22">#REF!</definedName>
    <definedName name="C324077_" localSheetId="41">#REF!</definedName>
    <definedName name="C324077_" localSheetId="43">#REF!</definedName>
    <definedName name="C324077_">#REF!</definedName>
    <definedName name="C324201_" localSheetId="7">#REF!</definedName>
    <definedName name="C324201_" localSheetId="22">#REF!</definedName>
    <definedName name="C324201_" localSheetId="41">#REF!</definedName>
    <definedName name="C324201_" localSheetId="43">#REF!</definedName>
    <definedName name="C324201_">#REF!</definedName>
    <definedName name="C324202_" localSheetId="7">#REF!</definedName>
    <definedName name="C324202_" localSheetId="22">#REF!</definedName>
    <definedName name="C324202_" localSheetId="41">#REF!</definedName>
    <definedName name="C324202_" localSheetId="43">#REF!</definedName>
    <definedName name="C324202_">#REF!</definedName>
    <definedName name="C324203_" localSheetId="7">#REF!</definedName>
    <definedName name="C324203_" localSheetId="22">#REF!</definedName>
    <definedName name="C324203_" localSheetId="41">#REF!</definedName>
    <definedName name="C324203_" localSheetId="43">#REF!</definedName>
    <definedName name="C324203_">#REF!</definedName>
    <definedName name="C324331_" localSheetId="7">#REF!</definedName>
    <definedName name="C324331_" localSheetId="22">#REF!</definedName>
    <definedName name="C324331_" localSheetId="41">#REF!</definedName>
    <definedName name="C324331_" localSheetId="43">#REF!</definedName>
    <definedName name="C324331_">#REF!</definedName>
    <definedName name="C324332_" localSheetId="7">#REF!</definedName>
    <definedName name="C324332_" localSheetId="22">#REF!</definedName>
    <definedName name="C324332_" localSheetId="41">#REF!</definedName>
    <definedName name="C324332_" localSheetId="43">#REF!</definedName>
    <definedName name="C324332_">#REF!</definedName>
    <definedName name="C324333_" localSheetId="7">#REF!</definedName>
    <definedName name="C324333_" localSheetId="22">#REF!</definedName>
    <definedName name="C324333_" localSheetId="41">#REF!</definedName>
    <definedName name="C324333_" localSheetId="43">#REF!</definedName>
    <definedName name="C324333_">#REF!</definedName>
    <definedName name="C324334_" localSheetId="7">#REF!</definedName>
    <definedName name="C324334_" localSheetId="22">#REF!</definedName>
    <definedName name="C324334_" localSheetId="41">#REF!</definedName>
    <definedName name="C324334_" localSheetId="43">#REF!</definedName>
    <definedName name="C324334_">#REF!</definedName>
    <definedName name="C324335_" localSheetId="7">#REF!</definedName>
    <definedName name="C324335_" localSheetId="22">#REF!</definedName>
    <definedName name="C324335_" localSheetId="41">#REF!</definedName>
    <definedName name="C324335_" localSheetId="43">#REF!</definedName>
    <definedName name="C324335_">#REF!</definedName>
    <definedName name="C324501_" localSheetId="7">#REF!</definedName>
    <definedName name="C324501_" localSheetId="22">#REF!</definedName>
    <definedName name="C324501_" localSheetId="41">#REF!</definedName>
    <definedName name="C324501_" localSheetId="43">#REF!</definedName>
    <definedName name="C324501_">#REF!</definedName>
    <definedName name="C324502_" localSheetId="7">#REF!</definedName>
    <definedName name="C324502_" localSheetId="22">#REF!</definedName>
    <definedName name="C324502_" localSheetId="41">#REF!</definedName>
    <definedName name="C324502_" localSheetId="43">#REF!</definedName>
    <definedName name="C324502_">#REF!</definedName>
    <definedName name="C324503_" localSheetId="7">#REF!</definedName>
    <definedName name="C324503_" localSheetId="22">#REF!</definedName>
    <definedName name="C324503_" localSheetId="41">#REF!</definedName>
    <definedName name="C324503_" localSheetId="43">#REF!</definedName>
    <definedName name="C324503_">#REF!</definedName>
    <definedName name="C324504_" localSheetId="7">#REF!</definedName>
    <definedName name="C324504_" localSheetId="22">#REF!</definedName>
    <definedName name="C324504_" localSheetId="41">#REF!</definedName>
    <definedName name="C324504_" localSheetId="43">#REF!</definedName>
    <definedName name="C324504_">#REF!</definedName>
    <definedName name="C324505_" localSheetId="7">#REF!</definedName>
    <definedName name="C324505_" localSheetId="22">#REF!</definedName>
    <definedName name="C324505_" localSheetId="41">#REF!</definedName>
    <definedName name="C324505_" localSheetId="43">#REF!</definedName>
    <definedName name="C324505_">#REF!</definedName>
    <definedName name="C324506_" localSheetId="7">#REF!</definedName>
    <definedName name="C324506_" localSheetId="22">#REF!</definedName>
    <definedName name="C324506_" localSheetId="41">#REF!</definedName>
    <definedName name="C324506_" localSheetId="43">#REF!</definedName>
    <definedName name="C324506_">#REF!</definedName>
    <definedName name="C324507_" localSheetId="7">#REF!</definedName>
    <definedName name="C324507_" localSheetId="22">#REF!</definedName>
    <definedName name="C324507_" localSheetId="41">#REF!</definedName>
    <definedName name="C324507_" localSheetId="43">#REF!</definedName>
    <definedName name="C324507_">#REF!</definedName>
    <definedName name="C324508_" localSheetId="7">#REF!</definedName>
    <definedName name="C324508_" localSheetId="22">#REF!</definedName>
    <definedName name="C324508_" localSheetId="41">#REF!</definedName>
    <definedName name="C324508_" localSheetId="43">#REF!</definedName>
    <definedName name="C324508_">#REF!</definedName>
    <definedName name="C325525_" localSheetId="7">#REF!</definedName>
    <definedName name="C325525_" localSheetId="22">#REF!</definedName>
    <definedName name="C325525_" localSheetId="41">#REF!</definedName>
    <definedName name="C325525_" localSheetId="43">#REF!</definedName>
    <definedName name="C325525_">#REF!</definedName>
    <definedName name="C325526_" localSheetId="7">#REF!</definedName>
    <definedName name="C325526_" localSheetId="22">#REF!</definedName>
    <definedName name="C325526_" localSheetId="41">#REF!</definedName>
    <definedName name="C325526_" localSheetId="43">#REF!</definedName>
    <definedName name="C325526_">#REF!</definedName>
    <definedName name="C325527_" localSheetId="7">#REF!</definedName>
    <definedName name="C325527_" localSheetId="22">#REF!</definedName>
    <definedName name="C325527_" localSheetId="41">#REF!</definedName>
    <definedName name="C325527_" localSheetId="43">#REF!</definedName>
    <definedName name="C325527_">#REF!</definedName>
    <definedName name="C325530_" localSheetId="7">#REF!</definedName>
    <definedName name="C325530_" localSheetId="22">#REF!</definedName>
    <definedName name="C325530_" localSheetId="41">#REF!</definedName>
    <definedName name="C325530_" localSheetId="43">#REF!</definedName>
    <definedName name="C325530_">#REF!</definedName>
    <definedName name="C325531_" localSheetId="7">#REF!</definedName>
    <definedName name="C325531_" localSheetId="22">#REF!</definedName>
    <definedName name="C325531_" localSheetId="41">#REF!</definedName>
    <definedName name="C325531_" localSheetId="43">#REF!</definedName>
    <definedName name="C325531_">#REF!</definedName>
    <definedName name="C325801_" localSheetId="7">#REF!</definedName>
    <definedName name="C325801_" localSheetId="22">#REF!</definedName>
    <definedName name="C325801_" localSheetId="41">#REF!</definedName>
    <definedName name="C325801_" localSheetId="43">#REF!</definedName>
    <definedName name="C325801_">#REF!</definedName>
    <definedName name="C325802_" localSheetId="7">#REF!</definedName>
    <definedName name="C325802_" localSheetId="22">#REF!</definedName>
    <definedName name="C325802_" localSheetId="41">#REF!</definedName>
    <definedName name="C325802_" localSheetId="43">#REF!</definedName>
    <definedName name="C325802_">#REF!</definedName>
    <definedName name="C325804_" localSheetId="7">#REF!</definedName>
    <definedName name="C325804_" localSheetId="22">#REF!</definedName>
    <definedName name="C325804_" localSheetId="41">#REF!</definedName>
    <definedName name="C325804_" localSheetId="43">#REF!</definedName>
    <definedName name="C325804_">#REF!</definedName>
    <definedName name="C325805_" localSheetId="7">#REF!</definedName>
    <definedName name="C325805_" localSheetId="22">#REF!</definedName>
    <definedName name="C325805_" localSheetId="41">#REF!</definedName>
    <definedName name="C325805_" localSheetId="43">#REF!</definedName>
    <definedName name="C325805_">#REF!</definedName>
    <definedName name="C325806_" localSheetId="7">#REF!</definedName>
    <definedName name="C325806_" localSheetId="22">#REF!</definedName>
    <definedName name="C325806_" localSheetId="41">#REF!</definedName>
    <definedName name="C325806_" localSheetId="43">#REF!</definedName>
    <definedName name="C325806_">#REF!</definedName>
    <definedName name="C325807_" localSheetId="7">#REF!</definedName>
    <definedName name="C325807_" localSheetId="22">#REF!</definedName>
    <definedName name="C325807_" localSheetId="41">#REF!</definedName>
    <definedName name="C325807_" localSheetId="43">#REF!</definedName>
    <definedName name="C325807_">#REF!</definedName>
    <definedName name="C325808_" localSheetId="7">#REF!</definedName>
    <definedName name="C325808_" localSheetId="22">#REF!</definedName>
    <definedName name="C325808_" localSheetId="41">#REF!</definedName>
    <definedName name="C325808_" localSheetId="43">#REF!</definedName>
    <definedName name="C325808_">#REF!</definedName>
    <definedName name="C325809_" localSheetId="7">#REF!</definedName>
    <definedName name="C325809_" localSheetId="22">#REF!</definedName>
    <definedName name="C325809_" localSheetId="41">#REF!</definedName>
    <definedName name="C325809_" localSheetId="43">#REF!</definedName>
    <definedName name="C325809_">#REF!</definedName>
    <definedName name="C325810_" localSheetId="7">#REF!</definedName>
    <definedName name="C325810_" localSheetId="22">#REF!</definedName>
    <definedName name="C325810_" localSheetId="41">#REF!</definedName>
    <definedName name="C325810_" localSheetId="43">#REF!</definedName>
    <definedName name="C325810_">#REF!</definedName>
    <definedName name="C325811_" localSheetId="7">#REF!</definedName>
    <definedName name="C325811_" localSheetId="22">#REF!</definedName>
    <definedName name="C325811_" localSheetId="41">#REF!</definedName>
    <definedName name="C325811_" localSheetId="43">#REF!</definedName>
    <definedName name="C325811_">#REF!</definedName>
    <definedName name="C325812_" localSheetId="7">#REF!</definedName>
    <definedName name="C325812_" localSheetId="22">#REF!</definedName>
    <definedName name="C325812_" localSheetId="41">#REF!</definedName>
    <definedName name="C325812_" localSheetId="43">#REF!</definedName>
    <definedName name="C325812_">#REF!</definedName>
    <definedName name="C325813_" localSheetId="7">#REF!</definedName>
    <definedName name="C325813_" localSheetId="22">#REF!</definedName>
    <definedName name="C325813_" localSheetId="41">#REF!</definedName>
    <definedName name="C325813_" localSheetId="43">#REF!</definedName>
    <definedName name="C325813_">#REF!</definedName>
    <definedName name="C325814_" localSheetId="7">#REF!</definedName>
    <definedName name="C325814_" localSheetId="22">#REF!</definedName>
    <definedName name="C325814_" localSheetId="41">#REF!</definedName>
    <definedName name="C325814_" localSheetId="43">#REF!</definedName>
    <definedName name="C325814_">#REF!</definedName>
    <definedName name="C325815_" localSheetId="7">#REF!</definedName>
    <definedName name="C325815_" localSheetId="22">#REF!</definedName>
    <definedName name="C325815_" localSheetId="41">#REF!</definedName>
    <definedName name="C325815_" localSheetId="43">#REF!</definedName>
    <definedName name="C325815_">#REF!</definedName>
    <definedName name="C325820_" localSheetId="7">#REF!</definedName>
    <definedName name="C325820_" localSheetId="22">#REF!</definedName>
    <definedName name="C325820_" localSheetId="41">#REF!</definedName>
    <definedName name="C325820_" localSheetId="43">#REF!</definedName>
    <definedName name="C325820_">#REF!</definedName>
    <definedName name="C325902_" localSheetId="7">#REF!</definedName>
    <definedName name="C325902_" localSheetId="22">#REF!</definedName>
    <definedName name="C325902_" localSheetId="41">#REF!</definedName>
    <definedName name="C325902_" localSheetId="43">#REF!</definedName>
    <definedName name="C325902_">#REF!</definedName>
    <definedName name="C325903_" localSheetId="7">#REF!</definedName>
    <definedName name="C325903_" localSheetId="22">#REF!</definedName>
    <definedName name="C325903_" localSheetId="41">#REF!</definedName>
    <definedName name="C325903_" localSheetId="43">#REF!</definedName>
    <definedName name="C325903_">#REF!</definedName>
    <definedName name="C325904_" localSheetId="7">#REF!</definedName>
    <definedName name="C325904_" localSheetId="22">#REF!</definedName>
    <definedName name="C325904_" localSheetId="41">#REF!</definedName>
    <definedName name="C325904_" localSheetId="43">#REF!</definedName>
    <definedName name="C325904_">#REF!</definedName>
    <definedName name="C325905_" localSheetId="7">#REF!</definedName>
    <definedName name="C325905_" localSheetId="22">#REF!</definedName>
    <definedName name="C325905_" localSheetId="41">#REF!</definedName>
    <definedName name="C325905_" localSheetId="43">#REF!</definedName>
    <definedName name="C325905_">#REF!</definedName>
    <definedName name="C326001_" localSheetId="7">#REF!</definedName>
    <definedName name="C326001_" localSheetId="22">#REF!</definedName>
    <definedName name="C326001_" localSheetId="41">#REF!</definedName>
    <definedName name="C326001_" localSheetId="43">#REF!</definedName>
    <definedName name="C326001_">#REF!</definedName>
    <definedName name="C326002_" localSheetId="7">#REF!</definedName>
    <definedName name="C326002_" localSheetId="22">#REF!</definedName>
    <definedName name="C326002_" localSheetId="41">#REF!</definedName>
    <definedName name="C326002_" localSheetId="43">#REF!</definedName>
    <definedName name="C326002_">#REF!</definedName>
    <definedName name="C326003_" localSheetId="7">#REF!</definedName>
    <definedName name="C326003_" localSheetId="22">#REF!</definedName>
    <definedName name="C326003_" localSheetId="41">#REF!</definedName>
    <definedName name="C326003_" localSheetId="43">#REF!</definedName>
    <definedName name="C326003_">#REF!</definedName>
    <definedName name="C326004_" localSheetId="7">#REF!</definedName>
    <definedName name="C326004_" localSheetId="22">#REF!</definedName>
    <definedName name="C326004_" localSheetId="41">#REF!</definedName>
    <definedName name="C326004_" localSheetId="43">#REF!</definedName>
    <definedName name="C326004_">#REF!</definedName>
    <definedName name="C327001_" localSheetId="7">#REF!</definedName>
    <definedName name="C327001_" localSheetId="22">#REF!</definedName>
    <definedName name="C327001_" localSheetId="41">#REF!</definedName>
    <definedName name="C327001_" localSheetId="43">#REF!</definedName>
    <definedName name="C327001_">#REF!</definedName>
    <definedName name="C327002_" localSheetId="7">#REF!</definedName>
    <definedName name="C327002_" localSheetId="22">#REF!</definedName>
    <definedName name="C327002_" localSheetId="41">#REF!</definedName>
    <definedName name="C327002_" localSheetId="43">#REF!</definedName>
    <definedName name="C327002_">#REF!</definedName>
    <definedName name="C330101_" localSheetId="7">#REF!</definedName>
    <definedName name="C330101_" localSheetId="22">#REF!</definedName>
    <definedName name="C330101_" localSheetId="41">#REF!</definedName>
    <definedName name="C330101_" localSheetId="43">#REF!</definedName>
    <definedName name="C330101_">#REF!</definedName>
    <definedName name="C330102_" localSheetId="7">#REF!</definedName>
    <definedName name="C330102_" localSheetId="22">#REF!</definedName>
    <definedName name="C330102_" localSheetId="41">#REF!</definedName>
    <definedName name="C330102_" localSheetId="43">#REF!</definedName>
    <definedName name="C330102_">#REF!</definedName>
    <definedName name="C431302_" localSheetId="7">#REF!</definedName>
    <definedName name="C431302_" localSheetId="22">#REF!</definedName>
    <definedName name="C431302_" localSheetId="41">#REF!</definedName>
    <definedName name="C431302_" localSheetId="43">#REF!</definedName>
    <definedName name="C431302_">#REF!</definedName>
    <definedName name="C435005_" localSheetId="7">#REF!</definedName>
    <definedName name="C435005_" localSheetId="22">#REF!</definedName>
    <definedName name="C435005_" localSheetId="41">#REF!</definedName>
    <definedName name="C435005_" localSheetId="43">#REF!</definedName>
    <definedName name="C435005_">#REF!</definedName>
    <definedName name="C435010_" localSheetId="7">#REF!</definedName>
    <definedName name="C435010_" localSheetId="22">#REF!</definedName>
    <definedName name="C435010_" localSheetId="41">#REF!</definedName>
    <definedName name="C435010_" localSheetId="43">#REF!</definedName>
    <definedName name="C435010_">#REF!</definedName>
    <definedName name="C435301_" localSheetId="7">#REF!</definedName>
    <definedName name="C435301_" localSheetId="22">#REF!</definedName>
    <definedName name="C435301_" localSheetId="41">#REF!</definedName>
    <definedName name="C435301_" localSheetId="43">#REF!</definedName>
    <definedName name="C435301_">#REF!</definedName>
    <definedName name="C435309_" localSheetId="7">#REF!</definedName>
    <definedName name="C435309_" localSheetId="22">#REF!</definedName>
    <definedName name="C435309_" localSheetId="41">#REF!</definedName>
    <definedName name="C435309_" localSheetId="43">#REF!</definedName>
    <definedName name="C435309_">#REF!</definedName>
    <definedName name="C435506_" localSheetId="7">#REF!</definedName>
    <definedName name="C435506_" localSheetId="22">#REF!</definedName>
    <definedName name="C435506_" localSheetId="41">#REF!</definedName>
    <definedName name="C435506_" localSheetId="43">#REF!</definedName>
    <definedName name="C435506_">#REF!</definedName>
    <definedName name="C435507_" localSheetId="7">#REF!</definedName>
    <definedName name="C435507_" localSheetId="22">#REF!</definedName>
    <definedName name="C435507_" localSheetId="41">#REF!</definedName>
    <definedName name="C435507_" localSheetId="43">#REF!</definedName>
    <definedName name="C435507_">#REF!</definedName>
    <definedName name="C480572_" localSheetId="7">#REF!</definedName>
    <definedName name="C480572_" localSheetId="22">#REF!</definedName>
    <definedName name="C480572_" localSheetId="41">#REF!</definedName>
    <definedName name="C480572_" localSheetId="43">#REF!</definedName>
    <definedName name="C480572_">#REF!</definedName>
    <definedName name="C480573_" localSheetId="7">#REF!</definedName>
    <definedName name="C480573_" localSheetId="22">#REF!</definedName>
    <definedName name="C480573_" localSheetId="41">#REF!</definedName>
    <definedName name="C480573_" localSheetId="43">#REF!</definedName>
    <definedName name="C480573_">#REF!</definedName>
    <definedName name="C480580_" localSheetId="7">#REF!</definedName>
    <definedName name="C480580_" localSheetId="22">#REF!</definedName>
    <definedName name="C480580_" localSheetId="41">#REF!</definedName>
    <definedName name="C480580_" localSheetId="43">#REF!</definedName>
    <definedName name="C480580_">#REF!</definedName>
    <definedName name="C480582_" localSheetId="7">#REF!</definedName>
    <definedName name="C480582_" localSheetId="22">#REF!</definedName>
    <definedName name="C480582_" localSheetId="41">#REF!</definedName>
    <definedName name="C480582_" localSheetId="43">#REF!</definedName>
    <definedName name="C480582_">#REF!</definedName>
    <definedName name="C480584_" localSheetId="7">#REF!</definedName>
    <definedName name="C480584_" localSheetId="22">#REF!</definedName>
    <definedName name="C480584_" localSheetId="41">#REF!</definedName>
    <definedName name="C480584_" localSheetId="43">#REF!</definedName>
    <definedName name="C480584_">#REF!</definedName>
    <definedName name="C480585_" localSheetId="7">#REF!</definedName>
    <definedName name="C480585_" localSheetId="22">#REF!</definedName>
    <definedName name="C480585_" localSheetId="41">#REF!</definedName>
    <definedName name="C480585_" localSheetId="43">#REF!</definedName>
    <definedName name="C480585_">#REF!</definedName>
    <definedName name="C480586_" localSheetId="7">#REF!</definedName>
    <definedName name="C480586_" localSheetId="22">#REF!</definedName>
    <definedName name="C480586_" localSheetId="41">#REF!</definedName>
    <definedName name="C480586_" localSheetId="43">#REF!</definedName>
    <definedName name="C480586_">#REF!</definedName>
    <definedName name="C480587_" localSheetId="7">#REF!</definedName>
    <definedName name="C480587_" localSheetId="22">#REF!</definedName>
    <definedName name="C480587_" localSheetId="41">#REF!</definedName>
    <definedName name="C480587_" localSheetId="43">#REF!</definedName>
    <definedName name="C480587_">#REF!</definedName>
    <definedName name="C480588_" localSheetId="7">#REF!</definedName>
    <definedName name="C480588_" localSheetId="22">#REF!</definedName>
    <definedName name="C480588_" localSheetId="41">#REF!</definedName>
    <definedName name="C480588_" localSheetId="43">#REF!</definedName>
    <definedName name="C480588_">#REF!</definedName>
    <definedName name="C480601_" localSheetId="7">#REF!</definedName>
    <definedName name="C480601_" localSheetId="22">#REF!</definedName>
    <definedName name="C480601_" localSheetId="41">#REF!</definedName>
    <definedName name="C480601_" localSheetId="43">#REF!</definedName>
    <definedName name="C480601_">#REF!</definedName>
    <definedName name="C480602_" localSheetId="7">#REF!</definedName>
    <definedName name="C480602_" localSheetId="22">#REF!</definedName>
    <definedName name="C480602_" localSheetId="41">#REF!</definedName>
    <definedName name="C480602_" localSheetId="43">#REF!</definedName>
    <definedName name="C480602_">#REF!</definedName>
    <definedName name="C480612_" localSheetId="7">#REF!</definedName>
    <definedName name="C480612_" localSheetId="22">#REF!</definedName>
    <definedName name="C480612_" localSheetId="41">#REF!</definedName>
    <definedName name="C480612_" localSheetId="43">#REF!</definedName>
    <definedName name="C480612_">#REF!</definedName>
    <definedName name="C480613_" localSheetId="7">#REF!</definedName>
    <definedName name="C480613_" localSheetId="22">#REF!</definedName>
    <definedName name="C480613_" localSheetId="41">#REF!</definedName>
    <definedName name="C480613_" localSheetId="43">#REF!</definedName>
    <definedName name="C480613_">#REF!</definedName>
    <definedName name="C480634_" localSheetId="7">#REF!</definedName>
    <definedName name="C480634_" localSheetId="22">#REF!</definedName>
    <definedName name="C480634_" localSheetId="41">#REF!</definedName>
    <definedName name="C480634_" localSheetId="43">#REF!</definedName>
    <definedName name="C480634_">#REF!</definedName>
    <definedName name="C480636_" localSheetId="7">#REF!</definedName>
    <definedName name="C480636_" localSheetId="22">#REF!</definedName>
    <definedName name="C480636_" localSheetId="41">#REF!</definedName>
    <definedName name="C480636_" localSheetId="43">#REF!</definedName>
    <definedName name="C480636_">#REF!</definedName>
    <definedName name="C480637_" localSheetId="7">#REF!</definedName>
    <definedName name="C480637_" localSheetId="22">#REF!</definedName>
    <definedName name="C480637_" localSheetId="41">#REF!</definedName>
    <definedName name="C480637_" localSheetId="43">#REF!</definedName>
    <definedName name="C480637_">#REF!</definedName>
    <definedName name="C480638_" localSheetId="7">#REF!</definedName>
    <definedName name="C480638_" localSheetId="22">#REF!</definedName>
    <definedName name="C480638_" localSheetId="41">#REF!</definedName>
    <definedName name="C480638_" localSheetId="43">#REF!</definedName>
    <definedName name="C480638_">#REF!</definedName>
    <definedName name="C480639_" localSheetId="7">#REF!</definedName>
    <definedName name="C480639_" localSheetId="22">#REF!</definedName>
    <definedName name="C480639_" localSheetId="41">#REF!</definedName>
    <definedName name="C480639_" localSheetId="43">#REF!</definedName>
    <definedName name="C480639_">#REF!</definedName>
    <definedName name="C480640_" localSheetId="7">#REF!</definedName>
    <definedName name="C480640_" localSheetId="22">#REF!</definedName>
    <definedName name="C480640_" localSheetId="41">#REF!</definedName>
    <definedName name="C480640_" localSheetId="43">#REF!</definedName>
    <definedName name="C480640_">#REF!</definedName>
    <definedName name="C480641_" localSheetId="7">#REF!</definedName>
    <definedName name="C480641_" localSheetId="22">#REF!</definedName>
    <definedName name="C480641_" localSheetId="41">#REF!</definedName>
    <definedName name="C480641_" localSheetId="43">#REF!</definedName>
    <definedName name="C480641_">#REF!</definedName>
    <definedName name="C480642_" localSheetId="7">#REF!</definedName>
    <definedName name="C480642_" localSheetId="22">#REF!</definedName>
    <definedName name="C480642_" localSheetId="41">#REF!</definedName>
    <definedName name="C480642_" localSheetId="43">#REF!</definedName>
    <definedName name="C480642_">#REF!</definedName>
    <definedName name="C480643_" localSheetId="7">#REF!</definedName>
    <definedName name="C480643_" localSheetId="22">#REF!</definedName>
    <definedName name="C480643_" localSheetId="41">#REF!</definedName>
    <definedName name="C480643_" localSheetId="43">#REF!</definedName>
    <definedName name="C480643_">#REF!</definedName>
    <definedName name="C480644_" localSheetId="7">#REF!</definedName>
    <definedName name="C480644_" localSheetId="22">#REF!</definedName>
    <definedName name="C480644_" localSheetId="41">#REF!</definedName>
    <definedName name="C480644_" localSheetId="43">#REF!</definedName>
    <definedName name="C480644_">#REF!</definedName>
    <definedName name="C480645_" localSheetId="7">#REF!</definedName>
    <definedName name="C480645_" localSheetId="22">#REF!</definedName>
    <definedName name="C480645_" localSheetId="41">#REF!</definedName>
    <definedName name="C480645_" localSheetId="43">#REF!</definedName>
    <definedName name="C480645_">#REF!</definedName>
    <definedName name="C480690_" localSheetId="7">#REF!</definedName>
    <definedName name="C480690_" localSheetId="22">#REF!</definedName>
    <definedName name="C480690_" localSheetId="41">#REF!</definedName>
    <definedName name="C480690_" localSheetId="43">#REF!</definedName>
    <definedName name="C480690_">#REF!</definedName>
    <definedName name="C480731_" localSheetId="7">#REF!</definedName>
    <definedName name="C480731_" localSheetId="22">#REF!</definedName>
    <definedName name="C480731_" localSheetId="41">#REF!</definedName>
    <definedName name="C480731_" localSheetId="43">#REF!</definedName>
    <definedName name="C480731_">#REF!</definedName>
    <definedName name="C480732_" localSheetId="7">#REF!</definedName>
    <definedName name="C480732_" localSheetId="22">#REF!</definedName>
    <definedName name="C480732_" localSheetId="41">#REF!</definedName>
    <definedName name="C480732_" localSheetId="43">#REF!</definedName>
    <definedName name="C480732_">#REF!</definedName>
    <definedName name="C480733_" localSheetId="7">#REF!</definedName>
    <definedName name="C480733_" localSheetId="22">#REF!</definedName>
    <definedName name="C480733_" localSheetId="41">#REF!</definedName>
    <definedName name="C480733_" localSheetId="43">#REF!</definedName>
    <definedName name="C480733_">#REF!</definedName>
    <definedName name="C480734_" localSheetId="7">#REF!</definedName>
    <definedName name="C480734_" localSheetId="22">#REF!</definedName>
    <definedName name="C480734_" localSheetId="41">#REF!</definedName>
    <definedName name="C480734_" localSheetId="43">#REF!</definedName>
    <definedName name="C480734_">#REF!</definedName>
    <definedName name="C480735_" localSheetId="7">#REF!</definedName>
    <definedName name="C480735_" localSheetId="22">#REF!</definedName>
    <definedName name="C480735_" localSheetId="41">#REF!</definedName>
    <definedName name="C480735_" localSheetId="43">#REF!</definedName>
    <definedName name="C480735_">#REF!</definedName>
    <definedName name="C480805_" localSheetId="7">#REF!</definedName>
    <definedName name="C480805_" localSheetId="22">#REF!</definedName>
    <definedName name="C480805_" localSheetId="41">#REF!</definedName>
    <definedName name="C480805_" localSheetId="43">#REF!</definedName>
    <definedName name="C480805_">#REF!</definedName>
    <definedName name="C490523_" localSheetId="7">#REF!</definedName>
    <definedName name="C490523_" localSheetId="22">#REF!</definedName>
    <definedName name="C490523_" localSheetId="41">#REF!</definedName>
    <definedName name="C490523_" localSheetId="43">#REF!</definedName>
    <definedName name="C490523_">#REF!</definedName>
    <definedName name="C490524_" localSheetId="7">#REF!</definedName>
    <definedName name="C490524_" localSheetId="22">#REF!</definedName>
    <definedName name="C490524_" localSheetId="41">#REF!</definedName>
    <definedName name="C490524_" localSheetId="43">#REF!</definedName>
    <definedName name="C490524_">#REF!</definedName>
    <definedName name="C510209_" localSheetId="7">#REF!</definedName>
    <definedName name="C510209_" localSheetId="22">#REF!</definedName>
    <definedName name="C510209_" localSheetId="41">#REF!</definedName>
    <definedName name="C510209_" localSheetId="43">#REF!</definedName>
    <definedName name="C510209_">#REF!</definedName>
    <definedName name="C510210_" localSheetId="7">#REF!</definedName>
    <definedName name="C510210_" localSheetId="22">#REF!</definedName>
    <definedName name="C510210_" localSheetId="41">#REF!</definedName>
    <definedName name="C510210_" localSheetId="43">#REF!</definedName>
    <definedName name="C510210_">#REF!</definedName>
    <definedName name="C510211_" localSheetId="7">#REF!</definedName>
    <definedName name="C510211_" localSheetId="22">#REF!</definedName>
    <definedName name="C510211_" localSheetId="41">#REF!</definedName>
    <definedName name="C510211_" localSheetId="43">#REF!</definedName>
    <definedName name="C510211_">#REF!</definedName>
    <definedName name="C510212_" localSheetId="7">#REF!</definedName>
    <definedName name="C510212_" localSheetId="22">#REF!</definedName>
    <definedName name="C510212_" localSheetId="41">#REF!</definedName>
    <definedName name="C510212_" localSheetId="43">#REF!</definedName>
    <definedName name="C510212_">#REF!</definedName>
    <definedName name="C520310_" localSheetId="7">#REF!</definedName>
    <definedName name="C520310_" localSheetId="22">#REF!</definedName>
    <definedName name="C520310_" localSheetId="41">#REF!</definedName>
    <definedName name="C520310_" localSheetId="43">#REF!</definedName>
    <definedName name="C520310_">#REF!</definedName>
    <definedName name="C530232_" localSheetId="7">#REF!</definedName>
    <definedName name="C530232_" localSheetId="22">#REF!</definedName>
    <definedName name="C530232_" localSheetId="41">#REF!</definedName>
    <definedName name="C530232_" localSheetId="43">#REF!</definedName>
    <definedName name="C530232_">#REF!</definedName>
    <definedName name="C530233_" localSheetId="7">#REF!</definedName>
    <definedName name="C530233_" localSheetId="22">#REF!</definedName>
    <definedName name="C530233_" localSheetId="41">#REF!</definedName>
    <definedName name="C530233_" localSheetId="43">#REF!</definedName>
    <definedName name="C530233_">#REF!</definedName>
    <definedName name="C530234_" localSheetId="7">#REF!</definedName>
    <definedName name="C530234_" localSheetId="22">#REF!</definedName>
    <definedName name="C530234_" localSheetId="41">#REF!</definedName>
    <definedName name="C530234_" localSheetId="43">#REF!</definedName>
    <definedName name="C530234_">#REF!</definedName>
    <definedName name="C530235_" localSheetId="7">#REF!</definedName>
    <definedName name="C530235_" localSheetId="22">#REF!</definedName>
    <definedName name="C530235_" localSheetId="41">#REF!</definedName>
    <definedName name="C530235_" localSheetId="43">#REF!</definedName>
    <definedName name="C530235_">#REF!</definedName>
    <definedName name="C530404_" localSheetId="7">#REF!</definedName>
    <definedName name="C530404_" localSheetId="22">#REF!</definedName>
    <definedName name="C530404_" localSheetId="41">#REF!</definedName>
    <definedName name="C530404_" localSheetId="43">#REF!</definedName>
    <definedName name="C530404_">#REF!</definedName>
    <definedName name="C530405_" localSheetId="7">#REF!</definedName>
    <definedName name="C530405_" localSheetId="22">#REF!</definedName>
    <definedName name="C530405_" localSheetId="41">#REF!</definedName>
    <definedName name="C530405_" localSheetId="43">#REF!</definedName>
    <definedName name="C530405_">#REF!</definedName>
    <definedName name="C530407_" localSheetId="7">#REF!</definedName>
    <definedName name="C530407_" localSheetId="22">#REF!</definedName>
    <definedName name="C530407_" localSheetId="41">#REF!</definedName>
    <definedName name="C530407_" localSheetId="43">#REF!</definedName>
    <definedName name="C530407_">#REF!</definedName>
    <definedName name="C530408_" localSheetId="7">#REF!</definedName>
    <definedName name="C530408_" localSheetId="22">#REF!</definedName>
    <definedName name="C530408_" localSheetId="41">#REF!</definedName>
    <definedName name="C530408_" localSheetId="43">#REF!</definedName>
    <definedName name="C530408_">#REF!</definedName>
    <definedName name="C530409_" localSheetId="7">#REF!</definedName>
    <definedName name="C530409_" localSheetId="22">#REF!</definedName>
    <definedName name="C530409_" localSheetId="41">#REF!</definedName>
    <definedName name="C530409_" localSheetId="43">#REF!</definedName>
    <definedName name="C530409_">#REF!</definedName>
    <definedName name="C530411_" localSheetId="7">#REF!</definedName>
    <definedName name="C530411_" localSheetId="22">#REF!</definedName>
    <definedName name="C530411_" localSheetId="41">#REF!</definedName>
    <definedName name="C530411_" localSheetId="43">#REF!</definedName>
    <definedName name="C530411_">#REF!</definedName>
    <definedName name="C530412_" localSheetId="7">#REF!</definedName>
    <definedName name="C530412_" localSheetId="22">#REF!</definedName>
    <definedName name="C530412_" localSheetId="41">#REF!</definedName>
    <definedName name="C530412_" localSheetId="43">#REF!</definedName>
    <definedName name="C530412_">#REF!</definedName>
    <definedName name="C530414_" localSheetId="7">#REF!</definedName>
    <definedName name="C530414_" localSheetId="22">#REF!</definedName>
    <definedName name="C530414_" localSheetId="41">#REF!</definedName>
    <definedName name="C530414_" localSheetId="43">#REF!</definedName>
    <definedName name="C530414_">#REF!</definedName>
    <definedName name="C530415_" localSheetId="7">#REF!</definedName>
    <definedName name="C530415_" localSheetId="22">#REF!</definedName>
    <definedName name="C530415_" localSheetId="41">#REF!</definedName>
    <definedName name="C530415_" localSheetId="43">#REF!</definedName>
    <definedName name="C530415_">#REF!</definedName>
    <definedName name="C530416_" localSheetId="7">#REF!</definedName>
    <definedName name="C530416_" localSheetId="22">#REF!</definedName>
    <definedName name="C530416_" localSheetId="41">#REF!</definedName>
    <definedName name="C530416_" localSheetId="43">#REF!</definedName>
    <definedName name="C530416_">#REF!</definedName>
    <definedName name="C530417_" localSheetId="7">#REF!</definedName>
    <definedName name="C530417_" localSheetId="22">#REF!</definedName>
    <definedName name="C530417_" localSheetId="41">#REF!</definedName>
    <definedName name="C530417_" localSheetId="43">#REF!</definedName>
    <definedName name="C530417_">#REF!</definedName>
    <definedName name="C530418_" localSheetId="7">#REF!</definedName>
    <definedName name="C530418_" localSheetId="22">#REF!</definedName>
    <definedName name="C530418_" localSheetId="41">#REF!</definedName>
    <definedName name="C530418_" localSheetId="43">#REF!</definedName>
    <definedName name="C530418_">#REF!</definedName>
    <definedName name="C530419_" localSheetId="7">#REF!</definedName>
    <definedName name="C530419_" localSheetId="22">#REF!</definedName>
    <definedName name="C530419_" localSheetId="41">#REF!</definedName>
    <definedName name="C530419_" localSheetId="43">#REF!</definedName>
    <definedName name="C530419_">#REF!</definedName>
    <definedName name="C530490_" localSheetId="7">#REF!</definedName>
    <definedName name="C530490_" localSheetId="22">#REF!</definedName>
    <definedName name="C530490_" localSheetId="41">#REF!</definedName>
    <definedName name="C530490_" localSheetId="43">#REF!</definedName>
    <definedName name="C530490_">#REF!</definedName>
    <definedName name="C530601_" localSheetId="7">#REF!</definedName>
    <definedName name="C530601_" localSheetId="22">#REF!</definedName>
    <definedName name="C530601_" localSheetId="41">#REF!</definedName>
    <definedName name="C530601_" localSheetId="43">#REF!</definedName>
    <definedName name="C530601_">#REF!</definedName>
    <definedName name="C530602_" localSheetId="7">#REF!</definedName>
    <definedName name="C530602_" localSheetId="22">#REF!</definedName>
    <definedName name="C530602_" localSheetId="41">#REF!</definedName>
    <definedName name="C530602_" localSheetId="43">#REF!</definedName>
    <definedName name="C530602_">#REF!</definedName>
    <definedName name="C530603_" localSheetId="7">#REF!</definedName>
    <definedName name="C530603_" localSheetId="22">#REF!</definedName>
    <definedName name="C530603_" localSheetId="41">#REF!</definedName>
    <definedName name="C530603_" localSheetId="43">#REF!</definedName>
    <definedName name="C530603_">#REF!</definedName>
    <definedName name="C530604_" localSheetId="7">#REF!</definedName>
    <definedName name="C530604_" localSheetId="22">#REF!</definedName>
    <definedName name="C530604_" localSheetId="41">#REF!</definedName>
    <definedName name="C530604_" localSheetId="43">#REF!</definedName>
    <definedName name="C530604_">#REF!</definedName>
    <definedName name="C530605_" localSheetId="7">#REF!</definedName>
    <definedName name="C530605_" localSheetId="22">#REF!</definedName>
    <definedName name="C530605_" localSheetId="41">#REF!</definedName>
    <definedName name="C530605_" localSheetId="43">#REF!</definedName>
    <definedName name="C530605_">#REF!</definedName>
    <definedName name="C530606_" localSheetId="7">#REF!</definedName>
    <definedName name="C530606_" localSheetId="22">#REF!</definedName>
    <definedName name="C530606_" localSheetId="41">#REF!</definedName>
    <definedName name="C530606_" localSheetId="43">#REF!</definedName>
    <definedName name="C530606_">#REF!</definedName>
    <definedName name="C530607_" localSheetId="7">#REF!</definedName>
    <definedName name="C530607_" localSheetId="22">#REF!</definedName>
    <definedName name="C530607_" localSheetId="41">#REF!</definedName>
    <definedName name="C530607_" localSheetId="43">#REF!</definedName>
    <definedName name="C530607_">#REF!</definedName>
    <definedName name="C530701_" localSheetId="7">#REF!</definedName>
    <definedName name="C530701_" localSheetId="22">#REF!</definedName>
    <definedName name="C530701_" localSheetId="41">#REF!</definedName>
    <definedName name="C530701_" localSheetId="43">#REF!</definedName>
    <definedName name="C530701_">#REF!</definedName>
    <definedName name="C530702_" localSheetId="7">#REF!</definedName>
    <definedName name="C530702_" localSheetId="22">#REF!</definedName>
    <definedName name="C530702_" localSheetId="41">#REF!</definedName>
    <definedName name="C530702_" localSheetId="43">#REF!</definedName>
    <definedName name="C530702_">#REF!</definedName>
    <definedName name="C530705_" localSheetId="7">#REF!</definedName>
    <definedName name="C530705_" localSheetId="22">#REF!</definedName>
    <definedName name="C530705_" localSheetId="41">#REF!</definedName>
    <definedName name="C530705_" localSheetId="43">#REF!</definedName>
    <definedName name="C530705_">#REF!</definedName>
    <definedName name="C530706_" localSheetId="7">#REF!</definedName>
    <definedName name="C530706_" localSheetId="22">#REF!</definedName>
    <definedName name="C530706_" localSheetId="41">#REF!</definedName>
    <definedName name="C530706_" localSheetId="43">#REF!</definedName>
    <definedName name="C530706_">#REF!</definedName>
    <definedName name="C530707_" localSheetId="7">#REF!</definedName>
    <definedName name="C530707_" localSheetId="22">#REF!</definedName>
    <definedName name="C530707_" localSheetId="41">#REF!</definedName>
    <definedName name="C530707_" localSheetId="43">#REF!</definedName>
    <definedName name="C530707_">#REF!</definedName>
    <definedName name="C530708_" localSheetId="7">#REF!</definedName>
    <definedName name="C530708_" localSheetId="22">#REF!</definedName>
    <definedName name="C530708_" localSheetId="41">#REF!</definedName>
    <definedName name="C530708_" localSheetId="43">#REF!</definedName>
    <definedName name="C530708_">#REF!</definedName>
    <definedName name="C530709_" localSheetId="7">#REF!</definedName>
    <definedName name="C530709_" localSheetId="22">#REF!</definedName>
    <definedName name="C530709_" localSheetId="41">#REF!</definedName>
    <definedName name="C530709_" localSheetId="43">#REF!</definedName>
    <definedName name="C530709_">#REF!</definedName>
    <definedName name="C530710_" localSheetId="7">#REF!</definedName>
    <definedName name="C530710_" localSheetId="22">#REF!</definedName>
    <definedName name="C530710_" localSheetId="41">#REF!</definedName>
    <definedName name="C530710_" localSheetId="43">#REF!</definedName>
    <definedName name="C530710_">#REF!</definedName>
    <definedName name="C530711_" localSheetId="7">#REF!</definedName>
    <definedName name="C530711_" localSheetId="22">#REF!</definedName>
    <definedName name="C530711_" localSheetId="41">#REF!</definedName>
    <definedName name="C530711_" localSheetId="43">#REF!</definedName>
    <definedName name="C530711_">#REF!</definedName>
    <definedName name="C530712_" localSheetId="7">#REF!</definedName>
    <definedName name="C530712_" localSheetId="22">#REF!</definedName>
    <definedName name="C530712_" localSheetId="41">#REF!</definedName>
    <definedName name="C530712_" localSheetId="43">#REF!</definedName>
    <definedName name="C530712_">#REF!</definedName>
    <definedName name="C530713_" localSheetId="7">#REF!</definedName>
    <definedName name="C530713_" localSheetId="22">#REF!</definedName>
    <definedName name="C530713_" localSheetId="41">#REF!</definedName>
    <definedName name="C530713_" localSheetId="43">#REF!</definedName>
    <definedName name="C530713_">#REF!</definedName>
    <definedName name="C530714_" localSheetId="7">#REF!</definedName>
    <definedName name="C530714_" localSheetId="22">#REF!</definedName>
    <definedName name="C530714_" localSheetId="41">#REF!</definedName>
    <definedName name="C530714_" localSheetId="43">#REF!</definedName>
    <definedName name="C530714_">#REF!</definedName>
    <definedName name="C530801_" localSheetId="7">#REF!</definedName>
    <definedName name="C530801_" localSheetId="22">#REF!</definedName>
    <definedName name="C530801_" localSheetId="41">#REF!</definedName>
    <definedName name="C530801_" localSheetId="43">#REF!</definedName>
    <definedName name="C530801_">#REF!</definedName>
    <definedName name="C530802_" localSheetId="7">#REF!</definedName>
    <definedName name="C530802_" localSheetId="22">#REF!</definedName>
    <definedName name="C530802_" localSheetId="41">#REF!</definedName>
    <definedName name="C530802_" localSheetId="43">#REF!</definedName>
    <definedName name="C530802_">#REF!</definedName>
    <definedName name="C530803_" localSheetId="7">#REF!</definedName>
    <definedName name="C530803_" localSheetId="22">#REF!</definedName>
    <definedName name="C530803_" localSheetId="41">#REF!</definedName>
    <definedName name="C530803_" localSheetId="43">#REF!</definedName>
    <definedName name="C530803_">#REF!</definedName>
    <definedName name="C530804_" localSheetId="7">#REF!</definedName>
    <definedName name="C530804_" localSheetId="22">#REF!</definedName>
    <definedName name="C530804_" localSheetId="41">#REF!</definedName>
    <definedName name="C530804_" localSheetId="43">#REF!</definedName>
    <definedName name="C530804_">#REF!</definedName>
    <definedName name="C530890_" localSheetId="7">#REF!</definedName>
    <definedName name="C530890_" localSheetId="22">#REF!</definedName>
    <definedName name="C530890_" localSheetId="41">#REF!</definedName>
    <definedName name="C530890_" localSheetId="43">#REF!</definedName>
    <definedName name="C530890_">#REF!</definedName>
    <definedName name="C530901_" localSheetId="7">#REF!</definedName>
    <definedName name="C530901_" localSheetId="22">#REF!</definedName>
    <definedName name="C530901_" localSheetId="41">#REF!</definedName>
    <definedName name="C530901_" localSheetId="43">#REF!</definedName>
    <definedName name="C530901_">#REF!</definedName>
    <definedName name="C530902_" localSheetId="7">#REF!</definedName>
    <definedName name="C530902_" localSheetId="22">#REF!</definedName>
    <definedName name="C530902_" localSheetId="41">#REF!</definedName>
    <definedName name="C530902_" localSheetId="43">#REF!</definedName>
    <definedName name="C530902_">#REF!</definedName>
    <definedName name="C531401_" localSheetId="7">#REF!</definedName>
    <definedName name="C531401_" localSheetId="22">#REF!</definedName>
    <definedName name="C531401_" localSheetId="41">#REF!</definedName>
    <definedName name="C531401_" localSheetId="43">#REF!</definedName>
    <definedName name="C531401_">#REF!</definedName>
    <definedName name="C531402_" localSheetId="7">#REF!</definedName>
    <definedName name="C531402_" localSheetId="22">#REF!</definedName>
    <definedName name="C531402_" localSheetId="41">#REF!</definedName>
    <definedName name="C531402_" localSheetId="43">#REF!</definedName>
    <definedName name="C531402_">#REF!</definedName>
    <definedName name="C531403_" localSheetId="7">#REF!</definedName>
    <definedName name="C531403_" localSheetId="22">#REF!</definedName>
    <definedName name="C531403_" localSheetId="41">#REF!</definedName>
    <definedName name="C531403_" localSheetId="43">#REF!</definedName>
    <definedName name="C531403_">#REF!</definedName>
    <definedName name="C531404_" localSheetId="7">#REF!</definedName>
    <definedName name="C531404_" localSheetId="22">#REF!</definedName>
    <definedName name="C531404_" localSheetId="41">#REF!</definedName>
    <definedName name="C531404_" localSheetId="43">#REF!</definedName>
    <definedName name="C531404_">#REF!</definedName>
    <definedName name="C531405_" localSheetId="7">#REF!</definedName>
    <definedName name="C531405_" localSheetId="22">#REF!</definedName>
    <definedName name="C531405_" localSheetId="41">#REF!</definedName>
    <definedName name="C531405_" localSheetId="43">#REF!</definedName>
    <definedName name="C531405_">#REF!</definedName>
    <definedName name="C531406_" localSheetId="7">#REF!</definedName>
    <definedName name="C531406_" localSheetId="22">#REF!</definedName>
    <definedName name="C531406_" localSheetId="41">#REF!</definedName>
    <definedName name="C531406_" localSheetId="43">#REF!</definedName>
    <definedName name="C531406_">#REF!</definedName>
    <definedName name="C531407_" localSheetId="7">#REF!</definedName>
    <definedName name="C531407_" localSheetId="22">#REF!</definedName>
    <definedName name="C531407_" localSheetId="41">#REF!</definedName>
    <definedName name="C531407_" localSheetId="43">#REF!</definedName>
    <definedName name="C531407_">#REF!</definedName>
    <definedName name="C531408_" localSheetId="7">#REF!</definedName>
    <definedName name="C531408_" localSheetId="22">#REF!</definedName>
    <definedName name="C531408_" localSheetId="41">#REF!</definedName>
    <definedName name="C531408_" localSheetId="43">#REF!</definedName>
    <definedName name="C531408_">#REF!</definedName>
    <definedName name="C531410_" localSheetId="7">#REF!</definedName>
    <definedName name="C531410_" localSheetId="22">#REF!</definedName>
    <definedName name="C531410_" localSheetId="41">#REF!</definedName>
    <definedName name="C531410_" localSheetId="43">#REF!</definedName>
    <definedName name="C531410_">#REF!</definedName>
    <definedName name="C531411_" localSheetId="7">#REF!</definedName>
    <definedName name="C531411_" localSheetId="22">#REF!</definedName>
    <definedName name="C531411_" localSheetId="41">#REF!</definedName>
    <definedName name="C531411_" localSheetId="43">#REF!</definedName>
    <definedName name="C531411_">#REF!</definedName>
    <definedName name="C531490_" localSheetId="7">#REF!</definedName>
    <definedName name="C531490_" localSheetId="22">#REF!</definedName>
    <definedName name="C531490_" localSheetId="41">#REF!</definedName>
    <definedName name="C531490_" localSheetId="43">#REF!</definedName>
    <definedName name="C531490_">#REF!</definedName>
    <definedName name="C531704_" localSheetId="7">#REF!</definedName>
    <definedName name="C531704_" localSheetId="22">#REF!</definedName>
    <definedName name="C531704_" localSheetId="41">#REF!</definedName>
    <definedName name="C531704_" localSheetId="43">#REF!</definedName>
    <definedName name="C531704_">#REF!</definedName>
    <definedName name="C531705_" localSheetId="7">#REF!</definedName>
    <definedName name="C531705_" localSheetId="22">#REF!</definedName>
    <definedName name="C531705_" localSheetId="41">#REF!</definedName>
    <definedName name="C531705_" localSheetId="43">#REF!</definedName>
    <definedName name="C531705_">#REF!</definedName>
    <definedName name="C531706_" localSheetId="7">#REF!</definedName>
    <definedName name="C531706_" localSheetId="22">#REF!</definedName>
    <definedName name="C531706_" localSheetId="41">#REF!</definedName>
    <definedName name="C531706_" localSheetId="43">#REF!</definedName>
    <definedName name="C531706_">#REF!</definedName>
    <definedName name="C531790_" localSheetId="7">#REF!</definedName>
    <definedName name="C531790_" localSheetId="22">#REF!</definedName>
    <definedName name="C531790_" localSheetId="41">#REF!</definedName>
    <definedName name="C531790_" localSheetId="43">#REF!</definedName>
    <definedName name="C531790_">#REF!</definedName>
    <definedName name="C531801_" localSheetId="7">#REF!</definedName>
    <definedName name="C531801_" localSheetId="22">#REF!</definedName>
    <definedName name="C531801_" localSheetId="41">#REF!</definedName>
    <definedName name="C531801_" localSheetId="43">#REF!</definedName>
    <definedName name="C531801_">#REF!</definedName>
    <definedName name="C534501_" localSheetId="7">#REF!</definedName>
    <definedName name="C534501_" localSheetId="22">#REF!</definedName>
    <definedName name="C534501_" localSheetId="41">#REF!</definedName>
    <definedName name="C534501_" localSheetId="43">#REF!</definedName>
    <definedName name="C534501_">#REF!</definedName>
    <definedName name="C534502_" localSheetId="7">#REF!</definedName>
    <definedName name="C534502_" localSheetId="22">#REF!</definedName>
    <definedName name="C534502_" localSheetId="41">#REF!</definedName>
    <definedName name="C534502_" localSheetId="43">#REF!</definedName>
    <definedName name="C534502_">#REF!</definedName>
    <definedName name="C534503_" localSheetId="7">#REF!</definedName>
    <definedName name="C534503_" localSheetId="22">#REF!</definedName>
    <definedName name="C534503_" localSheetId="41">#REF!</definedName>
    <definedName name="C534503_" localSheetId="43">#REF!</definedName>
    <definedName name="C534503_">#REF!</definedName>
    <definedName name="C534504_" localSheetId="7">#REF!</definedName>
    <definedName name="C534504_" localSheetId="22">#REF!</definedName>
    <definedName name="C534504_" localSheetId="41">#REF!</definedName>
    <definedName name="C534504_" localSheetId="43">#REF!</definedName>
    <definedName name="C534504_">#REF!</definedName>
    <definedName name="C534505_" localSheetId="7">#REF!</definedName>
    <definedName name="C534505_" localSheetId="22">#REF!</definedName>
    <definedName name="C534505_" localSheetId="41">#REF!</definedName>
    <definedName name="C534505_" localSheetId="43">#REF!</definedName>
    <definedName name="C534505_">#REF!</definedName>
    <definedName name="C534506_" localSheetId="7">#REF!</definedName>
    <definedName name="C534506_" localSheetId="22">#REF!</definedName>
    <definedName name="C534506_" localSheetId="41">#REF!</definedName>
    <definedName name="C534506_" localSheetId="43">#REF!</definedName>
    <definedName name="C534506_">#REF!</definedName>
    <definedName name="C534507_" localSheetId="7">#REF!</definedName>
    <definedName name="C534507_" localSheetId="22">#REF!</definedName>
    <definedName name="C534507_" localSheetId="41">#REF!</definedName>
    <definedName name="C534507_" localSheetId="43">#REF!</definedName>
    <definedName name="C534507_">#REF!</definedName>
    <definedName name="C534509_" localSheetId="7">#REF!</definedName>
    <definedName name="C534509_" localSheetId="22">#REF!</definedName>
    <definedName name="C534509_" localSheetId="41">#REF!</definedName>
    <definedName name="C534509_" localSheetId="43">#REF!</definedName>
    <definedName name="C534509_">#REF!</definedName>
    <definedName name="C534590_" localSheetId="7">#REF!</definedName>
    <definedName name="C534590_" localSheetId="22">#REF!</definedName>
    <definedName name="C534590_" localSheetId="41">#REF!</definedName>
    <definedName name="C534590_" localSheetId="43">#REF!</definedName>
    <definedName name="C534590_">#REF!</definedName>
    <definedName name="C580301_" localSheetId="7">#REF!</definedName>
    <definedName name="C580301_" localSheetId="22">#REF!</definedName>
    <definedName name="C580301_" localSheetId="41">#REF!</definedName>
    <definedName name="C580301_" localSheetId="43">#REF!</definedName>
    <definedName name="C580301_">#REF!</definedName>
    <definedName name="C580302_" localSheetId="7">#REF!</definedName>
    <definedName name="C580302_" localSheetId="22">#REF!</definedName>
    <definedName name="C580302_" localSheetId="41">#REF!</definedName>
    <definedName name="C580302_" localSheetId="43">#REF!</definedName>
    <definedName name="C580302_">#REF!</definedName>
    <definedName name="C580312_" localSheetId="7">#REF!</definedName>
    <definedName name="C580312_" localSheetId="22">#REF!</definedName>
    <definedName name="C580312_" localSheetId="41">#REF!</definedName>
    <definedName name="C580312_" localSheetId="43">#REF!</definedName>
    <definedName name="C580312_">#REF!</definedName>
    <definedName name="C580313_" localSheetId="7">#REF!</definedName>
    <definedName name="C580313_" localSheetId="22">#REF!</definedName>
    <definedName name="C580313_" localSheetId="41">#REF!</definedName>
    <definedName name="C580313_" localSheetId="43">#REF!</definedName>
    <definedName name="C580313_">#REF!</definedName>
    <definedName name="C580334_" localSheetId="7">#REF!</definedName>
    <definedName name="C580334_" localSheetId="22">#REF!</definedName>
    <definedName name="C580334_" localSheetId="41">#REF!</definedName>
    <definedName name="C580334_" localSheetId="43">#REF!</definedName>
    <definedName name="C580334_">#REF!</definedName>
    <definedName name="C580336_" localSheetId="7">#REF!</definedName>
    <definedName name="C580336_" localSheetId="22">#REF!</definedName>
    <definedName name="C580336_" localSheetId="41">#REF!</definedName>
    <definedName name="C580336_" localSheetId="43">#REF!</definedName>
    <definedName name="C580336_">#REF!</definedName>
    <definedName name="C580337_" localSheetId="7">#REF!</definedName>
    <definedName name="C580337_" localSheetId="22">#REF!</definedName>
    <definedName name="C580337_" localSheetId="41">#REF!</definedName>
    <definedName name="C580337_" localSheetId="43">#REF!</definedName>
    <definedName name="C580337_">#REF!</definedName>
    <definedName name="C580338_" localSheetId="7">#REF!</definedName>
    <definedName name="C580338_" localSheetId="22">#REF!</definedName>
    <definedName name="C580338_" localSheetId="41">#REF!</definedName>
    <definedName name="C580338_" localSheetId="43">#REF!</definedName>
    <definedName name="C580338_">#REF!</definedName>
    <definedName name="C580339_" localSheetId="7">#REF!</definedName>
    <definedName name="C580339_" localSheetId="22">#REF!</definedName>
    <definedName name="C580339_" localSheetId="41">#REF!</definedName>
    <definedName name="C580339_" localSheetId="43">#REF!</definedName>
    <definedName name="C580339_">#REF!</definedName>
    <definedName name="C580340_" localSheetId="7">#REF!</definedName>
    <definedName name="C580340_" localSheetId="22">#REF!</definedName>
    <definedName name="C580340_" localSheetId="41">#REF!</definedName>
    <definedName name="C580340_" localSheetId="43">#REF!</definedName>
    <definedName name="C580340_">#REF!</definedName>
    <definedName name="C580341_" localSheetId="7">#REF!</definedName>
    <definedName name="C580341_" localSheetId="22">#REF!</definedName>
    <definedName name="C580341_" localSheetId="41">#REF!</definedName>
    <definedName name="C580341_" localSheetId="43">#REF!</definedName>
    <definedName name="C580341_">#REF!</definedName>
    <definedName name="C580342_" localSheetId="7">#REF!</definedName>
    <definedName name="C580342_" localSheetId="22">#REF!</definedName>
    <definedName name="C580342_" localSheetId="41">#REF!</definedName>
    <definedName name="C580342_" localSheetId="43">#REF!</definedName>
    <definedName name="C580342_">#REF!</definedName>
    <definedName name="C580343_" localSheetId="7">#REF!</definedName>
    <definedName name="C580343_" localSheetId="22">#REF!</definedName>
    <definedName name="C580343_" localSheetId="41">#REF!</definedName>
    <definedName name="C580343_" localSheetId="43">#REF!</definedName>
    <definedName name="C580343_">#REF!</definedName>
    <definedName name="C580344_" localSheetId="7">#REF!</definedName>
    <definedName name="C580344_" localSheetId="22">#REF!</definedName>
    <definedName name="C580344_" localSheetId="41">#REF!</definedName>
    <definedName name="C580344_" localSheetId="43">#REF!</definedName>
    <definedName name="C580344_">#REF!</definedName>
    <definedName name="C580345_" localSheetId="7">#REF!</definedName>
    <definedName name="C580345_" localSheetId="22">#REF!</definedName>
    <definedName name="C580345_" localSheetId="41">#REF!</definedName>
    <definedName name="C580345_" localSheetId="43">#REF!</definedName>
    <definedName name="C580345_">#REF!</definedName>
    <definedName name="C580390_" localSheetId="7">#REF!</definedName>
    <definedName name="C580390_" localSheetId="22">#REF!</definedName>
    <definedName name="C580390_" localSheetId="41">#REF!</definedName>
    <definedName name="C580390_" localSheetId="43">#REF!</definedName>
    <definedName name="C580390_">#REF!</definedName>
    <definedName name="C580558_" localSheetId="7">#REF!</definedName>
    <definedName name="C580558_" localSheetId="22">#REF!</definedName>
    <definedName name="C580558_" localSheetId="41">#REF!</definedName>
    <definedName name="C580558_" localSheetId="43">#REF!</definedName>
    <definedName name="C580558_">#REF!</definedName>
    <definedName name="C580559_" localSheetId="7">#REF!</definedName>
    <definedName name="C580559_" localSheetId="22">#REF!</definedName>
    <definedName name="C580559_" localSheetId="41">#REF!</definedName>
    <definedName name="C580559_" localSheetId="43">#REF!</definedName>
    <definedName name="C580559_">#REF!</definedName>
    <definedName name="C580560_" localSheetId="7">#REF!</definedName>
    <definedName name="C580560_" localSheetId="22">#REF!</definedName>
    <definedName name="C580560_" localSheetId="41">#REF!</definedName>
    <definedName name="C580560_" localSheetId="43">#REF!</definedName>
    <definedName name="C580560_">#REF!</definedName>
    <definedName name="C580565_" localSheetId="7">#REF!</definedName>
    <definedName name="C580565_" localSheetId="22">#REF!</definedName>
    <definedName name="C580565_" localSheetId="41">#REF!</definedName>
    <definedName name="C580565_" localSheetId="43">#REF!</definedName>
    <definedName name="C580565_">#REF!</definedName>
    <definedName name="C580567_" localSheetId="7">#REF!</definedName>
    <definedName name="C580567_" localSheetId="22">#REF!</definedName>
    <definedName name="C580567_" localSheetId="41">#REF!</definedName>
    <definedName name="C580567_" localSheetId="43">#REF!</definedName>
    <definedName name="C580567_">#REF!</definedName>
    <definedName name="C580568_" localSheetId="7">#REF!</definedName>
    <definedName name="C580568_" localSheetId="22">#REF!</definedName>
    <definedName name="C580568_" localSheetId="41">#REF!</definedName>
    <definedName name="C580568_" localSheetId="43">#REF!</definedName>
    <definedName name="C580568_">#REF!</definedName>
    <definedName name="C580569_" localSheetId="7">#REF!</definedName>
    <definedName name="C580569_" localSheetId="22">#REF!</definedName>
    <definedName name="C580569_" localSheetId="41">#REF!</definedName>
    <definedName name="C580569_" localSheetId="43">#REF!</definedName>
    <definedName name="C580569_">#REF!</definedName>
    <definedName name="C580570_" localSheetId="7">#REF!</definedName>
    <definedName name="C580570_" localSheetId="22">#REF!</definedName>
    <definedName name="C580570_" localSheetId="41">#REF!</definedName>
    <definedName name="C580570_" localSheetId="43">#REF!</definedName>
    <definedName name="C580570_">#REF!</definedName>
    <definedName name="C580571_" localSheetId="7">#REF!</definedName>
    <definedName name="C580571_" localSheetId="22">#REF!</definedName>
    <definedName name="C580571_" localSheetId="41">#REF!</definedName>
    <definedName name="C580571_" localSheetId="43">#REF!</definedName>
    <definedName name="C580571_">#REF!</definedName>
    <definedName name="C580572_" localSheetId="7">#REF!</definedName>
    <definedName name="C580572_" localSheetId="22">#REF!</definedName>
    <definedName name="C580572_" localSheetId="41">#REF!</definedName>
    <definedName name="C580572_" localSheetId="43">#REF!</definedName>
    <definedName name="C580572_">#REF!</definedName>
    <definedName name="C580574_" localSheetId="7">#REF!</definedName>
    <definedName name="C580574_" localSheetId="22">#REF!</definedName>
    <definedName name="C580574_" localSheetId="41">#REF!</definedName>
    <definedName name="C580574_" localSheetId="43">#REF!</definedName>
    <definedName name="C580574_">#REF!</definedName>
    <definedName name="C580631_" localSheetId="7">#REF!</definedName>
    <definedName name="C580631_" localSheetId="22">#REF!</definedName>
    <definedName name="C580631_" localSheetId="41">#REF!</definedName>
    <definedName name="C580631_" localSheetId="43">#REF!</definedName>
    <definedName name="C580631_">#REF!</definedName>
    <definedName name="C580632_" localSheetId="7">#REF!</definedName>
    <definedName name="C580632_" localSheetId="22">#REF!</definedName>
    <definedName name="C580632_" localSheetId="41">#REF!</definedName>
    <definedName name="C580632_" localSheetId="43">#REF!</definedName>
    <definedName name="C580632_">#REF!</definedName>
    <definedName name="C580633_" localSheetId="7">#REF!</definedName>
    <definedName name="C580633_" localSheetId="22">#REF!</definedName>
    <definedName name="C580633_" localSheetId="41">#REF!</definedName>
    <definedName name="C580633_" localSheetId="43">#REF!</definedName>
    <definedName name="C580633_">#REF!</definedName>
    <definedName name="C580634_" localSheetId="7">#REF!</definedName>
    <definedName name="C580634_" localSheetId="22">#REF!</definedName>
    <definedName name="C580634_" localSheetId="41">#REF!</definedName>
    <definedName name="C580634_" localSheetId="43">#REF!</definedName>
    <definedName name="C580634_">#REF!</definedName>
    <definedName name="C580635_" localSheetId="7">#REF!</definedName>
    <definedName name="C580635_" localSheetId="22">#REF!</definedName>
    <definedName name="C580635_" localSheetId="41">#REF!</definedName>
    <definedName name="C580635_" localSheetId="43">#REF!</definedName>
    <definedName name="C580635_">#REF!</definedName>
    <definedName name="C580801_" localSheetId="7">#REF!</definedName>
    <definedName name="C580801_" localSheetId="22">#REF!</definedName>
    <definedName name="C580801_" localSheetId="41">#REF!</definedName>
    <definedName name="C580801_" localSheetId="43">#REF!</definedName>
    <definedName name="C580801_">#REF!</definedName>
    <definedName name="C580802_" localSheetId="7">#REF!</definedName>
    <definedName name="C580802_" localSheetId="22">#REF!</definedName>
    <definedName name="C580802_" localSheetId="41">#REF!</definedName>
    <definedName name="C580802_" localSheetId="43">#REF!</definedName>
    <definedName name="C580802_">#REF!</definedName>
    <definedName name="C581003_" localSheetId="7">#REF!</definedName>
    <definedName name="C581003_" localSheetId="22">#REF!</definedName>
    <definedName name="C581003_" localSheetId="41">#REF!</definedName>
    <definedName name="C581003_" localSheetId="43">#REF!</definedName>
    <definedName name="C581003_">#REF!</definedName>
    <definedName name="C581006_" localSheetId="7">#REF!</definedName>
    <definedName name="C581006_" localSheetId="22">#REF!</definedName>
    <definedName name="C581006_" localSheetId="41">#REF!</definedName>
    <definedName name="C581006_" localSheetId="43">#REF!</definedName>
    <definedName name="C581006_">#REF!</definedName>
    <definedName name="C581010_" localSheetId="7">#REF!</definedName>
    <definedName name="C581010_" localSheetId="22">#REF!</definedName>
    <definedName name="C581010_" localSheetId="41">#REF!</definedName>
    <definedName name="C581010_" localSheetId="43">#REF!</definedName>
    <definedName name="C581010_">#REF!</definedName>
    <definedName name="C590501_" localSheetId="7">#REF!</definedName>
    <definedName name="C590501_" localSheetId="22">#REF!</definedName>
    <definedName name="C590501_" localSheetId="41">#REF!</definedName>
    <definedName name="C590501_" localSheetId="43">#REF!</definedName>
    <definedName name="C590501_">#REF!</definedName>
    <definedName name="C590502_" localSheetId="7">#REF!</definedName>
    <definedName name="C590502_" localSheetId="22">#REF!</definedName>
    <definedName name="C590502_" localSheetId="41">#REF!</definedName>
    <definedName name="C590502_" localSheetId="43">#REF!</definedName>
    <definedName name="C590502_">#REF!</definedName>
    <definedName name="C599801_" localSheetId="7">#REF!</definedName>
    <definedName name="C599801_" localSheetId="22">#REF!</definedName>
    <definedName name="C599801_" localSheetId="41">#REF!</definedName>
    <definedName name="C599801_" localSheetId="43">#REF!</definedName>
    <definedName name="C599801_">#REF!</definedName>
    <definedName name="C599802_" localSheetId="7">#REF!</definedName>
    <definedName name="C599802_" localSheetId="22">#REF!</definedName>
    <definedName name="C599802_" localSheetId="41">#REF!</definedName>
    <definedName name="C599802_" localSheetId="43">#REF!</definedName>
    <definedName name="C599802_">#REF!</definedName>
    <definedName name="C640104_" localSheetId="7">#REF!</definedName>
    <definedName name="C640104_" localSheetId="22">#REF!</definedName>
    <definedName name="C640104_" localSheetId="41">#REF!</definedName>
    <definedName name="C640104_" localSheetId="43">#REF!</definedName>
    <definedName name="C640104_">#REF!</definedName>
    <definedName name="C640105_" localSheetId="7">#REF!</definedName>
    <definedName name="C640105_" localSheetId="22">#REF!</definedName>
    <definedName name="C640105_" localSheetId="41">#REF!</definedName>
    <definedName name="C640105_" localSheetId="43">#REF!</definedName>
    <definedName name="C640105_">#REF!</definedName>
    <definedName name="C640106_" localSheetId="7">#REF!</definedName>
    <definedName name="C640106_" localSheetId="22">#REF!</definedName>
    <definedName name="C640106_" localSheetId="41">#REF!</definedName>
    <definedName name="C640106_" localSheetId="43">#REF!</definedName>
    <definedName name="C640106_">#REF!</definedName>
    <definedName name="C640107_" localSheetId="7">#REF!</definedName>
    <definedName name="C640107_" localSheetId="22">#REF!</definedName>
    <definedName name="C640107_" localSheetId="41">#REF!</definedName>
    <definedName name="C640107_" localSheetId="43">#REF!</definedName>
    <definedName name="C640107_">#REF!</definedName>
    <definedName name="C640108_" localSheetId="7">#REF!</definedName>
    <definedName name="C640108_" localSheetId="22">#REF!</definedName>
    <definedName name="C640108_" localSheetId="41">#REF!</definedName>
    <definedName name="C640108_" localSheetId="43">#REF!</definedName>
    <definedName name="C640108_">#REF!</definedName>
    <definedName name="C641112_" localSheetId="7">#REF!</definedName>
    <definedName name="C641112_" localSheetId="22">#REF!</definedName>
    <definedName name="C641112_" localSheetId="41">#REF!</definedName>
    <definedName name="C641112_" localSheetId="43">#REF!</definedName>
    <definedName name="C641112_">#REF!</definedName>
    <definedName name="C641114_" localSheetId="7">#REF!</definedName>
    <definedName name="C641114_" localSheetId="22">#REF!</definedName>
    <definedName name="C641114_" localSheetId="41">#REF!</definedName>
    <definedName name="C641114_" localSheetId="43">#REF!</definedName>
    <definedName name="C641114_">#REF!</definedName>
    <definedName name="C641202_" localSheetId="7">#REF!</definedName>
    <definedName name="C641202_" localSheetId="22">#REF!</definedName>
    <definedName name="C641202_" localSheetId="41">#REF!</definedName>
    <definedName name="C641202_" localSheetId="43">#REF!</definedName>
    <definedName name="C641202_">#REF!</definedName>
    <definedName name="C641204_" localSheetId="7">#REF!</definedName>
    <definedName name="C641204_" localSheetId="22">#REF!</definedName>
    <definedName name="C641204_" localSheetId="41">#REF!</definedName>
    <definedName name="C641204_" localSheetId="43">#REF!</definedName>
    <definedName name="C641204_">#REF!</definedName>
    <definedName name="C641205_" localSheetId="7">#REF!</definedName>
    <definedName name="C641205_" localSheetId="22">#REF!</definedName>
    <definedName name="C641205_" localSheetId="41">#REF!</definedName>
    <definedName name="C641205_" localSheetId="43">#REF!</definedName>
    <definedName name="C641205_">#REF!</definedName>
    <definedName name="C641290_" localSheetId="7">#REF!</definedName>
    <definedName name="C641290_" localSheetId="22">#REF!</definedName>
    <definedName name="C641290_" localSheetId="41">#REF!</definedName>
    <definedName name="C641290_" localSheetId="43">#REF!</definedName>
    <definedName name="C641290_">#REF!</definedName>
    <definedName name="CA" localSheetId="7">#REF!</definedName>
    <definedName name="CA" localSheetId="22">#REF!</definedName>
    <definedName name="CA" localSheetId="32">#REF!</definedName>
    <definedName name="CA" localSheetId="34">#REF!</definedName>
    <definedName name="CA" localSheetId="36">#REF!</definedName>
    <definedName name="CA" localSheetId="39">#REF!</definedName>
    <definedName name="CA" localSheetId="45">#REF!</definedName>
    <definedName name="CA" localSheetId="46">#REF!</definedName>
    <definedName name="CA" localSheetId="37">#REF!</definedName>
    <definedName name="CA" localSheetId="38">#REF!</definedName>
    <definedName name="CA" localSheetId="40">#REF!</definedName>
    <definedName name="CA" localSheetId="33">#REF!</definedName>
    <definedName name="CA" localSheetId="35">#REF!</definedName>
    <definedName name="CA" localSheetId="41">#REF!</definedName>
    <definedName name="CA" localSheetId="43">#REF!</definedName>
    <definedName name="CA">#REF!</definedName>
    <definedName name="CAD" localSheetId="7">#REF!</definedName>
    <definedName name="CAD" localSheetId="22">#REF!</definedName>
    <definedName name="CAD" localSheetId="32">#REF!</definedName>
    <definedName name="CAD" localSheetId="34">#REF!</definedName>
    <definedName name="CAD" localSheetId="36">#REF!</definedName>
    <definedName name="CAD" localSheetId="39">#REF!</definedName>
    <definedName name="CAD" localSheetId="45">#REF!</definedName>
    <definedName name="CAD" localSheetId="46">#REF!</definedName>
    <definedName name="CAD" localSheetId="37">#REF!</definedName>
    <definedName name="CAD" localSheetId="38">#REF!</definedName>
    <definedName name="CAD" localSheetId="40">#REF!</definedName>
    <definedName name="CAD" localSheetId="33">#REF!</definedName>
    <definedName name="CAD" localSheetId="35">#REF!</definedName>
    <definedName name="CAD" localSheetId="41">#REF!</definedName>
    <definedName name="CAD" localSheetId="43">#REF!</definedName>
    <definedName name="CAD">#REF!</definedName>
    <definedName name="CAe" localSheetId="7">#REF!</definedName>
    <definedName name="CAe" localSheetId="22">#REF!</definedName>
    <definedName name="CAe" localSheetId="32">#REF!</definedName>
    <definedName name="CAe" localSheetId="34">#REF!</definedName>
    <definedName name="CAe" localSheetId="36">#REF!</definedName>
    <definedName name="CAe" localSheetId="39">#REF!</definedName>
    <definedName name="CAe" localSheetId="45">#REF!</definedName>
    <definedName name="CAe" localSheetId="46">#REF!</definedName>
    <definedName name="CAe" localSheetId="37">#REF!</definedName>
    <definedName name="CAe" localSheetId="38">#REF!</definedName>
    <definedName name="CAe" localSheetId="40">#REF!</definedName>
    <definedName name="CAe" localSheetId="33">#REF!</definedName>
    <definedName name="CAe" localSheetId="35">#REF!</definedName>
    <definedName name="CAe" localSheetId="41">#REF!</definedName>
    <definedName name="CAe" localSheetId="43">#REF!</definedName>
    <definedName name="CAe">#REF!</definedName>
    <definedName name="CAM" localSheetId="7">#REF!</definedName>
    <definedName name="CAM" localSheetId="22">#REF!</definedName>
    <definedName name="CAM" localSheetId="45">#REF!</definedName>
    <definedName name="CAM" localSheetId="46">#REF!</definedName>
    <definedName name="CAM" localSheetId="41">#REF!</definedName>
    <definedName name="CAM" localSheetId="43">#REF!</definedName>
    <definedName name="CAM">#REF!</definedName>
    <definedName name="CAMBIO" localSheetId="7">#REF!</definedName>
    <definedName name="CAMBIO" localSheetId="22">#REF!</definedName>
    <definedName name="CAMBIO" localSheetId="36">#REF!</definedName>
    <definedName name="CAMBIO" localSheetId="39">#REF!</definedName>
    <definedName name="CAMBIO" localSheetId="45">#REF!</definedName>
    <definedName name="CAMBIO" localSheetId="46">#REF!,#REF!,#REF!,#REF!,#REF!,#REF!,#REF!,#REF!,#REF!,#REF!,#REF!,#REF!,#REF!,#REF!,#REF!,#REF!,#REF!,#REF!,#REF!,#REF!,#REF!</definedName>
    <definedName name="CAMBIO" localSheetId="37">#REF!</definedName>
    <definedName name="CAMBIO" localSheetId="38">#REF!</definedName>
    <definedName name="CAMBIO" localSheetId="40">#REF!</definedName>
    <definedName name="cambio" localSheetId="41">#REF!</definedName>
    <definedName name="cambio" localSheetId="43">#REF!</definedName>
    <definedName name="CAMBIO">#REF!</definedName>
    <definedName name="Cambio_billones" localSheetId="7">#REF!</definedName>
    <definedName name="Cambio_billones" localSheetId="22">#REF!</definedName>
    <definedName name="Cambio_billones" localSheetId="46">#REF!</definedName>
    <definedName name="Cambio_billones" localSheetId="41">#REF!</definedName>
    <definedName name="Cambio_billones" localSheetId="43">#REF!</definedName>
    <definedName name="Cambio_billones">#REF!</definedName>
    <definedName name="cambio1" localSheetId="7">#REF!</definedName>
    <definedName name="cambio1" localSheetId="22">#REF!</definedName>
    <definedName name="cambio1" localSheetId="32">#REF!</definedName>
    <definedName name="cambio1" localSheetId="34">#REF!</definedName>
    <definedName name="cambio1" localSheetId="36">#REF!</definedName>
    <definedName name="cambio1" localSheetId="39">#REF!</definedName>
    <definedName name="cambio1" localSheetId="46">#REF!</definedName>
    <definedName name="cambio1" localSheetId="37">#REF!</definedName>
    <definedName name="cambio1" localSheetId="38">#REF!</definedName>
    <definedName name="cambio1" localSheetId="40">#REF!</definedName>
    <definedName name="cambio1" localSheetId="33">#REF!</definedName>
    <definedName name="cambio1" localSheetId="35">#REF!</definedName>
    <definedName name="cambio1" localSheetId="41">#REF!</definedName>
    <definedName name="cambio1" localSheetId="43">#REF!</definedName>
    <definedName name="cambio1">#REF!</definedName>
    <definedName name="cambio2" localSheetId="7">#REF!</definedName>
    <definedName name="cambio2" localSheetId="22">#REF!</definedName>
    <definedName name="cambio2" localSheetId="32">#REF!</definedName>
    <definedName name="cambio2" localSheetId="34">#REF!</definedName>
    <definedName name="cambio2" localSheetId="36">#REF!</definedName>
    <definedName name="cambio2" localSheetId="39">#REF!</definedName>
    <definedName name="cambio2" localSheetId="46">#REF!</definedName>
    <definedName name="cambio2" localSheetId="37">#REF!</definedName>
    <definedName name="cambio2" localSheetId="38">#REF!</definedName>
    <definedName name="cambio2" localSheetId="40">#REF!</definedName>
    <definedName name="cambio2" localSheetId="33">#REF!</definedName>
    <definedName name="cambio2" localSheetId="35">#REF!</definedName>
    <definedName name="cambio2" localSheetId="41">#REF!</definedName>
    <definedName name="cambio2" localSheetId="43">#REF!</definedName>
    <definedName name="cambio2">#REF!</definedName>
    <definedName name="CAMBIOSFMI2003" localSheetId="22">#REF!</definedName>
    <definedName name="CAMBIOSFMI2003" localSheetId="46">#REF!</definedName>
    <definedName name="CAMBIOSFMI2003">#REF!</definedName>
    <definedName name="CAMBIOSFMI2004" localSheetId="22">#REF!</definedName>
    <definedName name="CAMBIOSFMI2004" localSheetId="46">#REF!</definedName>
    <definedName name="CAMBIOSFMI2004">#REF!</definedName>
    <definedName name="CANHOYBCH" localSheetId="22">#REF!</definedName>
    <definedName name="CANHOYBCH" localSheetId="46">#REF!</definedName>
    <definedName name="CANHOYBCH">#REF!</definedName>
    <definedName name="CANHOYBOG" localSheetId="22">#REF!</definedName>
    <definedName name="CANHOYBOG" localSheetId="46">#REF!</definedName>
    <definedName name="CANHOYBOG">#REF!</definedName>
    <definedName name="CANHOYBQ" localSheetId="22">#REF!</definedName>
    <definedName name="CANHOYBQ" localSheetId="46">#REF!</definedName>
    <definedName name="CANHOYBQ">#REF!</definedName>
    <definedName name="CANHOYBUC" localSheetId="22">#REF!</definedName>
    <definedName name="CANHOYBUC" localSheetId="46">#REF!</definedName>
    <definedName name="CANHOYBUC">#REF!</definedName>
    <definedName name="CANHOYCAL" localSheetId="22">#REF!</definedName>
    <definedName name="CANHOYCAL" localSheetId="46">#REF!</definedName>
    <definedName name="CANHOYCAL">#REF!</definedName>
    <definedName name="CANHOYMED" localSheetId="22">#REF!</definedName>
    <definedName name="CANHOYMED" localSheetId="46">#REF!</definedName>
    <definedName name="CANHOYMED">#REF!</definedName>
    <definedName name="capanual" localSheetId="7">#REF!</definedName>
    <definedName name="capanual" localSheetId="22">#REF!</definedName>
    <definedName name="capanual" localSheetId="32">#REF!</definedName>
    <definedName name="capanual" localSheetId="34">#REF!</definedName>
    <definedName name="capanual" localSheetId="36">#REF!</definedName>
    <definedName name="capanual" localSheetId="39">#REF!</definedName>
    <definedName name="capanual" localSheetId="45">#REF!</definedName>
    <definedName name="capanual" localSheetId="46">#REF!</definedName>
    <definedName name="capanual" localSheetId="37">#REF!</definedName>
    <definedName name="capanual" localSheetId="38">#REF!</definedName>
    <definedName name="capanual" localSheetId="40">#REF!</definedName>
    <definedName name="capanual" localSheetId="33">#REF!</definedName>
    <definedName name="capanual" localSheetId="35">#REF!</definedName>
    <definedName name="capanual" localSheetId="41">#REF!</definedName>
    <definedName name="capanual" localSheetId="43">#REF!</definedName>
    <definedName name="capanual">#REF!</definedName>
    <definedName name="CAperc" localSheetId="7">#REF!</definedName>
    <definedName name="CAperc" localSheetId="22">#REF!</definedName>
    <definedName name="CAperc" localSheetId="36">#REF!</definedName>
    <definedName name="CAperc" localSheetId="39">#REF!</definedName>
    <definedName name="CAperc" localSheetId="45">#REF!</definedName>
    <definedName name="CAperc" localSheetId="46">#REF!</definedName>
    <definedName name="CAperc" localSheetId="37">#REF!</definedName>
    <definedName name="CAperc" localSheetId="38">#REF!</definedName>
    <definedName name="CAperc" localSheetId="40">#REF!</definedName>
    <definedName name="CAperc" localSheetId="41">#REF!</definedName>
    <definedName name="CAperc" localSheetId="43">#REF!</definedName>
    <definedName name="CAperc">#REF!</definedName>
    <definedName name="CAPITAL" localSheetId="22">#REF!</definedName>
    <definedName name="CAPITAL" localSheetId="46">#REF!</definedName>
    <definedName name="CAPITAL">#REF!</definedName>
    <definedName name="CAPSIS" localSheetId="7">#REF!</definedName>
    <definedName name="CAPSIS" localSheetId="22">#REF!</definedName>
    <definedName name="CAPSIS" localSheetId="46">#REF!</definedName>
    <definedName name="CAPSIS" localSheetId="41">#REF!</definedName>
    <definedName name="CAPSIS" localSheetId="43">#REF!</definedName>
    <definedName name="CAPSIS">#REF!</definedName>
    <definedName name="CAPTACIONcuadro1" localSheetId="7">#REF!</definedName>
    <definedName name="CAPTACIONcuadro1" localSheetId="22">#REF!</definedName>
    <definedName name="CAPTACIONcuadro1" localSheetId="32">#REF!</definedName>
    <definedName name="CAPTACIONcuadro1" localSheetId="34">#REF!</definedName>
    <definedName name="CAPTACIONcuadro1" localSheetId="36">#REF!</definedName>
    <definedName name="CAPTACIONcuadro1" localSheetId="39">#REF!</definedName>
    <definedName name="CAPTACIONcuadro1" localSheetId="45">#REF!</definedName>
    <definedName name="CAPTACIONcuadro1" localSheetId="46">#REF!</definedName>
    <definedName name="CAPTACIONcuadro1" localSheetId="37">#REF!</definedName>
    <definedName name="CAPTACIONcuadro1" localSheetId="38">#REF!</definedName>
    <definedName name="CAPTACIONcuadro1" localSheetId="40">#REF!</definedName>
    <definedName name="CAPTACIONcuadro1" localSheetId="33">#REF!</definedName>
    <definedName name="CAPTACIONcuadro1" localSheetId="35">#REF!</definedName>
    <definedName name="CAPTACIONcuadro1" localSheetId="41">#REF!</definedName>
    <definedName name="CAPTACIONcuadro1" localSheetId="43">#REF!</definedName>
    <definedName name="CAPTACIONcuadro1">#REF!</definedName>
    <definedName name="CAPTACIONcuadro2" localSheetId="7">#REF!</definedName>
    <definedName name="CAPTACIONcuadro2" localSheetId="22">#REF!</definedName>
    <definedName name="CAPTACIONcuadro2" localSheetId="32">#REF!</definedName>
    <definedName name="CAPTACIONcuadro2" localSheetId="34">#REF!</definedName>
    <definedName name="CAPTACIONcuadro2" localSheetId="36">#REF!</definedName>
    <definedName name="CAPTACIONcuadro2" localSheetId="39">#REF!</definedName>
    <definedName name="CAPTACIONcuadro2" localSheetId="45">#REF!</definedName>
    <definedName name="CAPTACIONcuadro2" localSheetId="46">#REF!</definedName>
    <definedName name="CAPTACIONcuadro2" localSheetId="37">#REF!</definedName>
    <definedName name="CAPTACIONcuadro2" localSheetId="38">#REF!</definedName>
    <definedName name="CAPTACIONcuadro2" localSheetId="40">#REF!</definedName>
    <definedName name="CAPTACIONcuadro2" localSheetId="33">#REF!</definedName>
    <definedName name="CAPTACIONcuadro2" localSheetId="35">#REF!</definedName>
    <definedName name="CAPTACIONcuadro2" localSheetId="41">#REF!</definedName>
    <definedName name="CAPTACIONcuadro2" localSheetId="43">#REF!</definedName>
    <definedName name="CAPTACIONcuadro2">#REF!</definedName>
    <definedName name="CAr" localSheetId="7">#REF!</definedName>
    <definedName name="CAr" localSheetId="22">#REF!</definedName>
    <definedName name="CAr" localSheetId="32">#REF!</definedName>
    <definedName name="CAr" localSheetId="34">#REF!</definedName>
    <definedName name="CAr" localSheetId="36">#REF!</definedName>
    <definedName name="CAr" localSheetId="39">#REF!</definedName>
    <definedName name="CAr" localSheetId="45">#REF!</definedName>
    <definedName name="CAr" localSheetId="46">#REF!</definedName>
    <definedName name="CAr" localSheetId="37">#REF!</definedName>
    <definedName name="CAr" localSheetId="38">#REF!</definedName>
    <definedName name="CAr" localSheetId="40">#REF!</definedName>
    <definedName name="CAr" localSheetId="33">#REF!</definedName>
    <definedName name="CAr" localSheetId="35">#REF!</definedName>
    <definedName name="CAr" localSheetId="41">#REF!</definedName>
    <definedName name="CAr" localSheetId="43">#REF!</definedName>
    <definedName name="CAr">#REF!</definedName>
    <definedName name="CAR0" localSheetId="7">#REF!</definedName>
    <definedName name="CAR0" localSheetId="22">#REF!</definedName>
    <definedName name="CAR0" localSheetId="32">#REF!</definedName>
    <definedName name="CAR0" localSheetId="34">#REF!</definedName>
    <definedName name="CAR0" localSheetId="36">#REF!</definedName>
    <definedName name="CAR0" localSheetId="39">#REF!</definedName>
    <definedName name="CAR0" localSheetId="37">#REF!</definedName>
    <definedName name="CAR0" localSheetId="38">#REF!</definedName>
    <definedName name="CAR0" localSheetId="40">#REF!</definedName>
    <definedName name="CAR0" localSheetId="33">#REF!</definedName>
    <definedName name="CAR0" localSheetId="35">#REF!</definedName>
    <definedName name="CAR0" localSheetId="41">#REF!</definedName>
    <definedName name="CAR0" localSheetId="43">#REF!</definedName>
    <definedName name="CAR0">#REF!</definedName>
    <definedName name="CARBOCRECIM" localSheetId="185">#REF!</definedName>
    <definedName name="CARBOCRECIM" localSheetId="188">#REF!</definedName>
    <definedName name="CARBOCRECIM" localSheetId="7">#REF!</definedName>
    <definedName name="CARBOCRECIM" localSheetId="9">#REF!</definedName>
    <definedName name="CARBOCRECIM" localSheetId="22">#REF!</definedName>
    <definedName name="CARBOCRECIM" localSheetId="32">#REF!</definedName>
    <definedName name="CARBOCRECIM" localSheetId="34">#REF!</definedName>
    <definedName name="CARBOCRECIM" localSheetId="36">#REF!</definedName>
    <definedName name="CARBOCRECIM" localSheetId="39">#REF!</definedName>
    <definedName name="CARBOCRECIM" localSheetId="45">#REF!</definedName>
    <definedName name="CARBOCRECIM" localSheetId="56">#REF!</definedName>
    <definedName name="CARBOCRECIM" localSheetId="59">#REF!</definedName>
    <definedName name="CARBOCRECIM" localSheetId="62">#REF!</definedName>
    <definedName name="CARBOCRECIM" localSheetId="78">#REF!</definedName>
    <definedName name="CARBOCRECIM" localSheetId="80">#REF!</definedName>
    <definedName name="CARBOCRECIM" localSheetId="83">#REF!</definedName>
    <definedName name="CARBOCRECIM" localSheetId="86">#REF!</definedName>
    <definedName name="CARBOCRECIM" localSheetId="46">#REF!</definedName>
    <definedName name="CARBOCRECIM" localSheetId="183">#REF!</definedName>
    <definedName name="CARBOCRECIM" localSheetId="37">#REF!</definedName>
    <definedName name="CARBOCRECIM" localSheetId="38">#REF!</definedName>
    <definedName name="CARBOCRECIM" localSheetId="40">#REF!</definedName>
    <definedName name="CARBOCRECIM" localSheetId="33">#REF!</definedName>
    <definedName name="CARBOCRECIM" localSheetId="35">#REF!</definedName>
    <definedName name="CARBOCRECIM" localSheetId="41">#REF!</definedName>
    <definedName name="CARBOCRECIM" localSheetId="43">#REF!</definedName>
    <definedName name="CARBOCRECIM">#REF!</definedName>
    <definedName name="CARBOPESOS" localSheetId="185">#REF!</definedName>
    <definedName name="CARBOPESOS" localSheetId="188">#REF!</definedName>
    <definedName name="CARBOPESOS" localSheetId="7">#REF!</definedName>
    <definedName name="CARBOPESOS" localSheetId="9">#REF!</definedName>
    <definedName name="CARBOPESOS" localSheetId="22">#REF!</definedName>
    <definedName name="CARBOPESOS" localSheetId="32">#REF!</definedName>
    <definedName name="CARBOPESOS" localSheetId="34">#REF!</definedName>
    <definedName name="CARBOPESOS" localSheetId="36">#REF!</definedName>
    <definedName name="CARBOPESOS" localSheetId="39">#REF!</definedName>
    <definedName name="CARBOPESOS" localSheetId="45">#REF!</definedName>
    <definedName name="CARBOPESOS" localSheetId="56">#REF!</definedName>
    <definedName name="CARBOPESOS" localSheetId="59">#REF!</definedName>
    <definedName name="CARBOPESOS" localSheetId="62">#REF!</definedName>
    <definedName name="CARBOPESOS" localSheetId="78">#REF!</definedName>
    <definedName name="CARBOPESOS" localSheetId="80">#REF!</definedName>
    <definedName name="CARBOPESOS" localSheetId="83">#REF!</definedName>
    <definedName name="CARBOPESOS" localSheetId="86">#REF!</definedName>
    <definedName name="CARBOPESOS" localSheetId="46">#REF!</definedName>
    <definedName name="CARBOPESOS" localSheetId="183">#REF!</definedName>
    <definedName name="CARBOPESOS" localSheetId="37">#REF!</definedName>
    <definedName name="CARBOPESOS" localSheetId="38">#REF!</definedName>
    <definedName name="CARBOPESOS" localSheetId="40">#REF!</definedName>
    <definedName name="CARBOPESOS" localSheetId="33">#REF!</definedName>
    <definedName name="CARBOPESOS" localSheetId="35">#REF!</definedName>
    <definedName name="CARBOPESOS" localSheetId="41">#REF!</definedName>
    <definedName name="CARBOPESOS" localSheetId="43">#REF!</definedName>
    <definedName name="CARBOPESOS">#REF!</definedName>
    <definedName name="CARBOPIB" localSheetId="185">#REF!</definedName>
    <definedName name="CARBOPIB" localSheetId="188">#REF!</definedName>
    <definedName name="CARBOPIB" localSheetId="7">#REF!</definedName>
    <definedName name="CARBOPIB" localSheetId="9">#REF!</definedName>
    <definedName name="CARBOPIB" localSheetId="22">#REF!</definedName>
    <definedName name="CARBOPIB" localSheetId="32">#REF!</definedName>
    <definedName name="CARBOPIB" localSheetId="34">#REF!</definedName>
    <definedName name="CARBOPIB" localSheetId="36">#REF!</definedName>
    <definedName name="CARBOPIB" localSheetId="39">#REF!</definedName>
    <definedName name="CARBOPIB" localSheetId="45">#REF!</definedName>
    <definedName name="CARBOPIB" localSheetId="56">#REF!</definedName>
    <definedName name="CARBOPIB" localSheetId="59">#REF!</definedName>
    <definedName name="CARBOPIB" localSheetId="62">#REF!</definedName>
    <definedName name="CARBOPIB" localSheetId="78">#REF!</definedName>
    <definedName name="CARBOPIB" localSheetId="80">#REF!</definedName>
    <definedName name="CARBOPIB" localSheetId="83">#REF!</definedName>
    <definedName name="CARBOPIB" localSheetId="86">#REF!</definedName>
    <definedName name="CARBOPIB" localSheetId="46">#REF!</definedName>
    <definedName name="CARBOPIB" localSheetId="183">#REF!</definedName>
    <definedName name="CARBOPIB" localSheetId="37">#REF!</definedName>
    <definedName name="CARBOPIB" localSheetId="38">#REF!</definedName>
    <definedName name="CARBOPIB" localSheetId="40">#REF!</definedName>
    <definedName name="CARBOPIB" localSheetId="33">#REF!</definedName>
    <definedName name="CARBOPIB" localSheetId="35">#REF!</definedName>
    <definedName name="CARBOPIB" localSheetId="41">#REF!</definedName>
    <definedName name="CARBOPIB" localSheetId="43">#REF!</definedName>
    <definedName name="CARBOPIB">#REF!</definedName>
    <definedName name="cargo" localSheetId="7">#REF!</definedName>
    <definedName name="cargo" localSheetId="9">#REF!</definedName>
    <definedName name="cargo" localSheetId="22">#REF!</definedName>
    <definedName name="cargo" localSheetId="45">#REF!</definedName>
    <definedName name="cargo" localSheetId="46">#REF!</definedName>
    <definedName name="cargo" localSheetId="41">#REF!</definedName>
    <definedName name="cargo" localSheetId="43">#REF!</definedName>
    <definedName name="cargo">#REF!</definedName>
    <definedName name="carret" localSheetId="22">#REF!</definedName>
    <definedName name="carret" localSheetId="46">#REF!</definedName>
    <definedName name="carret">#REF!</definedName>
    <definedName name="Cash" localSheetId="22">#REF!</definedName>
    <definedName name="Cash" localSheetId="46">#REF!</definedName>
    <definedName name="Cash">#REF!</definedName>
    <definedName name="castigocuadro2" localSheetId="187">#REF!</definedName>
    <definedName name="castigocuadro2" localSheetId="188">#REF!</definedName>
    <definedName name="castigocuadro2" localSheetId="7">#REF!</definedName>
    <definedName name="castigocuadro2" localSheetId="9">#REF!</definedName>
    <definedName name="castigocuadro2" localSheetId="18">#REF!</definedName>
    <definedName name="castigocuadro2" localSheetId="19">#REF!</definedName>
    <definedName name="castigocuadro2" localSheetId="20">#REF!</definedName>
    <definedName name="castigocuadro2" localSheetId="21">#REF!</definedName>
    <definedName name="castigocuadro2" localSheetId="22">#REF!</definedName>
    <definedName name="castigocuadro2" localSheetId="45">#REF!</definedName>
    <definedName name="castigocuadro2" localSheetId="54">#REF!</definedName>
    <definedName name="castigocuadro2" localSheetId="46">#REF!</definedName>
    <definedName name="castigocuadro2" localSheetId="41">#REF!</definedName>
    <definedName name="castigocuadro2" localSheetId="43">#REF!</definedName>
    <definedName name="castigocuadro2">#REF!</definedName>
    <definedName name="CAT_00" localSheetId="7">#REF!</definedName>
    <definedName name="CAT_00" localSheetId="9">#REF!</definedName>
    <definedName name="CAT_00" localSheetId="22">#REF!</definedName>
    <definedName name="CAT_00" localSheetId="45">#REF!</definedName>
    <definedName name="CAT_00" localSheetId="46">#REF!</definedName>
    <definedName name="CAT_00" localSheetId="41">#REF!</definedName>
    <definedName name="CAT_00" localSheetId="43">#REF!</definedName>
    <definedName name="CAT_00">#REF!</definedName>
    <definedName name="CAT_01" localSheetId="7">#REF!</definedName>
    <definedName name="CAT_01" localSheetId="9">#REF!</definedName>
    <definedName name="CAT_01" localSheetId="22">#REF!</definedName>
    <definedName name="CAT_01" localSheetId="45">#REF!</definedName>
    <definedName name="CAT_01" localSheetId="46">#REF!</definedName>
    <definedName name="CAT_01" localSheetId="41">#REF!</definedName>
    <definedName name="CAT_01" localSheetId="43">#REF!</definedName>
    <definedName name="CAT_01">#REF!</definedName>
    <definedName name="CAT_02" localSheetId="7">#REF!</definedName>
    <definedName name="CAT_02" localSheetId="9">#REF!</definedName>
    <definedName name="CAT_02" localSheetId="22">#REF!</definedName>
    <definedName name="CAT_02" localSheetId="45">#REF!</definedName>
    <definedName name="CAT_02" localSheetId="46">#REF!</definedName>
    <definedName name="CAT_02" localSheetId="41">#REF!</definedName>
    <definedName name="CAT_02" localSheetId="43">#REF!</definedName>
    <definedName name="CAT_02">#REF!</definedName>
    <definedName name="CAT_94" localSheetId="7">#REF!</definedName>
    <definedName name="CAT_94" localSheetId="9">#REF!</definedName>
    <definedName name="CAT_94" localSheetId="22">#REF!</definedName>
    <definedName name="CAT_94" localSheetId="45">#REF!</definedName>
    <definedName name="CAT_94" localSheetId="46">#REF!</definedName>
    <definedName name="CAT_94" localSheetId="41">#REF!</definedName>
    <definedName name="CAT_94" localSheetId="43">#REF!</definedName>
    <definedName name="CAT_94">#REF!</definedName>
    <definedName name="CAT_95" localSheetId="7">#REF!</definedName>
    <definedName name="CAT_95" localSheetId="9">#REF!</definedName>
    <definedName name="CAT_95" localSheetId="22">#REF!</definedName>
    <definedName name="CAT_95" localSheetId="45">#REF!</definedName>
    <definedName name="CAT_95" localSheetId="46">#REF!</definedName>
    <definedName name="CAT_95" localSheetId="41">#REF!</definedName>
    <definedName name="CAT_95" localSheetId="43">#REF!</definedName>
    <definedName name="CAT_95">#REF!</definedName>
    <definedName name="CAT_96" localSheetId="7">#REF!</definedName>
    <definedName name="CAT_96" localSheetId="9">#REF!</definedName>
    <definedName name="CAT_96" localSheetId="22">#REF!</definedName>
    <definedName name="CAT_96" localSheetId="45">#REF!</definedName>
    <definedName name="CAT_96" localSheetId="46">#REF!</definedName>
    <definedName name="CAT_96" localSheetId="41">#REF!</definedName>
    <definedName name="CAT_96" localSheetId="43">#REF!</definedName>
    <definedName name="CAT_96">#REF!</definedName>
    <definedName name="CAT_97" localSheetId="7">#REF!</definedName>
    <definedName name="CAT_97" localSheetId="9">#REF!</definedName>
    <definedName name="CAT_97" localSheetId="22">#REF!</definedName>
    <definedName name="CAT_97" localSheetId="45">#REF!</definedName>
    <definedName name="CAT_97" localSheetId="46">#REF!</definedName>
    <definedName name="CAT_97" localSheetId="41">#REF!</definedName>
    <definedName name="CAT_97" localSheetId="43">#REF!</definedName>
    <definedName name="CAT_97">#REF!</definedName>
    <definedName name="CAT_98" localSheetId="7">#REF!</definedName>
    <definedName name="CAT_98" localSheetId="9">#REF!</definedName>
    <definedName name="CAT_98" localSheetId="22">#REF!</definedName>
    <definedName name="CAT_98" localSheetId="45">#REF!</definedName>
    <definedName name="CAT_98" localSheetId="46">#REF!</definedName>
    <definedName name="CAT_98" localSheetId="41">#REF!</definedName>
    <definedName name="CAT_98" localSheetId="43">#REF!</definedName>
    <definedName name="CAT_98">#REF!</definedName>
    <definedName name="CAT_99" localSheetId="7">#REF!</definedName>
    <definedName name="CAT_99" localSheetId="9">#REF!</definedName>
    <definedName name="CAT_99" localSheetId="22">#REF!</definedName>
    <definedName name="CAT_99" localSheetId="45">#REF!</definedName>
    <definedName name="CAT_99" localSheetId="46">#REF!</definedName>
    <definedName name="CAT_99" localSheetId="41">#REF!</definedName>
    <definedName name="CAT_99" localSheetId="43">#REF!</definedName>
    <definedName name="CAT_99">#REF!</definedName>
    <definedName name="Categorias" localSheetId="22">#REF!</definedName>
    <definedName name="Categorias" localSheetId="46">#REF!</definedName>
    <definedName name="Categorias">#REF!</definedName>
    <definedName name="CBWorkbookPriority" hidden="1">-1935235038</definedName>
    <definedName name="CC" localSheetId="185">#REF!</definedName>
    <definedName name="CC" localSheetId="187">#REF!</definedName>
    <definedName name="CC" localSheetId="188">#REF!</definedName>
    <definedName name="CC" localSheetId="7" hidden="1">{#N/A,#N/A,FALSE,"informes"}</definedName>
    <definedName name="CC" localSheetId="8" hidden="1">{#N/A,#N/A,FALSE,"informes"}</definedName>
    <definedName name="CC" localSheetId="9">#REF!</definedName>
    <definedName name="CC" localSheetId="10" hidden="1">{#N/A,#N/A,FALSE,"informes"}</definedName>
    <definedName name="CC" localSheetId="11" hidden="1">{#N/A,#N/A,FALSE,"informes"}</definedName>
    <definedName name="CC" localSheetId="12" hidden="1">{#N/A,#N/A,FALSE,"informes"}</definedName>
    <definedName name="CC" localSheetId="13" hidden="1">{#N/A,#N/A,FALSE,"informes"}</definedName>
    <definedName name="CC" localSheetId="14" hidden="1">{#N/A,#N/A,FALSE,"informes"}</definedName>
    <definedName name="CC" localSheetId="15" hidden="1">{#N/A,#N/A,FALSE,"informes"}</definedName>
    <definedName name="CC" localSheetId="17" hidden="1">{#N/A,#N/A,FALSE,"informes"}</definedName>
    <definedName name="CC" localSheetId="18" hidden="1">{#N/A,#N/A,FALSE,"informes"}</definedName>
    <definedName name="CC" localSheetId="19" hidden="1">{#N/A,#N/A,FALSE,"informes"}</definedName>
    <definedName name="CC" localSheetId="20" hidden="1">{#N/A,#N/A,FALSE,"informes"}</definedName>
    <definedName name="CC" localSheetId="21" hidden="1">{#N/A,#N/A,FALSE,"informes"}</definedName>
    <definedName name="CC" localSheetId="22" hidden="1">{#N/A,#N/A,FALSE,"informes"}</definedName>
    <definedName name="CC" localSheetId="29" hidden="1">{#N/A,#N/A,FALSE,"informes"}</definedName>
    <definedName name="CC" localSheetId="32" hidden="1">{#N/A,#N/A,FALSE,"informes"}</definedName>
    <definedName name="CC" localSheetId="34" hidden="1">{#N/A,#N/A,FALSE,"informes"}</definedName>
    <definedName name="CC" localSheetId="36" hidden="1">{#N/A,#N/A,FALSE,"informes"}</definedName>
    <definedName name="CC" localSheetId="39" hidden="1">{#N/A,#N/A,FALSE,"informes"}</definedName>
    <definedName name="CC" localSheetId="45" hidden="1">{#N/A,#N/A,FALSE,"informes"}</definedName>
    <definedName name="CC" localSheetId="54" hidden="1">{#N/A,#N/A,FALSE,"informes"}</definedName>
    <definedName name="CC" localSheetId="55" hidden="1">{#N/A,#N/A,FALSE,"informes"}</definedName>
    <definedName name="CC" localSheetId="56" hidden="1">{#N/A,#N/A,FALSE,"informes"}</definedName>
    <definedName name="CC" localSheetId="59" hidden="1">{#N/A,#N/A,FALSE,"informes"}</definedName>
    <definedName name="CC" localSheetId="62" hidden="1">{#N/A,#N/A,FALSE,"informes"}</definedName>
    <definedName name="CC" localSheetId="78" hidden="1">{#N/A,#N/A,FALSE,"informes"}</definedName>
    <definedName name="CC" localSheetId="79" hidden="1">{#N/A,#N/A,FALSE,"informes"}</definedName>
    <definedName name="CC" localSheetId="80" hidden="1">{#N/A,#N/A,FALSE,"informes"}</definedName>
    <definedName name="CC" localSheetId="83" hidden="1">{#N/A,#N/A,FALSE,"informes"}</definedName>
    <definedName name="CC" localSheetId="86" hidden="1">{#N/A,#N/A,FALSE,"informes"}</definedName>
    <definedName name="CC" localSheetId="46" hidden="1">{#N/A,#N/A,FALSE,"informes"}</definedName>
    <definedName name="CC" localSheetId="183">#REF!</definedName>
    <definedName name="CC" localSheetId="37" hidden="1">{#N/A,#N/A,FALSE,"informes"}</definedName>
    <definedName name="CC" localSheetId="38" hidden="1">{#N/A,#N/A,FALSE,"informes"}</definedName>
    <definedName name="CC" localSheetId="40" hidden="1">{#N/A,#N/A,FALSE,"informes"}</definedName>
    <definedName name="CC" localSheetId="23" hidden="1">{#N/A,#N/A,FALSE,"informes"}</definedName>
    <definedName name="CC" localSheetId="24" hidden="1">{#N/A,#N/A,FALSE,"informes"}</definedName>
    <definedName name="CC" localSheetId="25" hidden="1">{#N/A,#N/A,FALSE,"informes"}</definedName>
    <definedName name="CC" localSheetId="26" hidden="1">{#N/A,#N/A,FALSE,"informes"}</definedName>
    <definedName name="CC" localSheetId="27" hidden="1">{#N/A,#N/A,FALSE,"informes"}</definedName>
    <definedName name="CC" localSheetId="28" hidden="1">{#N/A,#N/A,FALSE,"informes"}</definedName>
    <definedName name="CC" localSheetId="33" hidden="1">{#N/A,#N/A,FALSE,"informes"}</definedName>
    <definedName name="CC" localSheetId="35" hidden="1">{#N/A,#N/A,FALSE,"informes"}</definedName>
    <definedName name="CC" localSheetId="41" hidden="1">{#N/A,#N/A,FALSE,"informes"}</definedName>
    <definedName name="CC" localSheetId="43" hidden="1">{#N/A,#N/A,FALSE,"informes"}</definedName>
    <definedName name="CC" localSheetId="87" hidden="1">{#N/A,#N/A,FALSE,"informes"}</definedName>
    <definedName name="CC" hidden="1">{#N/A,#N/A,FALSE,"informes"}</definedName>
    <definedName name="ccc" localSheetId="8" hidden="1">{"'1999'!$A$1:$F$66"}</definedName>
    <definedName name="ccc" localSheetId="17" hidden="1">{"'1999'!$A$1:$F$66"}</definedName>
    <definedName name="ccc" localSheetId="18" hidden="1">{"'1999'!$A$1:$F$66"}</definedName>
    <definedName name="ccc" localSheetId="19" hidden="1">{"'1999'!$A$1:$F$66"}</definedName>
    <definedName name="ccc" localSheetId="20" hidden="1">{"'1999'!$A$1:$F$66"}</definedName>
    <definedName name="ccc" localSheetId="21" hidden="1">{"'1999'!$A$1:$F$66"}</definedName>
    <definedName name="ccc" localSheetId="22" hidden="1">{"'1999'!$A$1:$F$66"}</definedName>
    <definedName name="ccc" localSheetId="29" hidden="1">{"'1999'!$A$1:$F$66"}</definedName>
    <definedName name="ccc" localSheetId="46" hidden="1">{"'1999'!$A$1:$F$66"}</definedName>
    <definedName name="ccc" localSheetId="23" hidden="1">{"'1999'!$A$1:$F$66"}</definedName>
    <definedName name="ccc" localSheetId="24" hidden="1">{"'1999'!$A$1:$F$66"}</definedName>
    <definedName name="ccc" localSheetId="25" hidden="1">{"'1999'!$A$1:$F$66"}</definedName>
    <definedName name="ccc" localSheetId="26" hidden="1">{"'1999'!$A$1:$F$66"}</definedName>
    <definedName name="ccc" localSheetId="27" hidden="1">{"'1999'!$A$1:$F$66"}</definedName>
    <definedName name="ccc" localSheetId="28" hidden="1">{"'1999'!$A$1:$F$66"}</definedName>
    <definedName name="ccc" hidden="1">{"'1999'!$A$1:$F$66"}</definedName>
    <definedName name="cccccccccccc" localSheetId="185">#REF!</definedName>
    <definedName name="cccccccccccc" localSheetId="188">#REF!</definedName>
    <definedName name="cccccccccccc" localSheetId="7">#REF!</definedName>
    <definedName name="cccccccccccc" localSheetId="9">#REF!</definedName>
    <definedName name="cccccccccccc" localSheetId="22">#REF!</definedName>
    <definedName name="cccccccccccc" localSheetId="45">#REF!</definedName>
    <definedName name="cccccccccccc" localSheetId="54">#REF!</definedName>
    <definedName name="cccccccccccc" localSheetId="46">#REF!</definedName>
    <definedName name="cccccccccccc" localSheetId="183">#REF!</definedName>
    <definedName name="cccccccccccc" localSheetId="41">#REF!</definedName>
    <definedName name="cccccccccccc" localSheetId="43">#REF!</definedName>
    <definedName name="cccccccccccc">#REF!</definedName>
    <definedName name="ccccccccccccc" localSheetId="7">#REF!</definedName>
    <definedName name="ccccccccccccc" localSheetId="9">#REF!</definedName>
    <definedName name="ccccccccccccc" localSheetId="22">#REF!</definedName>
    <definedName name="ccccccccccccc" localSheetId="45">#REF!</definedName>
    <definedName name="ccccccccccccc" localSheetId="46">#REF!</definedName>
    <definedName name="ccccccccccccc" localSheetId="41">#REF!</definedName>
    <definedName name="ccccccccccccc" localSheetId="43">#REF!</definedName>
    <definedName name="ccccccccccccc">#REF!</definedName>
    <definedName name="ccccccccccccccccc" localSheetId="185">#REF!</definedName>
    <definedName name="ccccccccccccccccc" localSheetId="188">#REF!</definedName>
    <definedName name="ccccccccccccccccc" localSheetId="7">#REF!</definedName>
    <definedName name="ccccccccccccccccc" localSheetId="9">#REF!</definedName>
    <definedName name="ccccccccccccccccc" localSheetId="22">#REF!</definedName>
    <definedName name="ccccccccccccccccc" localSheetId="45">#REF!</definedName>
    <definedName name="ccccccccccccccccc" localSheetId="46">#REF!</definedName>
    <definedName name="ccccccccccccccccc" localSheetId="183">#REF!</definedName>
    <definedName name="ccccccccccccccccc" localSheetId="41">#REF!</definedName>
    <definedName name="ccccccccccccccccc" localSheetId="43">#REF!</definedName>
    <definedName name="ccccccccccccccccc">#REF!</definedName>
    <definedName name="CD" localSheetId="7">#REF!</definedName>
    <definedName name="CD" localSheetId="22">#REF!</definedName>
    <definedName name="CD" localSheetId="45">#REF!</definedName>
    <definedName name="CD" localSheetId="46">#REF!</definedName>
    <definedName name="CD" localSheetId="41">#REF!</definedName>
    <definedName name="CD" localSheetId="43">#REF!</definedName>
    <definedName name="CD">#REF!</definedName>
    <definedName name="CDP" localSheetId="22">#REF!</definedName>
    <definedName name="CDP" localSheetId="46">#REF!</definedName>
    <definedName name="CDP">#REF!</definedName>
    <definedName name="CEC" localSheetId="7">#REF!</definedName>
    <definedName name="CEC" localSheetId="22">#REF!</definedName>
    <definedName name="CEC" localSheetId="41">#REF!</definedName>
    <definedName name="CEC" localSheetId="43">#REF!</definedName>
    <definedName name="CEC">#REF!</definedName>
    <definedName name="CEC_UVR" localSheetId="7">OFFSET(#REF!,0,0,COUNT(#REF!),1)</definedName>
    <definedName name="CEC_UVR" localSheetId="22">OFFSET(#REF!,0,0,COUNT(#REF!),1)</definedName>
    <definedName name="CEC_UVR" localSheetId="41">OFFSET(#REF!,0,0,COUNT(#REF!),1)</definedName>
    <definedName name="CEC_UVR" localSheetId="43">OFFSET(#REF!,0,0,COUNT(#REF!),1)</definedName>
    <definedName name="CEC_UVR">OFFSET(#REF!,0,0,COUNT(#REF!),1)</definedName>
    <definedName name="CENSO1964" localSheetId="7">#REF!</definedName>
    <definedName name="CENSO1964" localSheetId="9">#REF!</definedName>
    <definedName name="CENSO1964" localSheetId="22">#REF!</definedName>
    <definedName name="CENSO1964" localSheetId="32">#REF!</definedName>
    <definedName name="CENSO1964" localSheetId="34">#REF!</definedName>
    <definedName name="CENSO1964" localSheetId="36">#REF!</definedName>
    <definedName name="CENSO1964" localSheetId="39">#REF!</definedName>
    <definedName name="CENSO1964" localSheetId="45">#REF!</definedName>
    <definedName name="CENSO1964" localSheetId="46">#REF!</definedName>
    <definedName name="CENSO1964" localSheetId="37">#REF!</definedName>
    <definedName name="CENSO1964" localSheetId="38">#REF!</definedName>
    <definedName name="CENSO1964" localSheetId="40">#REF!</definedName>
    <definedName name="CENSO1964" localSheetId="33">#REF!</definedName>
    <definedName name="CENSO1964" localSheetId="35">#REF!</definedName>
    <definedName name="CENSO1964" localSheetId="41">#REF!</definedName>
    <definedName name="CENSO1964" localSheetId="43">#REF!</definedName>
    <definedName name="CENSO1964">#REF!</definedName>
    <definedName name="CENSO1973" localSheetId="7">#REF!</definedName>
    <definedName name="CENSO1973" localSheetId="9">#REF!</definedName>
    <definedName name="CENSO1973" localSheetId="22">#REF!</definedName>
    <definedName name="CENSO1973" localSheetId="45">#REF!</definedName>
    <definedName name="CENSO1973" localSheetId="46">#REF!</definedName>
    <definedName name="CENSO1973" localSheetId="41">#REF!</definedName>
    <definedName name="CENSO1973" localSheetId="43">#REF!</definedName>
    <definedName name="CENSO1973">#REF!</definedName>
    <definedName name="CENSO1985" localSheetId="7">#REF!</definedName>
    <definedName name="CENSO1985" localSheetId="9">#REF!</definedName>
    <definedName name="CENSO1985" localSheetId="22">#REF!</definedName>
    <definedName name="CENSO1985" localSheetId="45">#REF!</definedName>
    <definedName name="CENSO1985" localSheetId="46">#REF!</definedName>
    <definedName name="CENSO1985" localSheetId="41">#REF!</definedName>
    <definedName name="CENSO1985" localSheetId="43">#REF!</definedName>
    <definedName name="CENSO1985">#REF!</definedName>
    <definedName name="cesfna" localSheetId="7">#REF!</definedName>
    <definedName name="cesfna" localSheetId="9">#REF!</definedName>
    <definedName name="cesfna" localSheetId="22">#REF!</definedName>
    <definedName name="cesfna" localSheetId="45">#REF!</definedName>
    <definedName name="cesfna" localSheetId="46">#REF!</definedName>
    <definedName name="cesfna" localSheetId="41">#REF!</definedName>
    <definedName name="cesfna" localSheetId="43">#REF!</definedName>
    <definedName name="cesfna">#REF!</definedName>
    <definedName name="CFD" localSheetId="8" hidden="1">{"'1999'!$A$1:$F$66"}</definedName>
    <definedName name="CFD" localSheetId="17" hidden="1">{"'1999'!$A$1:$F$66"}</definedName>
    <definedName name="CFD" localSheetId="18" hidden="1">{"'1999'!$A$1:$F$66"}</definedName>
    <definedName name="CFD" localSheetId="19" hidden="1">{"'1999'!$A$1:$F$66"}</definedName>
    <definedName name="CFD" localSheetId="20" hidden="1">{"'1999'!$A$1:$F$66"}</definedName>
    <definedName name="CFD" localSheetId="21" hidden="1">{"'1999'!$A$1:$F$66"}</definedName>
    <definedName name="CFD" localSheetId="22" hidden="1">{"'1999'!$A$1:$F$66"}</definedName>
    <definedName name="CFD" localSheetId="29" hidden="1">{"'1999'!$A$1:$F$66"}</definedName>
    <definedName name="CFD" localSheetId="46" hidden="1">{"'1999'!$A$1:$F$66"}</definedName>
    <definedName name="CFD" localSheetId="23" hidden="1">{"'1999'!$A$1:$F$66"}</definedName>
    <definedName name="CFD" localSheetId="24" hidden="1">{"'1999'!$A$1:$F$66"}</definedName>
    <definedName name="CFD" localSheetId="25" hidden="1">{"'1999'!$A$1:$F$66"}</definedName>
    <definedName name="CFD" localSheetId="26" hidden="1">{"'1999'!$A$1:$F$66"}</definedName>
    <definedName name="CFD" localSheetId="27" hidden="1">{"'1999'!$A$1:$F$66"}</definedName>
    <definedName name="CFD" localSheetId="28" hidden="1">{"'1999'!$A$1:$F$66"}</definedName>
    <definedName name="CFD" hidden="1">{"'1999'!$A$1:$F$66"}</definedName>
    <definedName name="CG" localSheetId="7">#REF!</definedName>
    <definedName name="CG" localSheetId="22">#REF!</definedName>
    <definedName name="CG" localSheetId="45">#REF!</definedName>
    <definedName name="CG" localSheetId="46">#REF!</definedName>
    <definedName name="CG" localSheetId="41">#REF!</definedName>
    <definedName name="CG" localSheetId="43">#REF!</definedName>
    <definedName name="CG">#REF!</definedName>
    <definedName name="CGperc" localSheetId="7">#REF!</definedName>
    <definedName name="CGperc" localSheetId="22">#REF!</definedName>
    <definedName name="CGperc" localSheetId="45">#REF!</definedName>
    <definedName name="CGperc" localSheetId="46">#REF!</definedName>
    <definedName name="CGperc" localSheetId="41">#REF!</definedName>
    <definedName name="CGperc" localSheetId="43">#REF!</definedName>
    <definedName name="CGperc">#REF!</definedName>
    <definedName name="cgr" localSheetId="7">#REF!</definedName>
    <definedName name="cgr" localSheetId="22">#REF!</definedName>
    <definedName name="cgr" localSheetId="41">#REF!</definedName>
    <definedName name="cgr" localSheetId="43">#REF!</definedName>
    <definedName name="cgr">#REF!</definedName>
    <definedName name="CHF" localSheetId="7">#REF!</definedName>
    <definedName name="CHF" localSheetId="22">#REF!</definedName>
    <definedName name="CHF" localSheetId="45">#REF!</definedName>
    <definedName name="CHF" localSheetId="46">#REF!</definedName>
    <definedName name="CHF" localSheetId="41">#REF!</definedName>
    <definedName name="CHF" localSheetId="43">#REF!</definedName>
    <definedName name="CHF">#REF!</definedName>
    <definedName name="CNY" localSheetId="7">#REF!</definedName>
    <definedName name="CNY" localSheetId="22">#REF!</definedName>
    <definedName name="CNY" localSheetId="45">#REF!</definedName>
    <definedName name="CNY" localSheetId="46">#REF!</definedName>
    <definedName name="CNY" localSheetId="41">#REF!</definedName>
    <definedName name="CNY" localSheetId="43">#REF!</definedName>
    <definedName name="CNY">#REF!</definedName>
    <definedName name="CO" localSheetId="7">#REF!</definedName>
    <definedName name="CO" localSheetId="22">#REF!</definedName>
    <definedName name="CO" localSheetId="41">#REF!</definedName>
    <definedName name="CO" localSheetId="43">#REF!</definedName>
    <definedName name="CO">#REF!</definedName>
    <definedName name="COD" localSheetId="7">#REF!</definedName>
    <definedName name="COD" localSheetId="22">#REF!</definedName>
    <definedName name="COD" localSheetId="41">#REF!</definedName>
    <definedName name="COD" localSheetId="43">#REF!</definedName>
    <definedName name="COD">#REF!</definedName>
    <definedName name="COD_DEP" localSheetId="7">#REF!</definedName>
    <definedName name="COD_DEP" localSheetId="9">#REF!</definedName>
    <definedName name="COD_DEP" localSheetId="22">#REF!</definedName>
    <definedName name="COD_DEP" localSheetId="45">#REF!</definedName>
    <definedName name="COD_DEP" localSheetId="46">#REF!</definedName>
    <definedName name="COD_DEP" localSheetId="41">#REF!</definedName>
    <definedName name="COD_DEP" localSheetId="43">#REF!</definedName>
    <definedName name="COD_DEP">#REF!</definedName>
    <definedName name="COD_MUN" localSheetId="7">#REF!</definedName>
    <definedName name="COD_MUN" localSheetId="9">#REF!</definedName>
    <definedName name="COD_MUN" localSheetId="22">#REF!</definedName>
    <definedName name="COD_MUN" localSheetId="45">#REF!</definedName>
    <definedName name="COD_MUN" localSheetId="46">#REF!</definedName>
    <definedName name="COD_MUN" localSheetId="41">#REF!</definedName>
    <definedName name="COD_MUN" localSheetId="43">#REF!</definedName>
    <definedName name="COD_MUN">#REF!</definedName>
    <definedName name="CODEPS" localSheetId="7">#REF!</definedName>
    <definedName name="CODEPS" localSheetId="22">#REF!</definedName>
    <definedName name="CODEPS" localSheetId="45">#REF!</definedName>
    <definedName name="CODEPS" localSheetId="46">#REF!</definedName>
    <definedName name="CODEPS" localSheetId="41">#REF!</definedName>
    <definedName name="CODEPS" localSheetId="43">#REF!</definedName>
    <definedName name="CODEPS">#REF!</definedName>
    <definedName name="Codigo" localSheetId="7">#REF!</definedName>
    <definedName name="Codigo" localSheetId="22">#REF!</definedName>
    <definedName name="Codigo" localSheetId="32">#REF!</definedName>
    <definedName name="Codigo" localSheetId="34">#REF!</definedName>
    <definedName name="Codigo" localSheetId="36">#REF!</definedName>
    <definedName name="Codigo" localSheetId="39">#REF!</definedName>
    <definedName name="Codigo" localSheetId="46">#REF!</definedName>
    <definedName name="Codigo" localSheetId="37">#REF!</definedName>
    <definedName name="Codigo" localSheetId="38">#REF!</definedName>
    <definedName name="Codigo" localSheetId="40">#REF!</definedName>
    <definedName name="Codigo" localSheetId="33">#REF!</definedName>
    <definedName name="Codigo" localSheetId="35">#REF!</definedName>
    <definedName name="Codigo" localSheetId="41">#REF!</definedName>
    <definedName name="Codigo" localSheetId="43">#REF!</definedName>
    <definedName name="Codigo">#REF!</definedName>
    <definedName name="Código" localSheetId="7">#REF!</definedName>
    <definedName name="Código" localSheetId="22">#REF!</definedName>
    <definedName name="Código" localSheetId="46">#REF!</definedName>
    <definedName name="Código" localSheetId="41">#REF!</definedName>
    <definedName name="Código" localSheetId="43">#REF!</definedName>
    <definedName name="Código">#REF!</definedName>
    <definedName name="CODIGO_DIVIPOLA" localSheetId="7">#REF!</definedName>
    <definedName name="CODIGO_DIVIPOLA" localSheetId="9">#REF!</definedName>
    <definedName name="CODIGO_DIVIPOLA" localSheetId="22">#REF!</definedName>
    <definedName name="CODIGO_DIVIPOLA" localSheetId="32">#REF!</definedName>
    <definedName name="CODIGO_DIVIPOLA" localSheetId="34">#REF!</definedName>
    <definedName name="CODIGO_DIVIPOLA" localSheetId="36">#REF!</definedName>
    <definedName name="CODIGO_DIVIPOLA" localSheetId="39">#REF!</definedName>
    <definedName name="CODIGO_DIVIPOLA" localSheetId="45">#REF!</definedName>
    <definedName name="CODIGO_DIVIPOLA" localSheetId="46">#REF!</definedName>
    <definedName name="CODIGO_DIVIPOLA" localSheetId="37">#REF!</definedName>
    <definedName name="CODIGO_DIVIPOLA" localSheetId="38">#REF!</definedName>
    <definedName name="CODIGO_DIVIPOLA" localSheetId="40">#REF!</definedName>
    <definedName name="CODIGO_DIVIPOLA" localSheetId="33">#REF!</definedName>
    <definedName name="CODIGO_DIVIPOLA" localSheetId="35">#REF!</definedName>
    <definedName name="CODIGO_DIVIPOLA" localSheetId="41">#REF!</definedName>
    <definedName name="CODIGO_DIVIPOLA" localSheetId="43">#REF!</definedName>
    <definedName name="CODIGO_DIVIPOLA">#REF!</definedName>
    <definedName name="Código_Vigencia" localSheetId="22">#REF!</definedName>
    <definedName name="Código_Vigencia" localSheetId="46">#REF!</definedName>
    <definedName name="Código_Vigencia">#REF!</definedName>
    <definedName name="Códigos_Homologados" localSheetId="22">#REF!</definedName>
    <definedName name="Códigos_Homologados" localSheetId="46">#REF!</definedName>
    <definedName name="Códigos_Homologados">#REF!</definedName>
    <definedName name="COL" localSheetId="7">#REF!</definedName>
    <definedName name="COL" localSheetId="22">#REF!</definedName>
    <definedName name="COL" localSheetId="41">#REF!</definedName>
    <definedName name="COL" localSheetId="43">#REF!</definedName>
    <definedName name="COL">#REF!</definedName>
    <definedName name="COL_MENU" localSheetId="185">#REF!</definedName>
    <definedName name="COL_MENU" localSheetId="187">#REF!</definedName>
    <definedName name="COL_MENU" localSheetId="188">#REF!</definedName>
    <definedName name="COL_MENU" localSheetId="7">#REF!</definedName>
    <definedName name="COL_MENU" localSheetId="9">#REF!</definedName>
    <definedName name="COL_MENU" localSheetId="22">#REF!</definedName>
    <definedName name="COL_MENU" localSheetId="45">#REF!</definedName>
    <definedName name="COL_MENU" localSheetId="54">#REF!</definedName>
    <definedName name="COL_MENU" localSheetId="46">#REF!</definedName>
    <definedName name="COL_MENU" localSheetId="183">#REF!</definedName>
    <definedName name="COL_MENU" localSheetId="41">#REF!</definedName>
    <definedName name="COL_MENU" localSheetId="43">#REF!</definedName>
    <definedName name="COL_MENU">#REF!</definedName>
    <definedName name="colene" localSheetId="8" hidden="1">{"'1999'!$A$1:$F$66"}</definedName>
    <definedName name="colene" localSheetId="17" hidden="1">{"'1999'!$A$1:$F$66"}</definedName>
    <definedName name="colene" localSheetId="18" hidden="1">{"'1999'!$A$1:$F$66"}</definedName>
    <definedName name="colene" localSheetId="19" hidden="1">{"'1999'!$A$1:$F$66"}</definedName>
    <definedName name="colene" localSheetId="20" hidden="1">{"'1999'!$A$1:$F$66"}</definedName>
    <definedName name="colene" localSheetId="21" hidden="1">{"'1999'!$A$1:$F$66"}</definedName>
    <definedName name="colene" localSheetId="22" hidden="1">{"'1999'!$A$1:$F$66"}</definedName>
    <definedName name="colene" localSheetId="29" hidden="1">{"'1999'!$A$1:$F$66"}</definedName>
    <definedName name="colene" localSheetId="46" hidden="1">{"'1999'!$A$1:$F$66"}</definedName>
    <definedName name="colene" localSheetId="23" hidden="1">{"'1999'!$A$1:$F$66"}</definedName>
    <definedName name="colene" localSheetId="24" hidden="1">{"'1999'!$A$1:$F$66"}</definedName>
    <definedName name="colene" localSheetId="25" hidden="1">{"'1999'!$A$1:$F$66"}</definedName>
    <definedName name="colene" localSheetId="26" hidden="1">{"'1999'!$A$1:$F$66"}</definedName>
    <definedName name="colene" localSheetId="27" hidden="1">{"'1999'!$A$1:$F$66"}</definedName>
    <definedName name="colene" localSheetId="28" hidden="1">{"'1999'!$A$1:$F$66"}</definedName>
    <definedName name="colene" hidden="1">{"'1999'!$A$1:$F$66"}</definedName>
    <definedName name="colo1991" localSheetId="7">#REF!</definedName>
    <definedName name="colo1991" localSheetId="22">#REF!</definedName>
    <definedName name="colo1991" localSheetId="32">#REF!</definedName>
    <definedName name="colo1991" localSheetId="34">#REF!</definedName>
    <definedName name="colo1991" localSheetId="36">#REF!</definedName>
    <definedName name="colo1991" localSheetId="39">#REF!</definedName>
    <definedName name="colo1991" localSheetId="45">#REF!</definedName>
    <definedName name="colo1991" localSheetId="46">#REF!</definedName>
    <definedName name="colo1991" localSheetId="37">#REF!</definedName>
    <definedName name="colo1991" localSheetId="38">#REF!</definedName>
    <definedName name="colo1991" localSheetId="40">#REF!</definedName>
    <definedName name="colo1991" localSheetId="33">#REF!</definedName>
    <definedName name="colo1991" localSheetId="35">#REF!</definedName>
    <definedName name="colo1991" localSheetId="41">#REF!</definedName>
    <definedName name="colo1991" localSheetId="43">#REF!</definedName>
    <definedName name="colo1991">#REF!</definedName>
    <definedName name="coloanual" localSheetId="7">#REF!</definedName>
    <definedName name="coloanual" localSheetId="22">#REF!</definedName>
    <definedName name="coloanual" localSheetId="32">#REF!</definedName>
    <definedName name="coloanual" localSheetId="34">#REF!</definedName>
    <definedName name="coloanual" localSheetId="36">#REF!</definedName>
    <definedName name="coloanual" localSheetId="39">#REF!</definedName>
    <definedName name="coloanual" localSheetId="45">#REF!</definedName>
    <definedName name="coloanual" localSheetId="46">#REF!</definedName>
    <definedName name="coloanual" localSheetId="37">#REF!</definedName>
    <definedName name="coloanual" localSheetId="38">#REF!</definedName>
    <definedName name="coloanual" localSheetId="40">#REF!</definedName>
    <definedName name="coloanual" localSheetId="33">#REF!</definedName>
    <definedName name="coloanual" localSheetId="35">#REF!</definedName>
    <definedName name="coloanual" localSheetId="41">#REF!</definedName>
    <definedName name="coloanual" localSheetId="43">#REF!</definedName>
    <definedName name="coloanual">#REF!</definedName>
    <definedName name="COLOCACIÓNcuadro1" localSheetId="7">#REF!</definedName>
    <definedName name="COLOCACIÓNcuadro1" localSheetId="22">#REF!</definedName>
    <definedName name="COLOCACIÓNcuadro1" localSheetId="32">#REF!</definedName>
    <definedName name="COLOCACIÓNcuadro1" localSheetId="34">#REF!</definedName>
    <definedName name="COLOCACIÓNcuadro1" localSheetId="36">#REF!</definedName>
    <definedName name="COLOCACIÓNcuadro1" localSheetId="39">#REF!</definedName>
    <definedName name="COLOCACIÓNcuadro1" localSheetId="45">#REF!</definedName>
    <definedName name="COLOCACIÓNcuadro1" localSheetId="46">#REF!</definedName>
    <definedName name="COLOCACIÓNcuadro1" localSheetId="37">#REF!</definedName>
    <definedName name="COLOCACIÓNcuadro1" localSheetId="38">#REF!</definedName>
    <definedName name="COLOCACIÓNcuadro1" localSheetId="40">#REF!</definedName>
    <definedName name="COLOCACIÓNcuadro1" localSheetId="33">#REF!</definedName>
    <definedName name="COLOCACIÓNcuadro1" localSheetId="35">#REF!</definedName>
    <definedName name="COLOCACIÓNcuadro1" localSheetId="41">#REF!</definedName>
    <definedName name="COLOCACIÓNcuadro1" localSheetId="43">#REF!</definedName>
    <definedName name="COLOCACIÓNcuadro1">#REF!</definedName>
    <definedName name="COLOCACIÓNcuadro2" localSheetId="7">#REF!</definedName>
    <definedName name="COLOCACIÓNcuadro2" localSheetId="22">#REF!</definedName>
    <definedName name="COLOCACIÓNcuadro2" localSheetId="45">#REF!</definedName>
    <definedName name="COLOCACIÓNcuadro2" localSheetId="46">#REF!</definedName>
    <definedName name="COLOCACIÓNcuadro2" localSheetId="41">#REF!</definedName>
    <definedName name="COLOCACIÓNcuadro2" localSheetId="43">#REF!</definedName>
    <definedName name="COLOCACIÓNcuadro2">#REF!</definedName>
    <definedName name="Colombia___Summary_Accounts_of_the_Financial_System" localSheetId="45">#N/A</definedName>
    <definedName name="Colombia___Summary_Accounts_of_the_Financial_System" localSheetId="46">#REF!-flow</definedName>
    <definedName name="Colombia___Summary_Accounts_of_the_Financial_System">#N/A</definedName>
    <definedName name="COLSIS" localSheetId="7">#REF!</definedName>
    <definedName name="COLSIS" localSheetId="22">#REF!</definedName>
    <definedName name="COLSIS" localSheetId="46">#REF!</definedName>
    <definedName name="COLSIS" localSheetId="41">#REF!</definedName>
    <definedName name="COLSIS" localSheetId="43">#REF!</definedName>
    <definedName name="COLSIS">#REF!</definedName>
    <definedName name="colt4" localSheetId="22">#REF!</definedName>
    <definedName name="colt4" localSheetId="46">#REF!</definedName>
    <definedName name="colt4">#REF!</definedName>
    <definedName name="COLUM00PESOS" localSheetId="185">#REF!</definedName>
    <definedName name="COLUM00PESOS" localSheetId="187">#REF!</definedName>
    <definedName name="COLUM00PESOS" localSheetId="188">#REF!</definedName>
    <definedName name="COLUM00PESOS" localSheetId="7">#REF!</definedName>
    <definedName name="COLUM00PESOS" localSheetId="9">#REF!</definedName>
    <definedName name="COLUM00PESOS" localSheetId="22">#REF!</definedName>
    <definedName name="COLUM00PESOS" localSheetId="32">#REF!</definedName>
    <definedName name="COLUM00PESOS" localSheetId="34">#REF!</definedName>
    <definedName name="COLUM00PESOS" localSheetId="36">#REF!</definedName>
    <definedName name="COLUM00PESOS" localSheetId="39">#REF!</definedName>
    <definedName name="COLUM00PESOS" localSheetId="45">#REF!</definedName>
    <definedName name="COLUM00PESOS" localSheetId="54">#REF!</definedName>
    <definedName name="COLUM00PESOS" localSheetId="56">#REF!</definedName>
    <definedName name="COLUM00PESOS" localSheetId="59">#REF!</definedName>
    <definedName name="COLUM00PESOS" localSheetId="62">#REF!</definedName>
    <definedName name="COLUM00PESOS" localSheetId="78">#REF!</definedName>
    <definedName name="COLUM00PESOS" localSheetId="80">#REF!</definedName>
    <definedName name="COLUM00PESOS" localSheetId="83">#REF!</definedName>
    <definedName name="COLUM00PESOS" localSheetId="86">#REF!</definedName>
    <definedName name="COLUM00PESOS" localSheetId="46">#REF!</definedName>
    <definedName name="COLUM00PESOS" localSheetId="183">#REF!</definedName>
    <definedName name="COLUM00PESOS" localSheetId="37">#REF!</definedName>
    <definedName name="COLUM00PESOS" localSheetId="38">#REF!</definedName>
    <definedName name="COLUM00PESOS" localSheetId="40">#REF!</definedName>
    <definedName name="COLUM00PESOS" localSheetId="33">#REF!</definedName>
    <definedName name="COLUM00PESOS" localSheetId="35">#REF!</definedName>
    <definedName name="COLUM00PESOS" localSheetId="41">#REF!</definedName>
    <definedName name="COLUM00PESOS" localSheetId="43">#REF!</definedName>
    <definedName name="COLUM00PESOS">#REF!</definedName>
    <definedName name="COLUM00PIB" localSheetId="185">#REF!</definedName>
    <definedName name="COLUM00PIB" localSheetId="188">#REF!</definedName>
    <definedName name="COLUM00PIB" localSheetId="7">#REF!</definedName>
    <definedName name="COLUM00PIB" localSheetId="9">#REF!</definedName>
    <definedName name="COLUM00PIB" localSheetId="22">#REF!</definedName>
    <definedName name="COLUM00PIB" localSheetId="32">#REF!</definedName>
    <definedName name="COLUM00PIB" localSheetId="34">#REF!</definedName>
    <definedName name="COLUM00PIB" localSheetId="36">#REF!</definedName>
    <definedName name="COLUM00PIB" localSheetId="39">#REF!</definedName>
    <definedName name="COLUM00PIB" localSheetId="45">#REF!</definedName>
    <definedName name="COLUM00PIB" localSheetId="54">#REF!</definedName>
    <definedName name="COLUM00PIB" localSheetId="56">#REF!</definedName>
    <definedName name="COLUM00PIB" localSheetId="59">#REF!</definedName>
    <definedName name="COLUM00PIB" localSheetId="62">#REF!</definedName>
    <definedName name="COLUM00PIB" localSheetId="78">#REF!</definedName>
    <definedName name="COLUM00PIB" localSheetId="80">#REF!</definedName>
    <definedName name="COLUM00PIB" localSheetId="83">#REF!</definedName>
    <definedName name="COLUM00PIB" localSheetId="86">#REF!</definedName>
    <definedName name="COLUM00PIB" localSheetId="46">#REF!</definedName>
    <definedName name="COLUM00PIB" localSheetId="183">#REF!</definedName>
    <definedName name="COLUM00PIB" localSheetId="37">#REF!</definedName>
    <definedName name="COLUM00PIB" localSheetId="38">#REF!</definedName>
    <definedName name="COLUM00PIB" localSheetId="40">#REF!</definedName>
    <definedName name="COLUM00PIB" localSheetId="33">#REF!</definedName>
    <definedName name="COLUM00PIB" localSheetId="35">#REF!</definedName>
    <definedName name="COLUM00PIB" localSheetId="41">#REF!</definedName>
    <definedName name="COLUM00PIB" localSheetId="43">#REF!</definedName>
    <definedName name="COLUM00PIB">#REF!</definedName>
    <definedName name="COLUM01PESOS" localSheetId="185">#REF!</definedName>
    <definedName name="COLUM01PESOS" localSheetId="188">#REF!</definedName>
    <definedName name="COLUM01PESOS" localSheetId="7">#REF!</definedName>
    <definedName name="COLUM01PESOS" localSheetId="9">#REF!</definedName>
    <definedName name="COLUM01PESOS" localSheetId="22">#REF!</definedName>
    <definedName name="COLUM01PESOS" localSheetId="32">#REF!</definedName>
    <definedName name="COLUM01PESOS" localSheetId="34">#REF!</definedName>
    <definedName name="COLUM01PESOS" localSheetId="36">#REF!</definedName>
    <definedName name="COLUM01PESOS" localSheetId="39">#REF!</definedName>
    <definedName name="COLUM01PESOS" localSheetId="45">#REF!</definedName>
    <definedName name="COLUM01PESOS" localSheetId="56">#REF!</definedName>
    <definedName name="COLUM01PESOS" localSheetId="59">#REF!</definedName>
    <definedName name="COLUM01PESOS" localSheetId="62">#REF!</definedName>
    <definedName name="COLUM01PESOS" localSheetId="78">#REF!</definedName>
    <definedName name="COLUM01PESOS" localSheetId="80">#REF!</definedName>
    <definedName name="COLUM01PESOS" localSheetId="83">#REF!</definedName>
    <definedName name="COLUM01PESOS" localSheetId="86">#REF!</definedName>
    <definedName name="COLUM01PESOS" localSheetId="46">#REF!</definedName>
    <definedName name="COLUM01PESOS" localSheetId="183">#REF!</definedName>
    <definedName name="COLUM01PESOS" localSheetId="37">#REF!</definedName>
    <definedName name="COLUM01PESOS" localSheetId="38">#REF!</definedName>
    <definedName name="COLUM01PESOS" localSheetId="40">#REF!</definedName>
    <definedName name="COLUM01PESOS" localSheetId="33">#REF!</definedName>
    <definedName name="COLUM01PESOS" localSheetId="35">#REF!</definedName>
    <definedName name="COLUM01PESOS" localSheetId="41">#REF!</definedName>
    <definedName name="COLUM01PESOS" localSheetId="43">#REF!</definedName>
    <definedName name="COLUM01PESOS">#REF!</definedName>
    <definedName name="COLUM01PIB" localSheetId="185">#REF!</definedName>
    <definedName name="COLUM01PIB" localSheetId="188">#REF!</definedName>
    <definedName name="COLUM01PIB" localSheetId="7">#REF!</definedName>
    <definedName name="COLUM01PIB" localSheetId="9">#REF!</definedName>
    <definedName name="COLUM01PIB" localSheetId="22">#REF!</definedName>
    <definedName name="COLUM01PIB" localSheetId="45">#REF!</definedName>
    <definedName name="COLUM01PIB" localSheetId="56">#REF!</definedName>
    <definedName name="COLUM01PIB" localSheetId="59">#REF!</definedName>
    <definedName name="COLUM01PIB" localSheetId="62">#REF!</definedName>
    <definedName name="COLUM01PIB" localSheetId="78">#REF!</definedName>
    <definedName name="COLUM01PIB" localSheetId="80">#REF!</definedName>
    <definedName name="COLUM01PIB" localSheetId="83">#REF!</definedName>
    <definedName name="COLUM01PIB" localSheetId="86">#REF!</definedName>
    <definedName name="COLUM01PIB" localSheetId="46">#REF!</definedName>
    <definedName name="COLUM01PIB" localSheetId="183">#REF!</definedName>
    <definedName name="COLUM01PIB" localSheetId="41">#REF!</definedName>
    <definedName name="COLUM01PIB" localSheetId="43">#REF!</definedName>
    <definedName name="COLUM01PIB">#REF!</definedName>
    <definedName name="COLUM02PESOS" localSheetId="185">#REF!</definedName>
    <definedName name="COLUM02PESOS" localSheetId="188">#REF!</definedName>
    <definedName name="COLUM02PESOS" localSheetId="7">#REF!</definedName>
    <definedName name="COLUM02PESOS" localSheetId="9">#REF!</definedName>
    <definedName name="COLUM02PESOS" localSheetId="22">#REF!</definedName>
    <definedName name="COLUM02PESOS" localSheetId="45">#REF!</definedName>
    <definedName name="COLUM02PESOS" localSheetId="56">#REF!</definedName>
    <definedName name="COLUM02PESOS" localSheetId="59">#REF!</definedName>
    <definedName name="COLUM02PESOS" localSheetId="62">#REF!</definedName>
    <definedName name="COLUM02PESOS" localSheetId="78">#REF!</definedName>
    <definedName name="COLUM02PESOS" localSheetId="80">#REF!</definedName>
    <definedName name="COLUM02PESOS" localSheetId="83">#REF!</definedName>
    <definedName name="COLUM02PESOS" localSheetId="86">#REF!</definedName>
    <definedName name="COLUM02PESOS" localSheetId="46">#REF!</definedName>
    <definedName name="COLUM02PESOS" localSheetId="183">#REF!</definedName>
    <definedName name="COLUM02PESOS" localSheetId="41">#REF!</definedName>
    <definedName name="COLUM02PESOS" localSheetId="43">#REF!</definedName>
    <definedName name="COLUM02PESOS">#REF!</definedName>
    <definedName name="COLUM02PIB" localSheetId="185">#REF!</definedName>
    <definedName name="COLUM02PIB" localSheetId="188">#REF!</definedName>
    <definedName name="COLUM02PIB" localSheetId="7">#REF!</definedName>
    <definedName name="COLUM02PIB" localSheetId="9">#REF!</definedName>
    <definedName name="COLUM02PIB" localSheetId="22">#REF!</definedName>
    <definedName name="COLUM02PIB" localSheetId="45">#REF!</definedName>
    <definedName name="COLUM02PIB" localSheetId="56">#REF!</definedName>
    <definedName name="COLUM02PIB" localSheetId="59">#REF!</definedName>
    <definedName name="COLUM02PIB" localSheetId="62">#REF!</definedName>
    <definedName name="COLUM02PIB" localSheetId="78">#REF!</definedName>
    <definedName name="COLUM02PIB" localSheetId="80">#REF!</definedName>
    <definedName name="COLUM02PIB" localSheetId="83">#REF!</definedName>
    <definedName name="COLUM02PIB" localSheetId="86">#REF!</definedName>
    <definedName name="COLUM02PIB" localSheetId="46">#REF!</definedName>
    <definedName name="COLUM02PIB" localSheetId="183">#REF!</definedName>
    <definedName name="COLUM02PIB" localSheetId="41">#REF!</definedName>
    <definedName name="COLUM02PIB" localSheetId="43">#REF!</definedName>
    <definedName name="COLUM02PIB">#REF!</definedName>
    <definedName name="COLUM03PESOS" localSheetId="185">#REF!</definedName>
    <definedName name="COLUM03PESOS" localSheetId="188">#REF!</definedName>
    <definedName name="COLUM03PESOS" localSheetId="7">#REF!</definedName>
    <definedName name="COLUM03PESOS" localSheetId="9">#REF!</definedName>
    <definedName name="COLUM03PESOS" localSheetId="22">#REF!</definedName>
    <definedName name="COLUM03PESOS" localSheetId="45">#REF!</definedName>
    <definedName name="COLUM03PESOS" localSheetId="56">#REF!</definedName>
    <definedName name="COLUM03PESOS" localSheetId="59">#REF!</definedName>
    <definedName name="COLUM03PESOS" localSheetId="62">#REF!</definedName>
    <definedName name="COLUM03PESOS" localSheetId="78">#REF!</definedName>
    <definedName name="COLUM03PESOS" localSheetId="80">#REF!</definedName>
    <definedName name="COLUM03PESOS" localSheetId="83">#REF!</definedName>
    <definedName name="COLUM03PESOS" localSheetId="86">#REF!</definedName>
    <definedName name="COLUM03PESOS" localSheetId="46">#REF!</definedName>
    <definedName name="COLUM03PESOS" localSheetId="183">#REF!</definedName>
    <definedName name="COLUM03PESOS" localSheetId="41">#REF!</definedName>
    <definedName name="COLUM03PESOS" localSheetId="43">#REF!</definedName>
    <definedName name="COLUM03PESOS">#REF!</definedName>
    <definedName name="COLUM03PIB" localSheetId="185">#REF!</definedName>
    <definedName name="COLUM03PIB" localSheetId="188">#REF!</definedName>
    <definedName name="COLUM03PIB" localSheetId="7">#REF!</definedName>
    <definedName name="COLUM03PIB" localSheetId="9">#REF!</definedName>
    <definedName name="COLUM03PIB" localSheetId="22">#REF!</definedName>
    <definedName name="COLUM03PIB" localSheetId="45">#REF!</definedName>
    <definedName name="COLUM03PIB" localSheetId="56">#REF!</definedName>
    <definedName name="COLUM03PIB" localSheetId="59">#REF!</definedName>
    <definedName name="COLUM03PIB" localSheetId="62">#REF!</definedName>
    <definedName name="COLUM03PIB" localSheetId="78">#REF!</definedName>
    <definedName name="COLUM03PIB" localSheetId="80">#REF!</definedName>
    <definedName name="COLUM03PIB" localSheetId="83">#REF!</definedName>
    <definedName name="COLUM03PIB" localSheetId="86">#REF!</definedName>
    <definedName name="COLUM03PIB" localSheetId="46">#REF!</definedName>
    <definedName name="COLUM03PIB" localSheetId="183">#REF!</definedName>
    <definedName name="COLUM03PIB" localSheetId="41">#REF!</definedName>
    <definedName name="COLUM03PIB" localSheetId="43">#REF!</definedName>
    <definedName name="COLUM03PIB">#REF!</definedName>
    <definedName name="COLUM04PESOS" localSheetId="185">#REF!</definedName>
    <definedName name="COLUM04PESOS" localSheetId="188">#REF!</definedName>
    <definedName name="COLUM04PESOS" localSheetId="7">#REF!</definedName>
    <definedName name="COLUM04PESOS" localSheetId="9">#REF!</definedName>
    <definedName name="COLUM04PESOS" localSheetId="22">#REF!</definedName>
    <definedName name="COLUM04PESOS" localSheetId="45">#REF!</definedName>
    <definedName name="COLUM04PESOS" localSheetId="56">#REF!</definedName>
    <definedName name="COLUM04PESOS" localSheetId="59">#REF!</definedName>
    <definedName name="COLUM04PESOS" localSheetId="62">#REF!</definedName>
    <definedName name="COLUM04PESOS" localSheetId="78">#REF!</definedName>
    <definedName name="COLUM04PESOS" localSheetId="80">#REF!</definedName>
    <definedName name="COLUM04PESOS" localSheetId="83">#REF!</definedName>
    <definedName name="COLUM04PESOS" localSheetId="86">#REF!</definedName>
    <definedName name="COLUM04PESOS" localSheetId="46">#REF!</definedName>
    <definedName name="COLUM04PESOS" localSheetId="183">#REF!</definedName>
    <definedName name="COLUM04PESOS" localSheetId="41">#REF!</definedName>
    <definedName name="COLUM04PESOS" localSheetId="43">#REF!</definedName>
    <definedName name="COLUM04PESOS">#REF!</definedName>
    <definedName name="COLUM04PIB" localSheetId="185">#REF!</definedName>
    <definedName name="COLUM04PIB" localSheetId="188">#REF!</definedName>
    <definedName name="COLUM04PIB" localSheetId="7">#REF!</definedName>
    <definedName name="COLUM04PIB" localSheetId="9">#REF!</definedName>
    <definedName name="COLUM04PIB" localSheetId="22">#REF!</definedName>
    <definedName name="COLUM04PIB" localSheetId="45">#REF!</definedName>
    <definedName name="COLUM04PIB" localSheetId="56">#REF!</definedName>
    <definedName name="COLUM04PIB" localSheetId="59">#REF!</definedName>
    <definedName name="COLUM04PIB" localSheetId="62">#REF!</definedName>
    <definedName name="COLUM04PIB" localSheetId="78">#REF!</definedName>
    <definedName name="COLUM04PIB" localSheetId="80">#REF!</definedName>
    <definedName name="COLUM04PIB" localSheetId="83">#REF!</definedName>
    <definedName name="COLUM04PIB" localSheetId="86">#REF!</definedName>
    <definedName name="COLUM04PIB" localSheetId="46">#REF!</definedName>
    <definedName name="COLUM04PIB" localSheetId="183">#REF!</definedName>
    <definedName name="COLUM04PIB" localSheetId="41">#REF!</definedName>
    <definedName name="COLUM04PIB" localSheetId="43">#REF!</definedName>
    <definedName name="COLUM04PIB">#REF!</definedName>
    <definedName name="COLUM05PESOS" localSheetId="185">#REF!</definedName>
    <definedName name="COLUM05PESOS" localSheetId="188">#REF!</definedName>
    <definedName name="COLUM05PESOS" localSheetId="7">#REF!</definedName>
    <definedName name="COLUM05PESOS" localSheetId="9">#REF!</definedName>
    <definedName name="COLUM05PESOS" localSheetId="22">#REF!</definedName>
    <definedName name="COLUM05PESOS" localSheetId="45">#REF!</definedName>
    <definedName name="COLUM05PESOS" localSheetId="56">#REF!</definedName>
    <definedName name="COLUM05PESOS" localSheetId="59">#REF!</definedName>
    <definedName name="COLUM05PESOS" localSheetId="62">#REF!</definedName>
    <definedName name="COLUM05PESOS" localSheetId="78">#REF!</definedName>
    <definedName name="COLUM05PESOS" localSheetId="80">#REF!</definedName>
    <definedName name="COLUM05PESOS" localSheetId="83">#REF!</definedName>
    <definedName name="COLUM05PESOS" localSheetId="86">#REF!</definedName>
    <definedName name="COLUM05PESOS" localSheetId="46">#REF!</definedName>
    <definedName name="COLUM05PESOS" localSheetId="183">#REF!</definedName>
    <definedName name="COLUM05PESOS" localSheetId="41">#REF!</definedName>
    <definedName name="COLUM05PESOS" localSheetId="43">#REF!</definedName>
    <definedName name="COLUM05PESOS">#REF!</definedName>
    <definedName name="COLUM05PIB" localSheetId="185">#REF!</definedName>
    <definedName name="COLUM05PIB" localSheetId="188">#REF!</definedName>
    <definedName name="COLUM05PIB" localSheetId="7">#REF!</definedName>
    <definedName name="COLUM05PIB" localSheetId="9">#REF!</definedName>
    <definedName name="COLUM05PIB" localSheetId="22">#REF!</definedName>
    <definedName name="COLUM05PIB" localSheetId="45">#REF!</definedName>
    <definedName name="COLUM05PIB" localSheetId="56">#REF!</definedName>
    <definedName name="COLUM05PIB" localSheetId="59">#REF!</definedName>
    <definedName name="COLUM05PIB" localSheetId="62">#REF!</definedName>
    <definedName name="COLUM05PIB" localSheetId="78">#REF!</definedName>
    <definedName name="COLUM05PIB" localSheetId="80">#REF!</definedName>
    <definedName name="COLUM05PIB" localSheetId="83">#REF!</definedName>
    <definedName name="COLUM05PIB" localSheetId="86">#REF!</definedName>
    <definedName name="COLUM05PIB" localSheetId="46">#REF!</definedName>
    <definedName name="COLUM05PIB" localSheetId="183">#REF!</definedName>
    <definedName name="COLUM05PIB" localSheetId="41">#REF!</definedName>
    <definedName name="COLUM05PIB" localSheetId="43">#REF!</definedName>
    <definedName name="COLUM05PIB">#REF!</definedName>
    <definedName name="COLUM06PESOS" localSheetId="185">#REF!</definedName>
    <definedName name="COLUM06PESOS" localSheetId="188">#REF!</definedName>
    <definedName name="COLUM06PESOS" localSheetId="7">#REF!</definedName>
    <definedName name="COLUM06PESOS" localSheetId="9">#REF!</definedName>
    <definedName name="COLUM06PESOS" localSheetId="22">#REF!</definedName>
    <definedName name="COLUM06PESOS" localSheetId="45">#REF!</definedName>
    <definedName name="COLUM06PESOS" localSheetId="56">#REF!</definedName>
    <definedName name="COLUM06PESOS" localSheetId="59">#REF!</definedName>
    <definedName name="COLUM06PESOS" localSheetId="62">#REF!</definedName>
    <definedName name="COLUM06PESOS" localSheetId="78">#REF!</definedName>
    <definedName name="COLUM06PESOS" localSheetId="80">#REF!</definedName>
    <definedName name="COLUM06PESOS" localSheetId="83">#REF!</definedName>
    <definedName name="COLUM06PESOS" localSheetId="86">#REF!</definedName>
    <definedName name="COLUM06PESOS" localSheetId="46">#REF!</definedName>
    <definedName name="COLUM06PESOS" localSheetId="183">#REF!</definedName>
    <definedName name="COLUM06PESOS" localSheetId="41">#REF!</definedName>
    <definedName name="COLUM06PESOS" localSheetId="43">#REF!</definedName>
    <definedName name="COLUM06PESOS">#REF!</definedName>
    <definedName name="COLUM06PIB" localSheetId="185">#REF!</definedName>
    <definedName name="COLUM06PIB" localSheetId="188">#REF!</definedName>
    <definedName name="COLUM06PIB" localSheetId="7">#REF!</definedName>
    <definedName name="COLUM06PIB" localSheetId="9">#REF!</definedName>
    <definedName name="COLUM06PIB" localSheetId="22">#REF!</definedName>
    <definedName name="COLUM06PIB" localSheetId="45">#REF!</definedName>
    <definedName name="COLUM06PIB" localSheetId="56">#REF!</definedName>
    <definedName name="COLUM06PIB" localSheetId="59">#REF!</definedName>
    <definedName name="COLUM06PIB" localSheetId="62">#REF!</definedName>
    <definedName name="COLUM06PIB" localSheetId="78">#REF!</definedName>
    <definedName name="COLUM06PIB" localSheetId="80">#REF!</definedName>
    <definedName name="COLUM06PIB" localSheetId="83">#REF!</definedName>
    <definedName name="COLUM06PIB" localSheetId="86">#REF!</definedName>
    <definedName name="COLUM06PIB" localSheetId="46">#REF!</definedName>
    <definedName name="COLUM06PIB" localSheetId="183">#REF!</definedName>
    <definedName name="COLUM06PIB" localSheetId="41">#REF!</definedName>
    <definedName name="COLUM06PIB" localSheetId="43">#REF!</definedName>
    <definedName name="COLUM06PIB">#REF!</definedName>
    <definedName name="COLUM07PESOS" localSheetId="185">#REF!</definedName>
    <definedName name="COLUM07PESOS" localSheetId="188">#REF!</definedName>
    <definedName name="COLUM07PESOS" localSheetId="7">#REF!</definedName>
    <definedName name="COLUM07PESOS" localSheetId="9">#REF!</definedName>
    <definedName name="COLUM07PESOS" localSheetId="22">#REF!</definedName>
    <definedName name="COLUM07PESOS" localSheetId="45">#REF!</definedName>
    <definedName name="COLUM07PESOS" localSheetId="56">#REF!</definedName>
    <definedName name="COLUM07PESOS" localSheetId="59">#REF!</definedName>
    <definedName name="COLUM07PESOS" localSheetId="62">#REF!</definedName>
    <definedName name="COLUM07PESOS" localSheetId="78">#REF!</definedName>
    <definedName name="COLUM07PESOS" localSheetId="80">#REF!</definedName>
    <definedName name="COLUM07PESOS" localSheetId="83">#REF!</definedName>
    <definedName name="COLUM07PESOS" localSheetId="86">#REF!</definedName>
    <definedName name="COLUM07PESOS" localSheetId="46">#REF!</definedName>
    <definedName name="COLUM07PESOS" localSheetId="183">#REF!</definedName>
    <definedName name="COLUM07PESOS" localSheetId="41">#REF!</definedName>
    <definedName name="COLUM07PESOS" localSheetId="43">#REF!</definedName>
    <definedName name="COLUM07PESOS">#REF!</definedName>
    <definedName name="COLUM07PIB" localSheetId="185">#REF!</definedName>
    <definedName name="COLUM07PIB" localSheetId="188">#REF!</definedName>
    <definedName name="COLUM07PIB" localSheetId="7">#REF!</definedName>
    <definedName name="COLUM07PIB" localSheetId="9">#REF!</definedName>
    <definedName name="COLUM07PIB" localSheetId="22">#REF!</definedName>
    <definedName name="COLUM07PIB" localSheetId="45">#REF!</definedName>
    <definedName name="COLUM07PIB" localSheetId="56">#REF!</definedName>
    <definedName name="COLUM07PIB" localSheetId="59">#REF!</definedName>
    <definedName name="COLUM07PIB" localSheetId="62">#REF!</definedName>
    <definedName name="COLUM07PIB" localSheetId="78">#REF!</definedName>
    <definedName name="COLUM07PIB" localSheetId="80">#REF!</definedName>
    <definedName name="COLUM07PIB" localSheetId="83">#REF!</definedName>
    <definedName name="COLUM07PIB" localSheetId="86">#REF!</definedName>
    <definedName name="COLUM07PIB" localSheetId="46">#REF!</definedName>
    <definedName name="COLUM07PIB" localSheetId="183">#REF!</definedName>
    <definedName name="COLUM07PIB" localSheetId="41">#REF!</definedName>
    <definedName name="COLUM07PIB" localSheetId="43">#REF!</definedName>
    <definedName name="COLUM07PIB">#REF!</definedName>
    <definedName name="COLUM98PESOS" localSheetId="185">#REF!</definedName>
    <definedName name="COLUM98PESOS" localSheetId="188">#REF!</definedName>
    <definedName name="COLUM98PESOS" localSheetId="7">#REF!</definedName>
    <definedName name="COLUM98PESOS" localSheetId="9">#REF!</definedName>
    <definedName name="COLUM98PESOS" localSheetId="22">#REF!</definedName>
    <definedName name="COLUM98PESOS" localSheetId="45">#REF!</definedName>
    <definedName name="COLUM98PESOS" localSheetId="56">#REF!</definedName>
    <definedName name="COLUM98PESOS" localSheetId="59">#REF!</definedName>
    <definedName name="COLUM98PESOS" localSheetId="62">#REF!</definedName>
    <definedName name="COLUM98PESOS" localSheetId="78">#REF!</definedName>
    <definedName name="COLUM98PESOS" localSheetId="80">#REF!</definedName>
    <definedName name="COLUM98PESOS" localSheetId="83">#REF!</definedName>
    <definedName name="COLUM98PESOS" localSheetId="86">#REF!</definedName>
    <definedName name="COLUM98PESOS" localSheetId="46">#REF!</definedName>
    <definedName name="COLUM98PESOS" localSheetId="183">#REF!</definedName>
    <definedName name="COLUM98PESOS" localSheetId="41">#REF!</definedName>
    <definedName name="COLUM98PESOS" localSheetId="43">#REF!</definedName>
    <definedName name="COLUM98PESOS">#REF!</definedName>
    <definedName name="COLUM98PIB" localSheetId="185">#REF!</definedName>
    <definedName name="COLUM98PIB" localSheetId="188">#REF!</definedName>
    <definedName name="COLUM98PIB" localSheetId="7">#REF!</definedName>
    <definedName name="COLUM98PIB" localSheetId="9">#REF!</definedName>
    <definedName name="COLUM98PIB" localSheetId="22">#REF!</definedName>
    <definedName name="COLUM98PIB" localSheetId="45">#REF!</definedName>
    <definedName name="COLUM98PIB" localSheetId="56">#REF!</definedName>
    <definedName name="COLUM98PIB" localSheetId="59">#REF!</definedName>
    <definedName name="COLUM98PIB" localSheetId="62">#REF!</definedName>
    <definedName name="COLUM98PIB" localSheetId="78">#REF!</definedName>
    <definedName name="COLUM98PIB" localSheetId="80">#REF!</definedName>
    <definedName name="COLUM98PIB" localSheetId="83">#REF!</definedName>
    <definedName name="COLUM98PIB" localSheetId="86">#REF!</definedName>
    <definedName name="COLUM98PIB" localSheetId="46">#REF!</definedName>
    <definedName name="COLUM98PIB" localSheetId="183">#REF!</definedName>
    <definedName name="COLUM98PIB" localSheetId="41">#REF!</definedName>
    <definedName name="COLUM98PIB" localSheetId="43">#REF!</definedName>
    <definedName name="COLUM98PIB">#REF!</definedName>
    <definedName name="COLUM99PESOS" localSheetId="185">#REF!</definedName>
    <definedName name="COLUM99PESOS" localSheetId="188">#REF!</definedName>
    <definedName name="COLUM99PESOS" localSheetId="7">#REF!</definedName>
    <definedName name="COLUM99PESOS" localSheetId="9">#REF!</definedName>
    <definedName name="COLUM99PESOS" localSheetId="22">#REF!</definedName>
    <definedName name="COLUM99PESOS" localSheetId="45">#REF!</definedName>
    <definedName name="COLUM99PESOS" localSheetId="56">#REF!</definedName>
    <definedName name="COLUM99PESOS" localSheetId="59">#REF!</definedName>
    <definedName name="COLUM99PESOS" localSheetId="62">#REF!</definedName>
    <definedName name="COLUM99PESOS" localSheetId="78">#REF!</definedName>
    <definedName name="COLUM99PESOS" localSheetId="80">#REF!</definedName>
    <definedName name="COLUM99PESOS" localSheetId="83">#REF!</definedName>
    <definedName name="COLUM99PESOS" localSheetId="86">#REF!</definedName>
    <definedName name="COLUM99PESOS" localSheetId="46">#REF!</definedName>
    <definedName name="COLUM99PESOS" localSheetId="183">#REF!</definedName>
    <definedName name="COLUM99PESOS" localSheetId="41">#REF!</definedName>
    <definedName name="COLUM99PESOS" localSheetId="43">#REF!</definedName>
    <definedName name="COLUM99PESOS">#REF!</definedName>
    <definedName name="COLUM99PIB" localSheetId="185">#REF!</definedName>
    <definedName name="COLUM99PIB" localSheetId="188">#REF!</definedName>
    <definedName name="COLUM99PIB" localSheetId="7">#REF!</definedName>
    <definedName name="COLUM99PIB" localSheetId="9">#REF!</definedName>
    <definedName name="COLUM99PIB" localSheetId="22">#REF!</definedName>
    <definedName name="COLUM99PIB" localSheetId="45">#REF!</definedName>
    <definedName name="COLUM99PIB" localSheetId="56">#REF!</definedName>
    <definedName name="COLUM99PIB" localSheetId="59">#REF!</definedName>
    <definedName name="COLUM99PIB" localSheetId="62">#REF!</definedName>
    <definedName name="COLUM99PIB" localSheetId="78">#REF!</definedName>
    <definedName name="COLUM99PIB" localSheetId="80">#REF!</definedName>
    <definedName name="COLUM99PIB" localSheetId="83">#REF!</definedName>
    <definedName name="COLUM99PIB" localSheetId="86">#REF!</definedName>
    <definedName name="COLUM99PIB" localSheetId="46">#REF!</definedName>
    <definedName name="COLUM99PIB" localSheetId="183">#REF!</definedName>
    <definedName name="COLUM99PIB" localSheetId="41">#REF!</definedName>
    <definedName name="COLUM99PIB" localSheetId="43">#REF!</definedName>
    <definedName name="COLUM99PIB">#REF!</definedName>
    <definedName name="comfam" localSheetId="7">#REF!</definedName>
    <definedName name="comfam" localSheetId="9">#REF!</definedName>
    <definedName name="comfam" localSheetId="22">#REF!</definedName>
    <definedName name="comfam" localSheetId="45">#REF!</definedName>
    <definedName name="comfam" localSheetId="46">#REF!</definedName>
    <definedName name="comfam" localSheetId="41">#REF!</definedName>
    <definedName name="comfam" localSheetId="43">#REF!</definedName>
    <definedName name="comfam">#REF!</definedName>
    <definedName name="Comp_COP" localSheetId="7">#REF!</definedName>
    <definedName name="Comp_COP" localSheetId="22">#REF!</definedName>
    <definedName name="Comp_COP" localSheetId="41">#REF!</definedName>
    <definedName name="Comp_COP" localSheetId="43">#REF!</definedName>
    <definedName name="Comp_COP">#REF!</definedName>
    <definedName name="Comp_externa" localSheetId="7">#REF!</definedName>
    <definedName name="Comp_externa" localSheetId="22">#REF!</definedName>
    <definedName name="Comp_externa" localSheetId="41">#REF!</definedName>
    <definedName name="Comp_externa" localSheetId="43">#REF!</definedName>
    <definedName name="Comp_externa">#REF!</definedName>
    <definedName name="Comp_tasa" localSheetId="7">#REF!</definedName>
    <definedName name="Comp_tasa" localSheetId="22">#REF!</definedName>
    <definedName name="Comp_tasa" localSheetId="41">#REF!</definedName>
    <definedName name="Comp_tasa" localSheetId="43">#REF!</definedName>
    <definedName name="Comp_tasa">#REF!</definedName>
    <definedName name="Comp_UVR" localSheetId="7">#REF!</definedName>
    <definedName name="Comp_UVR" localSheetId="22">#REF!</definedName>
    <definedName name="Comp_UVR" localSheetId="41">#REF!</definedName>
    <definedName name="Comp_UVR" localSheetId="43">#REF!</definedName>
    <definedName name="Comp_UVR">#REF!</definedName>
    <definedName name="Comparativas" localSheetId="7">#REF!</definedName>
    <definedName name="Comparativas" localSheetId="22">#REF!</definedName>
    <definedName name="Comparativas" localSheetId="45">#REF!</definedName>
    <definedName name="Comparativas" localSheetId="46">#REF!</definedName>
    <definedName name="Comparativas" localSheetId="41">#REF!</definedName>
    <definedName name="Comparativas" localSheetId="43">#REF!</definedName>
    <definedName name="Comparativas">#REF!</definedName>
    <definedName name="Comparativo" localSheetId="7" hidden="1">{#N/A,#N/A,FALSE,"informes"}</definedName>
    <definedName name="Comparativo" localSheetId="8" hidden="1">{#N/A,#N/A,FALSE,"informes"}</definedName>
    <definedName name="Comparativo" localSheetId="11" hidden="1">{#N/A,#N/A,FALSE,"informes"}</definedName>
    <definedName name="Comparativo" localSheetId="12" hidden="1">{#N/A,#N/A,FALSE,"informes"}</definedName>
    <definedName name="Comparativo" localSheetId="13" hidden="1">{#N/A,#N/A,FALSE,"informes"}</definedName>
    <definedName name="Comparativo" localSheetId="14" hidden="1">{#N/A,#N/A,FALSE,"informes"}</definedName>
    <definedName name="Comparativo" localSheetId="15" hidden="1">{#N/A,#N/A,FALSE,"informes"}</definedName>
    <definedName name="Comparativo" localSheetId="16" hidden="1">{#N/A,#N/A,FALSE,"informes"}</definedName>
    <definedName name="Comparativo" localSheetId="17" hidden="1">{#N/A,#N/A,FALSE,"informes"}</definedName>
    <definedName name="Comparativo" localSheetId="18" hidden="1">{#N/A,#N/A,FALSE,"informes"}</definedName>
    <definedName name="Comparativo" localSheetId="19" hidden="1">{#N/A,#N/A,FALSE,"informes"}</definedName>
    <definedName name="Comparativo" localSheetId="20" hidden="1">{#N/A,#N/A,FALSE,"informes"}</definedName>
    <definedName name="Comparativo" localSheetId="21" hidden="1">{#N/A,#N/A,FALSE,"informes"}</definedName>
    <definedName name="Comparativo" localSheetId="22" hidden="1">{#N/A,#N/A,FALSE,"informes"}</definedName>
    <definedName name="Comparativo" localSheetId="29" hidden="1">{#N/A,#N/A,FALSE,"informes"}</definedName>
    <definedName name="Comparativo" localSheetId="32" hidden="1">{#N/A,#N/A,FALSE,"informes"}</definedName>
    <definedName name="Comparativo" localSheetId="34" hidden="1">{#N/A,#N/A,FALSE,"informes"}</definedName>
    <definedName name="Comparativo" localSheetId="36" hidden="1">{#N/A,#N/A,FALSE,"informes"}</definedName>
    <definedName name="Comparativo" localSheetId="39" hidden="1">{#N/A,#N/A,FALSE,"informes"}</definedName>
    <definedName name="Comparativo" localSheetId="45" hidden="1">{#N/A,#N/A,FALSE,"informes"}</definedName>
    <definedName name="Comparativo" localSheetId="46" hidden="1">{#N/A,#N/A,FALSE,"informes"}</definedName>
    <definedName name="Comparativo" localSheetId="37" hidden="1">{#N/A,#N/A,FALSE,"informes"}</definedName>
    <definedName name="Comparativo" localSheetId="38" hidden="1">{#N/A,#N/A,FALSE,"informes"}</definedName>
    <definedName name="Comparativo" localSheetId="40" hidden="1">{#N/A,#N/A,FALSE,"informes"}</definedName>
    <definedName name="Comparativo" localSheetId="23" hidden="1">{#N/A,#N/A,FALSE,"informes"}</definedName>
    <definedName name="Comparativo" localSheetId="24" hidden="1">{#N/A,#N/A,FALSE,"informes"}</definedName>
    <definedName name="Comparativo" localSheetId="25" hidden="1">{#N/A,#N/A,FALSE,"informes"}</definedName>
    <definedName name="Comparativo" localSheetId="26" hidden="1">{#N/A,#N/A,FALSE,"informes"}</definedName>
    <definedName name="Comparativo" localSheetId="27" hidden="1">{#N/A,#N/A,FALSE,"informes"}</definedName>
    <definedName name="Comparativo" localSheetId="28" hidden="1">{#N/A,#N/A,FALSE,"informes"}</definedName>
    <definedName name="Comparativo" localSheetId="33" hidden="1">{#N/A,#N/A,FALSE,"informes"}</definedName>
    <definedName name="Comparativo" localSheetId="35" hidden="1">{#N/A,#N/A,FALSE,"informes"}</definedName>
    <definedName name="Comparativo" localSheetId="41" hidden="1">{#N/A,#N/A,FALSE,"informes"}</definedName>
    <definedName name="Comparativo" localSheetId="43" hidden="1">{#N/A,#N/A,FALSE,"informes"}</definedName>
    <definedName name="Comparativo" hidden="1">{#N/A,#N/A,FALSE,"informes"}</definedName>
    <definedName name="composición" localSheetId="7"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10" hidden="1">{"trimestre",#N/A,FALSE,"TRIMESTRE";"empresa",#N/A,FALSE,"xEMPRESA";"eaab",#N/A,FALSE,"EAAB";"epma",#N/A,FALSE,"EPMA";"emca",#N/A,FALSE,"EMCA"}</definedName>
    <definedName name="composición" localSheetId="11" hidden="1">{"trimestre",#N/A,FALSE,"TRIMESTRE";"empresa",#N/A,FALSE,"xEMPRESA";"eaab",#N/A,FALSE,"EAAB";"epma",#N/A,FALSE,"EPMA";"emca",#N/A,FALSE,"EMCA"}</definedName>
    <definedName name="composición" localSheetId="12" hidden="1">{"trimestre",#N/A,FALSE,"TRIMESTRE";"empresa",#N/A,FALSE,"xEMPRESA";"eaab",#N/A,FALSE,"EAAB";"epma",#N/A,FALSE,"EPMA";"emca",#N/A,FALSE,"EMCA"}</definedName>
    <definedName name="composición" localSheetId="13" hidden="1">{"trimestre",#N/A,FALSE,"TRIMESTRE";"empresa",#N/A,FALSE,"xEMPRESA";"eaab",#N/A,FALSE,"EAAB";"epma",#N/A,FALSE,"EPMA";"emca",#N/A,FALSE,"EMCA"}</definedName>
    <definedName name="composición" localSheetId="14" hidden="1">{"trimestre",#N/A,FALSE,"TRIMESTRE";"empresa",#N/A,FALSE,"xEMPRESA";"eaab",#N/A,FALSE,"EAAB";"epma",#N/A,FALSE,"EPMA";"emca",#N/A,FALSE,"EMCA"}</definedName>
    <definedName name="composición" localSheetId="15" hidden="1">{"trimestre",#N/A,FALSE,"TRIMESTRE";"empresa",#N/A,FALSE,"xEMPRESA";"eaab",#N/A,FALSE,"EAAB";"epma",#N/A,FALSE,"EPMA";"emca",#N/A,FALSE,"EMCA"}</definedName>
    <definedName name="composición" localSheetId="17" hidden="1">{"trimestre",#N/A,FALSE,"TRIMESTRE";"empresa",#N/A,FALSE,"xEMPRESA";"eaab",#N/A,FALSE,"EAAB";"epma",#N/A,FALSE,"EPMA";"emca",#N/A,FALSE,"EMCA"}</definedName>
    <definedName name="composición" localSheetId="18" hidden="1">{"trimestre",#N/A,FALSE,"TRIMESTRE";"empresa",#N/A,FALSE,"xEMPRESA";"eaab",#N/A,FALSE,"EAAB";"epma",#N/A,FALSE,"EPMA";"emca",#N/A,FALSE,"EMCA"}</definedName>
    <definedName name="composición" localSheetId="19" hidden="1">{"trimestre",#N/A,FALSE,"TRIMESTRE";"empresa",#N/A,FALSE,"xEMPRESA";"eaab",#N/A,FALSE,"EAAB";"epma",#N/A,FALSE,"EPMA";"emca",#N/A,FALSE,"EMCA"}</definedName>
    <definedName name="composición" localSheetId="20" hidden="1">{"trimestre",#N/A,FALSE,"TRIMESTRE";"empresa",#N/A,FALSE,"xEMPRESA";"eaab",#N/A,FALSE,"EAAB";"epma",#N/A,FALSE,"EPMA";"emca",#N/A,FALSE,"EMCA"}</definedName>
    <definedName name="composición" localSheetId="21" hidden="1">{"trimestre",#N/A,FALSE,"TRIMESTRE";"empresa",#N/A,FALSE,"xEMPRESA";"eaab",#N/A,FALSE,"EAAB";"epma",#N/A,FALSE,"EPMA";"emca",#N/A,FALSE,"EMCA"}</definedName>
    <definedName name="composición" localSheetId="22" hidden="1">{"trimestre",#N/A,FALSE,"TRIMESTRE";"empresa",#N/A,FALSE,"xEMPRESA";"eaab",#N/A,FALSE,"EAAB";"epma",#N/A,FALSE,"EPMA";"emca",#N/A,FALSE,"EMCA"}</definedName>
    <definedName name="composición" localSheetId="29" hidden="1">{"trimestre",#N/A,FALSE,"TRIMESTRE";"empresa",#N/A,FALSE,"xEMPRESA";"eaab",#N/A,FALSE,"EAAB";"epma",#N/A,FALSE,"EPMA";"emca",#N/A,FALSE,"EMCA"}</definedName>
    <definedName name="composición" localSheetId="32" hidden="1">{"trimestre",#N/A,FALSE,"TRIMESTRE";"empresa",#N/A,FALSE,"xEMPRESA";"eaab",#N/A,FALSE,"EAAB";"epma",#N/A,FALSE,"EPMA";"emca",#N/A,FALSE,"EMCA"}</definedName>
    <definedName name="composición" localSheetId="34" hidden="1">{"trimestre",#N/A,FALSE,"TRIMESTRE";"empresa",#N/A,FALSE,"xEMPRESA";"eaab",#N/A,FALSE,"EAAB";"epma",#N/A,FALSE,"EPMA";"emca",#N/A,FALSE,"EMCA"}</definedName>
    <definedName name="composición" localSheetId="36" hidden="1">{"trimestre",#N/A,FALSE,"TRIMESTRE";"empresa",#N/A,FALSE,"xEMPRESA";"eaab",#N/A,FALSE,"EAAB";"epma",#N/A,FALSE,"EPMA";"emca",#N/A,FALSE,"EMCA"}</definedName>
    <definedName name="composición" localSheetId="39" hidden="1">{"trimestre",#N/A,FALSE,"TRIMESTRE";"empresa",#N/A,FALSE,"xEMPRESA";"eaab",#N/A,FALSE,"EAAB";"epma",#N/A,FALSE,"EPMA";"emca",#N/A,FALSE,"EMCA"}</definedName>
    <definedName name="composición" localSheetId="45" hidden="1">{"trimestre",#N/A,FALSE,"TRIMESTRE";"empresa",#N/A,FALSE,"xEMPRESA";"eaab",#N/A,FALSE,"EAAB";"epma",#N/A,FALSE,"EPMA";"emca",#N/A,FALSE,"EMCA"}</definedName>
    <definedName name="composición" localSheetId="46" hidden="1">{"trimestre",#N/A,FALSE,"TRIMESTRE";"empresa",#N/A,FALSE,"xEMPRESA";"eaab",#N/A,FALSE,"EAAB";"epma",#N/A,FALSE,"EPMA";"emca",#N/A,FALSE,"EMCA"}</definedName>
    <definedName name="composición" localSheetId="37" hidden="1">{"trimestre",#N/A,FALSE,"TRIMESTRE";"empresa",#N/A,FALSE,"xEMPRESA";"eaab",#N/A,FALSE,"EAAB";"epma",#N/A,FALSE,"EPMA";"emca",#N/A,FALSE,"EMCA"}</definedName>
    <definedName name="composición" localSheetId="38" hidden="1">{"trimestre",#N/A,FALSE,"TRIMESTRE";"empresa",#N/A,FALSE,"xEMPRESA";"eaab",#N/A,FALSE,"EAAB";"epma",#N/A,FALSE,"EPMA";"emca",#N/A,FALSE,"EMCA"}</definedName>
    <definedName name="composición" localSheetId="40" hidden="1">{"trimestre",#N/A,FALSE,"TRIMESTRE";"empresa",#N/A,FALSE,"xEMPRESA";"eaab",#N/A,FALSE,"EAAB";"epma",#N/A,FALSE,"EPMA";"emca",#N/A,FALSE,"EMCA"}</definedName>
    <definedName name="composición" localSheetId="23" hidden="1">{"trimestre",#N/A,FALSE,"TRIMESTRE";"empresa",#N/A,FALSE,"xEMPRESA";"eaab",#N/A,FALSE,"EAAB";"epma",#N/A,FALSE,"EPMA";"emca",#N/A,FALSE,"EMCA"}</definedName>
    <definedName name="composición" localSheetId="24" hidden="1">{"trimestre",#N/A,FALSE,"TRIMESTRE";"empresa",#N/A,FALSE,"xEMPRESA";"eaab",#N/A,FALSE,"EAAB";"epma",#N/A,FALSE,"EPMA";"emca",#N/A,FALSE,"EMCA"}</definedName>
    <definedName name="composición" localSheetId="25" hidden="1">{"trimestre",#N/A,FALSE,"TRIMESTRE";"empresa",#N/A,FALSE,"xEMPRESA";"eaab",#N/A,FALSE,"EAAB";"epma",#N/A,FALSE,"EPMA";"emca",#N/A,FALSE,"EMCA"}</definedName>
    <definedName name="composición" localSheetId="26" hidden="1">{"trimestre",#N/A,FALSE,"TRIMESTRE";"empresa",#N/A,FALSE,"xEMPRESA";"eaab",#N/A,FALSE,"EAAB";"epma",#N/A,FALSE,"EPMA";"emca",#N/A,FALSE,"EMCA"}</definedName>
    <definedName name="composición" localSheetId="27" hidden="1">{"trimestre",#N/A,FALSE,"TRIMESTRE";"empresa",#N/A,FALSE,"xEMPRESA";"eaab",#N/A,FALSE,"EAAB";"epma",#N/A,FALSE,"EPMA";"emca",#N/A,FALSE,"EMCA"}</definedName>
    <definedName name="composición" localSheetId="28" hidden="1">{"trimestre",#N/A,FALSE,"TRIMESTRE";"empresa",#N/A,FALSE,"xEMPRESA";"eaab",#N/A,FALSE,"EAAB";"epma",#N/A,FALSE,"EPMA";"emca",#N/A,FALSE,"EMCA"}</definedName>
    <definedName name="composición" localSheetId="33" hidden="1">{"trimestre",#N/A,FALSE,"TRIMESTRE";"empresa",#N/A,FALSE,"xEMPRESA";"eaab",#N/A,FALSE,"EAAB";"epma",#N/A,FALSE,"EPMA";"emca",#N/A,FALSE,"EMCA"}</definedName>
    <definedName name="composición" localSheetId="35" hidden="1">{"trimestre",#N/A,FALSE,"TRIMESTRE";"empresa",#N/A,FALSE,"xEMPRESA";"eaab",#N/A,FALSE,"EAAB";"epma",#N/A,FALSE,"EPMA";"emca",#N/A,FALSE,"EMCA"}</definedName>
    <definedName name="composición" localSheetId="41" hidden="1">{"trimestre",#N/A,FALSE,"TRIMESTRE";"empresa",#N/A,FALSE,"xEMPRESA";"eaab",#N/A,FALSE,"EAAB";"epma",#N/A,FALSE,"EPMA";"emca",#N/A,FALSE,"EMCA"}</definedName>
    <definedName name="composición" localSheetId="43"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187">#REF!</definedName>
    <definedName name="COMPOSICION_DEL_PRESUPUESTO_DE_RENTAS_DE_LA_NACION" localSheetId="188">#REF!</definedName>
    <definedName name="COMPOSICION_DEL_PRESUPUESTO_DE_RENTAS_DE_LA_NACION" localSheetId="7">#REF!</definedName>
    <definedName name="COMPOSICION_DEL_PRESUPUESTO_DE_RENTAS_DE_LA_NACION" localSheetId="9">#REF!</definedName>
    <definedName name="COMPOSICION_DEL_PRESUPUESTO_DE_RENTAS_DE_LA_NACION" localSheetId="18">#REF!</definedName>
    <definedName name="COMPOSICION_DEL_PRESUPUESTO_DE_RENTAS_DE_LA_NACION" localSheetId="19">#REF!</definedName>
    <definedName name="COMPOSICION_DEL_PRESUPUESTO_DE_RENTAS_DE_LA_NACION" localSheetId="20">#REF!</definedName>
    <definedName name="COMPOSICION_DEL_PRESUPUESTO_DE_RENTAS_DE_LA_NACION" localSheetId="21">#REF!</definedName>
    <definedName name="COMPOSICION_DEL_PRESUPUESTO_DE_RENTAS_DE_LA_NACION" localSheetId="22">#REF!</definedName>
    <definedName name="COMPOSICION_DEL_PRESUPUESTO_DE_RENTAS_DE_LA_NACION" localSheetId="45">#REF!</definedName>
    <definedName name="COMPOSICION_DEL_PRESUPUESTO_DE_RENTAS_DE_LA_NACION" localSheetId="54">#REF!</definedName>
    <definedName name="COMPOSICION_DEL_PRESUPUESTO_DE_RENTAS_DE_LA_NACION" localSheetId="46">#REF!</definedName>
    <definedName name="COMPOSICION_DEL_PRESUPUESTO_DE_RENTAS_DE_LA_NACION" localSheetId="41">#REF!</definedName>
    <definedName name="COMPOSICION_DEL_PRESUPUESTO_DE_RENTAS_DE_LA_NACION" localSheetId="43">#REF!</definedName>
    <definedName name="COMPOSICION_DEL_PRESUPUESTO_DE_RENTAS_DE_LA_NACION">#REF!</definedName>
    <definedName name="Compromisos" localSheetId="22">#REF!</definedName>
    <definedName name="Compromisos" localSheetId="46">#REF!</definedName>
    <definedName name="Compromisos">#REF!</definedName>
    <definedName name="concate" localSheetId="7">#REF!</definedName>
    <definedName name="concate" localSheetId="22">#REF!</definedName>
    <definedName name="concate" localSheetId="32">#REF!</definedName>
    <definedName name="concate" localSheetId="34">#REF!</definedName>
    <definedName name="concate" localSheetId="36">#REF!</definedName>
    <definedName name="concate" localSheetId="39">#REF!</definedName>
    <definedName name="concate" localSheetId="46">#REF!</definedName>
    <definedName name="concate" localSheetId="37">#REF!</definedName>
    <definedName name="concate" localSheetId="38">#REF!</definedName>
    <definedName name="concate" localSheetId="40">#REF!</definedName>
    <definedName name="concate" localSheetId="33">#REF!</definedName>
    <definedName name="concate" localSheetId="35">#REF!</definedName>
    <definedName name="concate" localSheetId="41">#REF!</definedName>
    <definedName name="concate" localSheetId="43">#REF!</definedName>
    <definedName name="concate">#REF!</definedName>
    <definedName name="concejo" localSheetId="22">#REF!</definedName>
    <definedName name="concejo">#REF!</definedName>
    <definedName name="concejo_fondo" localSheetId="22">#REF!</definedName>
    <definedName name="concejo_fondo">#REF!</definedName>
    <definedName name="CONCENTRACIONESPROPIOS" localSheetId="7" hidden="1">{"empresa",#N/A,FALSE,"xEMPRESA"}</definedName>
    <definedName name="CONCENTRACIONESPROPIOS" localSheetId="8" hidden="1">{"empresa",#N/A,FALSE,"xEMPRESA"}</definedName>
    <definedName name="CONCENTRACIONESPROPIOS" localSheetId="9" hidden="1">{"empresa",#N/A,FALSE,"xEMPRESA"}</definedName>
    <definedName name="CONCENTRACIONESPROPIOS" localSheetId="10" hidden="1">{"empresa",#N/A,FALSE,"xEMPRESA"}</definedName>
    <definedName name="CONCENTRACIONESPROPIOS" localSheetId="11" hidden="1">{"empresa",#N/A,FALSE,"xEMPRESA"}</definedName>
    <definedName name="CONCENTRACIONESPROPIOS" localSheetId="12" hidden="1">{"empresa",#N/A,FALSE,"xEMPRESA"}</definedName>
    <definedName name="CONCENTRACIONESPROPIOS" localSheetId="13" hidden="1">{"empresa",#N/A,FALSE,"xEMPRESA"}</definedName>
    <definedName name="CONCENTRACIONESPROPIOS" localSheetId="14" hidden="1">{"empresa",#N/A,FALSE,"xEMPRESA"}</definedName>
    <definedName name="CONCENTRACIONESPROPIOS" localSheetId="15" hidden="1">{"empresa",#N/A,FALSE,"xEMPRESA"}</definedName>
    <definedName name="CONCENTRACIONESPROPIOS" localSheetId="17" hidden="1">{"empresa",#N/A,FALSE,"xEMPRESA"}</definedName>
    <definedName name="CONCENTRACIONESPROPIOS" localSheetId="18" hidden="1">{"empresa",#N/A,FALSE,"xEMPRESA"}</definedName>
    <definedName name="CONCENTRACIONESPROPIOS" localSheetId="19" hidden="1">{"empresa",#N/A,FALSE,"xEMPRESA"}</definedName>
    <definedName name="CONCENTRACIONESPROPIOS" localSheetId="20" hidden="1">{"empresa",#N/A,FALSE,"xEMPRESA"}</definedName>
    <definedName name="CONCENTRACIONESPROPIOS" localSheetId="21" hidden="1">{"empresa",#N/A,FALSE,"xEMPRESA"}</definedName>
    <definedName name="CONCENTRACIONESPROPIOS" localSheetId="22" hidden="1">{"empresa",#N/A,FALSE,"xEMPRESA"}</definedName>
    <definedName name="CONCENTRACIONESPROPIOS" localSheetId="29" hidden="1">{"empresa",#N/A,FALSE,"xEMPRESA"}</definedName>
    <definedName name="CONCENTRACIONESPROPIOS" localSheetId="32" hidden="1">{"empresa",#N/A,FALSE,"xEMPRESA"}</definedName>
    <definedName name="CONCENTRACIONESPROPIOS" localSheetId="34" hidden="1">{"empresa",#N/A,FALSE,"xEMPRESA"}</definedName>
    <definedName name="CONCENTRACIONESPROPIOS" localSheetId="36" hidden="1">{"empresa",#N/A,FALSE,"xEMPRESA"}</definedName>
    <definedName name="CONCENTRACIONESPROPIOS" localSheetId="39" hidden="1">{"empresa",#N/A,FALSE,"xEMPRESA"}</definedName>
    <definedName name="CONCENTRACIONESPROPIOS" localSheetId="45" hidden="1">{"empresa",#N/A,FALSE,"xEMPRESA"}</definedName>
    <definedName name="CONCENTRACIONESPROPIOS" localSheetId="54" hidden="1">{"empresa",#N/A,FALSE,"xEMPRESA"}</definedName>
    <definedName name="CONCENTRACIONESPROPIOS" localSheetId="55" hidden="1">{"empresa",#N/A,FALSE,"xEMPRESA"}</definedName>
    <definedName name="CONCENTRACIONESPROPIOS" localSheetId="56" hidden="1">{"empresa",#N/A,FALSE,"xEMPRESA"}</definedName>
    <definedName name="CONCENTRACIONESPROPIOS" localSheetId="59" hidden="1">{"empresa",#N/A,FALSE,"xEMPRESA"}</definedName>
    <definedName name="CONCENTRACIONESPROPIOS" localSheetId="62" hidden="1">{"empresa",#N/A,FALSE,"xEMPRESA"}</definedName>
    <definedName name="CONCENTRACIONESPROPIOS" localSheetId="78" hidden="1">{"empresa",#N/A,FALSE,"xEMPRESA"}</definedName>
    <definedName name="CONCENTRACIONESPROPIOS" localSheetId="79" hidden="1">{"empresa",#N/A,FALSE,"xEMPRESA"}</definedName>
    <definedName name="CONCENTRACIONESPROPIOS" localSheetId="80" hidden="1">{"empresa",#N/A,FALSE,"xEMPRESA"}</definedName>
    <definedName name="CONCENTRACIONESPROPIOS" localSheetId="83" hidden="1">{"empresa",#N/A,FALSE,"xEMPRESA"}</definedName>
    <definedName name="CONCENTRACIONESPROPIOS" localSheetId="86" hidden="1">{"empresa",#N/A,FALSE,"xEMPRESA"}</definedName>
    <definedName name="CONCENTRACIONESPROPIOS" localSheetId="46" hidden="1">{"empresa",#N/A,FALSE,"xEMPRESA"}</definedName>
    <definedName name="CONCENTRACIONESPROPIOS" localSheetId="37" hidden="1">{"empresa",#N/A,FALSE,"xEMPRESA"}</definedName>
    <definedName name="CONCENTRACIONESPROPIOS" localSheetId="38" hidden="1">{"empresa",#N/A,FALSE,"xEMPRESA"}</definedName>
    <definedName name="CONCENTRACIONESPROPIOS" localSheetId="40" hidden="1">{"empresa",#N/A,FALSE,"xEMPRESA"}</definedName>
    <definedName name="CONCENTRACIONESPROPIOS" localSheetId="23" hidden="1">{"empresa",#N/A,FALSE,"xEMPRESA"}</definedName>
    <definedName name="CONCENTRACIONESPROPIOS" localSheetId="24" hidden="1">{"empresa",#N/A,FALSE,"xEMPRESA"}</definedName>
    <definedName name="CONCENTRACIONESPROPIOS" localSheetId="25" hidden="1">{"empresa",#N/A,FALSE,"xEMPRESA"}</definedName>
    <definedName name="CONCENTRACIONESPROPIOS" localSheetId="26" hidden="1">{"empresa",#N/A,FALSE,"xEMPRESA"}</definedName>
    <definedName name="CONCENTRACIONESPROPIOS" localSheetId="27" hidden="1">{"empresa",#N/A,FALSE,"xEMPRESA"}</definedName>
    <definedName name="CONCENTRACIONESPROPIOS" localSheetId="28" hidden="1">{"empresa",#N/A,FALSE,"xEMPRESA"}</definedName>
    <definedName name="CONCENTRACIONESPROPIOS" localSheetId="33" hidden="1">{"empresa",#N/A,FALSE,"xEMPRESA"}</definedName>
    <definedName name="CONCENTRACIONESPROPIOS" localSheetId="35" hidden="1">{"empresa",#N/A,FALSE,"xEMPRESA"}</definedName>
    <definedName name="CONCENTRACIONESPROPIOS" localSheetId="41" hidden="1">{"empresa",#N/A,FALSE,"xEMPRESA"}</definedName>
    <definedName name="CONCENTRACIONESPROPIOS" localSheetId="43" hidden="1">{"empresa",#N/A,FALSE,"xEMPRESA"}</definedName>
    <definedName name="CONCENTRACIONESPROPIOS" localSheetId="87" hidden="1">{"empresa",#N/A,FALSE,"xEMPRESA"}</definedName>
    <definedName name="CONCENTRACIONESPROPIOS" hidden="1">{"empresa",#N/A,FALSE,"xEMPRESA"}</definedName>
    <definedName name="Confis" localSheetId="185">#REF!</definedName>
    <definedName name="Confis" localSheetId="187">#REF!</definedName>
    <definedName name="Confis" localSheetId="188">#REF!</definedName>
    <definedName name="Confis" localSheetId="7">#REF!</definedName>
    <definedName name="Confis" localSheetId="9">#REF!</definedName>
    <definedName name="Confis" localSheetId="22">#REF!</definedName>
    <definedName name="Confis" localSheetId="45">#REF!</definedName>
    <definedName name="Confis" localSheetId="54">#REF!</definedName>
    <definedName name="Confis" localSheetId="56">#REF!</definedName>
    <definedName name="Confis" localSheetId="59">#REF!</definedName>
    <definedName name="Confis" localSheetId="62">#REF!</definedName>
    <definedName name="Confis" localSheetId="78">#REF!</definedName>
    <definedName name="Confis" localSheetId="80">#REF!</definedName>
    <definedName name="Confis" localSheetId="83">#REF!</definedName>
    <definedName name="Confis" localSheetId="86">#REF!</definedName>
    <definedName name="Confis" localSheetId="46">#REF!</definedName>
    <definedName name="Confis" localSheetId="183">#REF!</definedName>
    <definedName name="Confis" localSheetId="41">#REF!</definedName>
    <definedName name="Confis" localSheetId="43">#REF!</definedName>
    <definedName name="Confis">#REF!</definedName>
    <definedName name="cons" localSheetId="22">#REF!</definedName>
    <definedName name="cons" localSheetId="46">#REF!</definedName>
    <definedName name="cons">#REF!</definedName>
    <definedName name="CONSEJOMINISTROSI" localSheetId="7">#REF!</definedName>
    <definedName name="CONSEJOMINISTROSI" localSheetId="9">#REF!</definedName>
    <definedName name="CONSEJOMINISTROSI" localSheetId="22">#REF!</definedName>
    <definedName name="CONSEJOMINISTROSI" localSheetId="45">#REF!</definedName>
    <definedName name="CONSEJOMINISTROSI" localSheetId="54">#REF!</definedName>
    <definedName name="CONSEJOMINISTROSI" localSheetId="46">#REF!</definedName>
    <definedName name="CONSEJOMINISTROSI" localSheetId="41">#REF!</definedName>
    <definedName name="CONSEJOMINISTROSI" localSheetId="43">#REF!</definedName>
    <definedName name="CONSEJOMINISTROSI">#REF!</definedName>
    <definedName name="consol" localSheetId="185">#REF!</definedName>
    <definedName name="consol" localSheetId="188">#REF!</definedName>
    <definedName name="consol" localSheetId="7">#REF!</definedName>
    <definedName name="consol" localSheetId="9">#REF!</definedName>
    <definedName name="consol" localSheetId="22">#REF!</definedName>
    <definedName name="consol" localSheetId="45">#REF!</definedName>
    <definedName name="consol" localSheetId="46">#REF!</definedName>
    <definedName name="consol" localSheetId="183">#REF!</definedName>
    <definedName name="consol" localSheetId="41">#REF!</definedName>
    <definedName name="consol" localSheetId="43">#REF!</definedName>
    <definedName name="consol">#REF!</definedName>
    <definedName name="CONSOLIDADO" localSheetId="7">#REF!</definedName>
    <definedName name="CONSOLIDADO" localSheetId="9">#REF!</definedName>
    <definedName name="CONSOLIDADO" localSheetId="22">#REF!</definedName>
    <definedName name="CONSOLIDADO" localSheetId="45">#REF!</definedName>
    <definedName name="CONSOLIDADO" localSheetId="46">#REF!</definedName>
    <definedName name="CONSOLIDADO" localSheetId="41">#REF!</definedName>
    <definedName name="CONSOLIDADO" localSheetId="43">#REF!</definedName>
    <definedName name="CONSOLIDADO">#REF!</definedName>
    <definedName name="CONST96" localSheetId="22">#REF!</definedName>
    <definedName name="CONST96" localSheetId="46">#REF!</definedName>
    <definedName name="CONST96">#REF!</definedName>
    <definedName name="Consulta1" localSheetId="7">#REF!</definedName>
    <definedName name="Consulta1" localSheetId="9">#REF!</definedName>
    <definedName name="Consulta1" localSheetId="22">#REF!</definedName>
    <definedName name="Consulta1" localSheetId="45">#REF!</definedName>
    <definedName name="Consulta1" localSheetId="46">#REF!</definedName>
    <definedName name="Consulta1" localSheetId="41">#REF!</definedName>
    <definedName name="Consulta1" localSheetId="43">#REF!</definedName>
    <definedName name="Consulta1">#REF!</definedName>
    <definedName name="CONTRIBU" localSheetId="7">#REF!</definedName>
    <definedName name="CONTRIBU" localSheetId="22">#REF!</definedName>
    <definedName name="CONTRIBU" localSheetId="45">#REF!</definedName>
    <definedName name="CONTRIBU" localSheetId="46">#REF!</definedName>
    <definedName name="CONTRIBU" localSheetId="41">#REF!</definedName>
    <definedName name="CONTRIBU" localSheetId="43">#REF!</definedName>
    <definedName name="CONTRIBU">#REF!</definedName>
    <definedName name="COP" localSheetId="7">#REF!</definedName>
    <definedName name="COP" localSheetId="22">#REF!</definedName>
    <definedName name="COP" localSheetId="32">#REF!</definedName>
    <definedName name="COP" localSheetId="34">#REF!</definedName>
    <definedName name="COP" localSheetId="36">#REF!</definedName>
    <definedName name="COP" localSheetId="39">#REF!</definedName>
    <definedName name="COP" localSheetId="45">#REF!</definedName>
    <definedName name="COP" localSheetId="46">#REF!</definedName>
    <definedName name="COP" localSheetId="37">#REF!</definedName>
    <definedName name="COP" localSheetId="38">#REF!</definedName>
    <definedName name="COP" localSheetId="40">#REF!</definedName>
    <definedName name="COP" localSheetId="33">#REF!</definedName>
    <definedName name="COP" localSheetId="35">#REF!</definedName>
    <definedName name="COP" localSheetId="41">#REF!</definedName>
    <definedName name="COP" localSheetId="43">#REF!</definedName>
    <definedName name="COP">#REF!</definedName>
    <definedName name="COPIA" localSheetId="7" hidden="1">{"PAGOS DOLARES",#N/A,FALSE,"informes"}</definedName>
    <definedName name="COPIA" localSheetId="8" hidden="1">{"PAGOS DOLARES",#N/A,FALSE,"informes"}</definedName>
    <definedName name="COPIA" localSheetId="10" hidden="1">{"PAGOS DOLARES",#N/A,FALSE,"informes"}</definedName>
    <definedName name="COPIA" localSheetId="11" hidden="1">{"PAGOS DOLARES",#N/A,FALSE,"informes"}</definedName>
    <definedName name="COPIA" localSheetId="12" hidden="1">{"PAGOS DOLARES",#N/A,FALSE,"informes"}</definedName>
    <definedName name="COPIA" localSheetId="13" hidden="1">{"PAGOS DOLARES",#N/A,FALSE,"informes"}</definedName>
    <definedName name="COPIA" localSheetId="14" hidden="1">{"PAGOS DOLARES",#N/A,FALSE,"informes"}</definedName>
    <definedName name="COPIA" localSheetId="15" hidden="1">{"PAGOS DOLARES",#N/A,FALSE,"informes"}</definedName>
    <definedName name="COPIA" localSheetId="17" hidden="1">{"PAGOS DOLARES",#N/A,FALSE,"informes"}</definedName>
    <definedName name="COPIA" localSheetId="18" hidden="1">{"PAGOS DOLARES",#N/A,FALSE,"informes"}</definedName>
    <definedName name="COPIA" localSheetId="19" hidden="1">{"PAGOS DOLARES",#N/A,FALSE,"informes"}</definedName>
    <definedName name="COPIA" localSheetId="20" hidden="1">{"PAGOS DOLARES",#N/A,FALSE,"informes"}</definedName>
    <definedName name="COPIA" localSheetId="21" hidden="1">{"PAGOS DOLARES",#N/A,FALSE,"informes"}</definedName>
    <definedName name="COPIA" localSheetId="22" hidden="1">{"PAGOS DOLARES",#N/A,FALSE,"informes"}</definedName>
    <definedName name="COPIA" localSheetId="29" hidden="1">{"PAGOS DOLARES",#N/A,FALSE,"informes"}</definedName>
    <definedName name="COPIA" localSheetId="32" hidden="1">{"PAGOS DOLARES",#N/A,FALSE,"informes"}</definedName>
    <definedName name="COPIA" localSheetId="34" hidden="1">{"PAGOS DOLARES",#N/A,FALSE,"informes"}</definedName>
    <definedName name="COPIA" localSheetId="36" hidden="1">{"PAGOS DOLARES",#N/A,FALSE,"informes"}</definedName>
    <definedName name="COPIA" localSheetId="39" hidden="1">{"PAGOS DOLARES",#N/A,FALSE,"informes"}</definedName>
    <definedName name="COPIA" localSheetId="45" hidden="1">{"PAGOS DOLARES",#N/A,FALSE,"informes"}</definedName>
    <definedName name="COPIA" localSheetId="46" hidden="1">{"PAGOS DOLARES",#N/A,FALSE,"informes"}</definedName>
    <definedName name="COPIA" localSheetId="37" hidden="1">{"PAGOS DOLARES",#N/A,FALSE,"informes"}</definedName>
    <definedName name="COPIA" localSheetId="38" hidden="1">{"PAGOS DOLARES",#N/A,FALSE,"informes"}</definedName>
    <definedName name="COPIA" localSheetId="40" hidden="1">{"PAGOS DOLARES",#N/A,FALSE,"informes"}</definedName>
    <definedName name="COPIA" localSheetId="23" hidden="1">{"PAGOS DOLARES",#N/A,FALSE,"informes"}</definedName>
    <definedName name="COPIA" localSheetId="24" hidden="1">{"PAGOS DOLARES",#N/A,FALSE,"informes"}</definedName>
    <definedName name="COPIA" localSheetId="25" hidden="1">{"PAGOS DOLARES",#N/A,FALSE,"informes"}</definedName>
    <definedName name="COPIA" localSheetId="26" hidden="1">{"PAGOS DOLARES",#N/A,FALSE,"informes"}</definedName>
    <definedName name="COPIA" localSheetId="27" hidden="1">{"PAGOS DOLARES",#N/A,FALSE,"informes"}</definedName>
    <definedName name="COPIA" localSheetId="28" hidden="1">{"PAGOS DOLARES",#N/A,FALSE,"informes"}</definedName>
    <definedName name="COPIA" localSheetId="33" hidden="1">{"PAGOS DOLARES",#N/A,FALSE,"informes"}</definedName>
    <definedName name="COPIA" localSheetId="35" hidden="1">{"PAGOS DOLARES",#N/A,FALSE,"informes"}</definedName>
    <definedName name="COPIA" localSheetId="41" hidden="1">{"PAGOS DOLARES",#N/A,FALSE,"informes"}</definedName>
    <definedName name="COPIA" localSheetId="43" hidden="1">{"PAGOS DOLARES",#N/A,FALSE,"informes"}</definedName>
    <definedName name="COPIA" hidden="1">{"PAGOS DOLARES",#N/A,FALSE,"informes"}</definedName>
    <definedName name="CORR" localSheetId="7">#REF!</definedName>
    <definedName name="CORR" localSheetId="22">#REF!</definedName>
    <definedName name="CORR" localSheetId="41">#REF!</definedName>
    <definedName name="CORR" localSheetId="43">#REF!</definedName>
    <definedName name="CORR">#REF!</definedName>
    <definedName name="CORTE_UVR" localSheetId="7">OFFSET(#REF!,0,0,COUNT(#REF!),1)</definedName>
    <definedName name="CORTE_UVR" localSheetId="22">OFFSET(#REF!,0,0,COUNT(#REF!),1)</definedName>
    <definedName name="CORTE_UVR" localSheetId="41">OFFSET(#REF!,0,0,COUNT(#REF!),1)</definedName>
    <definedName name="CORTE_UVR" localSheetId="43">OFFSET(#REF!,0,0,COUNT(#REF!),1)</definedName>
    <definedName name="CORTE_UVR">OFFSET(#REF!,0,0,COUNT(#REF!),1)</definedName>
    <definedName name="corto" localSheetId="7">#REF!</definedName>
    <definedName name="corto" localSheetId="22">#REF!</definedName>
    <definedName name="corto" localSheetId="32">#REF!</definedName>
    <definedName name="corto" localSheetId="34">#REF!</definedName>
    <definedName name="corto" localSheetId="36">#REF!</definedName>
    <definedName name="corto" localSheetId="39">#REF!</definedName>
    <definedName name="corto" localSheetId="37">#REF!</definedName>
    <definedName name="corto" localSheetId="38">#REF!</definedName>
    <definedName name="corto" localSheetId="40">#REF!</definedName>
    <definedName name="corto" localSheetId="33">#REF!</definedName>
    <definedName name="corto" localSheetId="35">#REF!</definedName>
    <definedName name="corto" localSheetId="41">#REF!</definedName>
    <definedName name="corto" localSheetId="43">#REF!</definedName>
    <definedName name="corto">#REF!</definedName>
    <definedName name="CostoCP" localSheetId="7">#REF!</definedName>
    <definedName name="CostoCP" localSheetId="22">#REF!</definedName>
    <definedName name="CostoCP" localSheetId="45">#REF!</definedName>
    <definedName name="CostoCP" localSheetId="46">#REF!</definedName>
    <definedName name="CostoCP" localSheetId="41">#REF!</definedName>
    <definedName name="CostoCP" localSheetId="43">#REF!</definedName>
    <definedName name="CostoCP">#REF!</definedName>
    <definedName name="Country2019" localSheetId="7">#REF!</definedName>
    <definedName name="Country2019" localSheetId="22">#REF!</definedName>
    <definedName name="Country2019" localSheetId="46">#REF!</definedName>
    <definedName name="Country2019" localSheetId="41">#REF!</definedName>
    <definedName name="Country2019" localSheetId="43">#REF!</definedName>
    <definedName name="Country2019">#REF!</definedName>
    <definedName name="Country2020" localSheetId="7">#REF!</definedName>
    <definedName name="Country2020" localSheetId="22">#REF!</definedName>
    <definedName name="Country2020" localSheetId="46">#REF!</definedName>
    <definedName name="Country2020" localSheetId="41">#REF!</definedName>
    <definedName name="Country2020" localSheetId="43">#REF!</definedName>
    <definedName name="Country2020">#REF!</definedName>
    <definedName name="cp" localSheetId="7" hidden="1">#REF!</definedName>
    <definedName name="cp" localSheetId="8" hidden="1">#REF!</definedName>
    <definedName name="cp" localSheetId="17" hidden="1">#REF!</definedName>
    <definedName name="cp" localSheetId="18" hidden="1">#REF!</definedName>
    <definedName name="cp" localSheetId="19" hidden="1">#REF!</definedName>
    <definedName name="cp" localSheetId="20" hidden="1">#REF!</definedName>
    <definedName name="cp" localSheetId="21" hidden="1">#REF!</definedName>
    <definedName name="cp" localSheetId="22" hidden="1">#REF!</definedName>
    <definedName name="cp" localSheetId="29" hidden="1">#REF!</definedName>
    <definedName name="cp" localSheetId="45" hidden="1">#REF!</definedName>
    <definedName name="cp" localSheetId="46" hidden="1">#REF!</definedName>
    <definedName name="cp" localSheetId="23" hidden="1">#REF!</definedName>
    <definedName name="cp" localSheetId="24" hidden="1">#REF!</definedName>
    <definedName name="cp" localSheetId="25" hidden="1">#REF!</definedName>
    <definedName name="cp" localSheetId="26" hidden="1">#REF!</definedName>
    <definedName name="cp" localSheetId="27" hidden="1">#REF!</definedName>
    <definedName name="cp" localSheetId="28" hidden="1">#REF!</definedName>
    <definedName name="cp" localSheetId="41" hidden="1">#REF!</definedName>
    <definedName name="cp" localSheetId="43" hidden="1">#REF!</definedName>
    <definedName name="cp" hidden="1">#REF!</definedName>
    <definedName name="CRBLO00_" localSheetId="185">#REF!</definedName>
    <definedName name="CRBLO00_" localSheetId="188">#REF!</definedName>
    <definedName name="CRBLO00_" localSheetId="7">#REF!</definedName>
    <definedName name="CRBLO00_" localSheetId="9">#REF!</definedName>
    <definedName name="CRBLO00_" localSheetId="22">#REF!</definedName>
    <definedName name="CRBLO00_" localSheetId="32">#REF!</definedName>
    <definedName name="CRBLO00_" localSheetId="34">#REF!</definedName>
    <definedName name="CRBLO00_" localSheetId="36">#REF!</definedName>
    <definedName name="CRBLO00_" localSheetId="39">#REF!</definedName>
    <definedName name="CRBLO00_" localSheetId="45">#REF!</definedName>
    <definedName name="CRBLO00_" localSheetId="54">#REF!</definedName>
    <definedName name="CRBLO00_" localSheetId="56">#REF!</definedName>
    <definedName name="CRBLO00_" localSheetId="59">#REF!</definedName>
    <definedName name="CRBLO00_" localSheetId="62">#REF!</definedName>
    <definedName name="CRBLO00_" localSheetId="78">#REF!</definedName>
    <definedName name="CRBLO00_" localSheetId="80">#REF!</definedName>
    <definedName name="CRBLO00_" localSheetId="83">#REF!</definedName>
    <definedName name="CRBLO00_" localSheetId="86">#REF!</definedName>
    <definedName name="CRBLO00_" localSheetId="46">#REF!</definedName>
    <definedName name="CRBLO00_" localSheetId="183">#REF!</definedName>
    <definedName name="CRBLO00_" localSheetId="37">#REF!</definedName>
    <definedName name="CRBLO00_" localSheetId="38">#REF!</definedName>
    <definedName name="CRBLO00_" localSheetId="40">#REF!</definedName>
    <definedName name="CRBLO00_" localSheetId="33">#REF!</definedName>
    <definedName name="CRBLO00_" localSheetId="35">#REF!</definedName>
    <definedName name="CRBLO00_" localSheetId="41">#REF!</definedName>
    <definedName name="CRBLO00_" localSheetId="43">#REF!</definedName>
    <definedName name="CRBLO00_">#REF!</definedName>
    <definedName name="CRBLO93_" localSheetId="185">#REF!</definedName>
    <definedName name="CRBLO93_" localSheetId="188">#REF!</definedName>
    <definedName name="CRBLO93_" localSheetId="7">#REF!</definedName>
    <definedName name="CRBLO93_" localSheetId="9">#REF!</definedName>
    <definedName name="CRBLO93_" localSheetId="22">#REF!</definedName>
    <definedName name="CRBLO93_" localSheetId="32">#REF!</definedName>
    <definedName name="CRBLO93_" localSheetId="34">#REF!</definedName>
    <definedName name="CRBLO93_" localSheetId="36">#REF!</definedName>
    <definedName name="CRBLO93_" localSheetId="39">#REF!</definedName>
    <definedName name="CRBLO93_" localSheetId="45">#REF!</definedName>
    <definedName name="CRBLO93_" localSheetId="54">#REF!</definedName>
    <definedName name="CRBLO93_" localSheetId="56">#REF!</definedName>
    <definedName name="CRBLO93_" localSheetId="59">#REF!</definedName>
    <definedName name="CRBLO93_" localSheetId="62">#REF!</definedName>
    <definedName name="CRBLO93_" localSheetId="78">#REF!</definedName>
    <definedName name="CRBLO93_" localSheetId="80">#REF!</definedName>
    <definedName name="CRBLO93_" localSheetId="83">#REF!</definedName>
    <definedName name="CRBLO93_" localSheetId="86">#REF!</definedName>
    <definedName name="CRBLO93_" localSheetId="46">#REF!</definedName>
    <definedName name="CRBLO93_" localSheetId="183">#REF!</definedName>
    <definedName name="CRBLO93_" localSheetId="37">#REF!</definedName>
    <definedName name="CRBLO93_" localSheetId="38">#REF!</definedName>
    <definedName name="CRBLO93_" localSheetId="40">#REF!</definedName>
    <definedName name="CRBLO93_" localSheetId="33">#REF!</definedName>
    <definedName name="CRBLO93_" localSheetId="35">#REF!</definedName>
    <definedName name="CRBLO93_" localSheetId="41">#REF!</definedName>
    <definedName name="CRBLO93_" localSheetId="43">#REF!</definedName>
    <definedName name="CRBLO93_">#REF!</definedName>
    <definedName name="CRBLO94_" localSheetId="185">#REF!</definedName>
    <definedName name="CRBLO94_" localSheetId="188">#REF!</definedName>
    <definedName name="CRBLO94_" localSheetId="7">#REF!</definedName>
    <definedName name="CRBLO94_" localSheetId="9">#REF!</definedName>
    <definedName name="CRBLO94_" localSheetId="22">#REF!</definedName>
    <definedName name="CRBLO94_" localSheetId="32">#REF!</definedName>
    <definedName name="CRBLO94_" localSheetId="34">#REF!</definedName>
    <definedName name="CRBLO94_" localSheetId="36">#REF!</definedName>
    <definedName name="CRBLO94_" localSheetId="39">#REF!</definedName>
    <definedName name="CRBLO94_" localSheetId="45">#REF!</definedName>
    <definedName name="CRBLO94_" localSheetId="54">#REF!</definedName>
    <definedName name="CRBLO94_" localSheetId="56">#REF!</definedName>
    <definedName name="CRBLO94_" localSheetId="59">#REF!</definedName>
    <definedName name="CRBLO94_" localSheetId="62">#REF!</definedName>
    <definedName name="CRBLO94_" localSheetId="78">#REF!</definedName>
    <definedName name="CRBLO94_" localSheetId="80">#REF!</definedName>
    <definedName name="CRBLO94_" localSheetId="83">#REF!</definedName>
    <definedName name="CRBLO94_" localSheetId="86">#REF!</definedName>
    <definedName name="CRBLO94_" localSheetId="46">#REF!</definedName>
    <definedName name="CRBLO94_" localSheetId="183">#REF!</definedName>
    <definedName name="CRBLO94_" localSheetId="37">#REF!</definedName>
    <definedName name="CRBLO94_" localSheetId="38">#REF!</definedName>
    <definedName name="CRBLO94_" localSheetId="40">#REF!</definedName>
    <definedName name="CRBLO94_" localSheetId="33">#REF!</definedName>
    <definedName name="CRBLO94_" localSheetId="35">#REF!</definedName>
    <definedName name="CRBLO94_" localSheetId="41">#REF!</definedName>
    <definedName name="CRBLO94_" localSheetId="43">#REF!</definedName>
    <definedName name="CRBLO94_">#REF!</definedName>
    <definedName name="CRBLO95_" localSheetId="185">#REF!</definedName>
    <definedName name="CRBLO95_" localSheetId="188">#REF!</definedName>
    <definedName name="CRBLO95_" localSheetId="7">#REF!</definedName>
    <definedName name="CRBLO95_" localSheetId="9">#REF!</definedName>
    <definedName name="CRBLO95_" localSheetId="22">#REF!</definedName>
    <definedName name="CRBLO95_" localSheetId="45">#REF!</definedName>
    <definedName name="CRBLO95_" localSheetId="56">#REF!</definedName>
    <definedName name="CRBLO95_" localSheetId="59">#REF!</definedName>
    <definedName name="CRBLO95_" localSheetId="62">#REF!</definedName>
    <definedName name="CRBLO95_" localSheetId="78">#REF!</definedName>
    <definedName name="CRBLO95_" localSheetId="80">#REF!</definedName>
    <definedName name="CRBLO95_" localSheetId="83">#REF!</definedName>
    <definedName name="CRBLO95_" localSheetId="86">#REF!</definedName>
    <definedName name="CRBLO95_" localSheetId="46">#REF!</definedName>
    <definedName name="CRBLO95_" localSheetId="183">#REF!</definedName>
    <definedName name="CRBLO95_" localSheetId="41">#REF!</definedName>
    <definedName name="CRBLO95_" localSheetId="43">#REF!</definedName>
    <definedName name="CRBLO95_">#REF!</definedName>
    <definedName name="CRBLO96_" localSheetId="185">#REF!</definedName>
    <definedName name="CRBLO96_" localSheetId="188">#REF!</definedName>
    <definedName name="CRBLO96_" localSheetId="7">#REF!</definedName>
    <definedName name="CRBLO96_" localSheetId="9">#REF!</definedName>
    <definedName name="CRBLO96_" localSheetId="22">#REF!</definedName>
    <definedName name="CRBLO96_" localSheetId="45">#REF!</definedName>
    <definedName name="CRBLO96_" localSheetId="56">#REF!</definedName>
    <definedName name="CRBLO96_" localSheetId="59">#REF!</definedName>
    <definedName name="CRBLO96_" localSheetId="62">#REF!</definedName>
    <definedName name="CRBLO96_" localSheetId="78">#REF!</definedName>
    <definedName name="CRBLO96_" localSheetId="80">#REF!</definedName>
    <definedName name="CRBLO96_" localSheetId="83">#REF!</definedName>
    <definedName name="CRBLO96_" localSheetId="86">#REF!</definedName>
    <definedName name="CRBLO96_" localSheetId="46">#REF!</definedName>
    <definedName name="CRBLO96_" localSheetId="183">#REF!</definedName>
    <definedName name="CRBLO96_" localSheetId="41">#REF!</definedName>
    <definedName name="CRBLO96_" localSheetId="43">#REF!</definedName>
    <definedName name="CRBLO96_">#REF!</definedName>
    <definedName name="CRBLO97_" localSheetId="185">#REF!</definedName>
    <definedName name="CRBLO97_" localSheetId="188">#REF!</definedName>
    <definedName name="CRBLO97_" localSheetId="7">#REF!</definedName>
    <definedName name="CRBLO97_" localSheetId="9">#REF!</definedName>
    <definedName name="CRBLO97_" localSheetId="22">#REF!</definedName>
    <definedName name="CRBLO97_" localSheetId="45">#REF!</definedName>
    <definedName name="CRBLO97_" localSheetId="56">#REF!</definedName>
    <definedName name="CRBLO97_" localSheetId="59">#REF!</definedName>
    <definedName name="CRBLO97_" localSheetId="62">#REF!</definedName>
    <definedName name="CRBLO97_" localSheetId="78">#REF!</definedName>
    <definedName name="CRBLO97_" localSheetId="80">#REF!</definedName>
    <definedName name="CRBLO97_" localSheetId="83">#REF!</definedName>
    <definedName name="CRBLO97_" localSheetId="86">#REF!</definedName>
    <definedName name="CRBLO97_" localSheetId="46">#REF!</definedName>
    <definedName name="CRBLO97_" localSheetId="183">#REF!</definedName>
    <definedName name="CRBLO97_" localSheetId="41">#REF!</definedName>
    <definedName name="CRBLO97_" localSheetId="43">#REF!</definedName>
    <definedName name="CRBLO97_">#REF!</definedName>
    <definedName name="CRBLO98_" localSheetId="185">#REF!</definedName>
    <definedName name="CRBLO98_" localSheetId="188">#REF!</definedName>
    <definedName name="CRBLO98_" localSheetId="7">#REF!</definedName>
    <definedName name="CRBLO98_" localSheetId="9">#REF!</definedName>
    <definedName name="CRBLO98_" localSheetId="22">#REF!</definedName>
    <definedName name="CRBLO98_" localSheetId="45">#REF!</definedName>
    <definedName name="CRBLO98_" localSheetId="56">#REF!</definedName>
    <definedName name="CRBLO98_" localSheetId="59">#REF!</definedName>
    <definedName name="CRBLO98_" localSheetId="62">#REF!</definedName>
    <definedName name="CRBLO98_" localSheetId="78">#REF!</definedName>
    <definedName name="CRBLO98_" localSheetId="80">#REF!</definedName>
    <definedName name="CRBLO98_" localSheetId="83">#REF!</definedName>
    <definedName name="CRBLO98_" localSheetId="86">#REF!</definedName>
    <definedName name="CRBLO98_" localSheetId="46">#REF!</definedName>
    <definedName name="CRBLO98_" localSheetId="183">#REF!</definedName>
    <definedName name="CRBLO98_" localSheetId="41">#REF!</definedName>
    <definedName name="CRBLO98_" localSheetId="43">#REF!</definedName>
    <definedName name="CRBLO98_">#REF!</definedName>
    <definedName name="CRBLO99_" localSheetId="185">#REF!</definedName>
    <definedName name="CRBLO99_" localSheetId="188">#REF!</definedName>
    <definedName name="CRBLO99_" localSheetId="7">#REF!</definedName>
    <definedName name="CRBLO99_" localSheetId="9">#REF!</definedName>
    <definedName name="CRBLO99_" localSheetId="22">#REF!</definedName>
    <definedName name="CRBLO99_" localSheetId="45">#REF!</definedName>
    <definedName name="CRBLO99_" localSheetId="56">#REF!</definedName>
    <definedName name="CRBLO99_" localSheetId="59">#REF!</definedName>
    <definedName name="CRBLO99_" localSheetId="62">#REF!</definedName>
    <definedName name="CRBLO99_" localSheetId="78">#REF!</definedName>
    <definedName name="CRBLO99_" localSheetId="80">#REF!</definedName>
    <definedName name="CRBLO99_" localSheetId="83">#REF!</definedName>
    <definedName name="CRBLO99_" localSheetId="86">#REF!</definedName>
    <definedName name="CRBLO99_" localSheetId="46">#REF!</definedName>
    <definedName name="CRBLO99_" localSheetId="183">#REF!</definedName>
    <definedName name="CRBLO99_" localSheetId="41">#REF!</definedName>
    <definedName name="CRBLO99_" localSheetId="43">#REF!</definedName>
    <definedName name="CRBLO99_">#REF!</definedName>
    <definedName name="CRCOMB00_" localSheetId="185">#REF!</definedName>
    <definedName name="CRCOMB00_" localSheetId="188">#REF!</definedName>
    <definedName name="CRCOMB00_" localSheetId="7">#REF!</definedName>
    <definedName name="CRCOMB00_" localSheetId="9">#REF!</definedName>
    <definedName name="CRCOMB00_" localSheetId="22">#REF!</definedName>
    <definedName name="CRCOMB00_" localSheetId="45">#REF!</definedName>
    <definedName name="CRCOMB00_" localSheetId="56">#REF!</definedName>
    <definedName name="CRCOMB00_" localSheetId="59">#REF!</definedName>
    <definedName name="CRCOMB00_" localSheetId="62">#REF!</definedName>
    <definedName name="CRCOMB00_" localSheetId="78">#REF!</definedName>
    <definedName name="CRCOMB00_" localSheetId="80">#REF!</definedName>
    <definedName name="CRCOMB00_" localSheetId="83">#REF!</definedName>
    <definedName name="CRCOMB00_" localSheetId="86">#REF!</definedName>
    <definedName name="CRCOMB00_" localSheetId="46">#REF!</definedName>
    <definedName name="CRCOMB00_" localSheetId="183">#REF!</definedName>
    <definedName name="CRCOMB00_" localSheetId="41">#REF!</definedName>
    <definedName name="CRCOMB00_" localSheetId="43">#REF!</definedName>
    <definedName name="CRCOMB00_">#REF!</definedName>
    <definedName name="CRCOMB93_" localSheetId="185">#REF!</definedName>
    <definedName name="CRCOMB93_" localSheetId="188">#REF!</definedName>
    <definedName name="CRCOMB93_" localSheetId="7">#REF!</definedName>
    <definedName name="CRCOMB93_" localSheetId="9">#REF!</definedName>
    <definedName name="CRCOMB93_" localSheetId="22">#REF!</definedName>
    <definedName name="CRCOMB93_" localSheetId="45">#REF!</definedName>
    <definedName name="CRCOMB93_" localSheetId="56">#REF!</definedName>
    <definedName name="CRCOMB93_" localSheetId="59">#REF!</definedName>
    <definedName name="CRCOMB93_" localSheetId="62">#REF!</definedName>
    <definedName name="CRCOMB93_" localSheetId="78">#REF!</definedName>
    <definedName name="CRCOMB93_" localSheetId="80">#REF!</definedName>
    <definedName name="CRCOMB93_" localSheetId="83">#REF!</definedName>
    <definedName name="CRCOMB93_" localSheetId="86">#REF!</definedName>
    <definedName name="CRCOMB93_" localSheetId="46">#REF!</definedName>
    <definedName name="CRCOMB93_" localSheetId="183">#REF!</definedName>
    <definedName name="CRCOMB93_" localSheetId="41">#REF!</definedName>
    <definedName name="CRCOMB93_" localSheetId="43">#REF!</definedName>
    <definedName name="CRCOMB93_">#REF!</definedName>
    <definedName name="CRCOMB94_" localSheetId="185">#REF!</definedName>
    <definedName name="CRCOMB94_" localSheetId="188">#REF!</definedName>
    <definedName name="CRCOMB94_" localSheetId="7">#REF!</definedName>
    <definedName name="CRCOMB94_" localSheetId="9">#REF!</definedName>
    <definedName name="CRCOMB94_" localSheetId="22">#REF!</definedName>
    <definedName name="CRCOMB94_" localSheetId="45">#REF!</definedName>
    <definedName name="CRCOMB94_" localSheetId="56">#REF!</definedName>
    <definedName name="CRCOMB94_" localSheetId="59">#REF!</definedName>
    <definedName name="CRCOMB94_" localSheetId="62">#REF!</definedName>
    <definedName name="CRCOMB94_" localSheetId="78">#REF!</definedName>
    <definedName name="CRCOMB94_" localSheetId="80">#REF!</definedName>
    <definedName name="CRCOMB94_" localSheetId="83">#REF!</definedName>
    <definedName name="CRCOMB94_" localSheetId="86">#REF!</definedName>
    <definedName name="CRCOMB94_" localSheetId="46">#REF!</definedName>
    <definedName name="CRCOMB94_" localSheetId="183">#REF!</definedName>
    <definedName name="CRCOMB94_" localSheetId="41">#REF!</definedName>
    <definedName name="CRCOMB94_" localSheetId="43">#REF!</definedName>
    <definedName name="CRCOMB94_">#REF!</definedName>
    <definedName name="CRCOMB95_" localSheetId="185">#REF!</definedName>
    <definedName name="CRCOMB95_" localSheetId="188">#REF!</definedName>
    <definedName name="CRCOMB95_" localSheetId="7">#REF!</definedName>
    <definedName name="CRCOMB95_" localSheetId="9">#REF!</definedName>
    <definedName name="CRCOMB95_" localSheetId="22">#REF!</definedName>
    <definedName name="CRCOMB95_" localSheetId="45">#REF!</definedName>
    <definedName name="CRCOMB95_" localSheetId="56">#REF!</definedName>
    <definedName name="CRCOMB95_" localSheetId="59">#REF!</definedName>
    <definedName name="CRCOMB95_" localSheetId="62">#REF!</definedName>
    <definedName name="CRCOMB95_" localSheetId="78">#REF!</definedName>
    <definedName name="CRCOMB95_" localSheetId="80">#REF!</definedName>
    <definedName name="CRCOMB95_" localSheetId="83">#REF!</definedName>
    <definedName name="CRCOMB95_" localSheetId="86">#REF!</definedName>
    <definedName name="CRCOMB95_" localSheetId="46">#REF!</definedName>
    <definedName name="CRCOMB95_" localSheetId="183">#REF!</definedName>
    <definedName name="CRCOMB95_" localSheetId="41">#REF!</definedName>
    <definedName name="CRCOMB95_" localSheetId="43">#REF!</definedName>
    <definedName name="CRCOMB95_">#REF!</definedName>
    <definedName name="CRCOMB96_" localSheetId="185">#REF!</definedName>
    <definedName name="CRCOMB96_" localSheetId="188">#REF!</definedName>
    <definedName name="CRCOMB96_" localSheetId="7">#REF!</definedName>
    <definedName name="CRCOMB96_" localSheetId="9">#REF!</definedName>
    <definedName name="CRCOMB96_" localSheetId="22">#REF!</definedName>
    <definedName name="CRCOMB96_" localSheetId="45">#REF!</definedName>
    <definedName name="CRCOMB96_" localSheetId="56">#REF!</definedName>
    <definedName name="CRCOMB96_" localSheetId="59">#REF!</definedName>
    <definedName name="CRCOMB96_" localSheetId="62">#REF!</definedName>
    <definedName name="CRCOMB96_" localSheetId="78">#REF!</definedName>
    <definedName name="CRCOMB96_" localSheetId="80">#REF!</definedName>
    <definedName name="CRCOMB96_" localSheetId="83">#REF!</definedName>
    <definedName name="CRCOMB96_" localSheetId="86">#REF!</definedName>
    <definedName name="CRCOMB96_" localSheetId="46">#REF!</definedName>
    <definedName name="CRCOMB96_" localSheetId="183">#REF!</definedName>
    <definedName name="CRCOMB96_" localSheetId="41">#REF!</definedName>
    <definedName name="CRCOMB96_" localSheetId="43">#REF!</definedName>
    <definedName name="CRCOMB96_">#REF!</definedName>
    <definedName name="CRCOMB97_" localSheetId="185">#REF!</definedName>
    <definedName name="CRCOMB97_" localSheetId="188">#REF!</definedName>
    <definedName name="CRCOMB97_" localSheetId="7">#REF!</definedName>
    <definedName name="CRCOMB97_" localSheetId="9">#REF!</definedName>
    <definedName name="CRCOMB97_" localSheetId="22">#REF!</definedName>
    <definedName name="CRCOMB97_" localSheetId="45">#REF!</definedName>
    <definedName name="CRCOMB97_" localSheetId="56">#REF!</definedName>
    <definedName name="CRCOMB97_" localSheetId="59">#REF!</definedName>
    <definedName name="CRCOMB97_" localSheetId="62">#REF!</definedName>
    <definedName name="CRCOMB97_" localSheetId="78">#REF!</definedName>
    <definedName name="CRCOMB97_" localSheetId="80">#REF!</definedName>
    <definedName name="CRCOMB97_" localSheetId="83">#REF!</definedName>
    <definedName name="CRCOMB97_" localSheetId="86">#REF!</definedName>
    <definedName name="CRCOMB97_" localSheetId="46">#REF!</definedName>
    <definedName name="CRCOMB97_" localSheetId="183">#REF!</definedName>
    <definedName name="CRCOMB97_" localSheetId="41">#REF!</definedName>
    <definedName name="CRCOMB97_" localSheetId="43">#REF!</definedName>
    <definedName name="CRCOMB97_">#REF!</definedName>
    <definedName name="CRCOMB98_" localSheetId="185">#REF!</definedName>
    <definedName name="CRCOMB98_" localSheetId="188">#REF!</definedName>
    <definedName name="CRCOMB98_" localSheetId="7">#REF!</definedName>
    <definedName name="CRCOMB98_" localSheetId="9">#REF!</definedName>
    <definedName name="CRCOMB98_" localSheetId="22">#REF!</definedName>
    <definedName name="CRCOMB98_" localSheetId="45">#REF!</definedName>
    <definedName name="CRCOMB98_" localSheetId="56">#REF!</definedName>
    <definedName name="CRCOMB98_" localSheetId="59">#REF!</definedName>
    <definedName name="CRCOMB98_" localSheetId="62">#REF!</definedName>
    <definedName name="CRCOMB98_" localSheetId="78">#REF!</definedName>
    <definedName name="CRCOMB98_" localSheetId="80">#REF!</definedName>
    <definedName name="CRCOMB98_" localSheetId="83">#REF!</definedName>
    <definedName name="CRCOMB98_" localSheetId="86">#REF!</definedName>
    <definedName name="CRCOMB98_" localSheetId="46">#REF!</definedName>
    <definedName name="CRCOMB98_" localSheetId="183">#REF!</definedName>
    <definedName name="CRCOMB98_" localSheetId="41">#REF!</definedName>
    <definedName name="CRCOMB98_" localSheetId="43">#REF!</definedName>
    <definedName name="CRCOMB98_">#REF!</definedName>
    <definedName name="CRCOMB99_" localSheetId="185">#REF!</definedName>
    <definedName name="CRCOMB99_" localSheetId="188">#REF!</definedName>
    <definedName name="CRCOMB99_" localSheetId="7">#REF!</definedName>
    <definedName name="CRCOMB99_" localSheetId="9">#REF!</definedName>
    <definedName name="CRCOMB99_" localSheetId="22">#REF!</definedName>
    <definedName name="CRCOMB99_" localSheetId="45">#REF!</definedName>
    <definedName name="CRCOMB99_" localSheetId="56">#REF!</definedName>
    <definedName name="CRCOMB99_" localSheetId="59">#REF!</definedName>
    <definedName name="CRCOMB99_" localSheetId="62">#REF!</definedName>
    <definedName name="CRCOMB99_" localSheetId="78">#REF!</definedName>
    <definedName name="CRCOMB99_" localSheetId="80">#REF!</definedName>
    <definedName name="CRCOMB99_" localSheetId="83">#REF!</definedName>
    <definedName name="CRCOMB99_" localSheetId="86">#REF!</definedName>
    <definedName name="CRCOMB99_" localSheetId="46">#REF!</definedName>
    <definedName name="CRCOMB99_" localSheetId="183">#REF!</definedName>
    <definedName name="CRCOMB99_" localSheetId="41">#REF!</definedName>
    <definedName name="CRCOMB99_" localSheetId="43">#REF!</definedName>
    <definedName name="CRCOMB99_">#REF!</definedName>
    <definedName name="CRDEM00_" localSheetId="185">#REF!</definedName>
    <definedName name="CRDEM00_" localSheetId="188">#REF!</definedName>
    <definedName name="CRDEM00_" localSheetId="7">#REF!</definedName>
    <definedName name="CRDEM00_" localSheetId="9">#REF!</definedName>
    <definedName name="CRDEM00_" localSheetId="22">#REF!</definedName>
    <definedName name="CRDEM00_" localSheetId="45">#REF!</definedName>
    <definedName name="CRDEM00_" localSheetId="56">#REF!</definedName>
    <definedName name="CRDEM00_" localSheetId="59">#REF!</definedName>
    <definedName name="CRDEM00_" localSheetId="62">#REF!</definedName>
    <definedName name="CRDEM00_" localSheetId="78">#REF!</definedName>
    <definedName name="CRDEM00_" localSheetId="80">#REF!</definedName>
    <definedName name="CRDEM00_" localSheetId="83">#REF!</definedName>
    <definedName name="CRDEM00_" localSheetId="86">#REF!</definedName>
    <definedName name="CRDEM00_" localSheetId="46">#REF!</definedName>
    <definedName name="CRDEM00_" localSheetId="183">#REF!</definedName>
    <definedName name="CRDEM00_" localSheetId="41">#REF!</definedName>
    <definedName name="CRDEM00_" localSheetId="43">#REF!</definedName>
    <definedName name="CRDEM00_">#REF!</definedName>
    <definedName name="CRDEM93_" localSheetId="185">#REF!</definedName>
    <definedName name="CRDEM93_" localSheetId="188">#REF!</definedName>
    <definedName name="CRDEM93_" localSheetId="7">#REF!</definedName>
    <definedName name="CRDEM93_" localSheetId="9">#REF!</definedName>
    <definedName name="CRDEM93_" localSheetId="22">#REF!</definedName>
    <definedName name="CRDEM93_" localSheetId="45">#REF!</definedName>
    <definedName name="CRDEM93_" localSheetId="56">#REF!</definedName>
    <definedName name="CRDEM93_" localSheetId="59">#REF!</definedName>
    <definedName name="CRDEM93_" localSheetId="62">#REF!</definedName>
    <definedName name="CRDEM93_" localSheetId="78">#REF!</definedName>
    <definedName name="CRDEM93_" localSheetId="80">#REF!</definedName>
    <definedName name="CRDEM93_" localSheetId="83">#REF!</definedName>
    <definedName name="CRDEM93_" localSheetId="86">#REF!</definedName>
    <definedName name="CRDEM93_" localSheetId="46">#REF!</definedName>
    <definedName name="CRDEM93_" localSheetId="183">#REF!</definedName>
    <definedName name="CRDEM93_" localSheetId="41">#REF!</definedName>
    <definedName name="CRDEM93_" localSheetId="43">#REF!</definedName>
    <definedName name="CRDEM93_">#REF!</definedName>
    <definedName name="CRDEM94_" localSheetId="185">#REF!</definedName>
    <definedName name="CRDEM94_" localSheetId="188">#REF!</definedName>
    <definedName name="CRDEM94_" localSheetId="7">#REF!</definedName>
    <definedName name="CRDEM94_" localSheetId="9">#REF!</definedName>
    <definedName name="CRDEM94_" localSheetId="22">#REF!</definedName>
    <definedName name="CRDEM94_" localSheetId="45">#REF!</definedName>
    <definedName name="CRDEM94_" localSheetId="56">#REF!</definedName>
    <definedName name="CRDEM94_" localSheetId="59">#REF!</definedName>
    <definedName name="CRDEM94_" localSheetId="62">#REF!</definedName>
    <definedName name="CRDEM94_" localSheetId="78">#REF!</definedName>
    <definedName name="CRDEM94_" localSheetId="80">#REF!</definedName>
    <definedName name="CRDEM94_" localSheetId="83">#REF!</definedName>
    <definedName name="CRDEM94_" localSheetId="86">#REF!</definedName>
    <definedName name="CRDEM94_" localSheetId="46">#REF!</definedName>
    <definedName name="CRDEM94_" localSheetId="183">#REF!</definedName>
    <definedName name="CRDEM94_" localSheetId="41">#REF!</definedName>
    <definedName name="CRDEM94_" localSheetId="43">#REF!</definedName>
    <definedName name="CRDEM94_">#REF!</definedName>
    <definedName name="CRDEM95_" localSheetId="185">#REF!</definedName>
    <definedName name="CRDEM95_" localSheetId="188">#REF!</definedName>
    <definedName name="CRDEM95_" localSheetId="7">#REF!</definedName>
    <definedName name="CRDEM95_" localSheetId="9">#REF!</definedName>
    <definedName name="CRDEM95_" localSheetId="22">#REF!</definedName>
    <definedName name="CRDEM95_" localSheetId="45">#REF!</definedName>
    <definedName name="CRDEM95_" localSheetId="56">#REF!</definedName>
    <definedName name="CRDEM95_" localSheetId="59">#REF!</definedName>
    <definedName name="CRDEM95_" localSheetId="62">#REF!</definedName>
    <definedName name="CRDEM95_" localSheetId="78">#REF!</definedName>
    <definedName name="CRDEM95_" localSheetId="80">#REF!</definedName>
    <definedName name="CRDEM95_" localSheetId="83">#REF!</definedName>
    <definedName name="CRDEM95_" localSheetId="86">#REF!</definedName>
    <definedName name="CRDEM95_" localSheetId="46">#REF!</definedName>
    <definedName name="CRDEM95_" localSheetId="183">#REF!</definedName>
    <definedName name="CRDEM95_" localSheetId="41">#REF!</definedName>
    <definedName name="CRDEM95_" localSheetId="43">#REF!</definedName>
    <definedName name="CRDEM95_">#REF!</definedName>
    <definedName name="CRDEM96_" localSheetId="185">#REF!</definedName>
    <definedName name="CRDEM96_" localSheetId="188">#REF!</definedName>
    <definedName name="CRDEM96_" localSheetId="7">#REF!</definedName>
    <definedName name="CRDEM96_" localSheetId="9">#REF!</definedName>
    <definedName name="CRDEM96_" localSheetId="22">#REF!</definedName>
    <definedName name="CRDEM96_" localSheetId="45">#REF!</definedName>
    <definedName name="CRDEM96_" localSheetId="56">#REF!</definedName>
    <definedName name="CRDEM96_" localSheetId="59">#REF!</definedName>
    <definedName name="CRDEM96_" localSheetId="62">#REF!</definedName>
    <definedName name="CRDEM96_" localSheetId="78">#REF!</definedName>
    <definedName name="CRDEM96_" localSheetId="80">#REF!</definedName>
    <definedName name="CRDEM96_" localSheetId="83">#REF!</definedName>
    <definedName name="CRDEM96_" localSheetId="86">#REF!</definedName>
    <definedName name="CRDEM96_" localSheetId="46">#REF!</definedName>
    <definedName name="CRDEM96_" localSheetId="183">#REF!</definedName>
    <definedName name="CRDEM96_" localSheetId="41">#REF!</definedName>
    <definedName name="CRDEM96_" localSheetId="43">#REF!</definedName>
    <definedName name="CRDEM96_">#REF!</definedName>
    <definedName name="CRDEM97_" localSheetId="185">#REF!</definedName>
    <definedName name="CRDEM97_" localSheetId="188">#REF!</definedName>
    <definedName name="CRDEM97_" localSheetId="7">#REF!</definedName>
    <definedName name="CRDEM97_" localSheetId="9">#REF!</definedName>
    <definedName name="CRDEM97_" localSheetId="22">#REF!</definedName>
    <definedName name="CRDEM97_" localSheetId="45">#REF!</definedName>
    <definedName name="CRDEM97_" localSheetId="56">#REF!</definedName>
    <definedName name="CRDEM97_" localSheetId="59">#REF!</definedName>
    <definedName name="CRDEM97_" localSheetId="62">#REF!</definedName>
    <definedName name="CRDEM97_" localSheetId="78">#REF!</definedName>
    <definedName name="CRDEM97_" localSheetId="80">#REF!</definedName>
    <definedName name="CRDEM97_" localSheetId="83">#REF!</definedName>
    <definedName name="CRDEM97_" localSheetId="86">#REF!</definedName>
    <definedName name="CRDEM97_" localSheetId="46">#REF!</definedName>
    <definedName name="CRDEM97_" localSheetId="183">#REF!</definedName>
    <definedName name="CRDEM97_" localSheetId="41">#REF!</definedName>
    <definedName name="CRDEM97_" localSheetId="43">#REF!</definedName>
    <definedName name="CRDEM97_">#REF!</definedName>
    <definedName name="CRDEM98_" localSheetId="185">#REF!</definedName>
    <definedName name="CRDEM98_" localSheetId="188">#REF!</definedName>
    <definedName name="CRDEM98_" localSheetId="7">#REF!</definedName>
    <definedName name="CRDEM98_" localSheetId="9">#REF!</definedName>
    <definedName name="CRDEM98_" localSheetId="22">#REF!</definedName>
    <definedName name="CRDEM98_" localSheetId="45">#REF!</definedName>
    <definedName name="CRDEM98_" localSheetId="56">#REF!</definedName>
    <definedName name="CRDEM98_" localSheetId="59">#REF!</definedName>
    <definedName name="CRDEM98_" localSheetId="62">#REF!</definedName>
    <definedName name="CRDEM98_" localSheetId="78">#REF!</definedName>
    <definedName name="CRDEM98_" localSheetId="80">#REF!</definedName>
    <definedName name="CRDEM98_" localSheetId="83">#REF!</definedName>
    <definedName name="CRDEM98_" localSheetId="86">#REF!</definedName>
    <definedName name="CRDEM98_" localSheetId="46">#REF!</definedName>
    <definedName name="CRDEM98_" localSheetId="183">#REF!</definedName>
    <definedName name="CRDEM98_" localSheetId="41">#REF!</definedName>
    <definedName name="CRDEM98_" localSheetId="43">#REF!</definedName>
    <definedName name="CRDEM98_">#REF!</definedName>
    <definedName name="CRDEM99_" localSheetId="185">#REF!</definedName>
    <definedName name="CRDEM99_" localSheetId="188">#REF!</definedName>
    <definedName name="CRDEM99_" localSheetId="7">#REF!</definedName>
    <definedName name="CRDEM99_" localSheetId="9">#REF!</definedName>
    <definedName name="CRDEM99_" localSheetId="22">#REF!</definedName>
    <definedName name="CRDEM99_" localSheetId="45">#REF!</definedName>
    <definedName name="CRDEM99_" localSheetId="56">#REF!</definedName>
    <definedName name="CRDEM99_" localSheetId="59">#REF!</definedName>
    <definedName name="CRDEM99_" localSheetId="62">#REF!</definedName>
    <definedName name="CRDEM99_" localSheetId="78">#REF!</definedName>
    <definedName name="CRDEM99_" localSheetId="80">#REF!</definedName>
    <definedName name="CRDEM99_" localSheetId="83">#REF!</definedName>
    <definedName name="CRDEM99_" localSheetId="86">#REF!</definedName>
    <definedName name="CRDEM99_" localSheetId="46">#REF!</definedName>
    <definedName name="CRDEM99_" localSheetId="183">#REF!</definedName>
    <definedName name="CRDEM99_" localSheetId="41">#REF!</definedName>
    <definedName name="CRDEM99_" localSheetId="43">#REF!</definedName>
    <definedName name="CRDEM99_">#REF!</definedName>
    <definedName name="CREACION" localSheetId="7">#REF!</definedName>
    <definedName name="CREACION" localSheetId="22">#REF!</definedName>
    <definedName name="CREACION" localSheetId="36">#REF!</definedName>
    <definedName name="CREACION" localSheetId="39">#REF!</definedName>
    <definedName name="CREACION" localSheetId="37">#REF!</definedName>
    <definedName name="CREACION" localSheetId="38">#REF!</definedName>
    <definedName name="CREACION" localSheetId="40">#REF!</definedName>
    <definedName name="CREACION" localSheetId="41">#REF!</definedName>
    <definedName name="CREACION" localSheetId="43">#REF!</definedName>
    <definedName name="CREACION">#REF!</definedName>
    <definedName name="creacion1" localSheetId="7">#REF!</definedName>
    <definedName name="creacion1" localSheetId="22">#REF!</definedName>
    <definedName name="creacion1" localSheetId="36">#REF!</definedName>
    <definedName name="creacion1" localSheetId="39">#REF!</definedName>
    <definedName name="creacion1" localSheetId="37">#REF!</definedName>
    <definedName name="creacion1" localSheetId="38">#REF!</definedName>
    <definedName name="creacion1" localSheetId="40">#REF!</definedName>
    <definedName name="creacion1" localSheetId="41">#REF!</definedName>
    <definedName name="creacion1" localSheetId="43">#REF!</definedName>
    <definedName name="creacion1">#REF!</definedName>
    <definedName name="crecimiento_sector" localSheetId="22">#REF!</definedName>
    <definedName name="crecimiento_sector" localSheetId="46">#REF!</definedName>
    <definedName name="crecimiento_sector">#REF!</definedName>
    <definedName name="credito" localSheetId="22">#REF!</definedName>
    <definedName name="credito" localSheetId="46">#REF!</definedName>
    <definedName name="credito">#REF!</definedName>
    <definedName name="CREE" localSheetId="22">#REF!</definedName>
    <definedName name="CREE" localSheetId="46">#REF!</definedName>
    <definedName name="CREE">#REF!</definedName>
    <definedName name="CREUF00_" localSheetId="185">#REF!</definedName>
    <definedName name="CREUF00_" localSheetId="188">#REF!</definedName>
    <definedName name="CREUF00_" localSheetId="7">#REF!</definedName>
    <definedName name="CREUF00_" localSheetId="9">#REF!</definedName>
    <definedName name="CREUF00_" localSheetId="22">#REF!</definedName>
    <definedName name="CREUF00_" localSheetId="36">#REF!</definedName>
    <definedName name="CREUF00_" localSheetId="39">#REF!</definedName>
    <definedName name="CREUF00_" localSheetId="45">#REF!</definedName>
    <definedName name="CREUF00_" localSheetId="54">#REF!</definedName>
    <definedName name="CREUF00_" localSheetId="56">#REF!</definedName>
    <definedName name="CREUF00_" localSheetId="59">#REF!</definedName>
    <definedName name="CREUF00_" localSheetId="62">#REF!</definedName>
    <definedName name="CREUF00_" localSheetId="78">#REF!</definedName>
    <definedName name="CREUF00_" localSheetId="80">#REF!</definedName>
    <definedName name="CREUF00_" localSheetId="83">#REF!</definedName>
    <definedName name="CREUF00_" localSheetId="86">#REF!</definedName>
    <definedName name="CREUF00_" localSheetId="46">#REF!</definedName>
    <definedName name="CREUF00_" localSheetId="183">#REF!</definedName>
    <definedName name="CREUF00_" localSheetId="37">#REF!</definedName>
    <definedName name="CREUF00_" localSheetId="38">#REF!</definedName>
    <definedName name="CREUF00_" localSheetId="40">#REF!</definedName>
    <definedName name="CREUF00_" localSheetId="41">#REF!</definedName>
    <definedName name="CREUF00_" localSheetId="43">#REF!</definedName>
    <definedName name="CREUF00_">#REF!</definedName>
    <definedName name="CREUF93_" localSheetId="185">#REF!</definedName>
    <definedName name="CREUF93_" localSheetId="188">#REF!</definedName>
    <definedName name="CREUF93_" localSheetId="7">#REF!</definedName>
    <definedName name="CREUF93_" localSheetId="9">#REF!</definedName>
    <definedName name="CREUF93_" localSheetId="22">#REF!</definedName>
    <definedName name="CREUF93_" localSheetId="36">#REF!</definedName>
    <definedName name="CREUF93_" localSheetId="39">#REF!</definedName>
    <definedName name="CREUF93_" localSheetId="45">#REF!</definedName>
    <definedName name="CREUF93_" localSheetId="54">#REF!</definedName>
    <definedName name="CREUF93_" localSheetId="56">#REF!</definedName>
    <definedName name="CREUF93_" localSheetId="59">#REF!</definedName>
    <definedName name="CREUF93_" localSheetId="62">#REF!</definedName>
    <definedName name="CREUF93_" localSheetId="78">#REF!</definedName>
    <definedName name="CREUF93_" localSheetId="80">#REF!</definedName>
    <definedName name="CREUF93_" localSheetId="83">#REF!</definedName>
    <definedName name="CREUF93_" localSheetId="86">#REF!</definedName>
    <definedName name="CREUF93_" localSheetId="46">#REF!</definedName>
    <definedName name="CREUF93_" localSheetId="183">#REF!</definedName>
    <definedName name="CREUF93_" localSheetId="37">#REF!</definedName>
    <definedName name="CREUF93_" localSheetId="38">#REF!</definedName>
    <definedName name="CREUF93_" localSheetId="40">#REF!</definedName>
    <definedName name="CREUF93_" localSheetId="41">#REF!</definedName>
    <definedName name="CREUF93_" localSheetId="43">#REF!</definedName>
    <definedName name="CREUF93_">#REF!</definedName>
    <definedName name="CREUF94_" localSheetId="185">#REF!</definedName>
    <definedName name="CREUF94_" localSheetId="188">#REF!</definedName>
    <definedName name="CREUF94_" localSheetId="7">#REF!</definedName>
    <definedName name="CREUF94_" localSheetId="9">#REF!</definedName>
    <definedName name="CREUF94_" localSheetId="22">#REF!</definedName>
    <definedName name="CREUF94_" localSheetId="45">#REF!</definedName>
    <definedName name="CREUF94_" localSheetId="54">#REF!</definedName>
    <definedName name="CREUF94_" localSheetId="56">#REF!</definedName>
    <definedName name="CREUF94_" localSheetId="59">#REF!</definedName>
    <definedName name="CREUF94_" localSheetId="62">#REF!</definedName>
    <definedName name="CREUF94_" localSheetId="78">#REF!</definedName>
    <definedName name="CREUF94_" localSheetId="80">#REF!</definedName>
    <definedName name="CREUF94_" localSheetId="83">#REF!</definedName>
    <definedName name="CREUF94_" localSheetId="86">#REF!</definedName>
    <definedName name="CREUF94_" localSheetId="46">#REF!</definedName>
    <definedName name="CREUF94_" localSheetId="183">#REF!</definedName>
    <definedName name="CREUF94_" localSheetId="41">#REF!</definedName>
    <definedName name="CREUF94_" localSheetId="43">#REF!</definedName>
    <definedName name="CREUF94_">#REF!</definedName>
    <definedName name="CREUF95_" localSheetId="185">#REF!</definedName>
    <definedName name="CREUF95_" localSheetId="188">#REF!</definedName>
    <definedName name="CREUF95_" localSheetId="7">#REF!</definedName>
    <definedName name="CREUF95_" localSheetId="9">#REF!</definedName>
    <definedName name="CREUF95_" localSheetId="22">#REF!</definedName>
    <definedName name="CREUF95_" localSheetId="45">#REF!</definedName>
    <definedName name="CREUF95_" localSheetId="56">#REF!</definedName>
    <definedName name="CREUF95_" localSheetId="59">#REF!</definedName>
    <definedName name="CREUF95_" localSheetId="62">#REF!</definedName>
    <definedName name="CREUF95_" localSheetId="78">#REF!</definedName>
    <definedName name="CREUF95_" localSheetId="80">#REF!</definedName>
    <definedName name="CREUF95_" localSheetId="83">#REF!</definedName>
    <definedName name="CREUF95_" localSheetId="86">#REF!</definedName>
    <definedName name="CREUF95_" localSheetId="46">#REF!</definedName>
    <definedName name="CREUF95_" localSheetId="183">#REF!</definedName>
    <definedName name="CREUF95_" localSheetId="41">#REF!</definedName>
    <definedName name="CREUF95_" localSheetId="43">#REF!</definedName>
    <definedName name="CREUF95_">#REF!</definedName>
    <definedName name="CREUF96_" localSheetId="185">#REF!</definedName>
    <definedName name="CREUF96_" localSheetId="188">#REF!</definedName>
    <definedName name="CREUF96_" localSheetId="7">#REF!</definedName>
    <definedName name="CREUF96_" localSheetId="9">#REF!</definedName>
    <definedName name="CREUF96_" localSheetId="22">#REF!</definedName>
    <definedName name="CREUF96_" localSheetId="45">#REF!</definedName>
    <definedName name="CREUF96_" localSheetId="56">#REF!</definedName>
    <definedName name="CREUF96_" localSheetId="59">#REF!</definedName>
    <definedName name="CREUF96_" localSheetId="62">#REF!</definedName>
    <definedName name="CREUF96_" localSheetId="78">#REF!</definedName>
    <definedName name="CREUF96_" localSheetId="80">#REF!</definedName>
    <definedName name="CREUF96_" localSheetId="83">#REF!</definedName>
    <definedName name="CREUF96_" localSheetId="86">#REF!</definedName>
    <definedName name="CREUF96_" localSheetId="46">#REF!</definedName>
    <definedName name="CREUF96_" localSheetId="183">#REF!</definedName>
    <definedName name="CREUF96_" localSheetId="41">#REF!</definedName>
    <definedName name="CREUF96_" localSheetId="43">#REF!</definedName>
    <definedName name="CREUF96_">#REF!</definedName>
    <definedName name="CREUF97_" localSheetId="185">#REF!</definedName>
    <definedName name="CREUF97_" localSheetId="188">#REF!</definedName>
    <definedName name="CREUF97_" localSheetId="7">#REF!</definedName>
    <definedName name="CREUF97_" localSheetId="9">#REF!</definedName>
    <definedName name="CREUF97_" localSheetId="22">#REF!</definedName>
    <definedName name="CREUF97_" localSheetId="45">#REF!</definedName>
    <definedName name="CREUF97_" localSheetId="56">#REF!</definedName>
    <definedName name="CREUF97_" localSheetId="59">#REF!</definedName>
    <definedName name="CREUF97_" localSheetId="62">#REF!</definedName>
    <definedName name="CREUF97_" localSheetId="78">#REF!</definedName>
    <definedName name="CREUF97_" localSheetId="80">#REF!</definedName>
    <definedName name="CREUF97_" localSheetId="83">#REF!</definedName>
    <definedName name="CREUF97_" localSheetId="86">#REF!</definedName>
    <definedName name="CREUF97_" localSheetId="46">#REF!</definedName>
    <definedName name="CREUF97_" localSheetId="183">#REF!</definedName>
    <definedName name="CREUF97_" localSheetId="41">#REF!</definedName>
    <definedName name="CREUF97_" localSheetId="43">#REF!</definedName>
    <definedName name="CREUF97_">#REF!</definedName>
    <definedName name="CREUF98_" localSheetId="185">#REF!</definedName>
    <definedName name="CREUF98_" localSheetId="188">#REF!</definedName>
    <definedName name="CREUF98_" localSheetId="7">#REF!</definedName>
    <definedName name="CREUF98_" localSheetId="9">#REF!</definedName>
    <definedName name="CREUF98_" localSheetId="22">#REF!</definedName>
    <definedName name="CREUF98_" localSheetId="45">#REF!</definedName>
    <definedName name="CREUF98_" localSheetId="56">#REF!</definedName>
    <definedName name="CREUF98_" localSheetId="59">#REF!</definedName>
    <definedName name="CREUF98_" localSheetId="62">#REF!</definedName>
    <definedName name="CREUF98_" localSheetId="78">#REF!</definedName>
    <definedName name="CREUF98_" localSheetId="80">#REF!</definedName>
    <definedName name="CREUF98_" localSheetId="83">#REF!</definedName>
    <definedName name="CREUF98_" localSheetId="86">#REF!</definedName>
    <definedName name="CREUF98_" localSheetId="46">#REF!</definedName>
    <definedName name="CREUF98_" localSheetId="183">#REF!</definedName>
    <definedName name="CREUF98_" localSheetId="41">#REF!</definedName>
    <definedName name="CREUF98_" localSheetId="43">#REF!</definedName>
    <definedName name="CREUF98_">#REF!</definedName>
    <definedName name="CREUF99_" localSheetId="185">#REF!</definedName>
    <definedName name="CREUF99_" localSheetId="188">#REF!</definedName>
    <definedName name="CREUF99_" localSheetId="7">#REF!</definedName>
    <definedName name="CREUF99_" localSheetId="9">#REF!</definedName>
    <definedName name="CREUF99_" localSheetId="22">#REF!</definedName>
    <definedName name="CREUF99_" localSheetId="45">#REF!</definedName>
    <definedName name="CREUF99_" localSheetId="56">#REF!</definedName>
    <definedName name="CREUF99_" localSheetId="59">#REF!</definedName>
    <definedName name="CREUF99_" localSheetId="62">#REF!</definedName>
    <definedName name="CREUF99_" localSheetId="78">#REF!</definedName>
    <definedName name="CREUF99_" localSheetId="80">#REF!</definedName>
    <definedName name="CREUF99_" localSheetId="83">#REF!</definedName>
    <definedName name="CREUF99_" localSheetId="86">#REF!</definedName>
    <definedName name="CREUF99_" localSheetId="46">#REF!</definedName>
    <definedName name="CREUF99_" localSheetId="183">#REF!</definedName>
    <definedName name="CREUF99_" localSheetId="41">#REF!</definedName>
    <definedName name="CREUF99_" localSheetId="43">#REF!</definedName>
    <definedName name="CREUF99_">#REF!</definedName>
    <definedName name="CREXPORT" localSheetId="7">#REF!</definedName>
    <definedName name="CREXPORT" localSheetId="9">#REF!</definedName>
    <definedName name="CREXPORT" localSheetId="22">#REF!</definedName>
    <definedName name="CREXPORT" localSheetId="45">#REF!</definedName>
    <definedName name="CREXPORT" localSheetId="46">#REF!</definedName>
    <definedName name="CREXPORT" localSheetId="41">#REF!</definedName>
    <definedName name="CREXPORT" localSheetId="43">#REF!</definedName>
    <definedName name="CREXPORT">#REF!</definedName>
    <definedName name="cruce" localSheetId="185">#REF!</definedName>
    <definedName name="cruce" localSheetId="188">#REF!</definedName>
    <definedName name="cruce" localSheetId="7">#REF!</definedName>
    <definedName name="cruce" localSheetId="9">#REF!</definedName>
    <definedName name="cruce" localSheetId="22">#REF!</definedName>
    <definedName name="cruce" localSheetId="45">#REF!</definedName>
    <definedName name="cruce" localSheetId="56">#REF!</definedName>
    <definedName name="cruce" localSheetId="59">#REF!</definedName>
    <definedName name="cruce" localSheetId="62">#REF!</definedName>
    <definedName name="cruce" localSheetId="78">#REF!</definedName>
    <definedName name="cruce" localSheetId="80">#REF!</definedName>
    <definedName name="cruce" localSheetId="83">#REF!</definedName>
    <definedName name="cruce" localSheetId="86">#REF!</definedName>
    <definedName name="cruce" localSheetId="46">#REF!</definedName>
    <definedName name="cruce" localSheetId="183">#REF!</definedName>
    <definedName name="cruce" localSheetId="41">#REF!</definedName>
    <definedName name="cruce" localSheetId="43">#REF!</definedName>
    <definedName name="cruce">#REF!</definedName>
    <definedName name="CRUCE2" localSheetId="185">#REF!</definedName>
    <definedName name="CRUCE2" localSheetId="188">#REF!</definedName>
    <definedName name="CRUCE2" localSheetId="7">#REF!</definedName>
    <definedName name="CRUCE2" localSheetId="9">#REF!</definedName>
    <definedName name="CRUCE2" localSheetId="22">#REF!</definedName>
    <definedName name="CRUCE2" localSheetId="45">#REF!</definedName>
    <definedName name="CRUCE2" localSheetId="56">#REF!</definedName>
    <definedName name="CRUCE2" localSheetId="59">#REF!</definedName>
    <definedName name="CRUCE2" localSheetId="62">#REF!</definedName>
    <definedName name="CRUCE2" localSheetId="78">#REF!</definedName>
    <definedName name="CRUCE2" localSheetId="80">#REF!</definedName>
    <definedName name="CRUCE2" localSheetId="83">#REF!</definedName>
    <definedName name="CRUCE2" localSheetId="86">#REF!</definedName>
    <definedName name="CRUCE2" localSheetId="46">#REF!</definedName>
    <definedName name="CRUCE2" localSheetId="183">#REF!</definedName>
    <definedName name="CRUCE2" localSheetId="41">#REF!</definedName>
    <definedName name="CRUCE2" localSheetId="43">#REF!</definedName>
    <definedName name="CRUCE2">#REF!</definedName>
    <definedName name="CRUCE3" localSheetId="185">#REF!</definedName>
    <definedName name="CRUCE3" localSheetId="188">#REF!</definedName>
    <definedName name="CRUCE3" localSheetId="7">#REF!</definedName>
    <definedName name="CRUCE3" localSheetId="9">#REF!</definedName>
    <definedName name="CRUCE3" localSheetId="22">#REF!</definedName>
    <definedName name="CRUCE3" localSheetId="45">#REF!</definedName>
    <definedName name="CRUCE3" localSheetId="56">#REF!</definedName>
    <definedName name="CRUCE3" localSheetId="59">#REF!</definedName>
    <definedName name="CRUCE3" localSheetId="62">#REF!</definedName>
    <definedName name="CRUCE3" localSheetId="78">#REF!</definedName>
    <definedName name="CRUCE3" localSheetId="80">#REF!</definedName>
    <definedName name="CRUCE3" localSheetId="83">#REF!</definedName>
    <definedName name="CRUCE3" localSheetId="86">#REF!</definedName>
    <definedName name="CRUCE3" localSheetId="46">#REF!</definedName>
    <definedName name="CRUCE3" localSheetId="183">#REF!</definedName>
    <definedName name="CRUCE3" localSheetId="41">#REF!</definedName>
    <definedName name="CRUCE3" localSheetId="43">#REF!</definedName>
    <definedName name="CRUCE3">#REF!</definedName>
    <definedName name="Cta_Prog" localSheetId="22">#REF!</definedName>
    <definedName name="Cta_Prog" localSheetId="46">#REF!</definedName>
    <definedName name="Cta_Prog">#REF!</definedName>
    <definedName name="CTOOMA00" localSheetId="7">#REF!</definedName>
    <definedName name="CTOOMA00" localSheetId="22">#REF!</definedName>
    <definedName name="CTOOMA00" localSheetId="45">#REF!</definedName>
    <definedName name="CTOOMA00" localSheetId="46">#REF!</definedName>
    <definedName name="CTOOMA00" localSheetId="41">#REF!</definedName>
    <definedName name="CTOOMA00" localSheetId="43">#REF!</definedName>
    <definedName name="CTOOMA00">#REF!</definedName>
    <definedName name="CTOOMA97" localSheetId="7">#REF!</definedName>
    <definedName name="CTOOMA97" localSheetId="22">#REF!</definedName>
    <definedName name="CTOOMA97" localSheetId="45">#REF!</definedName>
    <definedName name="CTOOMA97" localSheetId="46">#REF!</definedName>
    <definedName name="CTOOMA97" localSheetId="41">#REF!</definedName>
    <definedName name="CTOOMA97" localSheetId="43">#REF!</definedName>
    <definedName name="CTOOMA97">#REF!</definedName>
    <definedName name="CTOOMA98" localSheetId="7">#REF!</definedName>
    <definedName name="CTOOMA98" localSheetId="22">#REF!</definedName>
    <definedName name="CTOOMA98" localSheetId="45">#REF!</definedName>
    <definedName name="CTOOMA98" localSheetId="46">#REF!</definedName>
    <definedName name="CTOOMA98" localSheetId="41">#REF!</definedName>
    <definedName name="CTOOMA98" localSheetId="43">#REF!</definedName>
    <definedName name="CTOOMA98">#REF!</definedName>
    <definedName name="CTOOMA99" localSheetId="7">#REF!</definedName>
    <definedName name="CTOOMA99" localSheetId="22">#REF!</definedName>
    <definedName name="CTOOMA99" localSheetId="45">#REF!</definedName>
    <definedName name="CTOOMA99" localSheetId="46">#REF!</definedName>
    <definedName name="CTOOMA99" localSheetId="41">#REF!</definedName>
    <definedName name="CTOOMA99" localSheetId="43">#REF!</definedName>
    <definedName name="CTOOMA99">#REF!</definedName>
    <definedName name="CTOOMV00" localSheetId="7">#REF!</definedName>
    <definedName name="CTOOMV00" localSheetId="22">#REF!</definedName>
    <definedName name="CTOOMV00" localSheetId="45">#REF!</definedName>
    <definedName name="CTOOMV00" localSheetId="46">#REF!</definedName>
    <definedName name="CTOOMV00" localSheetId="41">#REF!</definedName>
    <definedName name="CTOOMV00" localSheetId="43">#REF!</definedName>
    <definedName name="CTOOMV00">#REF!</definedName>
    <definedName name="CTOOMV97" localSheetId="7">#REF!</definedName>
    <definedName name="CTOOMV97" localSheetId="22">#REF!</definedName>
    <definedName name="CTOOMV97" localSheetId="45">#REF!</definedName>
    <definedName name="CTOOMV97" localSheetId="46">#REF!</definedName>
    <definedName name="CTOOMV97" localSheetId="41">#REF!</definedName>
    <definedName name="CTOOMV97" localSheetId="43">#REF!</definedName>
    <definedName name="CTOOMV97">#REF!</definedName>
    <definedName name="CTOOMV98" localSheetId="7">#REF!</definedName>
    <definedName name="CTOOMV98" localSheetId="22">#REF!</definedName>
    <definedName name="CTOOMV98" localSheetId="45">#REF!</definedName>
    <definedName name="CTOOMV98" localSheetId="46">#REF!</definedName>
    <definedName name="CTOOMV98" localSheetId="41">#REF!</definedName>
    <definedName name="CTOOMV98" localSheetId="43">#REF!</definedName>
    <definedName name="CTOOMV98">#REF!</definedName>
    <definedName name="CTOOMV99" localSheetId="7">#REF!</definedName>
    <definedName name="CTOOMV99" localSheetId="22">#REF!</definedName>
    <definedName name="CTOOMV99" localSheetId="45">#REF!</definedName>
    <definedName name="CTOOMV99" localSheetId="46">#REF!</definedName>
    <definedName name="CTOOMV99" localSheetId="41">#REF!</definedName>
    <definedName name="CTOOMV99" localSheetId="43">#REF!</definedName>
    <definedName name="CTOOMV99">#REF!</definedName>
    <definedName name="CUA" localSheetId="185">#REF!</definedName>
    <definedName name="CUA" localSheetId="188">#REF!</definedName>
    <definedName name="CUA" localSheetId="7">#REF!</definedName>
    <definedName name="CUA" localSheetId="9">#REF!</definedName>
    <definedName name="CUA" localSheetId="22">#REF!</definedName>
    <definedName name="CUA" localSheetId="45">#REF!</definedName>
    <definedName name="CUA" localSheetId="46">#REF!</definedName>
    <definedName name="CUA" localSheetId="183">#REF!</definedName>
    <definedName name="CUA" localSheetId="41">#REF!</definedName>
    <definedName name="CUA" localSheetId="43">#REF!</definedName>
    <definedName name="CUA">#REF!</definedName>
    <definedName name="CUA18A" localSheetId="187" hidden="1">{"trimestre",#N/A,FALSE,"TRIMESTRE";"empresa",#N/A,FALSE,"xEMPRESA";"eaab",#N/A,FALSE,"EAAB";"epma",#N/A,FALSE,"EPMA";"emca",#N/A,FALSE,"EMCA"}</definedName>
    <definedName name="CUA18A" localSheetId="188"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9" hidden="1">{"trimestre",#N/A,FALSE,"TRIMESTRE";"empresa",#N/A,FALSE,"xEMPRESA";"eaab",#N/A,FALSE,"EAAB";"epma",#N/A,FALSE,"EPMA";"emca",#N/A,FALSE,"EMCA"}</definedName>
    <definedName name="CUA18A" localSheetId="10" hidden="1">{"trimestre",#N/A,FALSE,"TRIMESTRE";"empresa",#N/A,FALSE,"xEMPRESA";"eaab",#N/A,FALSE,"EAAB";"epma",#N/A,FALSE,"EPMA";"emca",#N/A,FALSE,"EMCA"}</definedName>
    <definedName name="CUA18A" localSheetId="11" hidden="1">{"trimestre",#N/A,FALSE,"TRIMESTRE";"empresa",#N/A,FALSE,"xEMPRESA";"eaab",#N/A,FALSE,"EAAB";"epma",#N/A,FALSE,"EPMA";"emca",#N/A,FALSE,"EMCA"}</definedName>
    <definedName name="CUA18A" localSheetId="12" hidden="1">{"trimestre",#N/A,FALSE,"TRIMESTRE";"empresa",#N/A,FALSE,"xEMPRESA";"eaab",#N/A,FALSE,"EAAB";"epma",#N/A,FALSE,"EPMA";"emca",#N/A,FALSE,"EMCA"}</definedName>
    <definedName name="CUA18A" localSheetId="13" hidden="1">{"trimestre",#N/A,FALSE,"TRIMESTRE";"empresa",#N/A,FALSE,"xEMPRESA";"eaab",#N/A,FALSE,"EAAB";"epma",#N/A,FALSE,"EPMA";"emca",#N/A,FALSE,"EMCA"}</definedName>
    <definedName name="CUA18A" localSheetId="14" hidden="1">{"trimestre",#N/A,FALSE,"TRIMESTRE";"empresa",#N/A,FALSE,"xEMPRESA";"eaab",#N/A,FALSE,"EAAB";"epma",#N/A,FALSE,"EPMA";"emca",#N/A,FALSE,"EMCA"}</definedName>
    <definedName name="CUA18A" localSheetId="15" hidden="1">{"trimestre",#N/A,FALSE,"TRIMESTRE";"empresa",#N/A,FALSE,"xEMPRESA";"eaab",#N/A,FALSE,"EAAB";"epma",#N/A,FALSE,"EPMA";"emca",#N/A,FALSE,"EMCA"}</definedName>
    <definedName name="CUA18A" localSheetId="17" hidden="1">{"trimestre",#N/A,FALSE,"TRIMESTRE";"empresa",#N/A,FALSE,"xEMPRESA";"eaab",#N/A,FALSE,"EAAB";"epma",#N/A,FALSE,"EPMA";"emca",#N/A,FALSE,"EMCA"}</definedName>
    <definedName name="CUA18A" localSheetId="18"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localSheetId="20" hidden="1">{"trimestre",#N/A,FALSE,"TRIMESTRE";"empresa",#N/A,FALSE,"xEMPRESA";"eaab",#N/A,FALSE,"EAAB";"epma",#N/A,FALSE,"EPMA";"emca",#N/A,FALSE,"EMCA"}</definedName>
    <definedName name="CUA18A" localSheetId="21" hidden="1">{"trimestre",#N/A,FALSE,"TRIMESTRE";"empresa",#N/A,FALSE,"xEMPRESA";"eaab",#N/A,FALSE,"EAAB";"epma",#N/A,FALSE,"EPMA";"emca",#N/A,FALSE,"EMCA"}</definedName>
    <definedName name="CUA18A" localSheetId="22" hidden="1">{"trimestre",#N/A,FALSE,"TRIMESTRE";"empresa",#N/A,FALSE,"xEMPRESA";"eaab",#N/A,FALSE,"EAAB";"epma",#N/A,FALSE,"EPMA";"emca",#N/A,FALSE,"EMCA"}</definedName>
    <definedName name="CUA18A" localSheetId="29" hidden="1">{"trimestre",#N/A,FALSE,"TRIMESTRE";"empresa",#N/A,FALSE,"xEMPRESA";"eaab",#N/A,FALSE,"EAAB";"epma",#N/A,FALSE,"EPMA";"emca",#N/A,FALSE,"EMCA"}</definedName>
    <definedName name="CUA18A" localSheetId="32" hidden="1">{"trimestre",#N/A,FALSE,"TRIMESTRE";"empresa",#N/A,FALSE,"xEMPRESA";"eaab",#N/A,FALSE,"EAAB";"epma",#N/A,FALSE,"EPMA";"emca",#N/A,FALSE,"EMCA"}</definedName>
    <definedName name="CUA18A" localSheetId="34" hidden="1">{"trimestre",#N/A,FALSE,"TRIMESTRE";"empresa",#N/A,FALSE,"xEMPRESA";"eaab",#N/A,FALSE,"EAAB";"epma",#N/A,FALSE,"EPMA";"emca",#N/A,FALSE,"EMCA"}</definedName>
    <definedName name="CUA18A" localSheetId="36" hidden="1">{"trimestre",#N/A,FALSE,"TRIMESTRE";"empresa",#N/A,FALSE,"xEMPRESA";"eaab",#N/A,FALSE,"EAAB";"epma",#N/A,FALSE,"EPMA";"emca",#N/A,FALSE,"EMCA"}</definedName>
    <definedName name="CUA18A" localSheetId="39" hidden="1">{"trimestre",#N/A,FALSE,"TRIMESTRE";"empresa",#N/A,FALSE,"xEMPRESA";"eaab",#N/A,FALSE,"EAAB";"epma",#N/A,FALSE,"EPMA";"emca",#N/A,FALSE,"EMCA"}</definedName>
    <definedName name="CUA18A" localSheetId="45" hidden="1">{"trimestre",#N/A,FALSE,"TRIMESTRE";"empresa",#N/A,FALSE,"xEMPRESA";"eaab",#N/A,FALSE,"EAAB";"epma",#N/A,FALSE,"EPMA";"emca",#N/A,FALSE,"EMCA"}</definedName>
    <definedName name="CUA18A" localSheetId="54" hidden="1">{"trimestre",#N/A,FALSE,"TRIMESTRE";"empresa",#N/A,FALSE,"xEMPRESA";"eaab",#N/A,FALSE,"EAAB";"epma",#N/A,FALSE,"EPMA";"emca",#N/A,FALSE,"EMCA"}</definedName>
    <definedName name="CUA18A" localSheetId="55" hidden="1">{"trimestre",#N/A,FALSE,"TRIMESTRE";"empresa",#N/A,FALSE,"xEMPRESA";"eaab",#N/A,FALSE,"EAAB";"epma",#N/A,FALSE,"EPMA";"emca",#N/A,FALSE,"EMCA"}</definedName>
    <definedName name="CUA18A" localSheetId="56" hidden="1">{"trimestre",#N/A,FALSE,"TRIMESTRE";"empresa",#N/A,FALSE,"xEMPRESA";"eaab",#N/A,FALSE,"EAAB";"epma",#N/A,FALSE,"EPMA";"emca",#N/A,FALSE,"EMCA"}</definedName>
    <definedName name="CUA18A" localSheetId="59" hidden="1">{"trimestre",#N/A,FALSE,"TRIMESTRE";"empresa",#N/A,FALSE,"xEMPRESA";"eaab",#N/A,FALSE,"EAAB";"epma",#N/A,FALSE,"EPMA";"emca",#N/A,FALSE,"EMCA"}</definedName>
    <definedName name="CUA18A" localSheetId="62" hidden="1">{"trimestre",#N/A,FALSE,"TRIMESTRE";"empresa",#N/A,FALSE,"xEMPRESA";"eaab",#N/A,FALSE,"EAAB";"epma",#N/A,FALSE,"EPMA";"emca",#N/A,FALSE,"EMCA"}</definedName>
    <definedName name="CUA18A" localSheetId="78" hidden="1">{"trimestre",#N/A,FALSE,"TRIMESTRE";"empresa",#N/A,FALSE,"xEMPRESA";"eaab",#N/A,FALSE,"EAAB";"epma",#N/A,FALSE,"EPMA";"emca",#N/A,FALSE,"EMCA"}</definedName>
    <definedName name="CUA18A" localSheetId="79" hidden="1">{"trimestre",#N/A,FALSE,"TRIMESTRE";"empresa",#N/A,FALSE,"xEMPRESA";"eaab",#N/A,FALSE,"EAAB";"epma",#N/A,FALSE,"EPMA";"emca",#N/A,FALSE,"EMCA"}</definedName>
    <definedName name="CUA18A" localSheetId="80" hidden="1">{"trimestre",#N/A,FALSE,"TRIMESTRE";"empresa",#N/A,FALSE,"xEMPRESA";"eaab",#N/A,FALSE,"EAAB";"epma",#N/A,FALSE,"EPMA";"emca",#N/A,FALSE,"EMCA"}</definedName>
    <definedName name="CUA18A" localSheetId="83" hidden="1">{"trimestre",#N/A,FALSE,"TRIMESTRE";"empresa",#N/A,FALSE,"xEMPRESA";"eaab",#N/A,FALSE,"EAAB";"epma",#N/A,FALSE,"EPMA";"emca",#N/A,FALSE,"EMCA"}</definedName>
    <definedName name="CUA18A" localSheetId="86" hidden="1">{"trimestre",#N/A,FALSE,"TRIMESTRE";"empresa",#N/A,FALSE,"xEMPRESA";"eaab",#N/A,FALSE,"EAAB";"epma",#N/A,FALSE,"EPMA";"emca",#N/A,FALSE,"EMCA"}</definedName>
    <definedName name="CUA18A" localSheetId="46" hidden="1">{"trimestre",#N/A,FALSE,"TRIMESTRE";"empresa",#N/A,FALSE,"xEMPRESA";"eaab",#N/A,FALSE,"EAAB";"epma",#N/A,FALSE,"EPMA";"emca",#N/A,FALSE,"EMCA"}</definedName>
    <definedName name="CUA18A" localSheetId="37" hidden="1">{"trimestre",#N/A,FALSE,"TRIMESTRE";"empresa",#N/A,FALSE,"xEMPRESA";"eaab",#N/A,FALSE,"EAAB";"epma",#N/A,FALSE,"EPMA";"emca",#N/A,FALSE,"EMCA"}</definedName>
    <definedName name="CUA18A" localSheetId="38" hidden="1">{"trimestre",#N/A,FALSE,"TRIMESTRE";"empresa",#N/A,FALSE,"xEMPRESA";"eaab",#N/A,FALSE,"EAAB";"epma",#N/A,FALSE,"EPMA";"emca",#N/A,FALSE,"EMCA"}</definedName>
    <definedName name="CUA18A" localSheetId="40" hidden="1">{"trimestre",#N/A,FALSE,"TRIMESTRE";"empresa",#N/A,FALSE,"xEMPRESA";"eaab",#N/A,FALSE,"EAAB";"epma",#N/A,FALSE,"EPMA";"emca",#N/A,FALSE,"EMCA"}</definedName>
    <definedName name="CUA18A" localSheetId="23" hidden="1">{"trimestre",#N/A,FALSE,"TRIMESTRE";"empresa",#N/A,FALSE,"xEMPRESA";"eaab",#N/A,FALSE,"EAAB";"epma",#N/A,FALSE,"EPMA";"emca",#N/A,FALSE,"EMCA"}</definedName>
    <definedName name="CUA18A" localSheetId="24" hidden="1">{"trimestre",#N/A,FALSE,"TRIMESTRE";"empresa",#N/A,FALSE,"xEMPRESA";"eaab",#N/A,FALSE,"EAAB";"epma",#N/A,FALSE,"EPMA";"emca",#N/A,FALSE,"EMCA"}</definedName>
    <definedName name="CUA18A" localSheetId="25" hidden="1">{"trimestre",#N/A,FALSE,"TRIMESTRE";"empresa",#N/A,FALSE,"xEMPRESA";"eaab",#N/A,FALSE,"EAAB";"epma",#N/A,FALSE,"EPMA";"emca",#N/A,FALSE,"EMCA"}</definedName>
    <definedName name="CUA18A" localSheetId="26" hidden="1">{"trimestre",#N/A,FALSE,"TRIMESTRE";"empresa",#N/A,FALSE,"xEMPRESA";"eaab",#N/A,FALSE,"EAAB";"epma",#N/A,FALSE,"EPMA";"emca",#N/A,FALSE,"EMCA"}</definedName>
    <definedName name="CUA18A" localSheetId="27" hidden="1">{"trimestre",#N/A,FALSE,"TRIMESTRE";"empresa",#N/A,FALSE,"xEMPRESA";"eaab",#N/A,FALSE,"EAAB";"epma",#N/A,FALSE,"EPMA";"emca",#N/A,FALSE,"EMCA"}</definedName>
    <definedName name="CUA18A" localSheetId="28" hidden="1">{"trimestre",#N/A,FALSE,"TRIMESTRE";"empresa",#N/A,FALSE,"xEMPRESA";"eaab",#N/A,FALSE,"EAAB";"epma",#N/A,FALSE,"EPMA";"emca",#N/A,FALSE,"EMCA"}</definedName>
    <definedName name="CUA18A" localSheetId="33" hidden="1">{"trimestre",#N/A,FALSE,"TRIMESTRE";"empresa",#N/A,FALSE,"xEMPRESA";"eaab",#N/A,FALSE,"EAAB";"epma",#N/A,FALSE,"EPMA";"emca",#N/A,FALSE,"EMCA"}</definedName>
    <definedName name="CUA18A" localSheetId="35" hidden="1">{"trimestre",#N/A,FALSE,"TRIMESTRE";"empresa",#N/A,FALSE,"xEMPRESA";"eaab",#N/A,FALSE,"EAAB";"epma",#N/A,FALSE,"EPMA";"emca",#N/A,FALSE,"EMCA"}</definedName>
    <definedName name="CUA18A" localSheetId="41" hidden="1">{"trimestre",#N/A,FALSE,"TRIMESTRE";"empresa",#N/A,FALSE,"xEMPRESA";"eaab",#N/A,FALSE,"EAAB";"epma",#N/A,FALSE,"EPMA";"emca",#N/A,FALSE,"EMCA"}</definedName>
    <definedName name="CUA18A" localSheetId="43" hidden="1">{"trimestre",#N/A,FALSE,"TRIMESTRE";"empresa",#N/A,FALSE,"xEMPRESA";"eaab",#N/A,FALSE,"EAAB";"epma",#N/A,FALSE,"EPMA";"emca",#N/A,FALSE,"EMCA"}</definedName>
    <definedName name="CUA18A" localSheetId="87"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7" hidden="1">{"trimestre",#N/A,FALSE,"TRIMESTRE";"empresa",#N/A,FALSE,"xEMPRESA";"eaab",#N/A,FALSE,"EAAB";"epma",#N/A,FALSE,"EPMA";"emca",#N/A,FALSE,"EMCA"}</definedName>
    <definedName name="cua18b" localSheetId="8" hidden="1">{"trimestre",#N/A,FALSE,"TRIMESTRE";"empresa",#N/A,FALSE,"xEMPRESA";"eaab",#N/A,FALSE,"EAAB";"epma",#N/A,FALSE,"EPMA";"emca",#N/A,FALSE,"EMCA"}</definedName>
    <definedName name="cua18b" localSheetId="9" hidden="1">{"trimestre",#N/A,FALSE,"TRIMESTRE";"empresa",#N/A,FALSE,"xEMPRESA";"eaab",#N/A,FALSE,"EAAB";"epma",#N/A,FALSE,"EPMA";"emca",#N/A,FALSE,"EMCA"}</definedName>
    <definedName name="cua18b" localSheetId="10" hidden="1">{"trimestre",#N/A,FALSE,"TRIMESTRE";"empresa",#N/A,FALSE,"xEMPRESA";"eaab",#N/A,FALSE,"EAAB";"epma",#N/A,FALSE,"EPMA";"emca",#N/A,FALSE,"EMCA"}</definedName>
    <definedName name="cua18b" localSheetId="11" hidden="1">{"trimestre",#N/A,FALSE,"TRIMESTRE";"empresa",#N/A,FALSE,"xEMPRESA";"eaab",#N/A,FALSE,"EAAB";"epma",#N/A,FALSE,"EPMA";"emca",#N/A,FALSE,"EMCA"}</definedName>
    <definedName name="cua18b" localSheetId="12" hidden="1">{"trimestre",#N/A,FALSE,"TRIMESTRE";"empresa",#N/A,FALSE,"xEMPRESA";"eaab",#N/A,FALSE,"EAAB";"epma",#N/A,FALSE,"EPMA";"emca",#N/A,FALSE,"EMCA"}</definedName>
    <definedName name="cua18b" localSheetId="13" hidden="1">{"trimestre",#N/A,FALSE,"TRIMESTRE";"empresa",#N/A,FALSE,"xEMPRESA";"eaab",#N/A,FALSE,"EAAB";"epma",#N/A,FALSE,"EPMA";"emca",#N/A,FALSE,"EMCA"}</definedName>
    <definedName name="cua18b" localSheetId="14" hidden="1">{"trimestre",#N/A,FALSE,"TRIMESTRE";"empresa",#N/A,FALSE,"xEMPRESA";"eaab",#N/A,FALSE,"EAAB";"epma",#N/A,FALSE,"EPMA";"emca",#N/A,FALSE,"EMCA"}</definedName>
    <definedName name="cua18b" localSheetId="15" hidden="1">{"trimestre",#N/A,FALSE,"TRIMESTRE";"empresa",#N/A,FALSE,"xEMPRESA";"eaab",#N/A,FALSE,"EAAB";"epma",#N/A,FALSE,"EPMA";"emca",#N/A,FALSE,"EMCA"}</definedName>
    <definedName name="cua18b" localSheetId="17" hidden="1">{"trimestre",#N/A,FALSE,"TRIMESTRE";"empresa",#N/A,FALSE,"xEMPRESA";"eaab",#N/A,FALSE,"EAAB";"epma",#N/A,FALSE,"EPMA";"emca",#N/A,FALSE,"EMCA"}</definedName>
    <definedName name="cua18b" localSheetId="18" hidden="1">{"trimestre",#N/A,FALSE,"TRIMESTRE";"empresa",#N/A,FALSE,"xEMPRESA";"eaab",#N/A,FALSE,"EAAB";"epma",#N/A,FALSE,"EPMA";"emca",#N/A,FALSE,"EMCA"}</definedName>
    <definedName name="cua18b" localSheetId="19" hidden="1">{"trimestre",#N/A,FALSE,"TRIMESTRE";"empresa",#N/A,FALSE,"xEMPRESA";"eaab",#N/A,FALSE,"EAAB";"epma",#N/A,FALSE,"EPMA";"emca",#N/A,FALSE,"EMCA"}</definedName>
    <definedName name="cua18b" localSheetId="20" hidden="1">{"trimestre",#N/A,FALSE,"TRIMESTRE";"empresa",#N/A,FALSE,"xEMPRESA";"eaab",#N/A,FALSE,"EAAB";"epma",#N/A,FALSE,"EPMA";"emca",#N/A,FALSE,"EMCA"}</definedName>
    <definedName name="cua18b" localSheetId="21" hidden="1">{"trimestre",#N/A,FALSE,"TRIMESTRE";"empresa",#N/A,FALSE,"xEMPRESA";"eaab",#N/A,FALSE,"EAAB";"epma",#N/A,FALSE,"EPMA";"emca",#N/A,FALSE,"EMCA"}</definedName>
    <definedName name="cua18b" localSheetId="22" hidden="1">{"trimestre",#N/A,FALSE,"TRIMESTRE";"empresa",#N/A,FALSE,"xEMPRESA";"eaab",#N/A,FALSE,"EAAB";"epma",#N/A,FALSE,"EPMA";"emca",#N/A,FALSE,"EMCA"}</definedName>
    <definedName name="cua18b" localSheetId="29" hidden="1">{"trimestre",#N/A,FALSE,"TRIMESTRE";"empresa",#N/A,FALSE,"xEMPRESA";"eaab",#N/A,FALSE,"EAAB";"epma",#N/A,FALSE,"EPMA";"emca",#N/A,FALSE,"EMCA"}</definedName>
    <definedName name="cua18b" localSheetId="32" hidden="1">{"trimestre",#N/A,FALSE,"TRIMESTRE";"empresa",#N/A,FALSE,"xEMPRESA";"eaab",#N/A,FALSE,"EAAB";"epma",#N/A,FALSE,"EPMA";"emca",#N/A,FALSE,"EMCA"}</definedName>
    <definedName name="cua18b" localSheetId="34" hidden="1">{"trimestre",#N/A,FALSE,"TRIMESTRE";"empresa",#N/A,FALSE,"xEMPRESA";"eaab",#N/A,FALSE,"EAAB";"epma",#N/A,FALSE,"EPMA";"emca",#N/A,FALSE,"EMCA"}</definedName>
    <definedName name="cua18b" localSheetId="36" hidden="1">{"trimestre",#N/A,FALSE,"TRIMESTRE";"empresa",#N/A,FALSE,"xEMPRESA";"eaab",#N/A,FALSE,"EAAB";"epma",#N/A,FALSE,"EPMA";"emca",#N/A,FALSE,"EMCA"}</definedName>
    <definedName name="cua18b" localSheetId="39" hidden="1">{"trimestre",#N/A,FALSE,"TRIMESTRE";"empresa",#N/A,FALSE,"xEMPRESA";"eaab",#N/A,FALSE,"EAAB";"epma",#N/A,FALSE,"EPMA";"emca",#N/A,FALSE,"EMCA"}</definedName>
    <definedName name="cua18b" localSheetId="45" hidden="1">{"trimestre",#N/A,FALSE,"TRIMESTRE";"empresa",#N/A,FALSE,"xEMPRESA";"eaab",#N/A,FALSE,"EAAB";"epma",#N/A,FALSE,"EPMA";"emca",#N/A,FALSE,"EMCA"}</definedName>
    <definedName name="cua18b" localSheetId="46" hidden="1">{"trimestre",#N/A,FALSE,"TRIMESTRE";"empresa",#N/A,FALSE,"xEMPRESA";"eaab",#N/A,FALSE,"EAAB";"epma",#N/A,FALSE,"EPMA";"emca",#N/A,FALSE,"EMCA"}</definedName>
    <definedName name="cua18b" localSheetId="37" hidden="1">{"trimestre",#N/A,FALSE,"TRIMESTRE";"empresa",#N/A,FALSE,"xEMPRESA";"eaab",#N/A,FALSE,"EAAB";"epma",#N/A,FALSE,"EPMA";"emca",#N/A,FALSE,"EMCA"}</definedName>
    <definedName name="cua18b" localSheetId="38" hidden="1">{"trimestre",#N/A,FALSE,"TRIMESTRE";"empresa",#N/A,FALSE,"xEMPRESA";"eaab",#N/A,FALSE,"EAAB";"epma",#N/A,FALSE,"EPMA";"emca",#N/A,FALSE,"EMCA"}</definedName>
    <definedName name="cua18b" localSheetId="40" hidden="1">{"trimestre",#N/A,FALSE,"TRIMESTRE";"empresa",#N/A,FALSE,"xEMPRESA";"eaab",#N/A,FALSE,"EAAB";"epma",#N/A,FALSE,"EPMA";"emca",#N/A,FALSE,"EMCA"}</definedName>
    <definedName name="cua18b" localSheetId="23" hidden="1">{"trimestre",#N/A,FALSE,"TRIMESTRE";"empresa",#N/A,FALSE,"xEMPRESA";"eaab",#N/A,FALSE,"EAAB";"epma",#N/A,FALSE,"EPMA";"emca",#N/A,FALSE,"EMCA"}</definedName>
    <definedName name="cua18b" localSheetId="24" hidden="1">{"trimestre",#N/A,FALSE,"TRIMESTRE";"empresa",#N/A,FALSE,"xEMPRESA";"eaab",#N/A,FALSE,"EAAB";"epma",#N/A,FALSE,"EPMA";"emca",#N/A,FALSE,"EMCA"}</definedName>
    <definedName name="cua18b" localSheetId="25" hidden="1">{"trimestre",#N/A,FALSE,"TRIMESTRE";"empresa",#N/A,FALSE,"xEMPRESA";"eaab",#N/A,FALSE,"EAAB";"epma",#N/A,FALSE,"EPMA";"emca",#N/A,FALSE,"EMCA"}</definedName>
    <definedName name="cua18b" localSheetId="26" hidden="1">{"trimestre",#N/A,FALSE,"TRIMESTRE";"empresa",#N/A,FALSE,"xEMPRESA";"eaab",#N/A,FALSE,"EAAB";"epma",#N/A,FALSE,"EPMA";"emca",#N/A,FALSE,"EMCA"}</definedName>
    <definedName name="cua18b" localSheetId="27" hidden="1">{"trimestre",#N/A,FALSE,"TRIMESTRE";"empresa",#N/A,FALSE,"xEMPRESA";"eaab",#N/A,FALSE,"EAAB";"epma",#N/A,FALSE,"EPMA";"emca",#N/A,FALSE,"EMCA"}</definedName>
    <definedName name="cua18b" localSheetId="28" hidden="1">{"trimestre",#N/A,FALSE,"TRIMESTRE";"empresa",#N/A,FALSE,"xEMPRESA";"eaab",#N/A,FALSE,"EAAB";"epma",#N/A,FALSE,"EPMA";"emca",#N/A,FALSE,"EMCA"}</definedName>
    <definedName name="cua18b" localSheetId="33" hidden="1">{"trimestre",#N/A,FALSE,"TRIMESTRE";"empresa",#N/A,FALSE,"xEMPRESA";"eaab",#N/A,FALSE,"EAAB";"epma",#N/A,FALSE,"EPMA";"emca",#N/A,FALSE,"EMCA"}</definedName>
    <definedName name="cua18b" localSheetId="35" hidden="1">{"trimestre",#N/A,FALSE,"TRIMESTRE";"empresa",#N/A,FALSE,"xEMPRESA";"eaab",#N/A,FALSE,"EAAB";"epma",#N/A,FALSE,"EPMA";"emca",#N/A,FALSE,"EMCA"}</definedName>
    <definedName name="cua18b" localSheetId="41" hidden="1">{"trimestre",#N/A,FALSE,"TRIMESTRE";"empresa",#N/A,FALSE,"xEMPRESA";"eaab",#N/A,FALSE,"EAAB";"epma",#N/A,FALSE,"EPMA";"emca",#N/A,FALSE,"EMCA"}</definedName>
    <definedName name="cua18b" localSheetId="43"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185">#REF!</definedName>
    <definedName name="Cua1a" localSheetId="187">#REF!</definedName>
    <definedName name="Cua1a" localSheetId="188">#REF!</definedName>
    <definedName name="Cua1a" localSheetId="7">#REF!</definedName>
    <definedName name="Cua1a" localSheetId="9">#REF!</definedName>
    <definedName name="Cua1a" localSheetId="22">#REF!</definedName>
    <definedName name="Cua1a" localSheetId="45">#REF!</definedName>
    <definedName name="Cua1a" localSheetId="54">#REF!</definedName>
    <definedName name="Cua1a" localSheetId="44">#REF!</definedName>
    <definedName name="Cua1a" localSheetId="46">#REF!</definedName>
    <definedName name="Cua1a" localSheetId="47">#REF!</definedName>
    <definedName name="Cua1a" localSheetId="183">#REF!</definedName>
    <definedName name="Cua1a" localSheetId="41">#REF!</definedName>
    <definedName name="Cua1a" localSheetId="43">#REF!</definedName>
    <definedName name="Cua1a">#REF!</definedName>
    <definedName name="cua24p" localSheetId="7">#REF!</definedName>
    <definedName name="cua24p" localSheetId="22">#REF!</definedName>
    <definedName name="cua24p" localSheetId="32">#REF!</definedName>
    <definedName name="cua24p" localSheetId="34">#REF!</definedName>
    <definedName name="cua24p" localSheetId="36">#REF!</definedName>
    <definedName name="cua24p" localSheetId="39">#REF!</definedName>
    <definedName name="cua24p" localSheetId="46">#REF!</definedName>
    <definedName name="cua24p" localSheetId="37">#REF!</definedName>
    <definedName name="cua24p" localSheetId="38">#REF!</definedName>
    <definedName name="cua24p" localSheetId="40">#REF!</definedName>
    <definedName name="cua24p" localSheetId="33">#REF!</definedName>
    <definedName name="cua24p" localSheetId="35">#REF!</definedName>
    <definedName name="cua24p" localSheetId="41">#REF!</definedName>
    <definedName name="cua24p" localSheetId="43">#REF!</definedName>
    <definedName name="cua24p">#REF!</definedName>
    <definedName name="cua25p" localSheetId="7">#REF!</definedName>
    <definedName name="cua25p" localSheetId="22">#REF!</definedName>
    <definedName name="cua25p" localSheetId="32">#REF!</definedName>
    <definedName name="cua25p" localSheetId="34">#REF!</definedName>
    <definedName name="cua25p" localSheetId="36">#REF!</definedName>
    <definedName name="cua25p" localSheetId="39">#REF!</definedName>
    <definedName name="cua25p" localSheetId="46">#REF!</definedName>
    <definedName name="cua25p" localSheetId="37">#REF!</definedName>
    <definedName name="cua25p" localSheetId="38">#REF!</definedName>
    <definedName name="cua25p" localSheetId="40">#REF!</definedName>
    <definedName name="cua25p" localSheetId="33">#REF!</definedName>
    <definedName name="cua25p" localSheetId="35">#REF!</definedName>
    <definedName name="cua25p" localSheetId="41">#REF!</definedName>
    <definedName name="cua25p" localSheetId="43">#REF!</definedName>
    <definedName name="cua25p">#REF!</definedName>
    <definedName name="cuaa22" localSheetId="7">#REF!</definedName>
    <definedName name="cuaa22" localSheetId="41">#REF!</definedName>
    <definedName name="cuaa22" localSheetId="43">#REF!</definedName>
    <definedName name="cuaa22">#REF!</definedName>
    <definedName name="CUADRO" localSheetId="7">#REF!</definedName>
    <definedName name="CUADRO" localSheetId="22">#REF!</definedName>
    <definedName name="CUADRO" localSheetId="32">#REF!</definedName>
    <definedName name="CUADRO" localSheetId="34">#REF!</definedName>
    <definedName name="CUADRO" localSheetId="36">#REF!</definedName>
    <definedName name="CUADRO" localSheetId="39">#REF!</definedName>
    <definedName name="CUADRO" localSheetId="45">#REF!</definedName>
    <definedName name="Cuadro" localSheetId="46" hidden="1">{"'1999'!$A$1:$F$66"}</definedName>
    <definedName name="CUADRO" localSheetId="37">#REF!</definedName>
    <definedName name="CUADRO" localSheetId="38">#REF!</definedName>
    <definedName name="CUADRO" localSheetId="40">#REF!</definedName>
    <definedName name="CUADRO" localSheetId="33">#REF!</definedName>
    <definedName name="CUADRO" localSheetId="35">#REF!</definedName>
    <definedName name="CUADRO" localSheetId="41">#REF!</definedName>
    <definedName name="CUADRO" localSheetId="43">#REF!</definedName>
    <definedName name="CUADRO">#REF!</definedName>
    <definedName name="Cuadro_2b1" localSheetId="187">#REF!</definedName>
    <definedName name="Cuadro_2b1" localSheetId="188">#REF!</definedName>
    <definedName name="Cuadro_2b1" localSheetId="7">#REF!</definedName>
    <definedName name="Cuadro_2b1" localSheetId="9">#REF!</definedName>
    <definedName name="Cuadro_2b1" localSheetId="18">#REF!</definedName>
    <definedName name="Cuadro_2b1" localSheetId="19">#REF!</definedName>
    <definedName name="Cuadro_2b1" localSheetId="20">#REF!</definedName>
    <definedName name="Cuadro_2b1" localSheetId="21">#REF!</definedName>
    <definedName name="Cuadro_2b1" localSheetId="22">#REF!</definedName>
    <definedName name="Cuadro_2b1" localSheetId="45">#REF!</definedName>
    <definedName name="Cuadro_2b1" localSheetId="46">#REF!</definedName>
    <definedName name="Cuadro_2b1" localSheetId="41">#REF!</definedName>
    <definedName name="Cuadro_2b1" localSheetId="43">#REF!</definedName>
    <definedName name="Cuadro_2b1">#REF!</definedName>
    <definedName name="Cuadro_5">#N/A</definedName>
    <definedName name="Cuadro_de_Gasolina" localSheetId="187">#REF!</definedName>
    <definedName name="Cuadro_de_Gasolina" localSheetId="188">#REF!</definedName>
    <definedName name="Cuadro_de_Gasolina" localSheetId="7">#REF!</definedName>
    <definedName name="Cuadro_de_Gasolina" localSheetId="9">#REF!</definedName>
    <definedName name="Cuadro_de_Gasolina" localSheetId="18">#REF!</definedName>
    <definedName name="Cuadro_de_Gasolina" localSheetId="19">#REF!</definedName>
    <definedName name="Cuadro_de_Gasolina" localSheetId="20">#REF!</definedName>
    <definedName name="Cuadro_de_Gasolina" localSheetId="21">#REF!</definedName>
    <definedName name="Cuadro_de_Gasolina" localSheetId="22">#REF!</definedName>
    <definedName name="Cuadro_de_Gasolina" localSheetId="45">#REF!</definedName>
    <definedName name="Cuadro_de_Gasolina" localSheetId="54">#REF!</definedName>
    <definedName name="Cuadro_de_Gasolina" localSheetId="46">#REF!</definedName>
    <definedName name="Cuadro_de_Gasolina" localSheetId="41">#REF!</definedName>
    <definedName name="Cuadro_de_Gasolina" localSheetId="43">#REF!</definedName>
    <definedName name="Cuadro_de_Gasolina">#REF!</definedName>
    <definedName name="CUADRO_No._1" localSheetId="185">#REF!</definedName>
    <definedName name="CUADRO_No._1" localSheetId="187">#REF!</definedName>
    <definedName name="CUADRO_No._1" localSheetId="188">#REF!</definedName>
    <definedName name="CUADRO_No._1" localSheetId="7">#REF!</definedName>
    <definedName name="CUADRO_No._1" localSheetId="9">#REF!</definedName>
    <definedName name="CUADRO_No._1" localSheetId="22">#REF!</definedName>
    <definedName name="CUADRO_No._1" localSheetId="32">#REF!</definedName>
    <definedName name="CUADRO_No._1" localSheetId="34">#REF!</definedName>
    <definedName name="CUADRO_No._1" localSheetId="36">#REF!</definedName>
    <definedName name="CUADRO_No._1" localSheetId="39">#REF!</definedName>
    <definedName name="CUADRO_No._1" localSheetId="45">#REF!</definedName>
    <definedName name="CUADRO_No._1" localSheetId="54">#REF!</definedName>
    <definedName name="CUADRO_No._1" localSheetId="56">#REF!</definedName>
    <definedName name="CUADRO_No._1" localSheetId="59">#REF!</definedName>
    <definedName name="CUADRO_No._1" localSheetId="62">#REF!</definedName>
    <definedName name="CUADRO_No._1" localSheetId="78">#REF!</definedName>
    <definedName name="CUADRO_No._1" localSheetId="80">#REF!</definedName>
    <definedName name="CUADRO_No._1" localSheetId="83">#REF!</definedName>
    <definedName name="CUADRO_No._1" localSheetId="86">#REF!</definedName>
    <definedName name="CUADRO_No._1" localSheetId="46">#REF!</definedName>
    <definedName name="CUADRO_No._1" localSheetId="183">#REF!</definedName>
    <definedName name="CUADRO_No._1" localSheetId="37">#REF!</definedName>
    <definedName name="CUADRO_No._1" localSheetId="38">#REF!</definedName>
    <definedName name="CUADRO_No._1" localSheetId="40">#REF!</definedName>
    <definedName name="CUADRO_No._1" localSheetId="33">#REF!</definedName>
    <definedName name="CUADRO_No._1" localSheetId="35">#REF!</definedName>
    <definedName name="CUADRO_No._1" localSheetId="41">#REF!</definedName>
    <definedName name="CUADRO_No._1" localSheetId="43">#REF!</definedName>
    <definedName name="CUADRO_No._1">#REF!</definedName>
    <definedName name="CUADRO_No._10" localSheetId="185">#REF!</definedName>
    <definedName name="CUADRO_No._10" localSheetId="188">#REF!</definedName>
    <definedName name="CUADRO_No._10" localSheetId="7">#REF!</definedName>
    <definedName name="CUADRO_No._10" localSheetId="9">#REF!</definedName>
    <definedName name="CUADRO_No._10" localSheetId="22">#REF!</definedName>
    <definedName name="CUADRO_No._10" localSheetId="32">#REF!</definedName>
    <definedName name="CUADRO_No._10" localSheetId="34">#REF!</definedName>
    <definedName name="CUADRO_No._10" localSheetId="36">#REF!</definedName>
    <definedName name="CUADRO_No._10" localSheetId="39">#REF!</definedName>
    <definedName name="CUADRO_No._10" localSheetId="45">#REF!</definedName>
    <definedName name="CUADRO_No._10" localSheetId="54">#REF!</definedName>
    <definedName name="CUADRO_No._10" localSheetId="56">#REF!</definedName>
    <definedName name="CUADRO_No._10" localSheetId="59">#REF!</definedName>
    <definedName name="CUADRO_No._10" localSheetId="62">#REF!</definedName>
    <definedName name="CUADRO_No._10" localSheetId="78">#REF!</definedName>
    <definedName name="CUADRO_No._10" localSheetId="80">#REF!</definedName>
    <definedName name="CUADRO_No._10" localSheetId="83">#REF!</definedName>
    <definedName name="CUADRO_No._10" localSheetId="86">#REF!</definedName>
    <definedName name="CUADRO_No._10" localSheetId="46">#REF!</definedName>
    <definedName name="CUADRO_No._10" localSheetId="183">#REF!</definedName>
    <definedName name="CUADRO_No._10" localSheetId="37">#REF!</definedName>
    <definedName name="CUADRO_No._10" localSheetId="38">#REF!</definedName>
    <definedName name="CUADRO_No._10" localSheetId="40">#REF!</definedName>
    <definedName name="CUADRO_No._10" localSheetId="33">#REF!</definedName>
    <definedName name="CUADRO_No._10" localSheetId="35">#REF!</definedName>
    <definedName name="CUADRO_No._10" localSheetId="41">#REF!</definedName>
    <definedName name="CUADRO_No._10" localSheetId="43">#REF!</definedName>
    <definedName name="CUADRO_No._10">#REF!</definedName>
    <definedName name="CUADRO_No._12" localSheetId="185">#REF!</definedName>
    <definedName name="CUADRO_No._12" localSheetId="188">#REF!</definedName>
    <definedName name="CUADRO_No._12" localSheetId="7">#REF!</definedName>
    <definedName name="CUADRO_No._12" localSheetId="9">#REF!</definedName>
    <definedName name="CUADRO_No._12" localSheetId="22">#REF!</definedName>
    <definedName name="CUADRO_No._12" localSheetId="32">#REF!</definedName>
    <definedName name="CUADRO_No._12" localSheetId="34">#REF!</definedName>
    <definedName name="CUADRO_No._12" localSheetId="36">#REF!</definedName>
    <definedName name="CUADRO_No._12" localSheetId="39">#REF!</definedName>
    <definedName name="CUADRO_No._12" localSheetId="45">#REF!</definedName>
    <definedName name="CUADRO_No._12" localSheetId="54">#REF!</definedName>
    <definedName name="CUADRO_No._12" localSheetId="56">#REF!</definedName>
    <definedName name="CUADRO_No._12" localSheetId="59">#REF!</definedName>
    <definedName name="CUADRO_No._12" localSheetId="62">#REF!</definedName>
    <definedName name="CUADRO_No._12" localSheetId="78">#REF!</definedName>
    <definedName name="CUADRO_No._12" localSheetId="80">#REF!</definedName>
    <definedName name="CUADRO_No._12" localSheetId="83">#REF!</definedName>
    <definedName name="CUADRO_No._12" localSheetId="86">#REF!</definedName>
    <definedName name="CUADRO_No._12" localSheetId="46">#REF!</definedName>
    <definedName name="CUADRO_No._12" localSheetId="183">#REF!</definedName>
    <definedName name="CUADRO_No._12" localSheetId="37">#REF!</definedName>
    <definedName name="CUADRO_No._12" localSheetId="38">#REF!</definedName>
    <definedName name="CUADRO_No._12" localSheetId="40">#REF!</definedName>
    <definedName name="CUADRO_No._12" localSheetId="33">#REF!</definedName>
    <definedName name="CUADRO_No._12" localSheetId="35">#REF!</definedName>
    <definedName name="CUADRO_No._12" localSheetId="41">#REF!</definedName>
    <definedName name="CUADRO_No._12" localSheetId="43">#REF!</definedName>
    <definedName name="CUADRO_No._12">#REF!</definedName>
    <definedName name="CUADRO_No._13" localSheetId="185">#REF!</definedName>
    <definedName name="CUADRO_No._13" localSheetId="188">#REF!</definedName>
    <definedName name="CUADRO_No._13" localSheetId="7">#REF!</definedName>
    <definedName name="CUADRO_No._13" localSheetId="9">#REF!</definedName>
    <definedName name="CUADRO_No._13" localSheetId="22">#REF!</definedName>
    <definedName name="CUADRO_No._13" localSheetId="45">#REF!</definedName>
    <definedName name="CUADRO_No._13" localSheetId="56">#REF!</definedName>
    <definedName name="CUADRO_No._13" localSheetId="59">#REF!</definedName>
    <definedName name="CUADRO_No._13" localSheetId="62">#REF!</definedName>
    <definedName name="CUADRO_No._13" localSheetId="78">#REF!</definedName>
    <definedName name="CUADRO_No._13" localSheetId="80">#REF!</definedName>
    <definedName name="CUADRO_No._13" localSheetId="83">#REF!</definedName>
    <definedName name="CUADRO_No._13" localSheetId="86">#REF!</definedName>
    <definedName name="CUADRO_No._13" localSheetId="46">#REF!</definedName>
    <definedName name="CUADRO_No._13" localSheetId="183">#REF!</definedName>
    <definedName name="CUADRO_No._13" localSheetId="41">#REF!</definedName>
    <definedName name="CUADRO_No._13" localSheetId="43">#REF!</definedName>
    <definedName name="CUADRO_No._13">#REF!</definedName>
    <definedName name="Cuadro_No._1a" localSheetId="187">#REF!</definedName>
    <definedName name="Cuadro_No._1a" localSheetId="188">#REF!</definedName>
    <definedName name="Cuadro_No._1a" localSheetId="7">#REF!</definedName>
    <definedName name="Cuadro_No._1a" localSheetId="9">#REF!</definedName>
    <definedName name="Cuadro_No._1a" localSheetId="18">#REF!</definedName>
    <definedName name="Cuadro_No._1a" localSheetId="19">#REF!</definedName>
    <definedName name="Cuadro_No._1a" localSheetId="20">#REF!</definedName>
    <definedName name="Cuadro_No._1a" localSheetId="21">#REF!</definedName>
    <definedName name="Cuadro_No._1a" localSheetId="22">#REF!</definedName>
    <definedName name="Cuadro_No._1a" localSheetId="45">#REF!</definedName>
    <definedName name="Cuadro_No._1a" localSheetId="54">#REF!</definedName>
    <definedName name="Cuadro_No._1a" localSheetId="46">#REF!</definedName>
    <definedName name="Cuadro_No._1a" localSheetId="41">#REF!</definedName>
    <definedName name="Cuadro_No._1a" localSheetId="43">#REF!</definedName>
    <definedName name="Cuadro_No._1a">#REF!</definedName>
    <definedName name="Cuadro_No._1b" localSheetId="187">#REF!</definedName>
    <definedName name="Cuadro_No._1b" localSheetId="188">#REF!</definedName>
    <definedName name="Cuadro_No._1b" localSheetId="7">#REF!</definedName>
    <definedName name="Cuadro_No._1b" localSheetId="9">#REF!</definedName>
    <definedName name="Cuadro_No._1b" localSheetId="22">#REF!</definedName>
    <definedName name="Cuadro_No._1b" localSheetId="45">#REF!</definedName>
    <definedName name="Cuadro_No._1b" localSheetId="54">#REF!</definedName>
    <definedName name="Cuadro_No._1b" localSheetId="46">#REF!</definedName>
    <definedName name="Cuadro_No._1b" localSheetId="41">#REF!</definedName>
    <definedName name="Cuadro_No._1b" localSheetId="43">#REF!</definedName>
    <definedName name="Cuadro_No._1b">#REF!</definedName>
    <definedName name="Cuadro_No._1C" localSheetId="187">#REF!</definedName>
    <definedName name="Cuadro_No._1C" localSheetId="188">#REF!</definedName>
    <definedName name="Cuadro_No._1C" localSheetId="7">#REF!</definedName>
    <definedName name="Cuadro_No._1C" localSheetId="9">#REF!</definedName>
    <definedName name="Cuadro_No._1C" localSheetId="22">#REF!</definedName>
    <definedName name="Cuadro_No._1C" localSheetId="45">#REF!</definedName>
    <definedName name="Cuadro_No._1C" localSheetId="54">#REF!</definedName>
    <definedName name="Cuadro_No._1C" localSheetId="46">#REF!</definedName>
    <definedName name="Cuadro_No._1C" localSheetId="41">#REF!</definedName>
    <definedName name="Cuadro_No._1C" localSheetId="43">#REF!</definedName>
    <definedName name="Cuadro_No._1C">#REF!</definedName>
    <definedName name="CUADRO_No._2" localSheetId="185">#REF!</definedName>
    <definedName name="CUADRO_No._2" localSheetId="187">#REF!</definedName>
    <definedName name="CUADRO_No._2" localSheetId="188">#REF!</definedName>
    <definedName name="CUADRO_No._2" localSheetId="7">#REF!</definedName>
    <definedName name="CUADRO_No._2" localSheetId="9">#REF!</definedName>
    <definedName name="CUADRO_No._2" localSheetId="22">#REF!</definedName>
    <definedName name="CUADRO_No._2" localSheetId="32">#REF!</definedName>
    <definedName name="CUADRO_No._2" localSheetId="34">#REF!</definedName>
    <definedName name="CUADRO_No._2" localSheetId="36">#REF!</definedName>
    <definedName name="CUADRO_No._2" localSheetId="39">#REF!</definedName>
    <definedName name="CUADRO_No._2" localSheetId="45">#REF!</definedName>
    <definedName name="CUADRO_No._2" localSheetId="54">#REF!</definedName>
    <definedName name="CUADRO_No._2" localSheetId="56">#REF!</definedName>
    <definedName name="CUADRO_No._2" localSheetId="59">#REF!</definedName>
    <definedName name="CUADRO_No._2" localSheetId="62">#REF!</definedName>
    <definedName name="CUADRO_No._2" localSheetId="78">#REF!</definedName>
    <definedName name="CUADRO_No._2" localSheetId="80">#REF!</definedName>
    <definedName name="CUADRO_No._2" localSheetId="83">#REF!</definedName>
    <definedName name="CUADRO_No._2" localSheetId="86">#REF!</definedName>
    <definedName name="CUADRO_No._2" localSheetId="46">#REF!</definedName>
    <definedName name="CUADRO_No._2" localSheetId="183">#REF!</definedName>
    <definedName name="CUADRO_No._2" localSheetId="37">#REF!</definedName>
    <definedName name="CUADRO_No._2" localSheetId="38">#REF!</definedName>
    <definedName name="CUADRO_No._2" localSheetId="40">#REF!</definedName>
    <definedName name="CUADRO_No._2" localSheetId="33">#REF!</definedName>
    <definedName name="CUADRO_No._2" localSheetId="35">#REF!</definedName>
    <definedName name="CUADRO_No._2" localSheetId="41">#REF!</definedName>
    <definedName name="CUADRO_No._2" localSheetId="43">#REF!</definedName>
    <definedName name="CUADRO_No._2">#REF!</definedName>
    <definedName name="CUADRO_No._3" localSheetId="185">#REF!</definedName>
    <definedName name="CUADRO_No._3" localSheetId="188">#REF!</definedName>
    <definedName name="CUADRO_No._3" localSheetId="7">#REF!</definedName>
    <definedName name="CUADRO_No._3" localSheetId="9">#REF!</definedName>
    <definedName name="CUADRO_No._3" localSheetId="22">#REF!</definedName>
    <definedName name="CUADRO_No._3" localSheetId="32">#REF!</definedName>
    <definedName name="CUADRO_No._3" localSheetId="34">#REF!</definedName>
    <definedName name="CUADRO_No._3" localSheetId="36">#REF!</definedName>
    <definedName name="CUADRO_No._3" localSheetId="39">#REF!</definedName>
    <definedName name="CUADRO_No._3" localSheetId="45">#REF!</definedName>
    <definedName name="CUADRO_No._3" localSheetId="54">#REF!</definedName>
    <definedName name="CUADRO_No._3" localSheetId="56">#REF!</definedName>
    <definedName name="CUADRO_No._3" localSheetId="59">#REF!</definedName>
    <definedName name="CUADRO_No._3" localSheetId="62">#REF!</definedName>
    <definedName name="CUADRO_No._3" localSheetId="78">#REF!</definedName>
    <definedName name="CUADRO_No._3" localSheetId="80">#REF!</definedName>
    <definedName name="CUADRO_No._3" localSheetId="83">#REF!</definedName>
    <definedName name="CUADRO_No._3" localSheetId="86">#REF!</definedName>
    <definedName name="CUADRO_No._3" localSheetId="46">#REF!</definedName>
    <definedName name="CUADRO_No._3" localSheetId="183">#REF!</definedName>
    <definedName name="CUADRO_No._3" localSheetId="37">#REF!</definedName>
    <definedName name="CUADRO_No._3" localSheetId="38">#REF!</definedName>
    <definedName name="CUADRO_No._3" localSheetId="40">#REF!</definedName>
    <definedName name="CUADRO_No._3" localSheetId="33">#REF!</definedName>
    <definedName name="CUADRO_No._3" localSheetId="35">#REF!</definedName>
    <definedName name="CUADRO_No._3" localSheetId="41">#REF!</definedName>
    <definedName name="CUADRO_No._3" localSheetId="43">#REF!</definedName>
    <definedName name="CUADRO_No._3">#REF!</definedName>
    <definedName name="CUADRO_No._4" localSheetId="185">#REF!</definedName>
    <definedName name="CUADRO_No._4" localSheetId="188">#REF!</definedName>
    <definedName name="CUADRO_No._4" localSheetId="7">#REF!</definedName>
    <definedName name="CUADRO_No._4" localSheetId="9">#REF!</definedName>
    <definedName name="CUADRO_No._4" localSheetId="22">#REF!</definedName>
    <definedName name="CUADRO_No._4" localSheetId="32">#REF!</definedName>
    <definedName name="CUADRO_No._4" localSheetId="34">#REF!</definedName>
    <definedName name="CUADRO_No._4" localSheetId="36">#REF!</definedName>
    <definedName name="CUADRO_No._4" localSheetId="39">#REF!</definedName>
    <definedName name="CUADRO_No._4" localSheetId="45">#REF!</definedName>
    <definedName name="CUADRO_No._4" localSheetId="54">#REF!</definedName>
    <definedName name="CUADRO_No._4" localSheetId="56">#REF!</definedName>
    <definedName name="CUADRO_No._4" localSheetId="59">#REF!</definedName>
    <definedName name="CUADRO_No._4" localSheetId="62">#REF!</definedName>
    <definedName name="CUADRO_No._4" localSheetId="78">#REF!</definedName>
    <definedName name="CUADRO_No._4" localSheetId="80">#REF!</definedName>
    <definedName name="CUADRO_No._4" localSheetId="83">#REF!</definedName>
    <definedName name="CUADRO_No._4" localSheetId="86">#REF!</definedName>
    <definedName name="CUADRO_No._4" localSheetId="46">#REF!</definedName>
    <definedName name="CUADRO_No._4" localSheetId="183">#REF!</definedName>
    <definedName name="CUADRO_No._4" localSheetId="37">#REF!</definedName>
    <definedName name="CUADRO_No._4" localSheetId="38">#REF!</definedName>
    <definedName name="CUADRO_No._4" localSheetId="40">#REF!</definedName>
    <definedName name="CUADRO_No._4" localSheetId="33">#REF!</definedName>
    <definedName name="CUADRO_No._4" localSheetId="35">#REF!</definedName>
    <definedName name="CUADRO_No._4" localSheetId="41">#REF!</definedName>
    <definedName name="CUADRO_No._4" localSheetId="43">#REF!</definedName>
    <definedName name="CUADRO_No._4">#REF!</definedName>
    <definedName name="CUADRO_No._5" localSheetId="185">#REF!</definedName>
    <definedName name="CUADRO_No._5" localSheetId="188">#REF!</definedName>
    <definedName name="CUADRO_No._5" localSheetId="7">#REF!</definedName>
    <definedName name="CUADRO_No._5" localSheetId="9">#REF!</definedName>
    <definedName name="CUADRO_No._5" localSheetId="22">#REF!</definedName>
    <definedName name="CUADRO_No._5" localSheetId="45">#REF!</definedName>
    <definedName name="CUADRO_No._5" localSheetId="56">#REF!</definedName>
    <definedName name="CUADRO_No._5" localSheetId="59">#REF!</definedName>
    <definedName name="CUADRO_No._5" localSheetId="62">#REF!</definedName>
    <definedName name="CUADRO_No._5" localSheetId="78">#REF!</definedName>
    <definedName name="CUADRO_No._5" localSheetId="80">#REF!</definedName>
    <definedName name="CUADRO_No._5" localSheetId="83">#REF!</definedName>
    <definedName name="CUADRO_No._5" localSheetId="86">#REF!</definedName>
    <definedName name="CUADRO_No._5" localSheetId="46">#REF!</definedName>
    <definedName name="CUADRO_No._5" localSheetId="183">#REF!</definedName>
    <definedName name="CUADRO_No._5" localSheetId="41">#REF!</definedName>
    <definedName name="CUADRO_No._5" localSheetId="43">#REF!</definedName>
    <definedName name="CUADRO_No._5">#REF!</definedName>
    <definedName name="CUADRO_No._6" localSheetId="185">#REF!</definedName>
    <definedName name="CUADRO_No._6" localSheetId="188">#REF!</definedName>
    <definedName name="CUADRO_No._6" localSheetId="7">#REF!</definedName>
    <definedName name="CUADRO_No._6" localSheetId="9">#REF!</definedName>
    <definedName name="CUADRO_No._6" localSheetId="22">#REF!</definedName>
    <definedName name="CUADRO_No._6" localSheetId="45">#REF!</definedName>
    <definedName name="CUADRO_No._6" localSheetId="56">#REF!</definedName>
    <definedName name="CUADRO_No._6" localSheetId="59">#REF!</definedName>
    <definedName name="CUADRO_No._6" localSheetId="62">#REF!</definedName>
    <definedName name="CUADRO_No._6" localSheetId="78">#REF!</definedName>
    <definedName name="CUADRO_No._6" localSheetId="80">#REF!</definedName>
    <definedName name="CUADRO_No._6" localSheetId="83">#REF!</definedName>
    <definedName name="CUADRO_No._6" localSheetId="86">#REF!</definedName>
    <definedName name="CUADRO_No._6" localSheetId="46">#REF!</definedName>
    <definedName name="CUADRO_No._6" localSheetId="183">#REF!</definedName>
    <definedName name="CUADRO_No._6" localSheetId="41">#REF!</definedName>
    <definedName name="CUADRO_No._6" localSheetId="43">#REF!</definedName>
    <definedName name="CUADRO_No._6">#REF!</definedName>
    <definedName name="CUADRO_No._6A" localSheetId="185">#REF!</definedName>
    <definedName name="CUADRO_No._6A" localSheetId="188">#REF!</definedName>
    <definedName name="CUADRO_No._6A" localSheetId="7">#REF!</definedName>
    <definedName name="CUADRO_No._6A" localSheetId="9">#REF!</definedName>
    <definedName name="CUADRO_No._6A" localSheetId="22">#REF!</definedName>
    <definedName name="CUADRO_No._6A" localSheetId="45">#REF!</definedName>
    <definedName name="CUADRO_No._6A" localSheetId="56">#REF!</definedName>
    <definedName name="CUADRO_No._6A" localSheetId="59">#REF!</definedName>
    <definedName name="CUADRO_No._6A" localSheetId="62">#REF!</definedName>
    <definedName name="CUADRO_No._6A" localSheetId="78">#REF!</definedName>
    <definedName name="CUADRO_No._6A" localSheetId="80">#REF!</definedName>
    <definedName name="CUADRO_No._6A" localSheetId="83">#REF!</definedName>
    <definedName name="CUADRO_No._6A" localSheetId="86">#REF!</definedName>
    <definedName name="CUADRO_No._6A" localSheetId="46">#REF!</definedName>
    <definedName name="CUADRO_No._6A" localSheetId="183">#REF!</definedName>
    <definedName name="CUADRO_No._6A" localSheetId="41">#REF!</definedName>
    <definedName name="CUADRO_No._6A" localSheetId="43">#REF!</definedName>
    <definedName name="CUADRO_No._6A">#REF!</definedName>
    <definedName name="CUADRO_No._7" localSheetId="185">#REF!</definedName>
    <definedName name="CUADRO_No._7" localSheetId="188">#REF!</definedName>
    <definedName name="CUADRO_No._7" localSheetId="7">#REF!</definedName>
    <definedName name="CUADRO_No._7" localSheetId="9">#REF!</definedName>
    <definedName name="CUADRO_No._7" localSheetId="22">#REF!</definedName>
    <definedName name="CUADRO_No._7" localSheetId="45">#REF!</definedName>
    <definedName name="CUADRO_No._7" localSheetId="56">#REF!</definedName>
    <definedName name="CUADRO_No._7" localSheetId="59">#REF!</definedName>
    <definedName name="CUADRO_No._7" localSheetId="62">#REF!</definedName>
    <definedName name="CUADRO_No._7" localSheetId="78">#REF!</definedName>
    <definedName name="CUADRO_No._7" localSheetId="80">#REF!</definedName>
    <definedName name="CUADRO_No._7" localSheetId="83">#REF!</definedName>
    <definedName name="CUADRO_No._7" localSheetId="86">#REF!</definedName>
    <definedName name="CUADRO_No._7" localSheetId="46">#REF!</definedName>
    <definedName name="CUADRO_No._7" localSheetId="183">#REF!</definedName>
    <definedName name="CUADRO_No._7" localSheetId="41">#REF!</definedName>
    <definedName name="CUADRO_No._7" localSheetId="43">#REF!</definedName>
    <definedName name="CUADRO_No._7">#REF!</definedName>
    <definedName name="CUADRO_No._8" localSheetId="185">#REF!</definedName>
    <definedName name="CUADRO_No._8" localSheetId="188">#REF!</definedName>
    <definedName name="CUADRO_No._8" localSheetId="7">#REF!</definedName>
    <definedName name="CUADRO_No._8" localSheetId="9">#REF!</definedName>
    <definedName name="CUADRO_No._8" localSheetId="22">#REF!</definedName>
    <definedName name="CUADRO_No._8" localSheetId="45">#REF!</definedName>
    <definedName name="CUADRO_No._8" localSheetId="56">#REF!</definedName>
    <definedName name="CUADRO_No._8" localSheetId="59">#REF!</definedName>
    <definedName name="CUADRO_No._8" localSheetId="62">#REF!</definedName>
    <definedName name="CUADRO_No._8" localSheetId="78">#REF!</definedName>
    <definedName name="CUADRO_No._8" localSheetId="80">#REF!</definedName>
    <definedName name="CUADRO_No._8" localSheetId="83">#REF!</definedName>
    <definedName name="CUADRO_No._8" localSheetId="86">#REF!</definedName>
    <definedName name="CUADRO_No._8" localSheetId="46">#REF!</definedName>
    <definedName name="CUADRO_No._8" localSheetId="183">#REF!</definedName>
    <definedName name="CUADRO_No._8" localSheetId="41">#REF!</definedName>
    <definedName name="CUADRO_No._8" localSheetId="43">#REF!</definedName>
    <definedName name="CUADRO_No._8">#REF!</definedName>
    <definedName name="CUADRO_No._9" localSheetId="185">#REF!</definedName>
    <definedName name="CUADRO_No._9" localSheetId="188">#REF!</definedName>
    <definedName name="CUADRO_No._9" localSheetId="7">#REF!</definedName>
    <definedName name="CUADRO_No._9" localSheetId="9">#REF!</definedName>
    <definedName name="CUADRO_No._9" localSheetId="22">#REF!</definedName>
    <definedName name="CUADRO_No._9" localSheetId="45">#REF!</definedName>
    <definedName name="CUADRO_No._9" localSheetId="56">#REF!</definedName>
    <definedName name="CUADRO_No._9" localSheetId="59">#REF!</definedName>
    <definedName name="CUADRO_No._9" localSheetId="62">#REF!</definedName>
    <definedName name="CUADRO_No._9" localSheetId="78">#REF!</definedName>
    <definedName name="CUADRO_No._9" localSheetId="80">#REF!</definedName>
    <definedName name="CUADRO_No._9" localSheetId="83">#REF!</definedName>
    <definedName name="CUADRO_No._9" localSheetId="86">#REF!</definedName>
    <definedName name="CUADRO_No._9" localSheetId="46">#REF!</definedName>
    <definedName name="CUADRO_No._9" localSheetId="183">#REF!</definedName>
    <definedName name="CUADRO_No._9" localSheetId="41">#REF!</definedName>
    <definedName name="CUADRO_No._9" localSheetId="43">#REF!</definedName>
    <definedName name="CUADRO_No._9">#REF!</definedName>
    <definedName name="CUADRO_No_9_C" localSheetId="7">#REF!</definedName>
    <definedName name="CUADRO_No_9_C" localSheetId="22">#REF!</definedName>
    <definedName name="CUADRO_No_9_C" localSheetId="45">#REF!</definedName>
    <definedName name="CUADRO_No_9_C" localSheetId="46">#REF!</definedName>
    <definedName name="CUADRO_No_9_C" localSheetId="41">#REF!</definedName>
    <definedName name="CUADRO_No_9_C" localSheetId="43">#REF!</definedName>
    <definedName name="CUADRO_No_9_C">#REF!</definedName>
    <definedName name="Cuadro_Transferencias" localSheetId="187">#REF!</definedName>
    <definedName name="Cuadro_Transferencias" localSheetId="188">#REF!</definedName>
    <definedName name="Cuadro_Transferencias" localSheetId="7">#REF!</definedName>
    <definedName name="Cuadro_Transferencias" localSheetId="9">#REF!</definedName>
    <definedName name="Cuadro_Transferencias" localSheetId="22">#REF!</definedName>
    <definedName name="Cuadro_Transferencias" localSheetId="45">#REF!</definedName>
    <definedName name="Cuadro_Transferencias" localSheetId="54">#REF!</definedName>
    <definedName name="Cuadro_Transferencias" localSheetId="46">#REF!</definedName>
    <definedName name="Cuadro_Transferencias" localSheetId="41">#REF!</definedName>
    <definedName name="Cuadro_Transferencias" localSheetId="43">#REF!</definedName>
    <definedName name="Cuadro_Transferencias">#REF!</definedName>
    <definedName name="Cuadro1" localSheetId="185">#REF!</definedName>
    <definedName name="Cuadro1" localSheetId="187">#REF!</definedName>
    <definedName name="Cuadro1" localSheetId="188">#REF!</definedName>
    <definedName name="CUADRO1" localSheetId="7">#REF!</definedName>
    <definedName name="Cuadro1" localSheetId="9">#REF!</definedName>
    <definedName name="CUADRO1" localSheetId="22">#REF!</definedName>
    <definedName name="CUADRO1" localSheetId="32">#REF!</definedName>
    <definedName name="CUADRO1" localSheetId="34">#REF!</definedName>
    <definedName name="CUADRO1" localSheetId="36">#REF!</definedName>
    <definedName name="CUADRO1" localSheetId="39">#REF!</definedName>
    <definedName name="CUADRO1" localSheetId="45">#REF!</definedName>
    <definedName name="cuadro1" localSheetId="46">#REF!</definedName>
    <definedName name="Cuadro1" localSheetId="183">#REF!</definedName>
    <definedName name="CUADRO1" localSheetId="37">#REF!</definedName>
    <definedName name="CUADRO1" localSheetId="38">#REF!</definedName>
    <definedName name="CUADRO1" localSheetId="40">#REF!</definedName>
    <definedName name="CUADRO1" localSheetId="33">#REF!</definedName>
    <definedName name="CUADRO1" localSheetId="35">#REF!</definedName>
    <definedName name="Cuadro1" localSheetId="41">#REF!</definedName>
    <definedName name="Cuadro1" localSheetId="43">#REF!</definedName>
    <definedName name="CUADRO1">#REF!</definedName>
    <definedName name="CUADRO10" localSheetId="7">#REF!</definedName>
    <definedName name="CUADRO10" localSheetId="22">#REF!</definedName>
    <definedName name="CUADRO10" localSheetId="32">#REF!</definedName>
    <definedName name="CUADRO10" localSheetId="34">#REF!</definedName>
    <definedName name="CUADRO10" localSheetId="36">#REF!</definedName>
    <definedName name="CUADRO10" localSheetId="39">#REF!</definedName>
    <definedName name="CUADRO10" localSheetId="46">#REF!</definedName>
    <definedName name="CUADRO10" localSheetId="37">#REF!</definedName>
    <definedName name="CUADRO10" localSheetId="38">#REF!</definedName>
    <definedName name="CUADRO10" localSheetId="40">#REF!</definedName>
    <definedName name="CUADRO10" localSheetId="33">#REF!</definedName>
    <definedName name="CUADRO10" localSheetId="35">#REF!</definedName>
    <definedName name="CUADRO10" localSheetId="41">#REF!</definedName>
    <definedName name="CUADRO10" localSheetId="43">#REF!</definedName>
    <definedName name="CUADRO10">#REF!</definedName>
    <definedName name="CUADRO11" localSheetId="7">#REF!</definedName>
    <definedName name="CUADRO11" localSheetId="22">#REF!</definedName>
    <definedName name="CUADRO11" localSheetId="32">#REF!</definedName>
    <definedName name="CUADRO11" localSheetId="34">#REF!</definedName>
    <definedName name="CUADRO11" localSheetId="36">#REF!</definedName>
    <definedName name="CUADRO11" localSheetId="39">#REF!</definedName>
    <definedName name="CUADRO11" localSheetId="46">#REF!</definedName>
    <definedName name="CUADRO11" localSheetId="37">#REF!</definedName>
    <definedName name="CUADRO11" localSheetId="38">#REF!</definedName>
    <definedName name="CUADRO11" localSheetId="40">#REF!</definedName>
    <definedName name="CUADRO11" localSheetId="33">#REF!</definedName>
    <definedName name="CUADRO11" localSheetId="35">#REF!</definedName>
    <definedName name="CUADRO11" localSheetId="41">#REF!</definedName>
    <definedName name="CUADRO11" localSheetId="43">#REF!</definedName>
    <definedName name="CUADRO11">#REF!</definedName>
    <definedName name="CUADRO12" localSheetId="7">#REF!</definedName>
    <definedName name="CUADRO12" localSheetId="22">#REF!</definedName>
    <definedName name="CUADRO12" localSheetId="46">#REF!</definedName>
    <definedName name="CUADRO12" localSheetId="41">#REF!</definedName>
    <definedName name="CUADRO12" localSheetId="43">#REF!</definedName>
    <definedName name="CUADRO12">#REF!</definedName>
    <definedName name="CUADRO13" localSheetId="7">#REF!</definedName>
    <definedName name="CUADRO13" localSheetId="22">#REF!</definedName>
    <definedName name="CUADRO13" localSheetId="41">#REF!</definedName>
    <definedName name="CUADRO13" localSheetId="43">#REF!</definedName>
    <definedName name="CUADRO13">#REF!</definedName>
    <definedName name="CUADRO145" localSheetId="7">#REF!</definedName>
    <definedName name="CUADRO145" localSheetId="22">#REF!</definedName>
    <definedName name="CUADRO145" localSheetId="41">#REF!</definedName>
    <definedName name="CUADRO145" localSheetId="43">#REF!</definedName>
    <definedName name="CUADRO145">#REF!</definedName>
    <definedName name="Cuadro2" localSheetId="185">#REF!</definedName>
    <definedName name="Cuadro2" localSheetId="188">#REF!</definedName>
    <definedName name="CUADRO2" localSheetId="7">#REF!</definedName>
    <definedName name="Cuadro2" localSheetId="9">#REF!</definedName>
    <definedName name="CUADRO2" localSheetId="22">#REF!</definedName>
    <definedName name="CUADRO2" localSheetId="45">#REF!</definedName>
    <definedName name="cuadro2" localSheetId="46">#REF!</definedName>
    <definedName name="Cuadro2" localSheetId="183">#REF!</definedName>
    <definedName name="Cuadro2" localSheetId="41">#REF!</definedName>
    <definedName name="Cuadro2" localSheetId="43">#REF!</definedName>
    <definedName name="CUADRO2">#REF!</definedName>
    <definedName name="cuadro2a" localSheetId="7">#REF!</definedName>
    <definedName name="cuadro2a" localSheetId="22">#REF!</definedName>
    <definedName name="cuadro2a" localSheetId="45">#REF!</definedName>
    <definedName name="cuadro2a" localSheetId="46">#REF!</definedName>
    <definedName name="cuadro2a" localSheetId="41">#REF!</definedName>
    <definedName name="cuadro2a" localSheetId="43">#REF!</definedName>
    <definedName name="cuadro2a">#REF!</definedName>
    <definedName name="Cuadro2b" localSheetId="187">#REF!</definedName>
    <definedName name="Cuadro2b" localSheetId="188">#REF!</definedName>
    <definedName name="Cuadro2b" localSheetId="7">#REF!</definedName>
    <definedName name="Cuadro2b" localSheetId="9">#REF!</definedName>
    <definedName name="Cuadro2b" localSheetId="22">#REF!</definedName>
    <definedName name="Cuadro2b" localSheetId="45">#REF!</definedName>
    <definedName name="Cuadro2b" localSheetId="46">#REF!</definedName>
    <definedName name="Cuadro2b" localSheetId="41">#REF!</definedName>
    <definedName name="Cuadro2b" localSheetId="43">#REF!</definedName>
    <definedName name="Cuadro2b">#REF!</definedName>
    <definedName name="Cuadro3" localSheetId="185">#REF!</definedName>
    <definedName name="Cuadro3" localSheetId="187">#REF!</definedName>
    <definedName name="Cuadro3" localSheetId="188">#REF!</definedName>
    <definedName name="CUADRO3" localSheetId="7">#REF!</definedName>
    <definedName name="Cuadro3" localSheetId="9">#REF!</definedName>
    <definedName name="CUADRO3" localSheetId="22">#REF!</definedName>
    <definedName name="CUADRO3" localSheetId="32">#REF!</definedName>
    <definedName name="CUADRO3" localSheetId="34">#REF!</definedName>
    <definedName name="CUADRO3" localSheetId="36">#REF!</definedName>
    <definedName name="CUADRO3" localSheetId="39">#REF!</definedName>
    <definedName name="CUADRO3" localSheetId="45">#REF!</definedName>
    <definedName name="cuadro3" localSheetId="46">#REF!</definedName>
    <definedName name="Cuadro3" localSheetId="183">#REF!</definedName>
    <definedName name="CUADRO3" localSheetId="37">#REF!</definedName>
    <definedName name="CUADRO3" localSheetId="38">#REF!</definedName>
    <definedName name="CUADRO3" localSheetId="40">#REF!</definedName>
    <definedName name="CUADRO3" localSheetId="33">#REF!</definedName>
    <definedName name="CUADRO3" localSheetId="35">#REF!</definedName>
    <definedName name="Cuadro3" localSheetId="41">#REF!</definedName>
    <definedName name="Cuadro3" localSheetId="43">#REF!</definedName>
    <definedName name="CUADRO3">#REF!</definedName>
    <definedName name="Cuadro4" localSheetId="185">#REF!</definedName>
    <definedName name="Cuadro4" localSheetId="188">#REF!</definedName>
    <definedName name="CUADRO4" localSheetId="7">#REF!</definedName>
    <definedName name="Cuadro4" localSheetId="9">#REF!</definedName>
    <definedName name="CUADRO4" localSheetId="22">#REF!</definedName>
    <definedName name="CUADRO4" localSheetId="32">#REF!</definedName>
    <definedName name="CUADRO4" localSheetId="34">#REF!</definedName>
    <definedName name="CUADRO4" localSheetId="36">#REF!</definedName>
    <definedName name="CUADRO4" localSheetId="39">#REF!</definedName>
    <definedName name="CUADRO4" localSheetId="45">#REF!</definedName>
    <definedName name="CUADRO4" localSheetId="46">#REF!</definedName>
    <definedName name="Cuadro4" localSheetId="183">#REF!</definedName>
    <definedName name="CUADRO4" localSheetId="37">#REF!</definedName>
    <definedName name="CUADRO4" localSheetId="38">#REF!</definedName>
    <definedName name="CUADRO4" localSheetId="40">#REF!</definedName>
    <definedName name="CUADRO4" localSheetId="33">#REF!</definedName>
    <definedName name="CUADRO4" localSheetId="35">#REF!</definedName>
    <definedName name="Cuadro4" localSheetId="41">#REF!</definedName>
    <definedName name="Cuadro4" localSheetId="43">#REF!</definedName>
    <definedName name="CUADRO4">#REF!</definedName>
    <definedName name="Cuadro5" localSheetId="185">#REF!</definedName>
    <definedName name="Cuadro5" localSheetId="188">#REF!</definedName>
    <definedName name="CUADRO5" localSheetId="7">#REF!</definedName>
    <definedName name="Cuadro5" localSheetId="9">#REF!</definedName>
    <definedName name="CUADRO5" localSheetId="22">#REF!</definedName>
    <definedName name="CUADRO5" localSheetId="32">#REF!</definedName>
    <definedName name="CUADRO5" localSheetId="34">#REF!</definedName>
    <definedName name="CUADRO5" localSheetId="36">#REF!</definedName>
    <definedName name="CUADRO5" localSheetId="39">#REF!</definedName>
    <definedName name="CUADRO5" localSheetId="45">#REF!</definedName>
    <definedName name="CUADRO5" localSheetId="46">#REF!</definedName>
    <definedName name="Cuadro5" localSheetId="183">#REF!</definedName>
    <definedName name="CUADRO5" localSheetId="37">#REF!</definedName>
    <definedName name="CUADRO5" localSheetId="38">#REF!</definedName>
    <definedName name="CUADRO5" localSheetId="40">#REF!</definedName>
    <definedName name="CUADRO5" localSheetId="33">#REF!</definedName>
    <definedName name="CUADRO5" localSheetId="35">#REF!</definedName>
    <definedName name="Cuadro5" localSheetId="41">#REF!</definedName>
    <definedName name="Cuadro5" localSheetId="43">#REF!</definedName>
    <definedName name="CUADRO5">#REF!</definedName>
    <definedName name="Cuadro6" localSheetId="185">#REF!</definedName>
    <definedName name="Cuadro6" localSheetId="188">#REF!</definedName>
    <definedName name="CUADRO6" localSheetId="7">#REF!</definedName>
    <definedName name="Cuadro6" localSheetId="9">#REF!</definedName>
    <definedName name="CUADRO6" localSheetId="22">#REF!</definedName>
    <definedName name="CUADRO6" localSheetId="45">#REF!</definedName>
    <definedName name="CUADRO6" localSheetId="46">#REF!</definedName>
    <definedName name="Cuadro6" localSheetId="183">#REF!</definedName>
    <definedName name="Cuadro6" localSheetId="41">#REF!</definedName>
    <definedName name="Cuadro6" localSheetId="43">#REF!</definedName>
    <definedName name="CUADRO6">#REF!</definedName>
    <definedName name="CUADRO6A" localSheetId="7">#REF!</definedName>
    <definedName name="CUADRO6A" localSheetId="22">#REF!</definedName>
    <definedName name="CUADRO6A" localSheetId="45">#REF!</definedName>
    <definedName name="CUADRO6A" localSheetId="46">#REF!</definedName>
    <definedName name="CUADRO6A" localSheetId="41">#REF!</definedName>
    <definedName name="CUADRO6A" localSheetId="43">#REF!</definedName>
    <definedName name="CUADRO6A">#REF!</definedName>
    <definedName name="Cuadro7" localSheetId="185">#REF!</definedName>
    <definedName name="Cuadro7" localSheetId="188">#REF!</definedName>
    <definedName name="CUADRO7" localSheetId="7">#REF!</definedName>
    <definedName name="Cuadro7" localSheetId="9">#REF!</definedName>
    <definedName name="CUADRO7" localSheetId="22">#REF!</definedName>
    <definedName name="CUADRO7" localSheetId="32">#REF!</definedName>
    <definedName name="CUADRO7" localSheetId="34">#REF!</definedName>
    <definedName name="CUADRO7" localSheetId="36">#REF!</definedName>
    <definedName name="CUADRO7" localSheetId="39">#REF!</definedName>
    <definedName name="CUADRO7" localSheetId="45">#REF!</definedName>
    <definedName name="cuadro7" localSheetId="46">#REF!</definedName>
    <definedName name="Cuadro7" localSheetId="183">#REF!</definedName>
    <definedName name="CUADRO7" localSheetId="37">#REF!</definedName>
    <definedName name="CUADRO7" localSheetId="38">#REF!</definedName>
    <definedName name="CUADRO7" localSheetId="40">#REF!</definedName>
    <definedName name="CUADRO7" localSheetId="33">#REF!</definedName>
    <definedName name="CUADRO7" localSheetId="35">#REF!</definedName>
    <definedName name="Cuadro7" localSheetId="41">#REF!</definedName>
    <definedName name="Cuadro7" localSheetId="43">#REF!</definedName>
    <definedName name="CUADRO7">#REF!</definedName>
    <definedName name="CUADRO8" localSheetId="7">#REF!</definedName>
    <definedName name="CUADRO8" localSheetId="22">#REF!</definedName>
    <definedName name="CUADRO8" localSheetId="32">#REF!</definedName>
    <definedName name="CUADRO8" localSheetId="34">#REF!</definedName>
    <definedName name="CUADRO8" localSheetId="36">#REF!</definedName>
    <definedName name="CUADRO8" localSheetId="39">#REF!</definedName>
    <definedName name="CUADRO8" localSheetId="45">#REF!</definedName>
    <definedName name="cuadro8" localSheetId="46">#REF!</definedName>
    <definedName name="CUADRO8" localSheetId="37">#REF!</definedName>
    <definedName name="CUADRO8" localSheetId="38">#REF!</definedName>
    <definedName name="CUADRO8" localSheetId="40">#REF!</definedName>
    <definedName name="CUADRO8" localSheetId="33">#REF!</definedName>
    <definedName name="CUADRO8" localSheetId="35">#REF!</definedName>
    <definedName name="CUADRO8" localSheetId="41">#REF!</definedName>
    <definedName name="CUADRO8" localSheetId="43">#REF!</definedName>
    <definedName name="CUADRO8">#REF!</definedName>
    <definedName name="CUADRO9" localSheetId="7">#REF!</definedName>
    <definedName name="CUADRO9" localSheetId="22">#REF!</definedName>
    <definedName name="CUADRO9" localSheetId="32">#REF!</definedName>
    <definedName name="CUADRO9" localSheetId="34">#REF!</definedName>
    <definedName name="CUADRO9" localSheetId="36">#REF!</definedName>
    <definedName name="CUADRO9" localSheetId="39">#REF!</definedName>
    <definedName name="CUADRO9" localSheetId="45">#REF!</definedName>
    <definedName name="CUADRO9" localSheetId="46">#REF!</definedName>
    <definedName name="CUADRO9" localSheetId="37">#REF!</definedName>
    <definedName name="CUADRO9" localSheetId="38">#REF!</definedName>
    <definedName name="CUADRO9" localSheetId="40">#REF!</definedName>
    <definedName name="CUADRO9" localSheetId="33">#REF!</definedName>
    <definedName name="CUADRO9" localSheetId="35">#REF!</definedName>
    <definedName name="CUADRO9" localSheetId="41">#REF!</definedName>
    <definedName name="CUADRO9" localSheetId="43">#REF!</definedName>
    <definedName name="CUADRO9">#REF!</definedName>
    <definedName name="CUADRO9A" localSheetId="7">#REF!</definedName>
    <definedName name="CUADRO9A" localSheetId="22">#REF!</definedName>
    <definedName name="CUADRO9A" localSheetId="45">#REF!</definedName>
    <definedName name="CUADRO9A" localSheetId="46">#REF!</definedName>
    <definedName name="CUADRO9A" localSheetId="41">#REF!</definedName>
    <definedName name="CUADRO9A" localSheetId="43">#REF!</definedName>
    <definedName name="CUADRO9A">#REF!</definedName>
    <definedName name="CUADRO9B" localSheetId="7">#REF!</definedName>
    <definedName name="CUADRO9B" localSheetId="22">#REF!</definedName>
    <definedName name="CUADRO9B" localSheetId="45">#REF!</definedName>
    <definedName name="CUADRO9B" localSheetId="46">#REF!</definedName>
    <definedName name="CUADRO9B" localSheetId="41">#REF!</definedName>
    <definedName name="CUADRO9B" localSheetId="43">#REF!</definedName>
    <definedName name="CUADRO9B">#REF!</definedName>
    <definedName name="CuadroA17" localSheetId="7">#REF!</definedName>
    <definedName name="CuadroA17" localSheetId="41">#REF!</definedName>
    <definedName name="CuadroA17" localSheetId="43">#REF!</definedName>
    <definedName name="CuadroA17">#REF!</definedName>
    <definedName name="CuadroA18" localSheetId="7">#REF!</definedName>
    <definedName name="CuadroA18" localSheetId="41">#REF!</definedName>
    <definedName name="CuadroA18" localSheetId="43">#REF!</definedName>
    <definedName name="CuadroA18">#REF!</definedName>
    <definedName name="CUAINGRE" localSheetId="185">#REF!</definedName>
    <definedName name="CUAINGRE" localSheetId="188">#REF!</definedName>
    <definedName name="CUAINGRE" localSheetId="7">#REF!</definedName>
    <definedName name="CUAINGRE" localSheetId="9">#REF!</definedName>
    <definedName name="CUAINGRE" localSheetId="22">#REF!</definedName>
    <definedName name="CUAINGRE" localSheetId="45">#REF!</definedName>
    <definedName name="CUAINGRE" localSheetId="56">#REF!</definedName>
    <definedName name="CUAINGRE" localSheetId="59">#REF!</definedName>
    <definedName name="CUAINGRE" localSheetId="62">#REF!</definedName>
    <definedName name="CUAINGRE" localSheetId="78">#REF!</definedName>
    <definedName name="CUAINGRE" localSheetId="80">#REF!</definedName>
    <definedName name="CUAINGRE" localSheetId="83">#REF!</definedName>
    <definedName name="CUAINGRE" localSheetId="86">#REF!</definedName>
    <definedName name="CUAINGRE" localSheetId="46">#REF!</definedName>
    <definedName name="CUAINGRE" localSheetId="183">#REF!</definedName>
    <definedName name="CUAINGRE" localSheetId="41">#REF!</definedName>
    <definedName name="CUAINGRE" localSheetId="43">#REF!</definedName>
    <definedName name="CUAINGRE">#REF!</definedName>
    <definedName name="CUAJO" localSheetId="7" hidden="1">{"trimestre",#N/A,FALSE,"TRIMESTRE";"empresa",#N/A,FALSE,"xEMPRESA";"eaab",#N/A,FALSE,"EAAB";"epma",#N/A,FALSE,"EPMA";"emca",#N/A,FALSE,"EMCA"}</definedName>
    <definedName name="CUAJO" localSheetId="8" hidden="1">{"trimestre",#N/A,FALSE,"TRIMESTRE";"empresa",#N/A,FALSE,"xEMPRESA";"eaab",#N/A,FALSE,"EAAB";"epma",#N/A,FALSE,"EPMA";"emca",#N/A,FALSE,"EMCA"}</definedName>
    <definedName name="CUAJO" localSheetId="9" hidden="1">{"trimestre",#N/A,FALSE,"TRIMESTRE";"empresa",#N/A,FALSE,"xEMPRESA";"eaab",#N/A,FALSE,"EAAB";"epma",#N/A,FALSE,"EPMA";"emca",#N/A,FALSE,"EMCA"}</definedName>
    <definedName name="CUAJO" localSheetId="10" hidden="1">{"trimestre",#N/A,FALSE,"TRIMESTRE";"empresa",#N/A,FALSE,"xEMPRESA";"eaab",#N/A,FALSE,"EAAB";"epma",#N/A,FALSE,"EPMA";"emca",#N/A,FALSE,"EMCA"}</definedName>
    <definedName name="CUAJO" localSheetId="11" hidden="1">{"trimestre",#N/A,FALSE,"TRIMESTRE";"empresa",#N/A,FALSE,"xEMPRESA";"eaab",#N/A,FALSE,"EAAB";"epma",#N/A,FALSE,"EPMA";"emca",#N/A,FALSE,"EMCA"}</definedName>
    <definedName name="CUAJO" localSheetId="12" hidden="1">{"trimestre",#N/A,FALSE,"TRIMESTRE";"empresa",#N/A,FALSE,"xEMPRESA";"eaab",#N/A,FALSE,"EAAB";"epma",#N/A,FALSE,"EPMA";"emca",#N/A,FALSE,"EMCA"}</definedName>
    <definedName name="CUAJO" localSheetId="13" hidden="1">{"trimestre",#N/A,FALSE,"TRIMESTRE";"empresa",#N/A,FALSE,"xEMPRESA";"eaab",#N/A,FALSE,"EAAB";"epma",#N/A,FALSE,"EPMA";"emca",#N/A,FALSE,"EMCA"}</definedName>
    <definedName name="CUAJO" localSheetId="14" hidden="1">{"trimestre",#N/A,FALSE,"TRIMESTRE";"empresa",#N/A,FALSE,"xEMPRESA";"eaab",#N/A,FALSE,"EAAB";"epma",#N/A,FALSE,"EPMA";"emca",#N/A,FALSE,"EMCA"}</definedName>
    <definedName name="CUAJO" localSheetId="15" hidden="1">{"trimestre",#N/A,FALSE,"TRIMESTRE";"empresa",#N/A,FALSE,"xEMPRESA";"eaab",#N/A,FALSE,"EAAB";"epma",#N/A,FALSE,"EPMA";"emca",#N/A,FALSE,"EMCA"}</definedName>
    <definedName name="CUAJO" localSheetId="17" hidden="1">{"trimestre",#N/A,FALSE,"TRIMESTRE";"empresa",#N/A,FALSE,"xEMPRESA";"eaab",#N/A,FALSE,"EAAB";"epma",#N/A,FALSE,"EPMA";"emca",#N/A,FALSE,"EMCA"}</definedName>
    <definedName name="CUAJO" localSheetId="18" hidden="1">{"trimestre",#N/A,FALSE,"TRIMESTRE";"empresa",#N/A,FALSE,"xEMPRESA";"eaab",#N/A,FALSE,"EAAB";"epma",#N/A,FALSE,"EPMA";"emca",#N/A,FALSE,"EMCA"}</definedName>
    <definedName name="CUAJO" localSheetId="19" hidden="1">{"trimestre",#N/A,FALSE,"TRIMESTRE";"empresa",#N/A,FALSE,"xEMPRESA";"eaab",#N/A,FALSE,"EAAB";"epma",#N/A,FALSE,"EPMA";"emca",#N/A,FALSE,"EMCA"}</definedName>
    <definedName name="CUAJO" localSheetId="20" hidden="1">{"trimestre",#N/A,FALSE,"TRIMESTRE";"empresa",#N/A,FALSE,"xEMPRESA";"eaab",#N/A,FALSE,"EAAB";"epma",#N/A,FALSE,"EPMA";"emca",#N/A,FALSE,"EMCA"}</definedName>
    <definedName name="CUAJO" localSheetId="21" hidden="1">{"trimestre",#N/A,FALSE,"TRIMESTRE";"empresa",#N/A,FALSE,"xEMPRESA";"eaab",#N/A,FALSE,"EAAB";"epma",#N/A,FALSE,"EPMA";"emca",#N/A,FALSE,"EMCA"}</definedName>
    <definedName name="CUAJO" localSheetId="22" hidden="1">{"trimestre",#N/A,FALSE,"TRIMESTRE";"empresa",#N/A,FALSE,"xEMPRESA";"eaab",#N/A,FALSE,"EAAB";"epma",#N/A,FALSE,"EPMA";"emca",#N/A,FALSE,"EMCA"}</definedName>
    <definedName name="CUAJO" localSheetId="29" hidden="1">{"trimestre",#N/A,FALSE,"TRIMESTRE";"empresa",#N/A,FALSE,"xEMPRESA";"eaab",#N/A,FALSE,"EAAB";"epma",#N/A,FALSE,"EPMA";"emca",#N/A,FALSE,"EMCA"}</definedName>
    <definedName name="CUAJO" localSheetId="32" hidden="1">{"trimestre",#N/A,FALSE,"TRIMESTRE";"empresa",#N/A,FALSE,"xEMPRESA";"eaab",#N/A,FALSE,"EAAB";"epma",#N/A,FALSE,"EPMA";"emca",#N/A,FALSE,"EMCA"}</definedName>
    <definedName name="CUAJO" localSheetId="34" hidden="1">{"trimestre",#N/A,FALSE,"TRIMESTRE";"empresa",#N/A,FALSE,"xEMPRESA";"eaab",#N/A,FALSE,"EAAB";"epma",#N/A,FALSE,"EPMA";"emca",#N/A,FALSE,"EMCA"}</definedName>
    <definedName name="CUAJO" localSheetId="36" hidden="1">{"trimestre",#N/A,FALSE,"TRIMESTRE";"empresa",#N/A,FALSE,"xEMPRESA";"eaab",#N/A,FALSE,"EAAB";"epma",#N/A,FALSE,"EPMA";"emca",#N/A,FALSE,"EMCA"}</definedName>
    <definedName name="CUAJO" localSheetId="39" hidden="1">{"trimestre",#N/A,FALSE,"TRIMESTRE";"empresa",#N/A,FALSE,"xEMPRESA";"eaab",#N/A,FALSE,"EAAB";"epma",#N/A,FALSE,"EPMA";"emca",#N/A,FALSE,"EMCA"}</definedName>
    <definedName name="CUAJO" localSheetId="45" hidden="1">{"trimestre",#N/A,FALSE,"TRIMESTRE";"empresa",#N/A,FALSE,"xEMPRESA";"eaab",#N/A,FALSE,"EAAB";"epma",#N/A,FALSE,"EPMA";"emca",#N/A,FALSE,"EMCA"}</definedName>
    <definedName name="CUAJO" localSheetId="46" hidden="1">{"trimestre",#N/A,FALSE,"TRIMESTRE";"empresa",#N/A,FALSE,"xEMPRESA";"eaab",#N/A,FALSE,"EAAB";"epma",#N/A,FALSE,"EPMA";"emca",#N/A,FALSE,"EMCA"}</definedName>
    <definedName name="CUAJO" localSheetId="37" hidden="1">{"trimestre",#N/A,FALSE,"TRIMESTRE";"empresa",#N/A,FALSE,"xEMPRESA";"eaab",#N/A,FALSE,"EAAB";"epma",#N/A,FALSE,"EPMA";"emca",#N/A,FALSE,"EMCA"}</definedName>
    <definedName name="CUAJO" localSheetId="38" hidden="1">{"trimestre",#N/A,FALSE,"TRIMESTRE";"empresa",#N/A,FALSE,"xEMPRESA";"eaab",#N/A,FALSE,"EAAB";"epma",#N/A,FALSE,"EPMA";"emca",#N/A,FALSE,"EMCA"}</definedName>
    <definedName name="CUAJO" localSheetId="40" hidden="1">{"trimestre",#N/A,FALSE,"TRIMESTRE";"empresa",#N/A,FALSE,"xEMPRESA";"eaab",#N/A,FALSE,"EAAB";"epma",#N/A,FALSE,"EPMA";"emca",#N/A,FALSE,"EMCA"}</definedName>
    <definedName name="CUAJO" localSheetId="23" hidden="1">{"trimestre",#N/A,FALSE,"TRIMESTRE";"empresa",#N/A,FALSE,"xEMPRESA";"eaab",#N/A,FALSE,"EAAB";"epma",#N/A,FALSE,"EPMA";"emca",#N/A,FALSE,"EMCA"}</definedName>
    <definedName name="CUAJO" localSheetId="24" hidden="1">{"trimestre",#N/A,FALSE,"TRIMESTRE";"empresa",#N/A,FALSE,"xEMPRESA";"eaab",#N/A,FALSE,"EAAB";"epma",#N/A,FALSE,"EPMA";"emca",#N/A,FALSE,"EMCA"}</definedName>
    <definedName name="CUAJO" localSheetId="25" hidden="1">{"trimestre",#N/A,FALSE,"TRIMESTRE";"empresa",#N/A,FALSE,"xEMPRESA";"eaab",#N/A,FALSE,"EAAB";"epma",#N/A,FALSE,"EPMA";"emca",#N/A,FALSE,"EMCA"}</definedName>
    <definedName name="CUAJO" localSheetId="26" hidden="1">{"trimestre",#N/A,FALSE,"TRIMESTRE";"empresa",#N/A,FALSE,"xEMPRESA";"eaab",#N/A,FALSE,"EAAB";"epma",#N/A,FALSE,"EPMA";"emca",#N/A,FALSE,"EMCA"}</definedName>
    <definedName name="CUAJO" localSheetId="27" hidden="1">{"trimestre",#N/A,FALSE,"TRIMESTRE";"empresa",#N/A,FALSE,"xEMPRESA";"eaab",#N/A,FALSE,"EAAB";"epma",#N/A,FALSE,"EPMA";"emca",#N/A,FALSE,"EMCA"}</definedName>
    <definedName name="CUAJO" localSheetId="28" hidden="1">{"trimestre",#N/A,FALSE,"TRIMESTRE";"empresa",#N/A,FALSE,"xEMPRESA";"eaab",#N/A,FALSE,"EAAB";"epma",#N/A,FALSE,"EPMA";"emca",#N/A,FALSE,"EMCA"}</definedName>
    <definedName name="CUAJO" localSheetId="33" hidden="1">{"trimestre",#N/A,FALSE,"TRIMESTRE";"empresa",#N/A,FALSE,"xEMPRESA";"eaab",#N/A,FALSE,"EAAB";"epma",#N/A,FALSE,"EPMA";"emca",#N/A,FALSE,"EMCA"}</definedName>
    <definedName name="CUAJO" localSheetId="35" hidden="1">{"trimestre",#N/A,FALSE,"TRIMESTRE";"empresa",#N/A,FALSE,"xEMPRESA";"eaab",#N/A,FALSE,"EAAB";"epma",#N/A,FALSE,"EPMA";"emca",#N/A,FALSE,"EMCA"}</definedName>
    <definedName name="CUAJO" localSheetId="41" hidden="1">{"trimestre",#N/A,FALSE,"TRIMESTRE";"empresa",#N/A,FALSE,"xEMPRESA";"eaab",#N/A,FALSE,"EAAB";"epma",#N/A,FALSE,"EPMA";"emca",#N/A,FALSE,"EMCA"}</definedName>
    <definedName name="CUAJO" localSheetId="43" hidden="1">{"trimestre",#N/A,FALSE,"TRIMESTRE";"empresa",#N/A,FALSE,"xEMPRESA";"eaab",#N/A,FALSE,"EAAB";"epma",#N/A,FALSE,"EPMA";"emca",#N/A,FALSE,"EMCA"}</definedName>
    <definedName name="CUAJO" hidden="1">{"trimestre",#N/A,FALSE,"TRIMESTRE";"empresa",#N/A,FALSE,"xEMPRESA";"eaab",#N/A,FALSE,"EAAB";"epma",#N/A,FALSE,"EPMA";"emca",#N/A,FALSE,"EMCA"}</definedName>
    <definedName name="CUAMIO" localSheetId="7">#REF!</definedName>
    <definedName name="CUAMIO" localSheetId="41">#REF!</definedName>
    <definedName name="CUAMIO" localSheetId="43">#REF!</definedName>
    <definedName name="CUAMIO">#REF!</definedName>
    <definedName name="CUAOMA" localSheetId="7">#REF!</definedName>
    <definedName name="CUAOMA" localSheetId="41">#REF!</definedName>
    <definedName name="CUAOMA" localSheetId="43">#REF!</definedName>
    <definedName name="CUAOMA">#REF!</definedName>
    <definedName name="cuaoma18" localSheetId="7">#REF!</definedName>
    <definedName name="cuaoma18" localSheetId="41">#REF!</definedName>
    <definedName name="cuaoma18" localSheetId="43">#REF!</definedName>
    <definedName name="cuaoma18">#REF!</definedName>
    <definedName name="CUATRO" localSheetId="7">#REF!</definedName>
    <definedName name="CUATRO" localSheetId="22">#REF!</definedName>
    <definedName name="CUATRO" localSheetId="45">#REF!</definedName>
    <definedName name="CUATRO" localSheetId="46">#REF!</definedName>
    <definedName name="CUATRO" localSheetId="41">#REF!</definedName>
    <definedName name="CUATRO" localSheetId="43">#REF!</definedName>
    <definedName name="CUATRO">#REF!</definedName>
    <definedName name="CUENTAS" localSheetId="7">#REF!</definedName>
    <definedName name="CUENTAS" localSheetId="9">#REF!</definedName>
    <definedName name="CUENTAS" localSheetId="22">#REF!</definedName>
    <definedName name="CUENTAS" localSheetId="32">#REF!</definedName>
    <definedName name="CUENTAS" localSheetId="34">#REF!</definedName>
    <definedName name="CUENTAS" localSheetId="36">#REF!</definedName>
    <definedName name="CUENTAS" localSheetId="39">#REF!</definedName>
    <definedName name="CUENTAS" localSheetId="45">#REF!</definedName>
    <definedName name="CUENTAS" localSheetId="46">#REF!</definedName>
    <definedName name="CUENTAS" localSheetId="37">#REF!</definedName>
    <definedName name="CUENTAS" localSheetId="38">#REF!</definedName>
    <definedName name="CUENTAS" localSheetId="40">#REF!</definedName>
    <definedName name="CUENTAS" localSheetId="33">#REF!</definedName>
    <definedName name="CUENTAS" localSheetId="35">#REF!</definedName>
    <definedName name="CUENTAS" localSheetId="41">#REF!</definedName>
    <definedName name="CUENTAS" localSheetId="43">#REF!</definedName>
    <definedName name="CUENTAS">#REF!</definedName>
    <definedName name="Cupon_COP" localSheetId="7">#REF!</definedName>
    <definedName name="Cupon_COP" localSheetId="22">#REF!</definedName>
    <definedName name="Cupon_COP" localSheetId="46">#REF!</definedName>
    <definedName name="Cupon_COP" localSheetId="41">#REF!</definedName>
    <definedName name="Cupon_COP" localSheetId="43">#REF!</definedName>
    <definedName name="Cupon_COP">#REF!</definedName>
    <definedName name="Cupon_externa" localSheetId="7">#REF!</definedName>
    <definedName name="Cupon_externa" localSheetId="22">#REF!</definedName>
    <definedName name="Cupon_externa" localSheetId="41">#REF!</definedName>
    <definedName name="Cupon_externa" localSheetId="43">#REF!</definedName>
    <definedName name="Cupon_externa">#REF!</definedName>
    <definedName name="Cupon_UVR" localSheetId="7">#REF!</definedName>
    <definedName name="Cupon_UVR" localSheetId="22">#REF!</definedName>
    <definedName name="Cupon_UVR" localSheetId="41">#REF!</definedName>
    <definedName name="Cupon_UVR" localSheetId="43">#REF!</definedName>
    <definedName name="Cupon_UVR">#REF!</definedName>
    <definedName name="cupón_UVR" localSheetId="7">OFFSET(#REF!,0,0,COUNT(#REF!),1)</definedName>
    <definedName name="cupón_UVR" localSheetId="22">OFFSET(#REF!,0,0,COUNT(#REF!),1)</definedName>
    <definedName name="cupón_UVR" localSheetId="41">OFFSET(#REF!,0,0,COUNT(#REF!),1)</definedName>
    <definedName name="cupón_UVR" localSheetId="43">OFFSET(#REF!,0,0,COUNT(#REF!),1)</definedName>
    <definedName name="cupón_UVR">OFFSET(#REF!,0,0,COUNT(#REF!),1)</definedName>
    <definedName name="Cupones_COP" localSheetId="7">#REF!</definedName>
    <definedName name="Cupones_COP" localSheetId="22">#REF!</definedName>
    <definedName name="Cupones_COP" localSheetId="41">#REF!</definedName>
    <definedName name="Cupones_COP" localSheetId="43">#REF!</definedName>
    <definedName name="Cupones_COP">#REF!</definedName>
    <definedName name="Cupones_UVR" localSheetId="7">#REF!</definedName>
    <definedName name="Cupones_UVR" localSheetId="22">#REF!</definedName>
    <definedName name="Cupones_UVR" localSheetId="41">#REF!</definedName>
    <definedName name="Cupones_UVR" localSheetId="43">#REF!</definedName>
    <definedName name="Cupones_UVR">#REF!</definedName>
    <definedName name="CurrVintage" localSheetId="7">#REF!</definedName>
    <definedName name="CurrVintage" localSheetId="22">#REF!</definedName>
    <definedName name="CurrVintage" localSheetId="45">#REF!</definedName>
    <definedName name="CurrVintage" localSheetId="46">#REF!</definedName>
    <definedName name="CurrVintage" localSheetId="41">#REF!</definedName>
    <definedName name="CurrVintage" localSheetId="43">#REF!</definedName>
    <definedName name="CurrVintage">#REF!</definedName>
    <definedName name="cvdd" localSheetId="22">#REF!</definedName>
    <definedName name="cvdd" localSheetId="46">#REF!</definedName>
    <definedName name="cvdd">#REF!</definedName>
    <definedName name="Cwvu.ComparEneMar9697." localSheetId="185" hidden="1">#REF!,#REF!,#REF!,#REF!,#REF!,#REF!</definedName>
    <definedName name="Cwvu.ComparEneMar9697." localSheetId="187" hidden="1">#REF!,#REF!,#REF!,#REF!,#REF!,#REF!</definedName>
    <definedName name="Cwvu.ComparEneMar9697." localSheetId="188" hidden="1">#REF!,#REF!,#REF!,#REF!,#REF!,#REF!</definedName>
    <definedName name="Cwvu.ComparEneMar9697." localSheetId="7" hidden="1">#REF!,#REF!,#REF!,#REF!,#REF!,#REF!</definedName>
    <definedName name="Cwvu.ComparEneMar9697." localSheetId="9" hidden="1">#REF!,#REF!,#REF!,#REF!,#REF!,#REF!</definedName>
    <definedName name="Cwvu.ComparEneMar9697." localSheetId="10" hidden="1">#REF!,#REF!,#REF!,#REF!,#REF!,#REF!</definedName>
    <definedName name="Cwvu.ComparEneMar9697." localSheetId="11" hidden="1">#REF!,#REF!,#REF!,#REF!,#REF!,#REF!</definedName>
    <definedName name="Cwvu.ComparEneMar9697." localSheetId="12" hidden="1">#REF!,#REF!,#REF!,#REF!,#REF!,#REF!</definedName>
    <definedName name="Cwvu.ComparEneMar9697." localSheetId="13" hidden="1">#REF!,#REF!,#REF!,#REF!,#REF!,#REF!</definedName>
    <definedName name="Cwvu.ComparEneMar9697." localSheetId="14" hidden="1">#REF!,#REF!,#REF!,#REF!,#REF!,#REF!</definedName>
    <definedName name="Cwvu.ComparEneMar9697." localSheetId="15" hidden="1">#REF!,#REF!,#REF!,#REF!,#REF!,#REF!</definedName>
    <definedName name="Cwvu.ComparEneMar9697." localSheetId="17" hidden="1">#REF!,#REF!,#REF!,#REF!,#REF!,#REF!</definedName>
    <definedName name="Cwvu.ComparEneMar9697." localSheetId="22" hidden="1">#REF!,#REF!,#REF!,#REF!,#REF!,#REF!</definedName>
    <definedName name="Cwvu.ComparEneMar9697." localSheetId="45" hidden="1">#REF!,#REF!,#REF!,#REF!,#REF!,#REF!</definedName>
    <definedName name="Cwvu.ComparEneMar9697." localSheetId="54" hidden="1">#REF!,#REF!,#REF!,#REF!,#REF!,#REF!</definedName>
    <definedName name="Cwvu.ComparEneMar9697." localSheetId="46" hidden="1">#REF!,#REF!,#REF!,#REF!,#REF!,#REF!</definedName>
    <definedName name="Cwvu.ComparEneMar9697." localSheetId="183" hidden="1">#REF!,#REF!,#REF!,#REF!,#REF!,#REF!</definedName>
    <definedName name="Cwvu.ComparEneMar9697." localSheetId="41" hidden="1">#REF!,#REF!,#REF!,#REF!,#REF!,#REF!</definedName>
    <definedName name="Cwvu.ComparEneMar9697." localSheetId="43" hidden="1">#REF!,#REF!,#REF!,#REF!,#REF!,#REF!</definedName>
    <definedName name="Cwvu.ComparEneMar9697." hidden="1">#REF!,#REF!,#REF!,#REF!,#REF!,#REF!</definedName>
    <definedName name="Cwvu.EneFeb." localSheetId="185" hidden="1">#REF!,#REF!</definedName>
    <definedName name="Cwvu.EneFeb." localSheetId="187" hidden="1">#REF!,#REF!</definedName>
    <definedName name="Cwvu.EneFeb." localSheetId="188" hidden="1">#REF!,#REF!</definedName>
    <definedName name="Cwvu.EneFeb." localSheetId="7" hidden="1">#REF!,#REF!</definedName>
    <definedName name="Cwvu.EneFeb." localSheetId="9" hidden="1">#REF!,#REF!</definedName>
    <definedName name="Cwvu.EneFeb." localSheetId="10" hidden="1">#REF!,#REF!</definedName>
    <definedName name="Cwvu.EneFeb." localSheetId="11" hidden="1">#REF!,#REF!</definedName>
    <definedName name="Cwvu.EneFeb." localSheetId="12" hidden="1">#REF!,#REF!</definedName>
    <definedName name="Cwvu.EneFeb." localSheetId="13" hidden="1">#REF!,#REF!</definedName>
    <definedName name="Cwvu.EneFeb." localSheetId="14" hidden="1">#REF!,#REF!</definedName>
    <definedName name="Cwvu.EneFeb." localSheetId="15" hidden="1">#REF!,#REF!</definedName>
    <definedName name="Cwvu.EneFeb." localSheetId="17" hidden="1">#REF!,#REF!</definedName>
    <definedName name="Cwvu.EneFeb." localSheetId="22" hidden="1">#REF!,#REF!</definedName>
    <definedName name="Cwvu.EneFeb." localSheetId="32" hidden="1">#REF!,#REF!</definedName>
    <definedName name="Cwvu.EneFeb." localSheetId="34" hidden="1">#REF!,#REF!</definedName>
    <definedName name="Cwvu.EneFeb." localSheetId="36" hidden="1">#REF!,#REF!</definedName>
    <definedName name="Cwvu.EneFeb." localSheetId="39" hidden="1">#REF!,#REF!</definedName>
    <definedName name="Cwvu.EneFeb." localSheetId="45" hidden="1">#REF!,#REF!</definedName>
    <definedName name="Cwvu.EneFeb." localSheetId="54" hidden="1">#REF!,#REF!</definedName>
    <definedName name="Cwvu.EneFeb." localSheetId="46" hidden="1">#REF!,#REF!</definedName>
    <definedName name="Cwvu.EneFeb." localSheetId="183" hidden="1">#REF!,#REF!</definedName>
    <definedName name="Cwvu.EneFeb." localSheetId="37" hidden="1">#REF!,#REF!</definedName>
    <definedName name="Cwvu.EneFeb." localSheetId="38" hidden="1">#REF!,#REF!</definedName>
    <definedName name="Cwvu.EneFeb." localSheetId="40" hidden="1">#REF!,#REF!</definedName>
    <definedName name="Cwvu.EneFeb." localSheetId="33" hidden="1">#REF!,#REF!</definedName>
    <definedName name="Cwvu.EneFeb." localSheetId="35" hidden="1">#REF!,#REF!</definedName>
    <definedName name="Cwvu.EneFeb." localSheetId="41" hidden="1">#REF!,#REF!</definedName>
    <definedName name="Cwvu.EneFeb." localSheetId="43" hidden="1">#REF!,#REF!</definedName>
    <definedName name="Cwvu.EneFeb." hidden="1">#REF!,#REF!</definedName>
    <definedName name="Cwvu.EneMar." localSheetId="185" hidden="1">#REF!,#REF!,#REF!,#REF!</definedName>
    <definedName name="Cwvu.EneMar." localSheetId="187" hidden="1">#REF!,#REF!,#REF!,#REF!</definedName>
    <definedName name="Cwvu.EneMar." localSheetId="188" hidden="1">#REF!,#REF!,#REF!,#REF!</definedName>
    <definedName name="Cwvu.EneMar." localSheetId="7" hidden="1">#REF!,#REF!,#REF!,#REF!</definedName>
    <definedName name="Cwvu.EneMar." localSheetId="9" hidden="1">#REF!,#REF!,#REF!,#REF!</definedName>
    <definedName name="Cwvu.EneMar." localSheetId="10" hidden="1">#REF!,#REF!,#REF!,#REF!</definedName>
    <definedName name="Cwvu.EneMar." localSheetId="11" hidden="1">#REF!,#REF!,#REF!,#REF!</definedName>
    <definedName name="Cwvu.EneMar." localSheetId="12" hidden="1">#REF!,#REF!,#REF!,#REF!</definedName>
    <definedName name="Cwvu.EneMar." localSheetId="13" hidden="1">#REF!,#REF!,#REF!,#REF!</definedName>
    <definedName name="Cwvu.EneMar." localSheetId="14" hidden="1">#REF!,#REF!,#REF!,#REF!</definedName>
    <definedName name="Cwvu.EneMar." localSheetId="15" hidden="1">#REF!,#REF!,#REF!,#REF!</definedName>
    <definedName name="Cwvu.EneMar." localSheetId="17" hidden="1">#REF!,#REF!,#REF!,#REF!</definedName>
    <definedName name="Cwvu.EneMar." localSheetId="22" hidden="1">#REF!,#REF!,#REF!,#REF!</definedName>
    <definedName name="Cwvu.EneMar." localSheetId="32" hidden="1">#REF!,#REF!,#REF!,#REF!</definedName>
    <definedName name="Cwvu.EneMar." localSheetId="34" hidden="1">#REF!,#REF!,#REF!,#REF!</definedName>
    <definedName name="Cwvu.EneMar." localSheetId="36" hidden="1">#REF!,#REF!,#REF!,#REF!</definedName>
    <definedName name="Cwvu.EneMar." localSheetId="39" hidden="1">#REF!,#REF!,#REF!,#REF!</definedName>
    <definedName name="Cwvu.EneMar." localSheetId="45" hidden="1">#REF!,#REF!,#REF!,#REF!</definedName>
    <definedName name="Cwvu.EneMar." localSheetId="54" hidden="1">#REF!,#REF!,#REF!,#REF!</definedName>
    <definedName name="Cwvu.EneMar." localSheetId="46" hidden="1">#REF!,#REF!,#REF!,#REF!</definedName>
    <definedName name="Cwvu.EneMar." localSheetId="183" hidden="1">#REF!,#REF!,#REF!,#REF!</definedName>
    <definedName name="Cwvu.EneMar." localSheetId="37" hidden="1">#REF!,#REF!,#REF!,#REF!</definedName>
    <definedName name="Cwvu.EneMar." localSheetId="38" hidden="1">#REF!,#REF!,#REF!,#REF!</definedName>
    <definedName name="Cwvu.EneMar." localSheetId="40" hidden="1">#REF!,#REF!,#REF!,#REF!</definedName>
    <definedName name="Cwvu.EneMar." localSheetId="33" hidden="1">#REF!,#REF!,#REF!,#REF!</definedName>
    <definedName name="Cwvu.EneMar." localSheetId="35" hidden="1">#REF!,#REF!,#REF!,#REF!</definedName>
    <definedName name="Cwvu.EneMar." localSheetId="41" hidden="1">#REF!,#REF!,#REF!,#REF!</definedName>
    <definedName name="Cwvu.EneMar." localSheetId="43" hidden="1">#REF!,#REF!,#REF!,#REF!</definedName>
    <definedName name="Cwvu.EneMar." hidden="1">#REF!,#REF!,#REF!,#REF!</definedName>
    <definedName name="Cwvu.Formato._.Corto." localSheetId="185" hidden="1">#REF!,#REF!,#REF!,#REF!,#REF!,#REF!,#REF!,#REF!,#REF!,#REF!,#REF!,#REF!</definedName>
    <definedName name="Cwvu.Formato._.Corto." localSheetId="187" hidden="1">#REF!,#REF!,#REF!,#REF!,#REF!,#REF!,#REF!,#REF!,#REF!,#REF!,#REF!,#REF!</definedName>
    <definedName name="Cwvu.Formato._.Corto." localSheetId="188" hidden="1">#REF!,#REF!,#REF!,#REF!,#REF!,#REF!,#REF!,#REF!,#REF!,#REF!,#REF!,#REF!</definedName>
    <definedName name="Cwvu.Formato._.Corto." localSheetId="7" hidden="1">#REF!,#REF!,#REF!,#REF!,#REF!,#REF!,#REF!,#REF!,#REF!,#REF!,#REF!,#REF!</definedName>
    <definedName name="Cwvu.Formato._.Corto." localSheetId="9" hidden="1">#REF!,#REF!,#REF!,#REF!,#REF!,#REF!,#REF!,#REF!,#REF!,#REF!,#REF!,#REF!</definedName>
    <definedName name="Cwvu.Formato._.Corto." localSheetId="10" hidden="1">#REF!,#REF!,#REF!,#REF!,#REF!,#REF!,#REF!,#REF!,#REF!,#REF!,#REF!,#REF!</definedName>
    <definedName name="Cwvu.Formato._.Corto." localSheetId="11" hidden="1">#REF!,#REF!,#REF!,#REF!,#REF!,#REF!,#REF!,#REF!,#REF!,#REF!,#REF!,#REF!</definedName>
    <definedName name="Cwvu.Formato._.Corto." localSheetId="12" hidden="1">#REF!,#REF!,#REF!,#REF!,#REF!,#REF!,#REF!,#REF!,#REF!,#REF!,#REF!,#REF!</definedName>
    <definedName name="Cwvu.Formato._.Corto." localSheetId="13" hidden="1">#REF!,#REF!,#REF!,#REF!,#REF!,#REF!,#REF!,#REF!,#REF!,#REF!,#REF!,#REF!</definedName>
    <definedName name="Cwvu.Formato._.Corto." localSheetId="14" hidden="1">#REF!,#REF!,#REF!,#REF!,#REF!,#REF!,#REF!,#REF!,#REF!,#REF!,#REF!,#REF!</definedName>
    <definedName name="Cwvu.Formato._.Corto." localSheetId="15" hidden="1">#REF!,#REF!,#REF!,#REF!,#REF!,#REF!,#REF!,#REF!,#REF!,#REF!,#REF!,#REF!</definedName>
    <definedName name="Cwvu.Formato._.Corto." localSheetId="17" hidden="1">#REF!,#REF!,#REF!,#REF!,#REF!,#REF!,#REF!,#REF!,#REF!,#REF!,#REF!,#REF!</definedName>
    <definedName name="Cwvu.Formato._.Corto." localSheetId="22" hidden="1">#REF!,#REF!,#REF!,#REF!,#REF!,#REF!,#REF!,#REF!,#REF!,#REF!,#REF!,#REF!</definedName>
    <definedName name="Cwvu.Formato._.Corto." localSheetId="45" hidden="1">#REF!,#REF!,#REF!,#REF!,#REF!,#REF!,#REF!,#REF!,#REF!,#REF!,#REF!,#REF!</definedName>
    <definedName name="Cwvu.Formato._.Corto." localSheetId="54" hidden="1">#REF!,#REF!,#REF!,#REF!,#REF!,#REF!,#REF!,#REF!,#REF!,#REF!,#REF!,#REF!</definedName>
    <definedName name="Cwvu.Formato._.Corto." localSheetId="46" hidden="1">#REF!,#REF!,#REF!,#REF!,#REF!,#REF!,#REF!,#REF!,#REF!,#REF!,#REF!,#REF!</definedName>
    <definedName name="Cwvu.Formato._.Corto." localSheetId="183" hidden="1">#REF!,#REF!,#REF!,#REF!,#REF!,#REF!,#REF!,#REF!,#REF!,#REF!,#REF!,#REF!</definedName>
    <definedName name="Cwvu.Formato._.Corto." localSheetId="41" hidden="1">#REF!,#REF!,#REF!,#REF!,#REF!,#REF!,#REF!,#REF!,#REF!,#REF!,#REF!,#REF!</definedName>
    <definedName name="Cwvu.Formato._.Corto." localSheetId="43" hidden="1">#REF!,#REF!,#REF!,#REF!,#REF!,#REF!,#REF!,#REF!,#REF!,#REF!,#REF!,#REF!</definedName>
    <definedName name="Cwvu.Formato._.Corto." hidden="1">#REF!,#REF!,#REF!,#REF!,#REF!,#REF!,#REF!,#REF!,#REF!,#REF!,#REF!,#REF!</definedName>
    <definedName name="Cwvu.Formato._.Total." localSheetId="185" hidden="1">#REF!,#REF!,#REF!</definedName>
    <definedName name="Cwvu.Formato._.Total." localSheetId="187" hidden="1">#REF!,#REF!,#REF!</definedName>
    <definedName name="Cwvu.Formato._.Total." localSheetId="188" hidden="1">#REF!,#REF!,#REF!</definedName>
    <definedName name="Cwvu.Formato._.Total." localSheetId="7" hidden="1">#REF!,#REF!,#REF!</definedName>
    <definedName name="Cwvu.Formato._.Total." localSheetId="9" hidden="1">#REF!,#REF!,#REF!</definedName>
    <definedName name="Cwvu.Formato._.Total." localSheetId="10" hidden="1">#REF!,#REF!,#REF!</definedName>
    <definedName name="Cwvu.Formato._.Total." localSheetId="11" hidden="1">#REF!,#REF!,#REF!</definedName>
    <definedName name="Cwvu.Formato._.Total." localSheetId="12" hidden="1">#REF!,#REF!,#REF!</definedName>
    <definedName name="Cwvu.Formato._.Total." localSheetId="13" hidden="1">#REF!,#REF!,#REF!</definedName>
    <definedName name="Cwvu.Formato._.Total." localSheetId="14" hidden="1">#REF!,#REF!,#REF!</definedName>
    <definedName name="Cwvu.Formato._.Total." localSheetId="15" hidden="1">#REF!,#REF!,#REF!</definedName>
    <definedName name="Cwvu.Formato._.Total." localSheetId="17" hidden="1">#REF!,#REF!,#REF!</definedName>
    <definedName name="Cwvu.Formato._.Total." localSheetId="22" hidden="1">#REF!,#REF!,#REF!</definedName>
    <definedName name="Cwvu.Formato._.Total." localSheetId="32" hidden="1">#REF!,#REF!,#REF!</definedName>
    <definedName name="Cwvu.Formato._.Total." localSheetId="34" hidden="1">#REF!,#REF!,#REF!</definedName>
    <definedName name="Cwvu.Formato._.Total." localSheetId="36" hidden="1">#REF!,#REF!,#REF!</definedName>
    <definedName name="Cwvu.Formato._.Total." localSheetId="39" hidden="1">#REF!,#REF!,#REF!</definedName>
    <definedName name="Cwvu.Formato._.Total." localSheetId="45" hidden="1">#REF!,#REF!,#REF!</definedName>
    <definedName name="Cwvu.Formato._.Total." localSheetId="54" hidden="1">#REF!,#REF!,#REF!</definedName>
    <definedName name="Cwvu.Formato._.Total." localSheetId="46" hidden="1">#REF!,#REF!,#REF!</definedName>
    <definedName name="Cwvu.Formato._.Total." localSheetId="183" hidden="1">#REF!,#REF!,#REF!</definedName>
    <definedName name="Cwvu.Formato._.Total." localSheetId="37" hidden="1">#REF!,#REF!,#REF!</definedName>
    <definedName name="Cwvu.Formato._.Total." localSheetId="38" hidden="1">#REF!,#REF!,#REF!</definedName>
    <definedName name="Cwvu.Formato._.Total." localSheetId="40" hidden="1">#REF!,#REF!,#REF!</definedName>
    <definedName name="Cwvu.Formato._.Total." localSheetId="33" hidden="1">#REF!,#REF!,#REF!</definedName>
    <definedName name="Cwvu.Formato._.Total." localSheetId="35" hidden="1">#REF!,#REF!,#REF!</definedName>
    <definedName name="Cwvu.Formato._.Total." localSheetId="41" hidden="1">#REF!,#REF!,#REF!</definedName>
    <definedName name="Cwvu.Formato._.Total." localSheetId="43" hidden="1">#REF!,#REF!,#REF!</definedName>
    <definedName name="Cwvu.Formato._.Total." hidden="1">#REF!,#REF!,#REF!</definedName>
    <definedName name="d" localSheetId="187">#REF!</definedName>
    <definedName name="d" localSheetId="188">#REF!</definedName>
    <definedName name="d" localSheetId="7" hidden="1">{"trimestre",#N/A,FALSE,"TRIMESTRE";"empresa",#N/A,FALSE,"xEMPRESA";"eaab",#N/A,FALSE,"EAAB";"epma",#N/A,FALSE,"EPMA";"emca",#N/A,FALSE,"EMCA"}</definedName>
    <definedName name="d" localSheetId="9">#REF!</definedName>
    <definedName name="d" localSheetId="18" hidden="1">{"trimestre",#N/A,FALSE,"TRIMESTRE";"empresa",#N/A,FALSE,"xEMPRESA";"eaab",#N/A,FALSE,"EAAB";"epma",#N/A,FALSE,"EPMA";"emca",#N/A,FALSE,"EMCA"}</definedName>
    <definedName name="d" localSheetId="19" hidden="1">{"trimestre",#N/A,FALSE,"TRIMESTRE";"empresa",#N/A,FALSE,"xEMPRESA";"eaab",#N/A,FALSE,"EAAB";"epma",#N/A,FALSE,"EPMA";"emca",#N/A,FALSE,"EMCA"}</definedName>
    <definedName name="d" localSheetId="20" hidden="1">{"trimestre",#N/A,FALSE,"TRIMESTRE";"empresa",#N/A,FALSE,"xEMPRESA";"eaab",#N/A,FALSE,"EAAB";"epma",#N/A,FALSE,"EPMA";"emca",#N/A,FALSE,"EMCA"}</definedName>
    <definedName name="d" localSheetId="21" hidden="1">{"trimestre",#N/A,FALSE,"TRIMESTRE";"empresa",#N/A,FALSE,"xEMPRESA";"eaab",#N/A,FALSE,"EAAB";"epma",#N/A,FALSE,"EPMA";"emca",#N/A,FALSE,"EMCA"}</definedName>
    <definedName name="d" localSheetId="22" hidden="1">{"trimestre",#N/A,FALSE,"TRIMESTRE";"empresa",#N/A,FALSE,"xEMPRESA";"eaab",#N/A,FALSE,"EAAB";"epma",#N/A,FALSE,"EPMA";"emca",#N/A,FALSE,"EMCA"}</definedName>
    <definedName name="d" localSheetId="32" hidden="1">{"trimestre",#N/A,FALSE,"TRIMESTRE";"empresa",#N/A,FALSE,"xEMPRESA";"eaab",#N/A,FALSE,"EAAB";"epma",#N/A,FALSE,"EPMA";"emca",#N/A,FALSE,"EMCA"}</definedName>
    <definedName name="d" localSheetId="34" hidden="1">{"trimestre",#N/A,FALSE,"TRIMESTRE";"empresa",#N/A,FALSE,"xEMPRESA";"eaab",#N/A,FALSE,"EAAB";"epma",#N/A,FALSE,"EPMA";"emca",#N/A,FALSE,"EMCA"}</definedName>
    <definedName name="d" localSheetId="36" hidden="1">{"trimestre",#N/A,FALSE,"TRIMESTRE";"empresa",#N/A,FALSE,"xEMPRESA";"eaab",#N/A,FALSE,"EAAB";"epma",#N/A,FALSE,"EPMA";"emca",#N/A,FALSE,"EMCA"}</definedName>
    <definedName name="d" localSheetId="39" hidden="1">{"trimestre",#N/A,FALSE,"TRIMESTRE";"empresa",#N/A,FALSE,"xEMPRESA";"eaab",#N/A,FALSE,"EAAB";"epma",#N/A,FALSE,"EPMA";"emca",#N/A,FALSE,"EMCA"}</definedName>
    <definedName name="d" localSheetId="45" hidden="1">{"trimestre",#N/A,FALSE,"TRIMESTRE";"empresa",#N/A,FALSE,"xEMPRESA";"eaab",#N/A,FALSE,"EAAB";"epma",#N/A,FALSE,"EPMA";"emca",#N/A,FALSE,"EMCA"}</definedName>
    <definedName name="d" localSheetId="54">#REF!</definedName>
    <definedName name="d" localSheetId="46" hidden="1">#REF!</definedName>
    <definedName name="d" localSheetId="37" hidden="1">{"trimestre",#N/A,FALSE,"TRIMESTRE";"empresa",#N/A,FALSE,"xEMPRESA";"eaab",#N/A,FALSE,"EAAB";"epma",#N/A,FALSE,"EPMA";"emca",#N/A,FALSE,"EMCA"}</definedName>
    <definedName name="d" localSheetId="38" hidden="1">{"trimestre",#N/A,FALSE,"TRIMESTRE";"empresa",#N/A,FALSE,"xEMPRESA";"eaab",#N/A,FALSE,"EAAB";"epma",#N/A,FALSE,"EPMA";"emca",#N/A,FALSE,"EMCA"}</definedName>
    <definedName name="d" localSheetId="40" hidden="1">{"trimestre",#N/A,FALSE,"TRIMESTRE";"empresa",#N/A,FALSE,"xEMPRESA";"eaab",#N/A,FALSE,"EAAB";"epma",#N/A,FALSE,"EPMA";"emca",#N/A,FALSE,"EMCA"}</definedName>
    <definedName name="d" localSheetId="33" hidden="1">{"trimestre",#N/A,FALSE,"TRIMESTRE";"empresa",#N/A,FALSE,"xEMPRESA";"eaab",#N/A,FALSE,"EAAB";"epma",#N/A,FALSE,"EPMA";"emca",#N/A,FALSE,"EMCA"}</definedName>
    <definedName name="d" localSheetId="35" hidden="1">{"trimestre",#N/A,FALSE,"TRIMESTRE";"empresa",#N/A,FALSE,"xEMPRESA";"eaab",#N/A,FALSE,"EAAB";"epma",#N/A,FALSE,"EPMA";"emca",#N/A,FALSE,"EMCA"}</definedName>
    <definedName name="d" localSheetId="41">#REF!</definedName>
    <definedName name="d" localSheetId="43">#REF!</definedName>
    <definedName name="d" localSheetId="87">#REF!</definedName>
    <definedName name="d" hidden="1">{"trimestre",#N/A,FALSE,"TRIMESTRE";"empresa",#N/A,FALSE,"xEMPRESA";"eaab",#N/A,FALSE,"EAAB";"epma",#N/A,FALSE,"EPMA";"emca",#N/A,FALSE,"EMCA"}</definedName>
    <definedName name="D1393C13" localSheetId="7">#REF!</definedName>
    <definedName name="D1393C13" localSheetId="22">#REF!</definedName>
    <definedName name="D1393C13" localSheetId="46">#REF!</definedName>
    <definedName name="D1393C13" localSheetId="41">#REF!</definedName>
    <definedName name="D1393C13" localSheetId="43">#REF!</definedName>
    <definedName name="D1393C13">#REF!</definedName>
    <definedName name="D6_" localSheetId="22">#REF!</definedName>
    <definedName name="D6_" localSheetId="46">#REF!</definedName>
    <definedName name="D6_">#REF!</definedName>
    <definedName name="D6_RIESGO" localSheetId="22">#REF!</definedName>
    <definedName name="D6_RIESGO" localSheetId="46">#REF!</definedName>
    <definedName name="D6_RIESGO">#REF!</definedName>
    <definedName name="DA" localSheetId="7">#REF!</definedName>
    <definedName name="DA" localSheetId="22">#REF!</definedName>
    <definedName name="DA" localSheetId="45">#REF!</definedName>
    <definedName name="DA" localSheetId="46">#REF!</definedName>
    <definedName name="DA" localSheetId="41">#REF!</definedName>
    <definedName name="DA" localSheetId="43">#REF!</definedName>
    <definedName name="DA">#REF!</definedName>
    <definedName name="DAperc" localSheetId="7">#REF!</definedName>
    <definedName name="DAperc" localSheetId="22">#REF!</definedName>
    <definedName name="DAperc" localSheetId="45">#REF!</definedName>
    <definedName name="DAperc" localSheetId="46">#REF!</definedName>
    <definedName name="DAperc" localSheetId="41">#REF!</definedName>
    <definedName name="DAperc" localSheetId="43">#REF!</definedName>
    <definedName name="DAperc">#REF!</definedName>
    <definedName name="das" localSheetId="7">#REF!</definedName>
    <definedName name="das" localSheetId="22">#REF!</definedName>
    <definedName name="das" localSheetId="36">#REF!</definedName>
    <definedName name="das" localSheetId="39">#REF!</definedName>
    <definedName name="das" localSheetId="37">#REF!</definedName>
    <definedName name="das" localSheetId="38">#REF!</definedName>
    <definedName name="das" localSheetId="40">#REF!</definedName>
    <definedName name="das" localSheetId="41">#REF!</definedName>
    <definedName name="das" localSheetId="43">#REF!</definedName>
    <definedName name="das">#REF!</definedName>
    <definedName name="Date" localSheetId="7">#REF!</definedName>
    <definedName name="Date" localSheetId="22">#REF!</definedName>
    <definedName name="Date" localSheetId="45">#REF!</definedName>
    <definedName name="Date" localSheetId="46">#REF!</definedName>
    <definedName name="Date" localSheetId="41">#REF!</definedName>
    <definedName name="Date" localSheetId="43">#REF!</definedName>
    <definedName name="Date">#REF!</definedName>
    <definedName name="dates" localSheetId="22">#REF!</definedName>
    <definedName name="dates" localSheetId="46">#REF!</definedName>
    <definedName name="dates">#REF!</definedName>
    <definedName name="dates_w" localSheetId="22">#REF!</definedName>
    <definedName name="dates_w" localSheetId="46">#REF!</definedName>
    <definedName name="dates_w">#REF!</definedName>
    <definedName name="datos" localSheetId="7">#REF!</definedName>
    <definedName name="datos" localSheetId="46">#REF!</definedName>
    <definedName name="datos">#REF!</definedName>
    <definedName name="DATOSSSF" localSheetId="7">#REF!</definedName>
    <definedName name="DATOSSSF" localSheetId="9">#REF!</definedName>
    <definedName name="DATOSSSF" localSheetId="22">#REF!</definedName>
    <definedName name="DATOSSSF" localSheetId="32">#REF!</definedName>
    <definedName name="DATOSSSF" localSheetId="34">#REF!</definedName>
    <definedName name="DATOSSSF" localSheetId="36">#REF!</definedName>
    <definedName name="DATOSSSF" localSheetId="39">#REF!</definedName>
    <definedName name="DATOSSSF" localSheetId="45">#REF!</definedName>
    <definedName name="DATOSSSF" localSheetId="46">#REF!</definedName>
    <definedName name="DATOSSSF" localSheetId="37">#REF!</definedName>
    <definedName name="DATOSSSF" localSheetId="38">#REF!</definedName>
    <definedName name="DATOSSSF" localSheetId="40">#REF!</definedName>
    <definedName name="DATOSSSF" localSheetId="33">#REF!</definedName>
    <definedName name="DATOSSSF" localSheetId="35">#REF!</definedName>
    <definedName name="DATOSSSF" localSheetId="41">#REF!</definedName>
    <definedName name="DATOSSSF" localSheetId="43">#REF!</definedName>
    <definedName name="DATOSSSF">#REF!</definedName>
    <definedName name="DBALANCEFMI2" localSheetId="185">#REF!</definedName>
    <definedName name="DBALANCEFMI2" localSheetId="187">#REF!</definedName>
    <definedName name="DBALANCEFMI2" localSheetId="188">#REF!</definedName>
    <definedName name="DBALANCEFMI2" localSheetId="7">#REF!</definedName>
    <definedName name="DBALANCEFMI2" localSheetId="9">#REF!</definedName>
    <definedName name="DBALANCEFMI2" localSheetId="22">#REF!</definedName>
    <definedName name="DBALANCEFMI2" localSheetId="32">#REF!</definedName>
    <definedName name="DBALANCEFMI2" localSheetId="34">#REF!</definedName>
    <definedName name="DBALANCEFMI2" localSheetId="36">#REF!</definedName>
    <definedName name="DBALANCEFMI2" localSheetId="39">#REF!</definedName>
    <definedName name="DBALANCEFMI2" localSheetId="45">#REF!</definedName>
    <definedName name="DBALANCEFMI2" localSheetId="56">#REF!</definedName>
    <definedName name="DBALANCEFMI2" localSheetId="59">#REF!</definedName>
    <definedName name="DBALANCEFMI2" localSheetId="62">#REF!</definedName>
    <definedName name="DBALANCEFMI2" localSheetId="78">#REF!</definedName>
    <definedName name="DBALANCEFMI2" localSheetId="80">#REF!</definedName>
    <definedName name="DBALANCEFMI2" localSheetId="83">#REF!</definedName>
    <definedName name="DBALANCEFMI2" localSheetId="86">#REF!</definedName>
    <definedName name="DBALANCEFMI2" localSheetId="46">#REF!</definedName>
    <definedName name="DBALANCEFMI2" localSheetId="183">#REF!</definedName>
    <definedName name="DBALANCEFMI2" localSheetId="37">#REF!</definedName>
    <definedName name="DBALANCEFMI2" localSheetId="38">#REF!</definedName>
    <definedName name="DBALANCEFMI2" localSheetId="40">#REF!</definedName>
    <definedName name="DBALANCEFMI2" localSheetId="33">#REF!</definedName>
    <definedName name="DBALANCEFMI2" localSheetId="35">#REF!</definedName>
    <definedName name="DBALANCEFMI2" localSheetId="41">#REF!</definedName>
    <definedName name="DBALANCEFMI2" localSheetId="43">#REF!</definedName>
    <definedName name="DBALANCEFMI2">#REF!</definedName>
    <definedName name="DboREGISTRO_LEY_617" localSheetId="7">#REF!</definedName>
    <definedName name="DboREGISTRO_LEY_617" localSheetId="9">#REF!</definedName>
    <definedName name="DboREGISTRO_LEY_617" localSheetId="22">#REF!</definedName>
    <definedName name="DboREGISTRO_LEY_617" localSheetId="32">#REF!</definedName>
    <definedName name="DboREGISTRO_LEY_617" localSheetId="34">#REF!</definedName>
    <definedName name="DboREGISTRO_LEY_617" localSheetId="36">#REF!</definedName>
    <definedName name="DboREGISTRO_LEY_617" localSheetId="39">#REF!</definedName>
    <definedName name="DboREGISTRO_LEY_617" localSheetId="45">#REF!</definedName>
    <definedName name="DboREGISTRO_LEY_617" localSheetId="46">#REF!</definedName>
    <definedName name="DboREGISTRO_LEY_617" localSheetId="37">#REF!</definedName>
    <definedName name="DboREGISTRO_LEY_617" localSheetId="38">#REF!</definedName>
    <definedName name="DboREGISTRO_LEY_617" localSheetId="40">#REF!</definedName>
    <definedName name="DboREGISTRO_LEY_617" localSheetId="33">#REF!</definedName>
    <definedName name="DboREGISTRO_LEY_617" localSheetId="35">#REF!</definedName>
    <definedName name="DboREGISTRO_LEY_617" localSheetId="41">#REF!</definedName>
    <definedName name="DboREGISTRO_LEY_617" localSheetId="43">#REF!</definedName>
    <definedName name="DboREGISTRO_LEY_617">#REF!</definedName>
    <definedName name="DCDN" localSheetId="22">#REF!</definedName>
    <definedName name="DCDN" localSheetId="46">#REF!</definedName>
    <definedName name="DCDN">#REF!</definedName>
    <definedName name="dcv" localSheetId="7">#REF!</definedName>
    <definedName name="dcv" localSheetId="22">#REF!</definedName>
    <definedName name="dcv" localSheetId="41">#REF!</definedName>
    <definedName name="dcv" localSheetId="43">#REF!</definedName>
    <definedName name="dcv">#REF!</definedName>
    <definedName name="dczsda" localSheetId="43" hidden="1">{#N/A,#N/A,FALSE,"informes"}</definedName>
    <definedName name="dczsda" hidden="1">{#N/A,#N/A,FALSE,"informes"}</definedName>
    <definedName name="DD" localSheetId="7" hidden="1">{"empresa",#N/A,FALSE,"xEMPRESA"}</definedName>
    <definedName name="DD" localSheetId="8" hidden="1">{"empresa",#N/A,FALSE,"xEMPRESA"}</definedName>
    <definedName name="DD" localSheetId="9" hidden="1">{"empresa",#N/A,FALSE,"xEMPRESA"}</definedName>
    <definedName name="DD" localSheetId="10" hidden="1">{"empresa",#N/A,FALSE,"xEMPRESA"}</definedName>
    <definedName name="DD" localSheetId="11" hidden="1">{"empresa",#N/A,FALSE,"xEMPRESA"}</definedName>
    <definedName name="DD" localSheetId="12" hidden="1">{"empresa",#N/A,FALSE,"xEMPRESA"}</definedName>
    <definedName name="DD" localSheetId="13" hidden="1">{"empresa",#N/A,FALSE,"xEMPRESA"}</definedName>
    <definedName name="DD" localSheetId="14" hidden="1">{"empresa",#N/A,FALSE,"xEMPRESA"}</definedName>
    <definedName name="DD" localSheetId="15" hidden="1">{"empresa",#N/A,FALSE,"xEMPRESA"}</definedName>
    <definedName name="DD" localSheetId="17" hidden="1">{"empresa",#N/A,FALSE,"xEMPRESA"}</definedName>
    <definedName name="DD" localSheetId="18" hidden="1">{"empresa",#N/A,FALSE,"xEMPRESA"}</definedName>
    <definedName name="DD" localSheetId="19" hidden="1">{"empresa",#N/A,FALSE,"xEMPRESA"}</definedName>
    <definedName name="DD" localSheetId="20" hidden="1">{"empresa",#N/A,FALSE,"xEMPRESA"}</definedName>
    <definedName name="DD" localSheetId="21" hidden="1">{"empresa",#N/A,FALSE,"xEMPRESA"}</definedName>
    <definedName name="DD" localSheetId="22" hidden="1">{"empresa",#N/A,FALSE,"xEMPRESA"}</definedName>
    <definedName name="DD" localSheetId="29" hidden="1">{"empresa",#N/A,FALSE,"xEMPRESA"}</definedName>
    <definedName name="DD" localSheetId="32" hidden="1">{"empresa",#N/A,FALSE,"xEMPRESA"}</definedName>
    <definedName name="DD" localSheetId="34" hidden="1">{"empresa",#N/A,FALSE,"xEMPRESA"}</definedName>
    <definedName name="DD" localSheetId="36" hidden="1">{"empresa",#N/A,FALSE,"xEMPRESA"}</definedName>
    <definedName name="DD" localSheetId="39" hidden="1">{"empresa",#N/A,FALSE,"xEMPRESA"}</definedName>
    <definedName name="DD" localSheetId="45" hidden="1">{"empresa",#N/A,FALSE,"xEMPRESA"}</definedName>
    <definedName name="DD" localSheetId="46" hidden="1">{"empresa",#N/A,FALSE,"xEMPRESA"}</definedName>
    <definedName name="DD" localSheetId="37" hidden="1">{"empresa",#N/A,FALSE,"xEMPRESA"}</definedName>
    <definedName name="DD" localSheetId="38" hidden="1">{"empresa",#N/A,FALSE,"xEMPRESA"}</definedName>
    <definedName name="DD" localSheetId="40" hidden="1">{"empresa",#N/A,FALSE,"xEMPRESA"}</definedName>
    <definedName name="DD" localSheetId="23" hidden="1">{"empresa",#N/A,FALSE,"xEMPRESA"}</definedName>
    <definedName name="DD" localSheetId="24" hidden="1">{"empresa",#N/A,FALSE,"xEMPRESA"}</definedName>
    <definedName name="DD" localSheetId="25" hidden="1">{"empresa",#N/A,FALSE,"xEMPRESA"}</definedName>
    <definedName name="DD" localSheetId="26" hidden="1">{"empresa",#N/A,FALSE,"xEMPRESA"}</definedName>
    <definedName name="DD" localSheetId="27" hidden="1">{"empresa",#N/A,FALSE,"xEMPRESA"}</definedName>
    <definedName name="DD" localSheetId="28" hidden="1">{"empresa",#N/A,FALSE,"xEMPRESA"}</definedName>
    <definedName name="DD" localSheetId="33" hidden="1">{"empresa",#N/A,FALSE,"xEMPRESA"}</definedName>
    <definedName name="DD" localSheetId="35" hidden="1">{"empresa",#N/A,FALSE,"xEMPRESA"}</definedName>
    <definedName name="dd" localSheetId="41">#REF!</definedName>
    <definedName name="dd" localSheetId="43">#REF!</definedName>
    <definedName name="DD" hidden="1">{"empresa",#N/A,FALSE,"xEMPRESA"}</definedName>
    <definedName name="DDD"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7" hidden="1">{#N/A,#N/A,FALSE,"informes"}</definedName>
    <definedName name="DDDD" localSheetId="8" hidden="1">{#N/A,#N/A,FALSE,"informes"}</definedName>
    <definedName name="DDDD" localSheetId="9" hidden="1">{#N/A,#N/A,FALSE,"informes"}</definedName>
    <definedName name="DDDD" localSheetId="10" hidden="1">{#N/A,#N/A,FALSE,"informes"}</definedName>
    <definedName name="DDDD" localSheetId="11" hidden="1">{#N/A,#N/A,FALSE,"informes"}</definedName>
    <definedName name="DDDD" localSheetId="12" hidden="1">{#N/A,#N/A,FALSE,"informes"}</definedName>
    <definedName name="DDDD" localSheetId="13" hidden="1">{#N/A,#N/A,FALSE,"informes"}</definedName>
    <definedName name="DDDD" localSheetId="14" hidden="1">{#N/A,#N/A,FALSE,"informes"}</definedName>
    <definedName name="DDDD" localSheetId="15" hidden="1">{#N/A,#N/A,FALSE,"informes"}</definedName>
    <definedName name="DDDD" localSheetId="17" hidden="1">{#N/A,#N/A,FALSE,"informes"}</definedName>
    <definedName name="DDDD" localSheetId="18" hidden="1">{#N/A,#N/A,FALSE,"informes"}</definedName>
    <definedName name="DDDD" localSheetId="19" hidden="1">{#N/A,#N/A,FALSE,"informes"}</definedName>
    <definedName name="DDDD" localSheetId="20" hidden="1">{#N/A,#N/A,FALSE,"informes"}</definedName>
    <definedName name="DDDD" localSheetId="21" hidden="1">{#N/A,#N/A,FALSE,"informes"}</definedName>
    <definedName name="DDDD" localSheetId="22" hidden="1">{#N/A,#N/A,FALSE,"informes"}</definedName>
    <definedName name="DDDD" localSheetId="29" hidden="1">{#N/A,#N/A,FALSE,"informes"}</definedName>
    <definedName name="DDDD" localSheetId="32" hidden="1">{#N/A,#N/A,FALSE,"informes"}</definedName>
    <definedName name="DDDD" localSheetId="34" hidden="1">{#N/A,#N/A,FALSE,"informes"}</definedName>
    <definedName name="DDDD" localSheetId="36" hidden="1">{#N/A,#N/A,FALSE,"informes"}</definedName>
    <definedName name="DDDD" localSheetId="39" hidden="1">{#N/A,#N/A,FALSE,"informes"}</definedName>
    <definedName name="DDDD" localSheetId="45" hidden="1">{#N/A,#N/A,FALSE,"informes"}</definedName>
    <definedName name="DDDD" localSheetId="46" hidden="1">{#N/A,#N/A,FALSE,"informes"}</definedName>
    <definedName name="DDDD" localSheetId="37" hidden="1">{#N/A,#N/A,FALSE,"informes"}</definedName>
    <definedName name="DDDD" localSheetId="38" hidden="1">{#N/A,#N/A,FALSE,"informes"}</definedName>
    <definedName name="DDDD" localSheetId="40" hidden="1">{#N/A,#N/A,FALSE,"informes"}</definedName>
    <definedName name="DDDD" localSheetId="23" hidden="1">{#N/A,#N/A,FALSE,"informes"}</definedName>
    <definedName name="DDDD" localSheetId="24" hidden="1">{#N/A,#N/A,FALSE,"informes"}</definedName>
    <definedName name="DDDD" localSheetId="25" hidden="1">{#N/A,#N/A,FALSE,"informes"}</definedName>
    <definedName name="DDDD" localSheetId="26" hidden="1">{#N/A,#N/A,FALSE,"informes"}</definedName>
    <definedName name="DDDD" localSheetId="27" hidden="1">{#N/A,#N/A,FALSE,"informes"}</definedName>
    <definedName name="DDDD" localSheetId="28" hidden="1">{#N/A,#N/A,FALSE,"informes"}</definedName>
    <definedName name="DDDD" localSheetId="33" hidden="1">{#N/A,#N/A,FALSE,"informes"}</definedName>
    <definedName name="DDDD" localSheetId="35" hidden="1">{#N/A,#N/A,FALSE,"informes"}</definedName>
    <definedName name="DDDD" localSheetId="41" hidden="1">{#N/A,#N/A,FALSE,"informes"}</definedName>
    <definedName name="DDDD" localSheetId="43" hidden="1">{#N/A,#N/A,FALSE,"informes"}</definedName>
    <definedName name="DDDD" hidden="1">{#N/A,#N/A,FALSE,"informes"}</definedName>
    <definedName name="DDDDDDDDDDDD" localSheetId="7">#REF!</definedName>
    <definedName name="DDDDDDDDDDDD" localSheetId="9">#REF!</definedName>
    <definedName name="DDDDDDDDDDDD" localSheetId="22">#REF!</definedName>
    <definedName name="DDDDDDDDDDDD" localSheetId="45">#REF!</definedName>
    <definedName name="DDDDDDDDDDDD" localSheetId="46">#REF!</definedName>
    <definedName name="DDDDDDDDDDDD" localSheetId="41">#REF!</definedName>
    <definedName name="DDDDDDDDDDDD" localSheetId="43">#REF!</definedName>
    <definedName name="DDDDDDDDDDDD">#REF!</definedName>
    <definedName name="dddddddddddddd" localSheetId="8" hidden="1">{"'1999'!$A$1:$F$66"}</definedName>
    <definedName name="dddddddddddddd" localSheetId="17" hidden="1">{"'1999'!$A$1:$F$66"}</definedName>
    <definedName name="dddddddddddddd" localSheetId="18" hidden="1">{"'1999'!$A$1:$F$66"}</definedName>
    <definedName name="dddddddddddddd" localSheetId="19" hidden="1">{"'1999'!$A$1:$F$66"}</definedName>
    <definedName name="dddddddddddddd" localSheetId="20" hidden="1">{"'1999'!$A$1:$F$66"}</definedName>
    <definedName name="dddddddddddddd" localSheetId="21" hidden="1">{"'1999'!$A$1:$F$66"}</definedName>
    <definedName name="dddddddddddddd" localSheetId="22" hidden="1">{"'1999'!$A$1:$F$66"}</definedName>
    <definedName name="dddddddddddddd" localSheetId="29" hidden="1">{"'1999'!$A$1:$F$66"}</definedName>
    <definedName name="dddddddddddddd" localSheetId="46" hidden="1">{"'1999'!$A$1:$F$66"}</definedName>
    <definedName name="dddddddddddddd" localSheetId="23" hidden="1">{"'1999'!$A$1:$F$66"}</definedName>
    <definedName name="dddddddddddddd" localSheetId="24" hidden="1">{"'1999'!$A$1:$F$66"}</definedName>
    <definedName name="dddddddddddddd" localSheetId="25" hidden="1">{"'1999'!$A$1:$F$66"}</definedName>
    <definedName name="dddddddddddddd" localSheetId="26" hidden="1">{"'1999'!$A$1:$F$66"}</definedName>
    <definedName name="dddddddddddddd" localSheetId="27" hidden="1">{"'1999'!$A$1:$F$66"}</definedName>
    <definedName name="dddddddddddddd" localSheetId="28" hidden="1">{"'1999'!$A$1:$F$66"}</definedName>
    <definedName name="dddddddddddddd" hidden="1">{"'1999'!$A$1:$F$66"}</definedName>
    <definedName name="dddddddx" localSheetId="8" hidden="1">{"'1999'!$A$1:$F$66"}</definedName>
    <definedName name="dddddddx" localSheetId="17" hidden="1">{"'1999'!$A$1:$F$66"}</definedName>
    <definedName name="dddddddx" localSheetId="18" hidden="1">{"'1999'!$A$1:$F$66"}</definedName>
    <definedName name="dddddddx" localSheetId="19" hidden="1">{"'1999'!$A$1:$F$66"}</definedName>
    <definedName name="dddddddx" localSheetId="20" hidden="1">{"'1999'!$A$1:$F$66"}</definedName>
    <definedName name="dddddddx" localSheetId="21" hidden="1">{"'1999'!$A$1:$F$66"}</definedName>
    <definedName name="dddddddx" localSheetId="22" hidden="1">{"'1999'!$A$1:$F$66"}</definedName>
    <definedName name="dddddddx" localSheetId="29" hidden="1">{"'1999'!$A$1:$F$66"}</definedName>
    <definedName name="dddddddx" localSheetId="46" hidden="1">{"'1999'!$A$1:$F$66"}</definedName>
    <definedName name="dddddddx" localSheetId="23" hidden="1">{"'1999'!$A$1:$F$66"}</definedName>
    <definedName name="dddddddx" localSheetId="24" hidden="1">{"'1999'!$A$1:$F$66"}</definedName>
    <definedName name="dddddddx" localSheetId="25" hidden="1">{"'1999'!$A$1:$F$66"}</definedName>
    <definedName name="dddddddx" localSheetId="26" hidden="1">{"'1999'!$A$1:$F$66"}</definedName>
    <definedName name="dddddddx" localSheetId="27" hidden="1">{"'1999'!$A$1:$F$66"}</definedName>
    <definedName name="dddddddx" localSheetId="28" hidden="1">{"'1999'!$A$1:$F$66"}</definedName>
    <definedName name="dddddddx" hidden="1">{"'1999'!$A$1:$F$66"}</definedName>
    <definedName name="dddff" localSheetId="8" hidden="1">{"'1999'!$A$1:$F$66"}</definedName>
    <definedName name="dddff" localSheetId="17" hidden="1">{"'1999'!$A$1:$F$66"}</definedName>
    <definedName name="dddff" localSheetId="18" hidden="1">{"'1999'!$A$1:$F$66"}</definedName>
    <definedName name="dddff" localSheetId="19" hidden="1">{"'1999'!$A$1:$F$66"}</definedName>
    <definedName name="dddff" localSheetId="20" hidden="1">{"'1999'!$A$1:$F$66"}</definedName>
    <definedName name="dddff" localSheetId="21" hidden="1">{"'1999'!$A$1:$F$66"}</definedName>
    <definedName name="dddff" localSheetId="22" hidden="1">{"'1999'!$A$1:$F$66"}</definedName>
    <definedName name="dddff" localSheetId="29" hidden="1">{"'1999'!$A$1:$F$66"}</definedName>
    <definedName name="dddff" localSheetId="46" hidden="1">{"'1999'!$A$1:$F$66"}</definedName>
    <definedName name="dddff" localSheetId="23" hidden="1">{"'1999'!$A$1:$F$66"}</definedName>
    <definedName name="dddff" localSheetId="24" hidden="1">{"'1999'!$A$1:$F$66"}</definedName>
    <definedName name="dddff" localSheetId="25" hidden="1">{"'1999'!$A$1:$F$66"}</definedName>
    <definedName name="dddff" localSheetId="26" hidden="1">{"'1999'!$A$1:$F$66"}</definedName>
    <definedName name="dddff" localSheetId="27" hidden="1">{"'1999'!$A$1:$F$66"}</definedName>
    <definedName name="dddff" localSheetId="28" hidden="1">{"'1999'!$A$1:$F$66"}</definedName>
    <definedName name="dddff" hidden="1">{"'1999'!$A$1:$F$66"}</definedName>
    <definedName name="dddsa" localSheetId="7">#REF!</definedName>
    <definedName name="dddsa">#REF!</definedName>
    <definedName name="ddfdf" localSheetId="8" hidden="1">{"'1999'!$A$1:$F$66"}</definedName>
    <definedName name="ddfdf" localSheetId="17" hidden="1">{"'1999'!$A$1:$F$66"}</definedName>
    <definedName name="ddfdf" localSheetId="18" hidden="1">{"'1999'!$A$1:$F$66"}</definedName>
    <definedName name="ddfdf" localSheetId="19" hidden="1">{"'1999'!$A$1:$F$66"}</definedName>
    <definedName name="ddfdf" localSheetId="20" hidden="1">{"'1999'!$A$1:$F$66"}</definedName>
    <definedName name="ddfdf" localSheetId="21" hidden="1">{"'1999'!$A$1:$F$66"}</definedName>
    <definedName name="ddfdf" localSheetId="22" hidden="1">{"'1999'!$A$1:$F$66"}</definedName>
    <definedName name="ddfdf" localSheetId="29" hidden="1">{"'1999'!$A$1:$F$66"}</definedName>
    <definedName name="ddfdf" localSheetId="46" hidden="1">{"'1999'!$A$1:$F$66"}</definedName>
    <definedName name="ddfdf" localSheetId="23" hidden="1">{"'1999'!$A$1:$F$66"}</definedName>
    <definedName name="ddfdf" localSheetId="24" hidden="1">{"'1999'!$A$1:$F$66"}</definedName>
    <definedName name="ddfdf" localSheetId="25" hidden="1">{"'1999'!$A$1:$F$66"}</definedName>
    <definedName name="ddfdf" localSheetId="26" hidden="1">{"'1999'!$A$1:$F$66"}</definedName>
    <definedName name="ddfdf" localSheetId="27" hidden="1">{"'1999'!$A$1:$F$66"}</definedName>
    <definedName name="ddfdf" localSheetId="28" hidden="1">{"'1999'!$A$1:$F$66"}</definedName>
    <definedName name="ddfdf" hidden="1">{"'1999'!$A$1:$F$66"}</definedName>
    <definedName name="DDM" localSheetId="22">#REF!</definedName>
    <definedName name="DDM" localSheetId="46">#REF!</definedName>
    <definedName name="DDM">#REF!</definedName>
    <definedName name="DDT" localSheetId="7" hidden="1">{"empresa",#N/A,FALSE,"xEMPRESA"}</definedName>
    <definedName name="DDT" localSheetId="8" hidden="1">{"empresa",#N/A,FALSE,"xEMPRESA"}</definedName>
    <definedName name="DDT" localSheetId="9" hidden="1">{"empresa",#N/A,FALSE,"xEMPRESA"}</definedName>
    <definedName name="DDT" localSheetId="10" hidden="1">{"empresa",#N/A,FALSE,"xEMPRESA"}</definedName>
    <definedName name="DDT" localSheetId="11" hidden="1">{"empresa",#N/A,FALSE,"xEMPRESA"}</definedName>
    <definedName name="DDT" localSheetId="12" hidden="1">{"empresa",#N/A,FALSE,"xEMPRESA"}</definedName>
    <definedName name="DDT" localSheetId="13" hidden="1">{"empresa",#N/A,FALSE,"xEMPRESA"}</definedName>
    <definedName name="DDT" localSheetId="14" hidden="1">{"empresa",#N/A,FALSE,"xEMPRESA"}</definedName>
    <definedName name="DDT" localSheetId="15" hidden="1">{"empresa",#N/A,FALSE,"xEMPRESA"}</definedName>
    <definedName name="DDT" localSheetId="17" hidden="1">{"empresa",#N/A,FALSE,"xEMPRESA"}</definedName>
    <definedName name="DDT" localSheetId="18" hidden="1">{"empresa",#N/A,FALSE,"xEMPRESA"}</definedName>
    <definedName name="DDT" localSheetId="19" hidden="1">{"empresa",#N/A,FALSE,"xEMPRESA"}</definedName>
    <definedName name="DDT" localSheetId="20" hidden="1">{"empresa",#N/A,FALSE,"xEMPRESA"}</definedName>
    <definedName name="DDT" localSheetId="21" hidden="1">{"empresa",#N/A,FALSE,"xEMPRESA"}</definedName>
    <definedName name="DDT" localSheetId="22" hidden="1">{"empresa",#N/A,FALSE,"xEMPRESA"}</definedName>
    <definedName name="DDT" localSheetId="29" hidden="1">{"empresa",#N/A,FALSE,"xEMPRESA"}</definedName>
    <definedName name="DDT" localSheetId="32" hidden="1">{"empresa",#N/A,FALSE,"xEMPRESA"}</definedName>
    <definedName name="DDT" localSheetId="34" hidden="1">{"empresa",#N/A,FALSE,"xEMPRESA"}</definedName>
    <definedName name="DDT" localSheetId="36" hidden="1">{"empresa",#N/A,FALSE,"xEMPRESA"}</definedName>
    <definedName name="DDT" localSheetId="39" hidden="1">{"empresa",#N/A,FALSE,"xEMPRESA"}</definedName>
    <definedName name="DDT" localSheetId="45" hidden="1">{"empresa",#N/A,FALSE,"xEMPRESA"}</definedName>
    <definedName name="DDT" localSheetId="46" hidden="1">{"empresa",#N/A,FALSE,"xEMPRESA"}</definedName>
    <definedName name="DDT" localSheetId="37" hidden="1">{"empresa",#N/A,FALSE,"xEMPRESA"}</definedName>
    <definedName name="DDT" localSheetId="38" hidden="1">{"empresa",#N/A,FALSE,"xEMPRESA"}</definedName>
    <definedName name="DDT" localSheetId="40" hidden="1">{"empresa",#N/A,FALSE,"xEMPRESA"}</definedName>
    <definedName name="DDT" localSheetId="23" hidden="1">{"empresa",#N/A,FALSE,"xEMPRESA"}</definedName>
    <definedName name="DDT" localSheetId="24" hidden="1">{"empresa",#N/A,FALSE,"xEMPRESA"}</definedName>
    <definedName name="DDT" localSheetId="25" hidden="1">{"empresa",#N/A,FALSE,"xEMPRESA"}</definedName>
    <definedName name="DDT" localSheetId="26" hidden="1">{"empresa",#N/A,FALSE,"xEMPRESA"}</definedName>
    <definedName name="DDT" localSheetId="27" hidden="1">{"empresa",#N/A,FALSE,"xEMPRESA"}</definedName>
    <definedName name="DDT" localSheetId="28" hidden="1">{"empresa",#N/A,FALSE,"xEMPRESA"}</definedName>
    <definedName name="DDT" localSheetId="33" hidden="1">{"empresa",#N/A,FALSE,"xEMPRESA"}</definedName>
    <definedName name="DDT" localSheetId="35" hidden="1">{"empresa",#N/A,FALSE,"xEMPRESA"}</definedName>
    <definedName name="DDT" localSheetId="41" hidden="1">{"empresa",#N/A,FALSE,"xEMPRESA"}</definedName>
    <definedName name="DDT" localSheetId="43" hidden="1">{"empresa",#N/A,FALSE,"xEMPRESA"}</definedName>
    <definedName name="DDT" hidden="1">{"empresa",#N/A,FALSE,"xEMPRESA"}</definedName>
    <definedName name="de" localSheetId="187"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17"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0"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1"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2"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9"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3"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4"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5"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6"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7" hidden="1">{TRUE,TRUE,-2.75,-17.75,483,276.75,FALSE,TRUE,TRUE,TRUE,0,2,#N/A,1,#N/A,6.24489795918367,20,1,FALSE,FALSE,3,TRUE,1,FALSE,75,"Swvu.OPEF._.97.","ACwvu.OPEF._.97.",#N/A,FALSE,FALSE,1.88,0.787401575,0.39,1.56,1,"","",FALSE,FALSE,FALSE,FALSE,1,#N/A,1,1,"=R4C2:R117C9",FALSE,"Rwvu.OPEF._.97.",#N/A,FALSE,FALSE,FALSE,5,300,300,FALSE,FALSE,TRUE,TRUE,TRUE}</definedName>
    <definedName name="de" localSheetId="28" hidden="1">{TRUE,TRUE,-2.75,-17.75,483,276.75,FALSE,TRUE,TRUE,TRUE,0,2,#N/A,1,#N/A,6.24489795918367,20,1,FALSE,FALSE,3,TRUE,1,FALSE,75,"Swvu.OPEF._.97.","ACwvu.OPEF._.97.",#N/A,FALSE,FALSE,1.88,0.787401575,0.39,1.56,1,"","",FALSE,FALSE,FALSE,FALSE,1,#N/A,1,1,"=R4C2:R117C9",FALSE,"Rwvu.OPEF._.97.",#N/A,FALSE,FALSE,FALSE,5,300,300,FALSE,FALSE,TRUE,TRUE,TRUE}</definedName>
    <definedName name="de" hidden="1">{TRUE,TRUE,-2.75,-17.75,483,276.75,FALSE,TRUE,TRUE,TRUE,0,2,#N/A,1,#N/A,6.24489795918367,20,1,FALSE,FALSE,3,TRUE,1,FALSE,75,"Swvu.OPEF._.97.","ACwvu.OPEF._.97.",#N/A,FALSE,FALSE,1.88,0.787401575,0.39,1.56,1,"","",FALSE,FALSE,FALSE,FALSE,1,#N/A,1,1,"=R4C2:R117C9",FALSE,"Rwvu.OPEF._.97.",#N/A,FALSE,FALSE,FALSE,5,300,300,FALSE,FALSE,TRUE,TRUE,TRUE}</definedName>
    <definedName name="de_recuperacion" localSheetId="22">#REF!</definedName>
    <definedName name="de_recuperacion" localSheetId="46">#REF!</definedName>
    <definedName name="de_recuperacion">#REF!</definedName>
    <definedName name="debajo98" localSheetId="185">#REF!</definedName>
    <definedName name="debajo98" localSheetId="187">#REF!</definedName>
    <definedName name="debajo98" localSheetId="188">#REF!</definedName>
    <definedName name="debajo98" localSheetId="7">#REF!</definedName>
    <definedName name="debajo98" localSheetId="9">#REF!</definedName>
    <definedName name="debajo98" localSheetId="22">#REF!</definedName>
    <definedName name="debajo98" localSheetId="45">#REF!</definedName>
    <definedName name="debajo98" localSheetId="54">#REF!</definedName>
    <definedName name="debajo98" localSheetId="46">#REF!</definedName>
    <definedName name="debajo98" localSheetId="183">#REF!</definedName>
    <definedName name="debajo98" localSheetId="41">#REF!</definedName>
    <definedName name="debajo98" localSheetId="43">#REF!</definedName>
    <definedName name="debajo98">#REF!</definedName>
    <definedName name="debt" localSheetId="7">#REF!</definedName>
    <definedName name="debt" localSheetId="22">#REF!</definedName>
    <definedName name="debt" localSheetId="45">#REF!</definedName>
    <definedName name="debt" localSheetId="46">#REF!</definedName>
    <definedName name="debt" localSheetId="41">#REF!</definedName>
    <definedName name="debt" localSheetId="43">#REF!</definedName>
    <definedName name="debt">#REF!</definedName>
    <definedName name="DEDO"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4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 localSheetId="7">#REF!</definedName>
    <definedName name="DEG" localSheetId="22">#REF!</definedName>
    <definedName name="DEG" localSheetId="45">#REF!</definedName>
    <definedName name="DEG" localSheetId="46">#REF!</definedName>
    <definedName name="DEG" localSheetId="41">#REF!</definedName>
    <definedName name="DEG" localSheetId="43">#REF!</definedName>
    <definedName name="DEG">#REF!</definedName>
    <definedName name="DEM" localSheetId="7">#REF!</definedName>
    <definedName name="DEM" localSheetId="22">#REF!</definedName>
    <definedName name="DEM" localSheetId="45">#REF!</definedName>
    <definedName name="DEM" localSheetId="46">#REF!</definedName>
    <definedName name="DEM" localSheetId="41">#REF!</definedName>
    <definedName name="DEM" localSheetId="43">#REF!</definedName>
    <definedName name="DEM">#REF!</definedName>
    <definedName name="DEPAR_CA" localSheetId="7">#REF!</definedName>
    <definedName name="DEPAR_CA" localSheetId="9">#REF!</definedName>
    <definedName name="DEPAR_CA" localSheetId="22">#REF!</definedName>
    <definedName name="DEPAR_CA" localSheetId="45">#REF!</definedName>
    <definedName name="DEPAR_CA" localSheetId="46">#REF!</definedName>
    <definedName name="DEPAR_CA" localSheetId="41">#REF!</definedName>
    <definedName name="DEPAR_CA" localSheetId="43">#REF!</definedName>
    <definedName name="DEPAR_CA">#REF!</definedName>
    <definedName name="DEPAR_DEP" localSheetId="7">#REF!</definedName>
    <definedName name="DEPAR_DEP" localSheetId="9">#REF!</definedName>
    <definedName name="DEPAR_DEP" localSheetId="22">#REF!</definedName>
    <definedName name="DEPAR_DEP" localSheetId="45">#REF!</definedName>
    <definedName name="DEPAR_DEP" localSheetId="46">#REF!</definedName>
    <definedName name="DEPAR_DEP" localSheetId="41">#REF!</definedName>
    <definedName name="DEPAR_DEP" localSheetId="43">#REF!</definedName>
    <definedName name="DEPAR_DEP">#REF!</definedName>
    <definedName name="DEPAR_MUN" localSheetId="7">#REF!</definedName>
    <definedName name="DEPAR_MUN" localSheetId="9">#REF!</definedName>
    <definedName name="DEPAR_MUN" localSheetId="22">#REF!</definedName>
    <definedName name="DEPAR_MUN" localSheetId="45">#REF!</definedName>
    <definedName name="DEPAR_MUN" localSheetId="46">#REF!</definedName>
    <definedName name="DEPAR_MUN" localSheetId="41">#REF!</definedName>
    <definedName name="DEPAR_MUN" localSheetId="43">#REF!</definedName>
    <definedName name="DEPAR_MUN">#REF!</definedName>
    <definedName name="DEPTO" localSheetId="7">#REF!</definedName>
    <definedName name="DEPTO" localSheetId="9">#REF!</definedName>
    <definedName name="DEPTO" localSheetId="22">#REF!</definedName>
    <definedName name="DEPTO" localSheetId="32">#REF!</definedName>
    <definedName name="DEPTO" localSheetId="34">#REF!</definedName>
    <definedName name="DEPTO" localSheetId="36">#REF!</definedName>
    <definedName name="DEPTO" localSheetId="39">#REF!</definedName>
    <definedName name="DEPTO" localSheetId="45">#REF!</definedName>
    <definedName name="DEPTO" localSheetId="46">#REF!</definedName>
    <definedName name="DEPTO" localSheetId="37">#REF!</definedName>
    <definedName name="DEPTO" localSheetId="38">#REF!</definedName>
    <definedName name="DEPTO" localSheetId="40">#REF!</definedName>
    <definedName name="DEPTO" localSheetId="33">#REF!</definedName>
    <definedName name="DEPTO" localSheetId="35">#REF!</definedName>
    <definedName name="DEPTO" localSheetId="41">#REF!</definedName>
    <definedName name="DEPTO" localSheetId="43">#REF!</definedName>
    <definedName name="DEPTO">#REF!</definedName>
    <definedName name="DEPTO_2002" localSheetId="7">#REF!</definedName>
    <definedName name="DEPTO_2002" localSheetId="9">#REF!</definedName>
    <definedName name="DEPTO_2002" localSheetId="22">#REF!</definedName>
    <definedName name="DEPTO_2002" localSheetId="32">#REF!</definedName>
    <definedName name="DEPTO_2002" localSheetId="34">#REF!</definedName>
    <definedName name="DEPTO_2002" localSheetId="36">#REF!</definedName>
    <definedName name="DEPTO_2002" localSheetId="39">#REF!</definedName>
    <definedName name="DEPTO_2002" localSheetId="45">#REF!</definedName>
    <definedName name="DEPTO_2002" localSheetId="46">#REF!</definedName>
    <definedName name="DEPTO_2002" localSheetId="37">#REF!</definedName>
    <definedName name="DEPTO_2002" localSheetId="38">#REF!</definedName>
    <definedName name="DEPTO_2002" localSheetId="40">#REF!</definedName>
    <definedName name="DEPTO_2002" localSheetId="33">#REF!</definedName>
    <definedName name="DEPTO_2002" localSheetId="35">#REF!</definedName>
    <definedName name="DEPTO_2002" localSheetId="41">#REF!</definedName>
    <definedName name="DEPTO_2002" localSheetId="43">#REF!</definedName>
    <definedName name="DEPTO_2002">#REF!</definedName>
    <definedName name="DEQ" localSheetId="7">#REF!</definedName>
    <definedName name="DEQ" localSheetId="22">#REF!</definedName>
    <definedName name="DEQ" localSheetId="32">#REF!</definedName>
    <definedName name="DEQ" localSheetId="34">#REF!</definedName>
    <definedName name="DEQ" localSheetId="36">#REF!</definedName>
    <definedName name="DEQ" localSheetId="39">#REF!</definedName>
    <definedName name="DEQ" localSheetId="45">#REF!</definedName>
    <definedName name="DEQ" localSheetId="46">#REF!</definedName>
    <definedName name="DEQ" localSheetId="37">#REF!</definedName>
    <definedName name="DEQ" localSheetId="38">#REF!</definedName>
    <definedName name="DEQ" localSheetId="40">#REF!</definedName>
    <definedName name="DEQ" localSheetId="33">#REF!</definedName>
    <definedName name="DEQ" localSheetId="35">#REF!</definedName>
    <definedName name="DEQ" localSheetId="41">#REF!</definedName>
    <definedName name="DEQ" localSheetId="43">#REF!</definedName>
    <definedName name="DEQ">#REF!</definedName>
    <definedName name="desapla" localSheetId="8" hidden="1">{"INGRESOS DOLARES",#N/A,FALSE,"informes"}</definedName>
    <definedName name="desapla" localSheetId="17" hidden="1">{"INGRESOS DOLARES",#N/A,FALSE,"informes"}</definedName>
    <definedName name="desapla" localSheetId="18" hidden="1">{"INGRESOS DOLARES",#N/A,FALSE,"informes"}</definedName>
    <definedName name="desapla" localSheetId="19" hidden="1">{"INGRESOS DOLARES",#N/A,FALSE,"informes"}</definedName>
    <definedName name="desapla" localSheetId="20" hidden="1">{"INGRESOS DOLARES",#N/A,FALSE,"informes"}</definedName>
    <definedName name="desapla" localSheetId="21" hidden="1">{"INGRESOS DOLARES",#N/A,FALSE,"informes"}</definedName>
    <definedName name="desapla" localSheetId="22" hidden="1">{"INGRESOS DOLARES",#N/A,FALSE,"informes"}</definedName>
    <definedName name="desapla" localSheetId="29" hidden="1">{"INGRESOS DOLARES",#N/A,FALSE,"informes"}</definedName>
    <definedName name="desapla" localSheetId="23" hidden="1">{"INGRESOS DOLARES",#N/A,FALSE,"informes"}</definedName>
    <definedName name="desapla" localSheetId="24" hidden="1">{"INGRESOS DOLARES",#N/A,FALSE,"informes"}</definedName>
    <definedName name="desapla" localSheetId="25" hidden="1">{"INGRESOS DOLARES",#N/A,FALSE,"informes"}</definedName>
    <definedName name="desapla" localSheetId="26" hidden="1">{"INGRESOS DOLARES",#N/A,FALSE,"informes"}</definedName>
    <definedName name="desapla" localSheetId="27" hidden="1">{"INGRESOS DOLARES",#N/A,FALSE,"informes"}</definedName>
    <definedName name="desapla" localSheetId="28" hidden="1">{"INGRESOS DOLARES",#N/A,FALSE,"informes"}</definedName>
    <definedName name="desapla" hidden="1">{"INGRESOS DOLARES",#N/A,FALSE,"informes"}</definedName>
    <definedName name="DetalladaPresupuestario_2_Tabla_de_referencias_cruzadas" localSheetId="7">#REF!</definedName>
    <definedName name="DetalladaPresupuestario_2_Tabla_de_referencias_cruzadas" localSheetId="22">#REF!</definedName>
    <definedName name="DetalladaPresupuestario_2_Tabla_de_referencias_cruzadas" localSheetId="36">#REF!</definedName>
    <definedName name="DetalladaPresupuestario_2_Tabla_de_referencias_cruzadas" localSheetId="39">#REF!</definedName>
    <definedName name="DetalladaPresupuestario_2_Tabla_de_referencias_cruzadas" localSheetId="37">#REF!</definedName>
    <definedName name="DetalladaPresupuestario_2_Tabla_de_referencias_cruzadas" localSheetId="38">#REF!</definedName>
    <definedName name="DetalladaPresupuestario_2_Tabla_de_referencias_cruzadas" localSheetId="40">#REF!</definedName>
    <definedName name="DetalladaPresupuestario_2_Tabla_de_referencias_cruzadas" localSheetId="41">#REF!</definedName>
    <definedName name="DetalladaPresupuestario_2_Tabla_de_referencias_cruzadas" localSheetId="43">#REF!</definedName>
    <definedName name="DetalladaPresupuestario_2_Tabla_de_referencias_cruzadas">#REF!</definedName>
    <definedName name="DETALLE_" localSheetId="185">#REF!</definedName>
    <definedName name="DETALLE_" localSheetId="187">#REF!</definedName>
    <definedName name="DETALLE_" localSheetId="188">#REF!</definedName>
    <definedName name="DETALLE_" localSheetId="7">#REF!</definedName>
    <definedName name="DETALLE_" localSheetId="9">#REF!</definedName>
    <definedName name="DETALLE_" localSheetId="22">#REF!</definedName>
    <definedName name="DETALLE_" localSheetId="36">#REF!</definedName>
    <definedName name="DETALLE_" localSheetId="39">#REF!</definedName>
    <definedName name="DETALLE_" localSheetId="45">#REF!</definedName>
    <definedName name="DETALLE_" localSheetId="44">#REF!</definedName>
    <definedName name="DETALLE_" localSheetId="46">#REF!</definedName>
    <definedName name="DETALLE_" localSheetId="47">#REF!</definedName>
    <definedName name="DETALLE_" localSheetId="183">#REF!</definedName>
    <definedName name="DETALLE_" localSheetId="37">#REF!</definedName>
    <definedName name="DETALLE_" localSheetId="38">#REF!</definedName>
    <definedName name="DETALLE_" localSheetId="40">#REF!</definedName>
    <definedName name="DETALLE_" localSheetId="41">#REF!</definedName>
    <definedName name="DETALLE_" localSheetId="43">#REF!</definedName>
    <definedName name="DETALLE_">#REF!</definedName>
    <definedName name="DETALLE_DE_LA_COMPOSICION_DEL_PRESUPUESTO_DE_RENTAS_DE_LA_NACION" localSheetId="187">#REF!</definedName>
    <definedName name="DETALLE_DE_LA_COMPOSICION_DEL_PRESUPUESTO_DE_RENTAS_DE_LA_NACION" localSheetId="188">#REF!</definedName>
    <definedName name="DETALLE_DE_LA_COMPOSICION_DEL_PRESUPUESTO_DE_RENTAS_DE_LA_NACION" localSheetId="7">#REF!</definedName>
    <definedName name="DETALLE_DE_LA_COMPOSICION_DEL_PRESUPUESTO_DE_RENTAS_DE_LA_NACION" localSheetId="9">#REF!</definedName>
    <definedName name="DETALLE_DE_LA_COMPOSICION_DEL_PRESUPUESTO_DE_RENTAS_DE_LA_NACION" localSheetId="18">#REF!</definedName>
    <definedName name="DETALLE_DE_LA_COMPOSICION_DEL_PRESUPUESTO_DE_RENTAS_DE_LA_NACION" localSheetId="19">#REF!</definedName>
    <definedName name="DETALLE_DE_LA_COMPOSICION_DEL_PRESUPUESTO_DE_RENTAS_DE_LA_NACION" localSheetId="20">#REF!</definedName>
    <definedName name="DETALLE_DE_LA_COMPOSICION_DEL_PRESUPUESTO_DE_RENTAS_DE_LA_NACION" localSheetId="21">#REF!</definedName>
    <definedName name="DETALLE_DE_LA_COMPOSICION_DEL_PRESUPUESTO_DE_RENTAS_DE_LA_NACION" localSheetId="22">#REF!</definedName>
    <definedName name="DETALLE_DE_LA_COMPOSICION_DEL_PRESUPUESTO_DE_RENTAS_DE_LA_NACION" localSheetId="45">#REF!</definedName>
    <definedName name="DETALLE_DE_LA_COMPOSICION_DEL_PRESUPUESTO_DE_RENTAS_DE_LA_NACION" localSheetId="54">#REF!</definedName>
    <definedName name="DETALLE_DE_LA_COMPOSICION_DEL_PRESUPUESTO_DE_RENTAS_DE_LA_NACION" localSheetId="46">#REF!</definedName>
    <definedName name="DETALLE_DE_LA_COMPOSICION_DEL_PRESUPUESTO_DE_RENTAS_DE_LA_NACION" localSheetId="41">#REF!</definedName>
    <definedName name="DETALLE_DE_LA_COMPOSICION_DEL_PRESUPUESTO_DE_RENTAS_DE_LA_NACION" localSheetId="43">#REF!</definedName>
    <definedName name="DETALLE_DE_LA_COMPOSICION_DEL_PRESUPUESTO_DE_RENTAS_DE_LA_NACION">#REF!</definedName>
    <definedName name="DETALLE1996" localSheetId="185">#REF!</definedName>
    <definedName name="DETALLE1996" localSheetId="187">#REF!</definedName>
    <definedName name="DETALLE1996" localSheetId="188">#REF!</definedName>
    <definedName name="DETALLE1996" localSheetId="7">#REF!</definedName>
    <definedName name="DETALLE1996" localSheetId="9">#REF!</definedName>
    <definedName name="DETALLE1996" localSheetId="22">#REF!</definedName>
    <definedName name="DETALLE1996" localSheetId="32">#REF!</definedName>
    <definedName name="DETALLE1996" localSheetId="34">#REF!</definedName>
    <definedName name="DETALLE1996" localSheetId="36">#REF!</definedName>
    <definedName name="DETALLE1996" localSheetId="39">#REF!</definedName>
    <definedName name="DETALLE1996" localSheetId="45">#REF!</definedName>
    <definedName name="DETALLE1996" localSheetId="54">#REF!</definedName>
    <definedName name="DETALLE1996" localSheetId="56">#REF!</definedName>
    <definedName name="DETALLE1996" localSheetId="59">#REF!</definedName>
    <definedName name="DETALLE1996" localSheetId="62">#REF!</definedName>
    <definedName name="DETALLE1996" localSheetId="78">#REF!</definedName>
    <definedName name="DETALLE1996" localSheetId="80">#REF!</definedName>
    <definedName name="DETALLE1996" localSheetId="83">#REF!</definedName>
    <definedName name="DETALLE1996" localSheetId="86">#REF!</definedName>
    <definedName name="DETALLE1996" localSheetId="46">#REF!</definedName>
    <definedName name="DETALLE1996" localSheetId="183">#REF!</definedName>
    <definedName name="DETALLE1996" localSheetId="37">#REF!</definedName>
    <definedName name="DETALLE1996" localSheetId="38">#REF!</definedName>
    <definedName name="DETALLE1996" localSheetId="40">#REF!</definedName>
    <definedName name="DETALLE1996" localSheetId="33">#REF!</definedName>
    <definedName name="DETALLE1996" localSheetId="35">#REF!</definedName>
    <definedName name="DETALLE1996" localSheetId="41">#REF!</definedName>
    <definedName name="DETALLE1996" localSheetId="43">#REF!</definedName>
    <definedName name="DETALLE1996">#REF!</definedName>
    <definedName name="DETALLE1997" localSheetId="185">#REF!</definedName>
    <definedName name="DETALLE1997" localSheetId="188">#REF!</definedName>
    <definedName name="DETALLE1997" localSheetId="7">#REF!</definedName>
    <definedName name="DETALLE1997" localSheetId="9">#REF!</definedName>
    <definedName name="DETALLE1997" localSheetId="22">#REF!</definedName>
    <definedName name="DETALLE1997" localSheetId="32">#REF!</definedName>
    <definedName name="DETALLE1997" localSheetId="34">#REF!</definedName>
    <definedName name="DETALLE1997" localSheetId="36">#REF!</definedName>
    <definedName name="DETALLE1997" localSheetId="39">#REF!</definedName>
    <definedName name="DETALLE1997" localSheetId="45">#REF!</definedName>
    <definedName name="DETALLE1997" localSheetId="54">#REF!</definedName>
    <definedName name="DETALLE1997" localSheetId="56">#REF!</definedName>
    <definedName name="DETALLE1997" localSheetId="59">#REF!</definedName>
    <definedName name="DETALLE1997" localSheetId="62">#REF!</definedName>
    <definedName name="DETALLE1997" localSheetId="78">#REF!</definedName>
    <definedName name="DETALLE1997" localSheetId="80">#REF!</definedName>
    <definedName name="DETALLE1997" localSheetId="83">#REF!</definedName>
    <definedName name="DETALLE1997" localSheetId="86">#REF!</definedName>
    <definedName name="DETALLE1997" localSheetId="46">#REF!</definedName>
    <definedName name="DETALLE1997" localSheetId="183">#REF!</definedName>
    <definedName name="DETALLE1997" localSheetId="37">#REF!</definedName>
    <definedName name="DETALLE1997" localSheetId="38">#REF!</definedName>
    <definedName name="DETALLE1997" localSheetId="40">#REF!</definedName>
    <definedName name="DETALLE1997" localSheetId="33">#REF!</definedName>
    <definedName name="DETALLE1997" localSheetId="35">#REF!</definedName>
    <definedName name="DETALLE1997" localSheetId="41">#REF!</definedName>
    <definedName name="DETALLE1997" localSheetId="43">#REF!</definedName>
    <definedName name="DETALLE1997">#REF!</definedName>
    <definedName name="DetalleMGMP" localSheetId="22">#REF!</definedName>
    <definedName name="DetalleMGMP" localSheetId="46">#REF!</definedName>
    <definedName name="DetalleMGMP">#REF!</definedName>
    <definedName name="DETALLING" localSheetId="185">#REF!</definedName>
    <definedName name="DETALLING" localSheetId="188">#REF!</definedName>
    <definedName name="DETALLING" localSheetId="7">#REF!</definedName>
    <definedName name="DETALLING" localSheetId="9">#REF!</definedName>
    <definedName name="DETALLING" localSheetId="22">#REF!</definedName>
    <definedName name="DETALLING" localSheetId="32">#REF!</definedName>
    <definedName name="DETALLING" localSheetId="34">#REF!</definedName>
    <definedName name="DETALLING" localSheetId="36">#REF!</definedName>
    <definedName name="DETALLING" localSheetId="39">#REF!</definedName>
    <definedName name="DETALLING" localSheetId="45">#REF!</definedName>
    <definedName name="DETALLING" localSheetId="44">#REF!</definedName>
    <definedName name="DETALLING" localSheetId="46">#REF!</definedName>
    <definedName name="DETALLING" localSheetId="47">#REF!</definedName>
    <definedName name="DETALLING" localSheetId="183">#REF!</definedName>
    <definedName name="DETALLING" localSheetId="37">#REF!</definedName>
    <definedName name="DETALLING" localSheetId="38">#REF!</definedName>
    <definedName name="DETALLING" localSheetId="40">#REF!</definedName>
    <definedName name="DETALLING" localSheetId="33">#REF!</definedName>
    <definedName name="DETALLING" localSheetId="35">#REF!</definedName>
    <definedName name="DETALLING" localSheetId="41">#REF!</definedName>
    <definedName name="DETALLING" localSheetId="43">#REF!</definedName>
    <definedName name="DETALLING">#REF!</definedName>
    <definedName name="deuda" localSheetId="185">#REF!</definedName>
    <definedName name="deuda" localSheetId="188">#REF!</definedName>
    <definedName name="deuda" localSheetId="7">#REF!</definedName>
    <definedName name="deuda" localSheetId="9">#REF!</definedName>
    <definedName name="deuda" localSheetId="22">#REF!</definedName>
    <definedName name="deuda" localSheetId="45">#REF!</definedName>
    <definedName name="deuda" localSheetId="56">#REF!</definedName>
    <definedName name="deuda" localSheetId="59">#REF!</definedName>
    <definedName name="deuda" localSheetId="62">#REF!</definedName>
    <definedName name="deuda" localSheetId="78">#REF!</definedName>
    <definedName name="deuda" localSheetId="80">#REF!</definedName>
    <definedName name="deuda" localSheetId="83">#REF!</definedName>
    <definedName name="deuda" localSheetId="86">#REF!</definedName>
    <definedName name="deuda" localSheetId="46">#REF!</definedName>
    <definedName name="deuda" localSheetId="183">#REF!</definedName>
    <definedName name="deuda" localSheetId="41">#REF!</definedName>
    <definedName name="deuda" localSheetId="43">#REF!</definedName>
    <definedName name="deuda">#REF!</definedName>
    <definedName name="DEUDA_FLOTANTE_1990_1998" localSheetId="185">#REF!</definedName>
    <definedName name="DEUDA_FLOTANTE_1990_1998" localSheetId="188">#REF!</definedName>
    <definedName name="DEUDA_FLOTANTE_1990_1998" localSheetId="7">#REF!</definedName>
    <definedName name="DEUDA_FLOTANTE_1990_1998" localSheetId="9">#REF!</definedName>
    <definedName name="DEUDA_FLOTANTE_1990_1998" localSheetId="22">#REF!</definedName>
    <definedName name="DEUDA_FLOTANTE_1990_1998" localSheetId="45">#REF!</definedName>
    <definedName name="DEUDA_FLOTANTE_1990_1998" localSheetId="56">#REF!</definedName>
    <definedName name="DEUDA_FLOTANTE_1990_1998" localSheetId="59">#REF!</definedName>
    <definedName name="DEUDA_FLOTANTE_1990_1998" localSheetId="62">#REF!</definedName>
    <definedName name="DEUDA_FLOTANTE_1990_1998" localSheetId="78">#REF!</definedName>
    <definedName name="DEUDA_FLOTANTE_1990_1998" localSheetId="80">#REF!</definedName>
    <definedName name="DEUDA_FLOTANTE_1990_1998" localSheetId="83">#REF!</definedName>
    <definedName name="DEUDA_FLOTANTE_1990_1998" localSheetId="86">#REF!</definedName>
    <definedName name="DEUDA_FLOTANTE_1990_1998" localSheetId="46">#REF!</definedName>
    <definedName name="DEUDA_FLOTANTE_1990_1998" localSheetId="183">#REF!</definedName>
    <definedName name="DEUDA_FLOTANTE_1990_1998" localSheetId="41">#REF!</definedName>
    <definedName name="DEUDA_FLOTANTE_1990_1998" localSheetId="43">#REF!</definedName>
    <definedName name="DEUDA_FLOTANTE_1990_1998">#REF!</definedName>
    <definedName name="DEV" localSheetId="7">#REF!</definedName>
    <definedName name="DEV" localSheetId="22">#REF!</definedName>
    <definedName name="DEV" localSheetId="45">#REF!</definedName>
    <definedName name="DEV" localSheetId="46">#REF!</definedName>
    <definedName name="DEV" localSheetId="41">#REF!</definedName>
    <definedName name="DEV" localSheetId="43">#REF!</definedName>
    <definedName name="DEV">#REF!</definedName>
    <definedName name="Dev00" localSheetId="7">#REF!</definedName>
    <definedName name="Dev00" localSheetId="22">#REF!</definedName>
    <definedName name="Dev00" localSheetId="45">#REF!</definedName>
    <definedName name="Dev00" localSheetId="46">#REF!</definedName>
    <definedName name="Dev00" localSheetId="41">#REF!</definedName>
    <definedName name="Dev00" localSheetId="43">#REF!</definedName>
    <definedName name="Dev00">#REF!</definedName>
    <definedName name="df" localSheetId="7">#REF!</definedName>
    <definedName name="df" localSheetId="9" hidden="1">{"trimestre",#N/A,FALSE,"TRIMESTRE"}</definedName>
    <definedName name="df" localSheetId="10" hidden="1">{"trimestre",#N/A,FALSE,"TRIMESTRE"}</definedName>
    <definedName name="df" localSheetId="11" hidden="1">{"trimestre",#N/A,FALSE,"TRIMESTRE"}</definedName>
    <definedName name="df" localSheetId="12" hidden="1">{"trimestre",#N/A,FALSE,"TRIMESTRE"}</definedName>
    <definedName name="df" localSheetId="13" hidden="1">{"trimestre",#N/A,FALSE,"TRIMESTRE"}</definedName>
    <definedName name="df" localSheetId="14" hidden="1">{"trimestre",#N/A,FALSE,"TRIMESTRE"}</definedName>
    <definedName name="df" localSheetId="15" hidden="1">{"trimestre",#N/A,FALSE,"TRIMESTRE"}</definedName>
    <definedName name="df" localSheetId="17" hidden="1">{"trimestre",#N/A,FALSE,"TRIMESTRE"}</definedName>
    <definedName name="df" localSheetId="22">#REF!</definedName>
    <definedName name="df" localSheetId="32">#REF!</definedName>
    <definedName name="df" localSheetId="34">#REF!</definedName>
    <definedName name="df" localSheetId="36">#REF!</definedName>
    <definedName name="df" localSheetId="39">#REF!</definedName>
    <definedName name="df" localSheetId="45">#REF!</definedName>
    <definedName name="df" localSheetId="46" hidden="1">{"trimestre",#N/A,FALSE,"TRIMESTRE"}</definedName>
    <definedName name="df" localSheetId="37">#REF!</definedName>
    <definedName name="df" localSheetId="38">#REF!</definedName>
    <definedName name="df" localSheetId="40">#REF!</definedName>
    <definedName name="df" localSheetId="33">#REF!</definedName>
    <definedName name="df" localSheetId="35">#REF!</definedName>
    <definedName name="df" localSheetId="41" hidden="1">{"trimestre",#N/A,FALSE,"TRIMESTRE"}</definedName>
    <definedName name="df" localSheetId="43" hidden="1">{"trimestre",#N/A,FALSE,"TRIMESTRE"}</definedName>
    <definedName name="df">#REF!</definedName>
    <definedName name="DFB" localSheetId="22">#REF!</definedName>
    <definedName name="DFB" localSheetId="46">#REF!</definedName>
    <definedName name="DFB">#REF!</definedName>
    <definedName name="dfd" localSheetId="7" hidden="1">{"empresa",#N/A,FALSE,"xEMPRESA"}</definedName>
    <definedName name="dfd" localSheetId="8" hidden="1">{"empresa",#N/A,FALSE,"xEMPRESA"}</definedName>
    <definedName name="dfd" localSheetId="9" hidden="1">{"empresa",#N/A,FALSE,"xEMPRESA"}</definedName>
    <definedName name="dfd" localSheetId="10" hidden="1">{"empresa",#N/A,FALSE,"xEMPRESA"}</definedName>
    <definedName name="dfd" localSheetId="11" hidden="1">{"empresa",#N/A,FALSE,"xEMPRESA"}</definedName>
    <definedName name="dfd" localSheetId="12" hidden="1">{"empresa",#N/A,FALSE,"xEMPRESA"}</definedName>
    <definedName name="dfd" localSheetId="13" hidden="1">{"empresa",#N/A,FALSE,"xEMPRESA"}</definedName>
    <definedName name="dfd" localSheetId="14" hidden="1">{"empresa",#N/A,FALSE,"xEMPRESA"}</definedName>
    <definedName name="dfd" localSheetId="15" hidden="1">{"empresa",#N/A,FALSE,"xEMPRESA"}</definedName>
    <definedName name="dfd" localSheetId="17" hidden="1">{"empresa",#N/A,FALSE,"xEMPRESA"}</definedName>
    <definedName name="dfd" localSheetId="18" hidden="1">{"empresa",#N/A,FALSE,"xEMPRESA"}</definedName>
    <definedName name="dfd" localSheetId="19" hidden="1">{"empresa",#N/A,FALSE,"xEMPRESA"}</definedName>
    <definedName name="dfd" localSheetId="20" hidden="1">{"empresa",#N/A,FALSE,"xEMPRESA"}</definedName>
    <definedName name="dfd" localSheetId="21" hidden="1">{"empresa",#N/A,FALSE,"xEMPRESA"}</definedName>
    <definedName name="dfd" localSheetId="22" hidden="1">{"empresa",#N/A,FALSE,"xEMPRESA"}</definedName>
    <definedName name="dfd" localSheetId="29" hidden="1">{"empresa",#N/A,FALSE,"xEMPRESA"}</definedName>
    <definedName name="dfd" localSheetId="32" hidden="1">{"empresa",#N/A,FALSE,"xEMPRESA"}</definedName>
    <definedName name="dfd" localSheetId="34" hidden="1">{"empresa",#N/A,FALSE,"xEMPRESA"}</definedName>
    <definedName name="dfd" localSheetId="36" hidden="1">{"empresa",#N/A,FALSE,"xEMPRESA"}</definedName>
    <definedName name="dfd" localSheetId="39" hidden="1">{"empresa",#N/A,FALSE,"xEMPRESA"}</definedName>
    <definedName name="dfd" localSheetId="45" hidden="1">{"empresa",#N/A,FALSE,"xEMPRESA"}</definedName>
    <definedName name="dfd" localSheetId="46" hidden="1">{"empresa",#N/A,FALSE,"xEMPRESA"}</definedName>
    <definedName name="dfd" localSheetId="37" hidden="1">{"empresa",#N/A,FALSE,"xEMPRESA"}</definedName>
    <definedName name="dfd" localSheetId="38" hidden="1">{"empresa",#N/A,FALSE,"xEMPRESA"}</definedName>
    <definedName name="dfd" localSheetId="40" hidden="1">{"empresa",#N/A,FALSE,"xEMPRESA"}</definedName>
    <definedName name="dfd" localSheetId="23" hidden="1">{"empresa",#N/A,FALSE,"xEMPRESA"}</definedName>
    <definedName name="dfd" localSheetId="24" hidden="1">{"empresa",#N/A,FALSE,"xEMPRESA"}</definedName>
    <definedName name="dfd" localSheetId="25" hidden="1">{"empresa",#N/A,FALSE,"xEMPRESA"}</definedName>
    <definedName name="dfd" localSheetId="26" hidden="1">{"empresa",#N/A,FALSE,"xEMPRESA"}</definedName>
    <definedName name="dfd" localSheetId="27" hidden="1">{"empresa",#N/A,FALSE,"xEMPRESA"}</definedName>
    <definedName name="dfd" localSheetId="28" hidden="1">{"empresa",#N/A,FALSE,"xEMPRESA"}</definedName>
    <definedName name="dfd" localSheetId="33" hidden="1">{"empresa",#N/A,FALSE,"xEMPRESA"}</definedName>
    <definedName name="dfd" localSheetId="35" hidden="1">{"empresa",#N/A,FALSE,"xEMPRESA"}</definedName>
    <definedName name="dfd" localSheetId="41" hidden="1">{"empresa",#N/A,FALSE,"xEMPRESA"}</definedName>
    <definedName name="dfd" localSheetId="43" hidden="1">{"empresa",#N/A,FALSE,"xEMPRESA"}</definedName>
    <definedName name="dfd" hidden="1">{"empresa",#N/A,FALSE,"xEMPRESA"}</definedName>
    <definedName name="DFDF" localSheetId="8" hidden="1">{"'1999'!$A$1:$F$66"}</definedName>
    <definedName name="DFDF" localSheetId="17" hidden="1">{"'1999'!$A$1:$F$66"}</definedName>
    <definedName name="DFDF" localSheetId="18" hidden="1">{"'1999'!$A$1:$F$66"}</definedName>
    <definedName name="DFDF" localSheetId="19" hidden="1">{"'1999'!$A$1:$F$66"}</definedName>
    <definedName name="DFDF" localSheetId="20" hidden="1">{"'1999'!$A$1:$F$66"}</definedName>
    <definedName name="DFDF" localSheetId="21" hidden="1">{"'1999'!$A$1:$F$66"}</definedName>
    <definedName name="DFDF" localSheetId="22" hidden="1">{"'1999'!$A$1:$F$66"}</definedName>
    <definedName name="DFDF" localSheetId="29" hidden="1">{"'1999'!$A$1:$F$66"}</definedName>
    <definedName name="DFDF" localSheetId="46" hidden="1">{"'1999'!$A$1:$F$66"}</definedName>
    <definedName name="DFDF" localSheetId="23" hidden="1">{"'1999'!$A$1:$F$66"}</definedName>
    <definedName name="DFDF" localSheetId="24" hidden="1">{"'1999'!$A$1:$F$66"}</definedName>
    <definedName name="DFDF" localSheetId="25" hidden="1">{"'1999'!$A$1:$F$66"}</definedName>
    <definedName name="DFDF" localSheetId="26" hidden="1">{"'1999'!$A$1:$F$66"}</definedName>
    <definedName name="DFDF" localSheetId="27" hidden="1">{"'1999'!$A$1:$F$66"}</definedName>
    <definedName name="DFDF" localSheetId="28" hidden="1">{"'1999'!$A$1:$F$66"}</definedName>
    <definedName name="DFDF" hidden="1">{"'1999'!$A$1:$F$66"}</definedName>
    <definedName name="DFDFD" localSheetId="8" hidden="1">{"'1999'!$A$1:$F$66"}</definedName>
    <definedName name="DFDFD" localSheetId="17" hidden="1">{"'1999'!$A$1:$F$66"}</definedName>
    <definedName name="DFDFD" localSheetId="18" hidden="1">{"'1999'!$A$1:$F$66"}</definedName>
    <definedName name="DFDFD" localSheetId="19" hidden="1">{"'1999'!$A$1:$F$66"}</definedName>
    <definedName name="DFDFD" localSheetId="20" hidden="1">{"'1999'!$A$1:$F$66"}</definedName>
    <definedName name="DFDFD" localSheetId="21" hidden="1">{"'1999'!$A$1:$F$66"}</definedName>
    <definedName name="DFDFD" localSheetId="22" hidden="1">{"'1999'!$A$1:$F$66"}</definedName>
    <definedName name="DFDFD" localSheetId="29" hidden="1">{"'1999'!$A$1:$F$66"}</definedName>
    <definedName name="DFDFD" localSheetId="46" hidden="1">{"'1999'!$A$1:$F$66"}</definedName>
    <definedName name="DFDFD" localSheetId="23" hidden="1">{"'1999'!$A$1:$F$66"}</definedName>
    <definedName name="DFDFD" localSheetId="24" hidden="1">{"'1999'!$A$1:$F$66"}</definedName>
    <definedName name="DFDFD" localSheetId="25" hidden="1">{"'1999'!$A$1:$F$66"}</definedName>
    <definedName name="DFDFD" localSheetId="26" hidden="1">{"'1999'!$A$1:$F$66"}</definedName>
    <definedName name="DFDFD" localSheetId="27" hidden="1">{"'1999'!$A$1:$F$66"}</definedName>
    <definedName name="DFDFD" localSheetId="28" hidden="1">{"'1999'!$A$1:$F$66"}</definedName>
    <definedName name="DFDFD" hidden="1">{"'1999'!$A$1:$F$66"}</definedName>
    <definedName name="dfdfdfdfdf" localSheetId="7">#REF!</definedName>
    <definedName name="dfdfdfdfdf" localSheetId="9">#REF!</definedName>
    <definedName name="dfdfdfdfdf" localSheetId="22">#REF!</definedName>
    <definedName name="dfdfdfdfdf" localSheetId="45">#REF!</definedName>
    <definedName name="dfdfdfdfdf" localSheetId="46">#REF!</definedName>
    <definedName name="dfdfdfdfdf" localSheetId="41">#REF!</definedName>
    <definedName name="dfdfdfdfdf" localSheetId="43">#REF!</definedName>
    <definedName name="dfdfdfdfdf">#REF!</definedName>
    <definedName name="dfdfdfds" localSheetId="8" hidden="1">{"'1999'!$A$1:$F$66"}</definedName>
    <definedName name="dfdfdfds" localSheetId="17" hidden="1">{"'1999'!$A$1:$F$66"}</definedName>
    <definedName name="dfdfdfds" localSheetId="18" hidden="1">{"'1999'!$A$1:$F$66"}</definedName>
    <definedName name="dfdfdfds" localSheetId="19" hidden="1">{"'1999'!$A$1:$F$66"}</definedName>
    <definedName name="dfdfdfds" localSheetId="20" hidden="1">{"'1999'!$A$1:$F$66"}</definedName>
    <definedName name="dfdfdfds" localSheetId="21" hidden="1">{"'1999'!$A$1:$F$66"}</definedName>
    <definedName name="dfdfdfds" localSheetId="22" hidden="1">{"'1999'!$A$1:$F$66"}</definedName>
    <definedName name="dfdfdfds" localSheetId="29" hidden="1">{"'1999'!$A$1:$F$66"}</definedName>
    <definedName name="dfdfdfds" localSheetId="46" hidden="1">{"'1999'!$A$1:$F$66"}</definedName>
    <definedName name="dfdfdfds" localSheetId="23" hidden="1">{"'1999'!$A$1:$F$66"}</definedName>
    <definedName name="dfdfdfds" localSheetId="24" hidden="1">{"'1999'!$A$1:$F$66"}</definedName>
    <definedName name="dfdfdfds" localSheetId="25" hidden="1">{"'1999'!$A$1:$F$66"}</definedName>
    <definedName name="dfdfdfds" localSheetId="26" hidden="1">{"'1999'!$A$1:$F$66"}</definedName>
    <definedName name="dfdfdfds" localSheetId="27" hidden="1">{"'1999'!$A$1:$F$66"}</definedName>
    <definedName name="dfdfdfds" localSheetId="28" hidden="1">{"'1999'!$A$1:$F$66"}</definedName>
    <definedName name="dfdfdfds" hidden="1">{"'1999'!$A$1:$F$66"}</definedName>
    <definedName name="dfdff" localSheetId="8" hidden="1">{"'1999'!$A$1:$F$66"}</definedName>
    <definedName name="dfdff" localSheetId="17" hidden="1">{"'1999'!$A$1:$F$66"}</definedName>
    <definedName name="dfdff" localSheetId="18" hidden="1">{"'1999'!$A$1:$F$66"}</definedName>
    <definedName name="dfdff" localSheetId="19" hidden="1">{"'1999'!$A$1:$F$66"}</definedName>
    <definedName name="dfdff" localSheetId="20" hidden="1">{"'1999'!$A$1:$F$66"}</definedName>
    <definedName name="dfdff" localSheetId="21" hidden="1">{"'1999'!$A$1:$F$66"}</definedName>
    <definedName name="dfdff" localSheetId="22" hidden="1">{"'1999'!$A$1:$F$66"}</definedName>
    <definedName name="dfdff" localSheetId="29" hidden="1">{"'1999'!$A$1:$F$66"}</definedName>
    <definedName name="dfdff" localSheetId="46" hidden="1">{"'1999'!$A$1:$F$66"}</definedName>
    <definedName name="dfdff" localSheetId="23" hidden="1">{"'1999'!$A$1:$F$66"}</definedName>
    <definedName name="dfdff" localSheetId="24" hidden="1">{"'1999'!$A$1:$F$66"}</definedName>
    <definedName name="dfdff" localSheetId="25" hidden="1">{"'1999'!$A$1:$F$66"}</definedName>
    <definedName name="dfdff" localSheetId="26" hidden="1">{"'1999'!$A$1:$F$66"}</definedName>
    <definedName name="dfdff" localSheetId="27" hidden="1">{"'1999'!$A$1:$F$66"}</definedName>
    <definedName name="dfdff" localSheetId="28" hidden="1">{"'1999'!$A$1:$F$66"}</definedName>
    <definedName name="dfdff" hidden="1">{"'1999'!$A$1:$F$66"}</definedName>
    <definedName name="DFDM" localSheetId="22">#REF!</definedName>
    <definedName name="DFDM" localSheetId="46">#REF!</definedName>
    <definedName name="DFDM">#REF!</definedName>
    <definedName name="DFF" localSheetId="22">#REF!</definedName>
    <definedName name="DFF" localSheetId="46">#REF!</definedName>
    <definedName name="DFF">#REF!</definedName>
    <definedName name="DFFS" localSheetId="22">#REF!</definedName>
    <definedName name="DFFS" localSheetId="46">#REF!</definedName>
    <definedName name="DFFS">#REF!</definedName>
    <definedName name="dfgfgfg" localSheetId="8" hidden="1">{"'1999'!$A$1:$F$66"}</definedName>
    <definedName name="dfgfgfg" localSheetId="17" hidden="1">{"'1999'!$A$1:$F$66"}</definedName>
    <definedName name="dfgfgfg" localSheetId="18" hidden="1">{"'1999'!$A$1:$F$66"}</definedName>
    <definedName name="dfgfgfg" localSheetId="19" hidden="1">{"'1999'!$A$1:$F$66"}</definedName>
    <definedName name="dfgfgfg" localSheetId="20" hidden="1">{"'1999'!$A$1:$F$66"}</definedName>
    <definedName name="dfgfgfg" localSheetId="21" hidden="1">{"'1999'!$A$1:$F$66"}</definedName>
    <definedName name="dfgfgfg" localSheetId="22" hidden="1">{"'1999'!$A$1:$F$66"}</definedName>
    <definedName name="dfgfgfg" localSheetId="29" hidden="1">{"'1999'!$A$1:$F$66"}</definedName>
    <definedName name="dfgfgfg" localSheetId="46" hidden="1">{"'1999'!$A$1:$F$66"}</definedName>
    <definedName name="dfgfgfg" localSheetId="23" hidden="1">{"'1999'!$A$1:$F$66"}</definedName>
    <definedName name="dfgfgfg" localSheetId="24" hidden="1">{"'1999'!$A$1:$F$66"}</definedName>
    <definedName name="dfgfgfg" localSheetId="25" hidden="1">{"'1999'!$A$1:$F$66"}</definedName>
    <definedName name="dfgfgfg" localSheetId="26" hidden="1">{"'1999'!$A$1:$F$66"}</definedName>
    <definedName name="dfgfgfg" localSheetId="27" hidden="1">{"'1999'!$A$1:$F$66"}</definedName>
    <definedName name="dfgfgfg" localSheetId="28" hidden="1">{"'1999'!$A$1:$F$66"}</definedName>
    <definedName name="dfgfgfg" hidden="1">{"'1999'!$A$1:$F$66"}</definedName>
    <definedName name="dfgghhh" localSheetId="8" hidden="1">{"'1999'!$A$1:$F$66"}</definedName>
    <definedName name="dfgghhh" localSheetId="17" hidden="1">{"'1999'!$A$1:$F$66"}</definedName>
    <definedName name="dfgghhh" localSheetId="18" hidden="1">{"'1999'!$A$1:$F$66"}</definedName>
    <definedName name="dfgghhh" localSheetId="19" hidden="1">{"'1999'!$A$1:$F$66"}</definedName>
    <definedName name="dfgghhh" localSheetId="20" hidden="1">{"'1999'!$A$1:$F$66"}</definedName>
    <definedName name="dfgghhh" localSheetId="21" hidden="1">{"'1999'!$A$1:$F$66"}</definedName>
    <definedName name="dfgghhh" localSheetId="22" hidden="1">{"'1999'!$A$1:$F$66"}</definedName>
    <definedName name="dfgghhh" localSheetId="29" hidden="1">{"'1999'!$A$1:$F$66"}</definedName>
    <definedName name="dfgghhh" localSheetId="46" hidden="1">{"'1999'!$A$1:$F$66"}</definedName>
    <definedName name="dfgghhh" localSheetId="23" hidden="1">{"'1999'!$A$1:$F$66"}</definedName>
    <definedName name="dfgghhh" localSheetId="24" hidden="1">{"'1999'!$A$1:$F$66"}</definedName>
    <definedName name="dfgghhh" localSheetId="25" hidden="1">{"'1999'!$A$1:$F$66"}</definedName>
    <definedName name="dfgghhh" localSheetId="26" hidden="1">{"'1999'!$A$1:$F$66"}</definedName>
    <definedName name="dfgghhh" localSheetId="27" hidden="1">{"'1999'!$A$1:$F$66"}</definedName>
    <definedName name="dfgghhh" localSheetId="28" hidden="1">{"'1999'!$A$1:$F$66"}</definedName>
    <definedName name="dfgghhh" hidden="1">{"'1999'!$A$1:$F$66"}</definedName>
    <definedName name="DFH" localSheetId="22">#REF!</definedName>
    <definedName name="DFH" localSheetId="46">#REF!</definedName>
    <definedName name="DFH">#REF!</definedName>
    <definedName name="DFRFCVDD" localSheetId="8" hidden="1">{"'1999'!$A$1:$F$66"}</definedName>
    <definedName name="DFRFCVDD" localSheetId="17" hidden="1">{"'1999'!$A$1:$F$66"}</definedName>
    <definedName name="DFRFCVDD" localSheetId="18" hidden="1">{"'1999'!$A$1:$F$66"}</definedName>
    <definedName name="DFRFCVDD" localSheetId="19" hidden="1">{"'1999'!$A$1:$F$66"}</definedName>
    <definedName name="DFRFCVDD" localSheetId="20" hidden="1">{"'1999'!$A$1:$F$66"}</definedName>
    <definedName name="DFRFCVDD" localSheetId="21" hidden="1">{"'1999'!$A$1:$F$66"}</definedName>
    <definedName name="DFRFCVDD" localSheetId="22" hidden="1">{"'1999'!$A$1:$F$66"}</definedName>
    <definedName name="DFRFCVDD" localSheetId="29" hidden="1">{"'1999'!$A$1:$F$66"}</definedName>
    <definedName name="DFRFCVDD" localSheetId="46" hidden="1">{"'1999'!$A$1:$F$66"}</definedName>
    <definedName name="DFRFCVDD" localSheetId="23" hidden="1">{"'1999'!$A$1:$F$66"}</definedName>
    <definedName name="DFRFCVDD" localSheetId="24" hidden="1">{"'1999'!$A$1:$F$66"}</definedName>
    <definedName name="DFRFCVDD" localSheetId="25" hidden="1">{"'1999'!$A$1:$F$66"}</definedName>
    <definedName name="DFRFCVDD" localSheetId="26" hidden="1">{"'1999'!$A$1:$F$66"}</definedName>
    <definedName name="DFRFCVDD" localSheetId="27" hidden="1">{"'1999'!$A$1:$F$66"}</definedName>
    <definedName name="DFRFCVDD" localSheetId="28" hidden="1">{"'1999'!$A$1:$F$66"}</definedName>
    <definedName name="DFRFCVDD" hidden="1">{"'1999'!$A$1:$F$66"}</definedName>
    <definedName name="dfs" localSheetId="7">#REF!</definedName>
    <definedName name="dfs" localSheetId="22">#REF!</definedName>
    <definedName name="dfs" localSheetId="32">#REF!</definedName>
    <definedName name="dfs" localSheetId="34">#REF!</definedName>
    <definedName name="dfs" localSheetId="36">#REF!</definedName>
    <definedName name="dfs" localSheetId="39">#REF!</definedName>
    <definedName name="dfs" localSheetId="37">#REF!</definedName>
    <definedName name="dfs" localSheetId="38">#REF!</definedName>
    <definedName name="dfs" localSheetId="40">#REF!</definedName>
    <definedName name="dfs" localSheetId="33">#REF!</definedName>
    <definedName name="dfs" localSheetId="35">#REF!</definedName>
    <definedName name="dfs" localSheetId="41">#REF!</definedName>
    <definedName name="dfs" localSheetId="43">#REF!</definedName>
    <definedName name="dfs">#REF!</definedName>
    <definedName name="dfsd" localSheetId="8" hidden="1">{"'1999'!$A$1:$F$66"}</definedName>
    <definedName name="dfsd" localSheetId="17" hidden="1">{"'1999'!$A$1:$F$66"}</definedName>
    <definedName name="dfsd" localSheetId="18" hidden="1">{"'1999'!$A$1:$F$66"}</definedName>
    <definedName name="dfsd" localSheetId="19" hidden="1">{"'1999'!$A$1:$F$66"}</definedName>
    <definedName name="dfsd" localSheetId="20" hidden="1">{"'1999'!$A$1:$F$66"}</definedName>
    <definedName name="dfsd" localSheetId="21" hidden="1">{"'1999'!$A$1:$F$66"}</definedName>
    <definedName name="dfsd" localSheetId="22" hidden="1">{"'1999'!$A$1:$F$66"}</definedName>
    <definedName name="dfsd" localSheetId="29" hidden="1">{"'1999'!$A$1:$F$66"}</definedName>
    <definedName name="dfsd" localSheetId="46" hidden="1">{"'1999'!$A$1:$F$66"}</definedName>
    <definedName name="dfsd" localSheetId="23" hidden="1">{"'1999'!$A$1:$F$66"}</definedName>
    <definedName name="dfsd" localSheetId="24" hidden="1">{"'1999'!$A$1:$F$66"}</definedName>
    <definedName name="dfsd" localSheetId="25" hidden="1">{"'1999'!$A$1:$F$66"}</definedName>
    <definedName name="dfsd" localSheetId="26" hidden="1">{"'1999'!$A$1:$F$66"}</definedName>
    <definedName name="dfsd" localSheetId="27" hidden="1">{"'1999'!$A$1:$F$66"}</definedName>
    <definedName name="dfsd" localSheetId="28" hidden="1">{"'1999'!$A$1:$F$66"}</definedName>
    <definedName name="dfsd" hidden="1">{"'1999'!$A$1:$F$66"}</definedName>
    <definedName name="DFYN" localSheetId="22">#REF!</definedName>
    <definedName name="DFYN" localSheetId="46">#REF!</definedName>
    <definedName name="DFYN">#REF!</definedName>
    <definedName name="DIA" localSheetId="7">#REF!</definedName>
    <definedName name="DIA" localSheetId="22">#REF!</definedName>
    <definedName name="DIA" localSheetId="32">#REF!</definedName>
    <definedName name="DIA" localSheetId="34">#REF!</definedName>
    <definedName name="DIA" localSheetId="45">#REF!</definedName>
    <definedName name="DIA" localSheetId="46">#REF!</definedName>
    <definedName name="DIA" localSheetId="33">#REF!</definedName>
    <definedName name="DIA" localSheetId="35">#REF!</definedName>
    <definedName name="DIA" localSheetId="41">#REF!</definedName>
    <definedName name="DIA" localSheetId="43">#REF!</definedName>
    <definedName name="DIA">#REF!</definedName>
    <definedName name="Dic" localSheetId="187">#REF!</definedName>
    <definedName name="Dic" localSheetId="188">#REF!</definedName>
    <definedName name="Dic" localSheetId="7">#REF!</definedName>
    <definedName name="Dic" localSheetId="9">#REF!</definedName>
    <definedName name="Dic" localSheetId="18">#REF!</definedName>
    <definedName name="Dic" localSheetId="19">#REF!</definedName>
    <definedName name="Dic" localSheetId="20">#REF!</definedName>
    <definedName name="Dic" localSheetId="21">#REF!</definedName>
    <definedName name="Dic" localSheetId="22">#REF!</definedName>
    <definedName name="Dic" localSheetId="45">#REF!</definedName>
    <definedName name="Dic" localSheetId="54">#REF!</definedName>
    <definedName name="Dic" localSheetId="46">#REF!</definedName>
    <definedName name="Dic" localSheetId="41">#REF!</definedName>
    <definedName name="Dic" localSheetId="43">#REF!</definedName>
    <definedName name="Dic">#REF!</definedName>
    <definedName name="DIC._88" localSheetId="7">#REF!</definedName>
    <definedName name="DIC._88" localSheetId="22">#REF!</definedName>
    <definedName name="DIC._88" localSheetId="32">#REF!</definedName>
    <definedName name="DIC._88" localSheetId="34">#REF!</definedName>
    <definedName name="DIC._88" localSheetId="36">#REF!</definedName>
    <definedName name="DIC._88" localSheetId="39">#REF!</definedName>
    <definedName name="DIC._88" localSheetId="45">#REF!</definedName>
    <definedName name="DIC._88" localSheetId="46">#REF!</definedName>
    <definedName name="DIC._88" localSheetId="37">#REF!</definedName>
    <definedName name="DIC._88" localSheetId="38">#REF!</definedName>
    <definedName name="DIC._88" localSheetId="40">#REF!</definedName>
    <definedName name="DIC._88" localSheetId="33">#REF!</definedName>
    <definedName name="DIC._88" localSheetId="35">#REF!</definedName>
    <definedName name="DIC._88" localSheetId="41">#REF!</definedName>
    <definedName name="DIC._88" localSheetId="43">#REF!</definedName>
    <definedName name="DIC._88">#REF!</definedName>
    <definedName name="DIC._89" localSheetId="7">#REF!</definedName>
    <definedName name="DIC._89" localSheetId="22">#REF!</definedName>
    <definedName name="DIC._89" localSheetId="32">#REF!</definedName>
    <definedName name="DIC._89" localSheetId="34">#REF!</definedName>
    <definedName name="DIC._89" localSheetId="36">#REF!</definedName>
    <definedName name="DIC._89" localSheetId="39">#REF!</definedName>
    <definedName name="DIC._89" localSheetId="45">#REF!</definedName>
    <definedName name="DIC._89" localSheetId="46">#REF!</definedName>
    <definedName name="DIC._89" localSheetId="37">#REF!</definedName>
    <definedName name="DIC._89" localSheetId="38">#REF!</definedName>
    <definedName name="DIC._89" localSheetId="40">#REF!</definedName>
    <definedName name="DIC._89" localSheetId="33">#REF!</definedName>
    <definedName name="DIC._89" localSheetId="35">#REF!</definedName>
    <definedName name="DIC._89" localSheetId="41">#REF!</definedName>
    <definedName name="DIC._89" localSheetId="43">#REF!</definedName>
    <definedName name="DIC._89">#REF!</definedName>
    <definedName name="diego" localSheetId="22">#REF!</definedName>
    <definedName name="diego" localSheetId="46">#REF!</definedName>
    <definedName name="diego">#REF!</definedName>
    <definedName name="DIFCTO00" localSheetId="7">#REF!</definedName>
    <definedName name="DIFCTO00" localSheetId="22">#REF!</definedName>
    <definedName name="DIFCTO00" localSheetId="32">#REF!</definedName>
    <definedName name="DIFCTO00" localSheetId="34">#REF!</definedName>
    <definedName name="DIFCTO00" localSheetId="36">#REF!</definedName>
    <definedName name="DIFCTO00" localSheetId="39">#REF!</definedName>
    <definedName name="DIFCTO00" localSheetId="45">#REF!</definedName>
    <definedName name="DIFCTO00" localSheetId="46">#REF!</definedName>
    <definedName name="DIFCTO00" localSheetId="37">#REF!</definedName>
    <definedName name="DIFCTO00" localSheetId="38">#REF!</definedName>
    <definedName name="DIFCTO00" localSheetId="40">#REF!</definedName>
    <definedName name="DIFCTO00" localSheetId="33">#REF!</definedName>
    <definedName name="DIFCTO00" localSheetId="35">#REF!</definedName>
    <definedName name="DIFCTO00" localSheetId="41">#REF!</definedName>
    <definedName name="DIFCTO00" localSheetId="43">#REF!</definedName>
    <definedName name="DIFCTO00">#REF!</definedName>
    <definedName name="DIFCTO97" localSheetId="7">#REF!</definedName>
    <definedName name="DIFCTO97" localSheetId="22">#REF!</definedName>
    <definedName name="DIFCTO97" localSheetId="45">#REF!</definedName>
    <definedName name="DIFCTO97" localSheetId="46">#REF!</definedName>
    <definedName name="DIFCTO97" localSheetId="41">#REF!</definedName>
    <definedName name="DIFCTO97" localSheetId="43">#REF!</definedName>
    <definedName name="DIFCTO97">#REF!</definedName>
    <definedName name="DIFCTO98" localSheetId="7">#REF!</definedName>
    <definedName name="DIFCTO98" localSheetId="22">#REF!</definedName>
    <definedName name="DIFCTO98" localSheetId="45">#REF!</definedName>
    <definedName name="DIFCTO98" localSheetId="46">#REF!</definedName>
    <definedName name="DIFCTO98" localSheetId="41">#REF!</definedName>
    <definedName name="DIFCTO98" localSheetId="43">#REF!</definedName>
    <definedName name="DIFCTO98">#REF!</definedName>
    <definedName name="DIFCTO99" localSheetId="7">#REF!</definedName>
    <definedName name="DIFCTO99" localSheetId="22">#REF!</definedName>
    <definedName name="DIFCTO99" localSheetId="45">#REF!</definedName>
    <definedName name="DIFCTO99" localSheetId="46">#REF!</definedName>
    <definedName name="DIFCTO99" localSheetId="41">#REF!</definedName>
    <definedName name="DIFCTO99" localSheetId="43">#REF!</definedName>
    <definedName name="DIFCTO99">#REF!</definedName>
    <definedName name="DIFERCOLUM00" localSheetId="185">#REF!</definedName>
    <definedName name="DIFERCOLUM00" localSheetId="187">#REF!</definedName>
    <definedName name="DIFERCOLUM00" localSheetId="188">#REF!</definedName>
    <definedName name="DIFERCOLUM00" localSheetId="7">#REF!</definedName>
    <definedName name="DIFERCOLUM00" localSheetId="9">#REF!</definedName>
    <definedName name="DIFERCOLUM00" localSheetId="22">#REF!</definedName>
    <definedName name="DIFERCOLUM00" localSheetId="45">#REF!</definedName>
    <definedName name="DIFERCOLUM00" localSheetId="56">#REF!</definedName>
    <definedName name="DIFERCOLUM00" localSheetId="59">#REF!</definedName>
    <definedName name="DIFERCOLUM00" localSheetId="62">#REF!</definedName>
    <definedName name="DIFERCOLUM00" localSheetId="78">#REF!</definedName>
    <definedName name="DIFERCOLUM00" localSheetId="80">#REF!</definedName>
    <definedName name="DIFERCOLUM00" localSheetId="83">#REF!</definedName>
    <definedName name="DIFERCOLUM00" localSheetId="86">#REF!</definedName>
    <definedName name="DIFERCOLUM00" localSheetId="46">#REF!</definedName>
    <definedName name="DIFERCOLUM00" localSheetId="183">#REF!</definedName>
    <definedName name="DIFERCOLUM00" localSheetId="41">#REF!</definedName>
    <definedName name="DIFERCOLUM00" localSheetId="43">#REF!</definedName>
    <definedName name="DIFERCOLUM00">#REF!</definedName>
    <definedName name="DIFERCOLUM01" localSheetId="185">#REF!</definedName>
    <definedName name="DIFERCOLUM01" localSheetId="188">#REF!</definedName>
    <definedName name="DIFERCOLUM01" localSheetId="7">#REF!</definedName>
    <definedName name="DIFERCOLUM01" localSheetId="9">#REF!</definedName>
    <definedName name="DIFERCOLUM01" localSheetId="22">#REF!</definedName>
    <definedName name="DIFERCOLUM01" localSheetId="45">#REF!</definedName>
    <definedName name="DIFERCOLUM01" localSheetId="56">#REF!</definedName>
    <definedName name="DIFERCOLUM01" localSheetId="59">#REF!</definedName>
    <definedName name="DIFERCOLUM01" localSheetId="62">#REF!</definedName>
    <definedName name="DIFERCOLUM01" localSheetId="78">#REF!</definedName>
    <definedName name="DIFERCOLUM01" localSheetId="80">#REF!</definedName>
    <definedName name="DIFERCOLUM01" localSheetId="83">#REF!</definedName>
    <definedName name="DIFERCOLUM01" localSheetId="86">#REF!</definedName>
    <definedName name="DIFERCOLUM01" localSheetId="46">#REF!</definedName>
    <definedName name="DIFERCOLUM01" localSheetId="183">#REF!</definedName>
    <definedName name="DIFERCOLUM01" localSheetId="41">#REF!</definedName>
    <definedName name="DIFERCOLUM01" localSheetId="43">#REF!</definedName>
    <definedName name="DIFERCOLUM01">#REF!</definedName>
    <definedName name="DIFERCOLUM02" localSheetId="185">#REF!</definedName>
    <definedName name="DIFERCOLUM02" localSheetId="188">#REF!</definedName>
    <definedName name="DIFERCOLUM02" localSheetId="7">#REF!</definedName>
    <definedName name="DIFERCOLUM02" localSheetId="9">#REF!</definedName>
    <definedName name="DIFERCOLUM02" localSheetId="22">#REF!</definedName>
    <definedName name="DIFERCOLUM02" localSheetId="45">#REF!</definedName>
    <definedName name="DIFERCOLUM02" localSheetId="56">#REF!</definedName>
    <definedName name="DIFERCOLUM02" localSheetId="59">#REF!</definedName>
    <definedName name="DIFERCOLUM02" localSheetId="62">#REF!</definedName>
    <definedName name="DIFERCOLUM02" localSheetId="78">#REF!</definedName>
    <definedName name="DIFERCOLUM02" localSheetId="80">#REF!</definedName>
    <definedName name="DIFERCOLUM02" localSheetId="83">#REF!</definedName>
    <definedName name="DIFERCOLUM02" localSheetId="86">#REF!</definedName>
    <definedName name="DIFERCOLUM02" localSheetId="46">#REF!</definedName>
    <definedName name="DIFERCOLUM02" localSheetId="183">#REF!</definedName>
    <definedName name="DIFERCOLUM02" localSheetId="41">#REF!</definedName>
    <definedName name="DIFERCOLUM02" localSheetId="43">#REF!</definedName>
    <definedName name="DIFERCOLUM02">#REF!</definedName>
    <definedName name="DIFERCOLUM99" localSheetId="185">#REF!</definedName>
    <definedName name="DIFERCOLUM99" localSheetId="188">#REF!</definedName>
    <definedName name="DIFERCOLUM99" localSheetId="7">#REF!</definedName>
    <definedName name="DIFERCOLUM99" localSheetId="9">#REF!</definedName>
    <definedName name="DIFERCOLUM99" localSheetId="22">#REF!</definedName>
    <definedName name="DIFERCOLUM99" localSheetId="45">#REF!</definedName>
    <definedName name="DIFERCOLUM99" localSheetId="56">#REF!</definedName>
    <definedName name="DIFERCOLUM99" localSheetId="59">#REF!</definedName>
    <definedName name="DIFERCOLUM99" localSheetId="62">#REF!</definedName>
    <definedName name="DIFERCOLUM99" localSheetId="78">#REF!</definedName>
    <definedName name="DIFERCOLUM99" localSheetId="80">#REF!</definedName>
    <definedName name="DIFERCOLUM99" localSheetId="83">#REF!</definedName>
    <definedName name="DIFERCOLUM99" localSheetId="86">#REF!</definedName>
    <definedName name="DIFERCOLUM99" localSheetId="46">#REF!</definedName>
    <definedName name="DIFERCOLUM99" localSheetId="183">#REF!</definedName>
    <definedName name="DIFERCOLUM99" localSheetId="41">#REF!</definedName>
    <definedName name="DIFERCOLUM99" localSheetId="43">#REF!</definedName>
    <definedName name="DIFERCOLUM99">#REF!</definedName>
    <definedName name="DIFERENCIAS" localSheetId="7">#REF!</definedName>
    <definedName name="DIFERENCIAS" localSheetId="22">#REF!</definedName>
    <definedName name="DIFERENCIAS" localSheetId="45">#REF!</definedName>
    <definedName name="DIFERENCIAS" localSheetId="46">#REF!</definedName>
    <definedName name="DIFERENCIAS" localSheetId="41">#REF!</definedName>
    <definedName name="DIFERENCIAS" localSheetId="43">#REF!</definedName>
    <definedName name="DIFERENCIAS">#REF!</definedName>
    <definedName name="DIFU" localSheetId="7" hidden="1">{"INGRESOS DOLARES",#N/A,FALSE,"informes"}</definedName>
    <definedName name="DIFU" localSheetId="8" hidden="1">{"INGRESOS DOLARES",#N/A,FALSE,"informes"}</definedName>
    <definedName name="DIFU" localSheetId="9" hidden="1">{"INGRESOS DOLARES",#N/A,FALSE,"informes"}</definedName>
    <definedName name="DIFU" localSheetId="10" hidden="1">{"INGRESOS DOLARES",#N/A,FALSE,"informes"}</definedName>
    <definedName name="DIFU" localSheetId="11" hidden="1">{"INGRESOS DOLARES",#N/A,FALSE,"informes"}</definedName>
    <definedName name="DIFU" localSheetId="12" hidden="1">{"INGRESOS DOLARES",#N/A,FALSE,"informes"}</definedName>
    <definedName name="DIFU" localSheetId="13" hidden="1">{"INGRESOS DOLARES",#N/A,FALSE,"informes"}</definedName>
    <definedName name="DIFU" localSheetId="14" hidden="1">{"INGRESOS DOLARES",#N/A,FALSE,"informes"}</definedName>
    <definedName name="DIFU" localSheetId="15" hidden="1">{"INGRESOS DOLARES",#N/A,FALSE,"informes"}</definedName>
    <definedName name="DIFU" localSheetId="17" hidden="1">{"INGRESOS DOLARES",#N/A,FALSE,"informes"}</definedName>
    <definedName name="DIFU" localSheetId="18" hidden="1">{"INGRESOS DOLARES",#N/A,FALSE,"informes"}</definedName>
    <definedName name="DIFU" localSheetId="19" hidden="1">{"INGRESOS DOLARES",#N/A,FALSE,"informes"}</definedName>
    <definedName name="DIFU" localSheetId="20" hidden="1">{"INGRESOS DOLARES",#N/A,FALSE,"informes"}</definedName>
    <definedName name="DIFU" localSheetId="21" hidden="1">{"INGRESOS DOLARES",#N/A,FALSE,"informes"}</definedName>
    <definedName name="DIFU" localSheetId="22" hidden="1">{"INGRESOS DOLARES",#N/A,FALSE,"informes"}</definedName>
    <definedName name="DIFU" localSheetId="29" hidden="1">{"INGRESOS DOLARES",#N/A,FALSE,"informes"}</definedName>
    <definedName name="DIFU" localSheetId="32" hidden="1">{"INGRESOS DOLARES",#N/A,FALSE,"informes"}</definedName>
    <definedName name="DIFU" localSheetId="34" hidden="1">{"INGRESOS DOLARES",#N/A,FALSE,"informes"}</definedName>
    <definedName name="DIFU" localSheetId="36" hidden="1">{"INGRESOS DOLARES",#N/A,FALSE,"informes"}</definedName>
    <definedName name="DIFU" localSheetId="39" hidden="1">{"INGRESOS DOLARES",#N/A,FALSE,"informes"}</definedName>
    <definedName name="DIFU" localSheetId="45" hidden="1">{"INGRESOS DOLARES",#N/A,FALSE,"informes"}</definedName>
    <definedName name="DIFU" localSheetId="46" hidden="1">{"INGRESOS DOLARES",#N/A,FALSE,"informes"}</definedName>
    <definedName name="DIFU" localSheetId="37" hidden="1">{"INGRESOS DOLARES",#N/A,FALSE,"informes"}</definedName>
    <definedName name="DIFU" localSheetId="38" hidden="1">{"INGRESOS DOLARES",#N/A,FALSE,"informes"}</definedName>
    <definedName name="DIFU" localSheetId="40" hidden="1">{"INGRESOS DOLARES",#N/A,FALSE,"informes"}</definedName>
    <definedName name="DIFU" localSheetId="23" hidden="1">{"INGRESOS DOLARES",#N/A,FALSE,"informes"}</definedName>
    <definedName name="DIFU" localSheetId="24" hidden="1">{"INGRESOS DOLARES",#N/A,FALSE,"informes"}</definedName>
    <definedName name="DIFU" localSheetId="25" hidden="1">{"INGRESOS DOLARES",#N/A,FALSE,"informes"}</definedName>
    <definedName name="DIFU" localSheetId="26" hidden="1">{"INGRESOS DOLARES",#N/A,FALSE,"informes"}</definedName>
    <definedName name="DIFU" localSheetId="27" hidden="1">{"INGRESOS DOLARES",#N/A,FALSE,"informes"}</definedName>
    <definedName name="DIFU" localSheetId="28" hidden="1">{"INGRESOS DOLARES",#N/A,FALSE,"informes"}</definedName>
    <definedName name="DIFU" localSheetId="33" hidden="1">{"INGRESOS DOLARES",#N/A,FALSE,"informes"}</definedName>
    <definedName name="DIFU" localSheetId="35" hidden="1">{"INGRESOS DOLARES",#N/A,FALSE,"informes"}</definedName>
    <definedName name="DIFU" localSheetId="41" hidden="1">{"INGRESOS DOLARES",#N/A,FALSE,"informes"}</definedName>
    <definedName name="DIFU" localSheetId="43" hidden="1">{"INGRESOS DOLARES",#N/A,FALSE,"informes"}</definedName>
    <definedName name="DIFU" hidden="1">{"INGRESOS DOLARES",#N/A,FALSE,"informes"}</definedName>
    <definedName name="DiscountRate" localSheetId="22">#REF!</definedName>
    <definedName name="DiscountRate" localSheetId="46">#REF!</definedName>
    <definedName name="DiscountRate">#REF!</definedName>
    <definedName name="disponibleconcejo" localSheetId="22">#REF!</definedName>
    <definedName name="disponibleconcejo">#REF!</definedName>
    <definedName name="DJFS" localSheetId="22">#REF!</definedName>
    <definedName name="DJFS" localSheetId="46">#REF!</definedName>
    <definedName name="DJFS">#REF!</definedName>
    <definedName name="DJYN" localSheetId="22">#REF!</definedName>
    <definedName name="DJYN" localSheetId="46">#REF!</definedName>
    <definedName name="DJYN">#REF!</definedName>
    <definedName name="DOLAR" localSheetId="7">#REF!</definedName>
    <definedName name="DOLAR" localSheetId="22">#REF!</definedName>
    <definedName name="DOLAR" localSheetId="41">#REF!</definedName>
    <definedName name="DOLAR" localSheetId="43">#REF!</definedName>
    <definedName name="DOLAR">#REF!</definedName>
    <definedName name="DOLARES" localSheetId="7">#REF!</definedName>
    <definedName name="DOLARES" localSheetId="9">#REF!</definedName>
    <definedName name="DOLARES" localSheetId="22">#REF!</definedName>
    <definedName name="DOLARES" localSheetId="32">#REF!</definedName>
    <definedName name="DOLARES" localSheetId="34">#REF!</definedName>
    <definedName name="DOLARES" localSheetId="36">#REF!</definedName>
    <definedName name="DOLARES" localSheetId="39">#REF!</definedName>
    <definedName name="DOLARES" localSheetId="45">#REF!</definedName>
    <definedName name="DOLARES" localSheetId="54">#REF!</definedName>
    <definedName name="DOLARES" localSheetId="46">#REF!</definedName>
    <definedName name="DOLARES" localSheetId="37">#REF!</definedName>
    <definedName name="DOLARES" localSheetId="38">#REF!</definedName>
    <definedName name="DOLARES" localSheetId="40">#REF!</definedName>
    <definedName name="DOLARES" localSheetId="33">#REF!</definedName>
    <definedName name="DOLARES" localSheetId="35">#REF!</definedName>
    <definedName name="DOLARES" localSheetId="41">#REF!</definedName>
    <definedName name="DOLARES" localSheetId="43">#REF!</definedName>
    <definedName name="DOLARES">#REF!</definedName>
    <definedName name="dos" localSheetId="185">#REF!</definedName>
    <definedName name="dos" localSheetId="188">#REF!</definedName>
    <definedName name="DOS" localSheetId="7">#REF!</definedName>
    <definedName name="DOS" localSheetId="9">#REF!</definedName>
    <definedName name="DOS" localSheetId="22">#REF!</definedName>
    <definedName name="DOS" localSheetId="32">#REF!</definedName>
    <definedName name="DOS" localSheetId="34">#REF!</definedName>
    <definedName name="DOS" localSheetId="36">#REF!</definedName>
    <definedName name="DOS" localSheetId="39">#REF!</definedName>
    <definedName name="DOS" localSheetId="45">#REF!</definedName>
    <definedName name="dos" localSheetId="56">#REF!</definedName>
    <definedName name="dos" localSheetId="59">#REF!</definedName>
    <definedName name="dos" localSheetId="62">#REF!</definedName>
    <definedName name="dos" localSheetId="78">#REF!</definedName>
    <definedName name="dos" localSheetId="80">#REF!</definedName>
    <definedName name="dos" localSheetId="83">#REF!</definedName>
    <definedName name="dos" localSheetId="86">#REF!</definedName>
    <definedName name="dos" localSheetId="46">#REF!</definedName>
    <definedName name="dos" localSheetId="183">#REF!</definedName>
    <definedName name="DOS" localSheetId="37">#REF!</definedName>
    <definedName name="DOS" localSheetId="38">#REF!</definedName>
    <definedName name="DOS" localSheetId="40">#REF!</definedName>
    <definedName name="DOS" localSheetId="33">#REF!</definedName>
    <definedName name="DOS" localSheetId="35">#REF!</definedName>
    <definedName name="dos" localSheetId="41">#REF!</definedName>
    <definedName name="dos" localSheetId="43">#REF!</definedName>
    <definedName name="DOS">#REF!</definedName>
    <definedName name="DPTOS" localSheetId="7">#REF!</definedName>
    <definedName name="DPTOS" localSheetId="9">#REF!</definedName>
    <definedName name="DPTOS" localSheetId="22">#REF!</definedName>
    <definedName name="DPTOS" localSheetId="32">#REF!</definedName>
    <definedName name="DPTOS" localSheetId="34">#REF!</definedName>
    <definedName name="DPTOS" localSheetId="36">#REF!</definedName>
    <definedName name="DPTOS" localSheetId="39">#REF!</definedName>
    <definedName name="DPTOS" localSheetId="45">#REF!</definedName>
    <definedName name="DPTOS" localSheetId="46">#REF!</definedName>
    <definedName name="DPTOS" localSheetId="37">#REF!</definedName>
    <definedName name="DPTOS" localSheetId="38">#REF!</definedName>
    <definedName name="DPTOS" localSheetId="40">#REF!</definedName>
    <definedName name="DPTOS" localSheetId="33">#REF!</definedName>
    <definedName name="DPTOS" localSheetId="35">#REF!</definedName>
    <definedName name="DPTOS" localSheetId="41">#REF!</definedName>
    <definedName name="DPTOS" localSheetId="43">#REF!</definedName>
    <definedName name="DPTOS">#REF!</definedName>
    <definedName name="ds"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d" localSheetId="8" hidden="1">{"'1999'!$A$1:$F$66"}</definedName>
    <definedName name="dsd" localSheetId="17" hidden="1">{"'1999'!$A$1:$F$66"}</definedName>
    <definedName name="dsd" localSheetId="18" hidden="1">{"'1999'!$A$1:$F$66"}</definedName>
    <definedName name="dsd" localSheetId="19" hidden="1">{"'1999'!$A$1:$F$66"}</definedName>
    <definedName name="dsd" localSheetId="20" hidden="1">{"'1999'!$A$1:$F$66"}</definedName>
    <definedName name="dsd" localSheetId="21" hidden="1">{"'1999'!$A$1:$F$66"}</definedName>
    <definedName name="dsd" localSheetId="22" hidden="1">{"'1999'!$A$1:$F$66"}</definedName>
    <definedName name="dsd" localSheetId="29" hidden="1">{"'1999'!$A$1:$F$66"}</definedName>
    <definedName name="dsd" localSheetId="46" hidden="1">{"'1999'!$A$1:$F$66"}</definedName>
    <definedName name="dsd" localSheetId="23" hidden="1">{"'1999'!$A$1:$F$66"}</definedName>
    <definedName name="dsd" localSheetId="24" hidden="1">{"'1999'!$A$1:$F$66"}</definedName>
    <definedName name="dsd" localSheetId="25" hidden="1">{"'1999'!$A$1:$F$66"}</definedName>
    <definedName name="dsd" localSheetId="26" hidden="1">{"'1999'!$A$1:$F$66"}</definedName>
    <definedName name="dsd" localSheetId="27" hidden="1">{"'1999'!$A$1:$F$66"}</definedName>
    <definedName name="dsd" localSheetId="28" hidden="1">{"'1999'!$A$1:$F$66"}</definedName>
    <definedName name="dsd" hidden="1">{"'1999'!$A$1:$F$66"}</definedName>
    <definedName name="dsdfs" localSheetId="8" hidden="1">{"'1999'!$A$1:$F$66"}</definedName>
    <definedName name="dsdfs" localSheetId="17" hidden="1">{"'1999'!$A$1:$F$66"}</definedName>
    <definedName name="dsdfs" localSheetId="18" hidden="1">{"'1999'!$A$1:$F$66"}</definedName>
    <definedName name="dsdfs" localSheetId="19" hidden="1">{"'1999'!$A$1:$F$66"}</definedName>
    <definedName name="dsdfs" localSheetId="20" hidden="1">{"'1999'!$A$1:$F$66"}</definedName>
    <definedName name="dsdfs" localSheetId="21" hidden="1">{"'1999'!$A$1:$F$66"}</definedName>
    <definedName name="dsdfs" localSheetId="22" hidden="1">{"'1999'!$A$1:$F$66"}</definedName>
    <definedName name="dsdfs" localSheetId="29" hidden="1">{"'1999'!$A$1:$F$66"}</definedName>
    <definedName name="dsdfs" localSheetId="46" hidden="1">{"'1999'!$A$1:$F$66"}</definedName>
    <definedName name="dsdfs" localSheetId="23" hidden="1">{"'1999'!$A$1:$F$66"}</definedName>
    <definedName name="dsdfs" localSheetId="24" hidden="1">{"'1999'!$A$1:$F$66"}</definedName>
    <definedName name="dsdfs" localSheetId="25" hidden="1">{"'1999'!$A$1:$F$66"}</definedName>
    <definedName name="dsdfs" localSheetId="26" hidden="1">{"'1999'!$A$1:$F$66"}</definedName>
    <definedName name="dsdfs" localSheetId="27" hidden="1">{"'1999'!$A$1:$F$66"}</definedName>
    <definedName name="dsdfs" localSheetId="28" hidden="1">{"'1999'!$A$1:$F$66"}</definedName>
    <definedName name="dsdfs" hidden="1">{"'1999'!$A$1:$F$66"}</definedName>
    <definedName name="DSDS" localSheetId="8" hidden="1">{"'1999'!$A$1:$F$66"}</definedName>
    <definedName name="DSDS" localSheetId="17" hidden="1">{"'1999'!$A$1:$F$66"}</definedName>
    <definedName name="DSDS" localSheetId="18" hidden="1">{"'1999'!$A$1:$F$66"}</definedName>
    <definedName name="DSDS" localSheetId="19" hidden="1">{"'1999'!$A$1:$F$66"}</definedName>
    <definedName name="DSDS" localSheetId="20" hidden="1">{"'1999'!$A$1:$F$66"}</definedName>
    <definedName name="DSDS" localSheetId="21" hidden="1">{"'1999'!$A$1:$F$66"}</definedName>
    <definedName name="DSDS" localSheetId="22" hidden="1">{"'1999'!$A$1:$F$66"}</definedName>
    <definedName name="DSDS" localSheetId="29" hidden="1">{"'1999'!$A$1:$F$66"}</definedName>
    <definedName name="DSDS" localSheetId="46" hidden="1">{"'1999'!$A$1:$F$66"}</definedName>
    <definedName name="DSDS" localSheetId="23" hidden="1">{"'1999'!$A$1:$F$66"}</definedName>
    <definedName name="DSDS" localSheetId="24" hidden="1">{"'1999'!$A$1:$F$66"}</definedName>
    <definedName name="DSDS" localSheetId="25" hidden="1">{"'1999'!$A$1:$F$66"}</definedName>
    <definedName name="DSDS" localSheetId="26" hidden="1">{"'1999'!$A$1:$F$66"}</definedName>
    <definedName name="DSDS" localSheetId="27" hidden="1">{"'1999'!$A$1:$F$66"}</definedName>
    <definedName name="DSDS" localSheetId="28" hidden="1">{"'1999'!$A$1:$F$66"}</definedName>
    <definedName name="DSDS" hidden="1">{"'1999'!$A$1:$F$66"}</definedName>
    <definedName name="DSS" localSheetId="8" hidden="1">{"'1999'!$A$1:$F$66"}</definedName>
    <definedName name="DSS" localSheetId="17" hidden="1">{"'1999'!$A$1:$F$66"}</definedName>
    <definedName name="DSS" localSheetId="18" hidden="1">{"'1999'!$A$1:$F$66"}</definedName>
    <definedName name="DSS" localSheetId="19" hidden="1">{"'1999'!$A$1:$F$66"}</definedName>
    <definedName name="DSS" localSheetId="20" hidden="1">{"'1999'!$A$1:$F$66"}</definedName>
    <definedName name="DSS" localSheetId="21" hidden="1">{"'1999'!$A$1:$F$66"}</definedName>
    <definedName name="DSS" localSheetId="22" hidden="1">{"'1999'!$A$1:$F$66"}</definedName>
    <definedName name="DSS" localSheetId="29" hidden="1">{"'1999'!$A$1:$F$66"}</definedName>
    <definedName name="DSS" localSheetId="46" hidden="1">{"'1999'!$A$1:$F$66"}</definedName>
    <definedName name="DSS" localSheetId="23" hidden="1">{"'1999'!$A$1:$F$66"}</definedName>
    <definedName name="DSS" localSheetId="24" hidden="1">{"'1999'!$A$1:$F$66"}</definedName>
    <definedName name="DSS" localSheetId="25" hidden="1">{"'1999'!$A$1:$F$66"}</definedName>
    <definedName name="DSS" localSheetId="26" hidden="1">{"'1999'!$A$1:$F$66"}</definedName>
    <definedName name="DSS" localSheetId="27" hidden="1">{"'1999'!$A$1:$F$66"}</definedName>
    <definedName name="DSS" localSheetId="28" hidden="1">{"'1999'!$A$1:$F$66"}</definedName>
    <definedName name="DSS" hidden="1">{"'1999'!$A$1:$F$66"}</definedName>
    <definedName name="dtf" localSheetId="7">#REF!</definedName>
    <definedName name="dtf" localSheetId="22">#REF!</definedName>
    <definedName name="dtf" localSheetId="45">#REF!</definedName>
    <definedName name="DTF" localSheetId="46">#REF!</definedName>
    <definedName name="dtf" localSheetId="41">#REF!</definedName>
    <definedName name="dtf" localSheetId="43">#REF!</definedName>
    <definedName name="dtf">#REF!</definedName>
    <definedName name="DTFA" localSheetId="7">#REF!</definedName>
    <definedName name="DTFA" localSheetId="22">#REF!</definedName>
    <definedName name="DTFA" localSheetId="32">#REF!</definedName>
    <definedName name="DTFA" localSheetId="34">#REF!</definedName>
    <definedName name="DTFA" localSheetId="36">#REF!</definedName>
    <definedName name="DTFA" localSheetId="39">#REF!</definedName>
    <definedName name="DTFA" localSheetId="37">#REF!</definedName>
    <definedName name="DTFA" localSheetId="38">#REF!</definedName>
    <definedName name="DTFA" localSheetId="40">#REF!</definedName>
    <definedName name="DTFA" localSheetId="33">#REF!</definedName>
    <definedName name="DTFA" localSheetId="35">#REF!</definedName>
    <definedName name="DTFA" localSheetId="41">#REF!</definedName>
    <definedName name="DTFA" localSheetId="43">#REF!</definedName>
    <definedName name="DTFA">#REF!</definedName>
    <definedName name="DTFSEMANAL" localSheetId="7">#REF!</definedName>
    <definedName name="DTFSEMANAL" localSheetId="22">#REF!</definedName>
    <definedName name="DTFSEMANAL" localSheetId="32">#REF!</definedName>
    <definedName name="DTFSEMANAL" localSheetId="34">#REF!</definedName>
    <definedName name="DTFSEMANAL" localSheetId="36">#REF!</definedName>
    <definedName name="DTFSEMANAL" localSheetId="39">#REF!</definedName>
    <definedName name="DTFSEMANAL" localSheetId="45">#REF!</definedName>
    <definedName name="DTFSEMANAL" localSheetId="46">#REF!</definedName>
    <definedName name="DTFSEMANAL" localSheetId="37">#REF!</definedName>
    <definedName name="DTFSEMANAL" localSheetId="38">#REF!</definedName>
    <definedName name="DTFSEMANAL" localSheetId="40">#REF!</definedName>
    <definedName name="DTFSEMANAL" localSheetId="33">#REF!</definedName>
    <definedName name="DTFSEMANAL" localSheetId="35">#REF!</definedName>
    <definedName name="DTFSEMANAL" localSheetId="41">#REF!</definedName>
    <definedName name="DTFSEMANAL" localSheetId="43">#REF!</definedName>
    <definedName name="DTFSEMANAL">#REF!</definedName>
    <definedName name="DtoCP" localSheetId="7">#REF!</definedName>
    <definedName name="DtoCP" localSheetId="22">#REF!</definedName>
    <definedName name="DtoCP" localSheetId="41">#REF!</definedName>
    <definedName name="DtoCP" localSheetId="43">#REF!</definedName>
    <definedName name="DtoCP">#REF!</definedName>
    <definedName name="DTTA" localSheetId="7">#REF!</definedName>
    <definedName name="DTTA" localSheetId="22">#REF!</definedName>
    <definedName name="DTTA" localSheetId="41">#REF!</definedName>
    <definedName name="DTTA" localSheetId="43">#REF!</definedName>
    <definedName name="DTTA">#REF!</definedName>
    <definedName name="Duración_UVR" localSheetId="7">OFFSET(#REF!,0,0,COUNT(#REF!),1)</definedName>
    <definedName name="Duración_UVR" localSheetId="22">OFFSET(#REF!,0,0,COUNT(#REF!),1)</definedName>
    <definedName name="Duración_UVR" localSheetId="41">OFFSET(#REF!,0,0,COUNT(#REF!),1)</definedName>
    <definedName name="Duración_UVR" localSheetId="43">OFFSET(#REF!,0,0,COUNT(#REF!),1)</definedName>
    <definedName name="Duración_UVR">OFFSET(#REF!,0,0,COUNT(#REF!),1)</definedName>
    <definedName name="DUS" localSheetId="22">#REF!</definedName>
    <definedName name="DUS" localSheetId="46">#REF!</definedName>
    <definedName name="DUS">#REF!</definedName>
    <definedName name="DYNAMICTD" localSheetId="22">OFFSET(#REF!,0,0,COUNTA(#REF!),COUNTA(#REF!))</definedName>
    <definedName name="DYNAMICTD" localSheetId="46">OFFSET(#REF!,0,0,COUNTA(#REF!),COUNTA(#REF!))</definedName>
    <definedName name="DYNAMICTD">OFFSET(#REF!,0,0,COUNTA(#REF!),COUNTA(#REF!))</definedName>
    <definedName name="E" localSheetId="7">#REF!</definedName>
    <definedName name="E" localSheetId="22">#REF!</definedName>
    <definedName name="E" localSheetId="32">#REF!</definedName>
    <definedName name="E" localSheetId="34">#REF!</definedName>
    <definedName name="E" localSheetId="36">#REF!</definedName>
    <definedName name="E" localSheetId="39">#REF!</definedName>
    <definedName name="E" localSheetId="45">#REF!</definedName>
    <definedName name="E" localSheetId="46">#REF!</definedName>
    <definedName name="E" localSheetId="37">#REF!</definedName>
    <definedName name="E" localSheetId="38">#REF!</definedName>
    <definedName name="E" localSheetId="40">#REF!</definedName>
    <definedName name="E" localSheetId="33">#REF!</definedName>
    <definedName name="E" localSheetId="35">#REF!</definedName>
    <definedName name="E" localSheetId="41">#REF!</definedName>
    <definedName name="E" localSheetId="43">#REF!</definedName>
    <definedName name="E">#REF!</definedName>
    <definedName name="ECOPETROLCRECIM" localSheetId="185">#REF!</definedName>
    <definedName name="ECOPETROLCRECIM" localSheetId="188">#REF!</definedName>
    <definedName name="ECOPETROLCRECIM" localSheetId="7">#REF!</definedName>
    <definedName name="ECOPETROLCRECIM" localSheetId="9">#REF!</definedName>
    <definedName name="ECOPETROLCRECIM" localSheetId="22">#REF!</definedName>
    <definedName name="ECOPETROLCRECIM" localSheetId="45">#REF!</definedName>
    <definedName name="ECOPETROLCRECIM" localSheetId="54">#REF!</definedName>
    <definedName name="ECOPETROLCRECIM" localSheetId="56">#REF!</definedName>
    <definedName name="ECOPETROLCRECIM" localSheetId="59">#REF!</definedName>
    <definedName name="ECOPETROLCRECIM" localSheetId="62">#REF!</definedName>
    <definedName name="ECOPETROLCRECIM" localSheetId="78">#REF!</definedName>
    <definedName name="ECOPETROLCRECIM" localSheetId="80">#REF!</definedName>
    <definedName name="ECOPETROLCRECIM" localSheetId="83">#REF!</definedName>
    <definedName name="ECOPETROLCRECIM" localSheetId="86">#REF!</definedName>
    <definedName name="ECOPETROLCRECIM" localSheetId="46">#REF!</definedName>
    <definedName name="ECOPETROLCRECIM" localSheetId="183">#REF!</definedName>
    <definedName name="ECOPETROLCRECIM" localSheetId="41">#REF!</definedName>
    <definedName name="ECOPETROLCRECIM" localSheetId="43">#REF!</definedName>
    <definedName name="ECOPETROLCRECIM">#REF!</definedName>
    <definedName name="ECOPETROLPESOS" localSheetId="185">#REF!</definedName>
    <definedName name="ECOPETROLPESOS" localSheetId="188">#REF!</definedName>
    <definedName name="ECOPETROLPESOS" localSheetId="7">#REF!</definedName>
    <definedName name="ECOPETROLPESOS" localSheetId="9">#REF!</definedName>
    <definedName name="ECOPETROLPESOS" localSheetId="22">#REF!</definedName>
    <definedName name="ECOPETROLPESOS" localSheetId="45">#REF!</definedName>
    <definedName name="ECOPETROLPESOS" localSheetId="54">#REF!</definedName>
    <definedName name="ECOPETROLPESOS" localSheetId="56">#REF!</definedName>
    <definedName name="ECOPETROLPESOS" localSheetId="59">#REF!</definedName>
    <definedName name="ECOPETROLPESOS" localSheetId="62">#REF!</definedName>
    <definedName name="ECOPETROLPESOS" localSheetId="78">#REF!</definedName>
    <definedName name="ECOPETROLPESOS" localSheetId="80">#REF!</definedName>
    <definedName name="ECOPETROLPESOS" localSheetId="83">#REF!</definedName>
    <definedName name="ECOPETROLPESOS" localSheetId="86">#REF!</definedName>
    <definedName name="ECOPETROLPESOS" localSheetId="46">#REF!</definedName>
    <definedName name="ECOPETROLPESOS" localSheetId="183">#REF!</definedName>
    <definedName name="ECOPETROLPESOS" localSheetId="41">#REF!</definedName>
    <definedName name="ECOPETROLPESOS" localSheetId="43">#REF!</definedName>
    <definedName name="ECOPETROLPESOS">#REF!</definedName>
    <definedName name="ECOPETROLPIB" localSheetId="185">#REF!</definedName>
    <definedName name="ECOPETROLPIB" localSheetId="188">#REF!</definedName>
    <definedName name="ECOPETROLPIB" localSheetId="7">#REF!</definedName>
    <definedName name="ECOPETROLPIB" localSheetId="9">#REF!</definedName>
    <definedName name="ECOPETROLPIB" localSheetId="22">#REF!</definedName>
    <definedName name="ECOPETROLPIB" localSheetId="45">#REF!</definedName>
    <definedName name="ECOPETROLPIB" localSheetId="54">#REF!</definedName>
    <definedName name="ECOPETROLPIB" localSheetId="56">#REF!</definedName>
    <definedName name="ECOPETROLPIB" localSheetId="59">#REF!</definedName>
    <definedName name="ECOPETROLPIB" localSheetId="62">#REF!</definedName>
    <definedName name="ECOPETROLPIB" localSheetId="78">#REF!</definedName>
    <definedName name="ECOPETROLPIB" localSheetId="80">#REF!</definedName>
    <definedName name="ECOPETROLPIB" localSheetId="83">#REF!</definedName>
    <definedName name="ECOPETROLPIB" localSheetId="86">#REF!</definedName>
    <definedName name="ECOPETROLPIB" localSheetId="46">#REF!</definedName>
    <definedName name="ECOPETROLPIB" localSheetId="183">#REF!</definedName>
    <definedName name="ECOPETROLPIB" localSheetId="41">#REF!</definedName>
    <definedName name="ECOPETROLPIB" localSheetId="43">#REF!</definedName>
    <definedName name="ECOPETROLPIB">#REF!</definedName>
    <definedName name="EDG" localSheetId="7" hidden="1">{#N/A,#N/A,FALSE,"informes"}</definedName>
    <definedName name="EDG" localSheetId="8" hidden="1">{#N/A,#N/A,FALSE,"informes"}</definedName>
    <definedName name="EDG" localSheetId="10" hidden="1">{#N/A,#N/A,FALSE,"informes"}</definedName>
    <definedName name="EDG" localSheetId="11" hidden="1">{#N/A,#N/A,FALSE,"informes"}</definedName>
    <definedName name="EDG" localSheetId="12" hidden="1">{#N/A,#N/A,FALSE,"informes"}</definedName>
    <definedName name="EDG" localSheetId="13" hidden="1">{#N/A,#N/A,FALSE,"informes"}</definedName>
    <definedName name="EDG" localSheetId="14" hidden="1">{#N/A,#N/A,FALSE,"informes"}</definedName>
    <definedName name="EDG" localSheetId="15" hidden="1">{#N/A,#N/A,FALSE,"informes"}</definedName>
    <definedName name="EDG" localSheetId="17" hidden="1">{#N/A,#N/A,FALSE,"informes"}</definedName>
    <definedName name="EDG" localSheetId="18" hidden="1">{#N/A,#N/A,FALSE,"informes"}</definedName>
    <definedName name="EDG" localSheetId="19" hidden="1">{#N/A,#N/A,FALSE,"informes"}</definedName>
    <definedName name="EDG" localSheetId="20" hidden="1">{#N/A,#N/A,FALSE,"informes"}</definedName>
    <definedName name="EDG" localSheetId="21" hidden="1">{#N/A,#N/A,FALSE,"informes"}</definedName>
    <definedName name="EDG" localSheetId="22" hidden="1">{#N/A,#N/A,FALSE,"informes"}</definedName>
    <definedName name="EDG" localSheetId="29" hidden="1">{#N/A,#N/A,FALSE,"informes"}</definedName>
    <definedName name="EDG" localSheetId="32" hidden="1">{#N/A,#N/A,FALSE,"informes"}</definedName>
    <definedName name="EDG" localSheetId="34" hidden="1">{#N/A,#N/A,FALSE,"informes"}</definedName>
    <definedName name="EDG" localSheetId="36" hidden="1">{#N/A,#N/A,FALSE,"informes"}</definedName>
    <definedName name="EDG" localSheetId="39" hidden="1">{#N/A,#N/A,FALSE,"informes"}</definedName>
    <definedName name="EDG" localSheetId="45" hidden="1">{#N/A,#N/A,FALSE,"informes"}</definedName>
    <definedName name="EDG" localSheetId="46" hidden="1">{#N/A,#N/A,FALSE,"informes"}</definedName>
    <definedName name="EDG" localSheetId="37" hidden="1">{#N/A,#N/A,FALSE,"informes"}</definedName>
    <definedName name="EDG" localSheetId="38" hidden="1">{#N/A,#N/A,FALSE,"informes"}</definedName>
    <definedName name="EDG" localSheetId="40" hidden="1">{#N/A,#N/A,FALSE,"informes"}</definedName>
    <definedName name="EDG" localSheetId="23" hidden="1">{#N/A,#N/A,FALSE,"informes"}</definedName>
    <definedName name="EDG" localSheetId="24" hidden="1">{#N/A,#N/A,FALSE,"informes"}</definedName>
    <definedName name="EDG" localSheetId="25" hidden="1">{#N/A,#N/A,FALSE,"informes"}</definedName>
    <definedName name="EDG" localSheetId="26" hidden="1">{#N/A,#N/A,FALSE,"informes"}</definedName>
    <definedName name="EDG" localSheetId="27" hidden="1">{#N/A,#N/A,FALSE,"informes"}</definedName>
    <definedName name="EDG" localSheetId="28" hidden="1">{#N/A,#N/A,FALSE,"informes"}</definedName>
    <definedName name="EDG" localSheetId="33" hidden="1">{#N/A,#N/A,FALSE,"informes"}</definedName>
    <definedName name="EDG" localSheetId="35" hidden="1">{#N/A,#N/A,FALSE,"informes"}</definedName>
    <definedName name="EDG" localSheetId="41" hidden="1">{#N/A,#N/A,FALSE,"informes"}</definedName>
    <definedName name="EDG" localSheetId="43" hidden="1">{#N/A,#N/A,FALSE,"informes"}</definedName>
    <definedName name="EDG" hidden="1">{#N/A,#N/A,FALSE,"informes"}</definedName>
    <definedName name="EDU" localSheetId="7">#REF!</definedName>
    <definedName name="EDU" localSheetId="22">#REF!</definedName>
    <definedName name="EDU" localSheetId="41">#REF!</definedName>
    <definedName name="EDU" localSheetId="43">#REF!</definedName>
    <definedName name="EDU">#REF!</definedName>
    <definedName name="EDUCA_00" localSheetId="7">#REF!</definedName>
    <definedName name="EDUCA_00" localSheetId="9">#REF!</definedName>
    <definedName name="EDUCA_00" localSheetId="22">#REF!</definedName>
    <definedName name="EDUCA_00" localSheetId="32">#REF!</definedName>
    <definedName name="EDUCA_00" localSheetId="34">#REF!</definedName>
    <definedName name="EDUCA_00" localSheetId="36">#REF!</definedName>
    <definedName name="EDUCA_00" localSheetId="39">#REF!</definedName>
    <definedName name="EDUCA_00" localSheetId="45">#REF!</definedName>
    <definedName name="EDUCA_00" localSheetId="46">#REF!</definedName>
    <definedName name="EDUCA_00" localSheetId="37">#REF!</definedName>
    <definedName name="EDUCA_00" localSheetId="38">#REF!</definedName>
    <definedName name="EDUCA_00" localSheetId="40">#REF!</definedName>
    <definedName name="EDUCA_00" localSheetId="33">#REF!</definedName>
    <definedName name="EDUCA_00" localSheetId="35">#REF!</definedName>
    <definedName name="EDUCA_00" localSheetId="41">#REF!</definedName>
    <definedName name="EDUCA_00" localSheetId="43">#REF!</definedName>
    <definedName name="EDUCA_00">#REF!</definedName>
    <definedName name="EDUCA_01" localSheetId="7">#REF!</definedName>
    <definedName name="EDUCA_01" localSheetId="9">#REF!</definedName>
    <definedName name="EDUCA_01" localSheetId="22">#REF!</definedName>
    <definedName name="EDUCA_01" localSheetId="32">#REF!</definedName>
    <definedName name="EDUCA_01" localSheetId="34">#REF!</definedName>
    <definedName name="EDUCA_01" localSheetId="36">#REF!</definedName>
    <definedName name="EDUCA_01" localSheetId="39">#REF!</definedName>
    <definedName name="EDUCA_01" localSheetId="45">#REF!</definedName>
    <definedName name="EDUCA_01" localSheetId="46">#REF!</definedName>
    <definedName name="EDUCA_01" localSheetId="37">#REF!</definedName>
    <definedName name="EDUCA_01" localSheetId="38">#REF!</definedName>
    <definedName name="EDUCA_01" localSheetId="40">#REF!</definedName>
    <definedName name="EDUCA_01" localSheetId="33">#REF!</definedName>
    <definedName name="EDUCA_01" localSheetId="35">#REF!</definedName>
    <definedName name="EDUCA_01" localSheetId="41">#REF!</definedName>
    <definedName name="EDUCA_01" localSheetId="43">#REF!</definedName>
    <definedName name="EDUCA_01">#REF!</definedName>
    <definedName name="EDUCA_94" localSheetId="7">#REF!</definedName>
    <definedName name="EDUCA_94" localSheetId="9">#REF!</definedName>
    <definedName name="EDUCA_94" localSheetId="22">#REF!</definedName>
    <definedName name="EDUCA_94" localSheetId="32">#REF!</definedName>
    <definedName name="EDUCA_94" localSheetId="34">#REF!</definedName>
    <definedName name="EDUCA_94" localSheetId="36">#REF!</definedName>
    <definedName name="EDUCA_94" localSheetId="39">#REF!</definedName>
    <definedName name="EDUCA_94" localSheetId="45">#REF!</definedName>
    <definedName name="EDUCA_94" localSheetId="46">#REF!</definedName>
    <definedName name="EDUCA_94" localSheetId="37">#REF!</definedName>
    <definedName name="EDUCA_94" localSheetId="38">#REF!</definedName>
    <definedName name="EDUCA_94" localSheetId="40">#REF!</definedName>
    <definedName name="EDUCA_94" localSheetId="33">#REF!</definedName>
    <definedName name="EDUCA_94" localSheetId="35">#REF!</definedName>
    <definedName name="EDUCA_94" localSheetId="41">#REF!</definedName>
    <definedName name="EDUCA_94" localSheetId="43">#REF!</definedName>
    <definedName name="EDUCA_94">#REF!</definedName>
    <definedName name="EDUCA_95" localSheetId="7">#REF!</definedName>
    <definedName name="EDUCA_95" localSheetId="9">#REF!</definedName>
    <definedName name="EDUCA_95" localSheetId="22">#REF!</definedName>
    <definedName name="EDUCA_95" localSheetId="45">#REF!</definedName>
    <definedName name="EDUCA_95" localSheetId="46">#REF!</definedName>
    <definedName name="EDUCA_95" localSheetId="41">#REF!</definedName>
    <definedName name="EDUCA_95" localSheetId="43">#REF!</definedName>
    <definedName name="EDUCA_95">#REF!</definedName>
    <definedName name="EDUCA_96" localSheetId="7">#REF!</definedName>
    <definedName name="EDUCA_96" localSheetId="9">#REF!</definedName>
    <definedName name="EDUCA_96" localSheetId="22">#REF!</definedName>
    <definedName name="EDUCA_96" localSheetId="45">#REF!</definedName>
    <definedName name="EDUCA_96" localSheetId="46">#REF!</definedName>
    <definedName name="EDUCA_96" localSheetId="41">#REF!</definedName>
    <definedName name="EDUCA_96" localSheetId="43">#REF!</definedName>
    <definedName name="EDUCA_96">#REF!</definedName>
    <definedName name="EDUCA_97" localSheetId="7">#REF!</definedName>
    <definedName name="EDUCA_97" localSheetId="9">#REF!</definedName>
    <definedName name="EDUCA_97" localSheetId="22">#REF!</definedName>
    <definedName name="EDUCA_97" localSheetId="45">#REF!</definedName>
    <definedName name="EDUCA_97" localSheetId="46">#REF!</definedName>
    <definedName name="EDUCA_97" localSheetId="41">#REF!</definedName>
    <definedName name="EDUCA_97" localSheetId="43">#REF!</definedName>
    <definedName name="EDUCA_97">#REF!</definedName>
    <definedName name="EDUCA_98" localSheetId="7">#REF!</definedName>
    <definedName name="EDUCA_98" localSheetId="9">#REF!</definedName>
    <definedName name="EDUCA_98" localSheetId="22">#REF!</definedName>
    <definedName name="EDUCA_98" localSheetId="45">#REF!</definedName>
    <definedName name="EDUCA_98" localSheetId="46">#REF!</definedName>
    <definedName name="EDUCA_98" localSheetId="41">#REF!</definedName>
    <definedName name="EDUCA_98" localSheetId="43">#REF!</definedName>
    <definedName name="EDUCA_98">#REF!</definedName>
    <definedName name="EDUCA_99" localSheetId="7">#REF!</definedName>
    <definedName name="EDUCA_99" localSheetId="9">#REF!</definedName>
    <definedName name="EDUCA_99" localSheetId="22">#REF!</definedName>
    <definedName name="EDUCA_99" localSheetId="45">#REF!</definedName>
    <definedName name="EDUCA_99" localSheetId="46">#REF!</definedName>
    <definedName name="EDUCA_99" localSheetId="41">#REF!</definedName>
    <definedName name="EDUCA_99" localSheetId="43">#REF!</definedName>
    <definedName name="EDUCA_99">#REF!</definedName>
    <definedName name="EE" localSheetId="7" hidden="1">{#N/A,#N/A,FALSE,"informes"}</definedName>
    <definedName name="EE" localSheetId="8" hidden="1">{#N/A,#N/A,FALSE,"informes"}</definedName>
    <definedName name="EE" localSheetId="9" hidden="1">{#N/A,#N/A,FALSE,"informes"}</definedName>
    <definedName name="EE" localSheetId="10" hidden="1">{#N/A,#N/A,FALSE,"informes"}</definedName>
    <definedName name="EE" localSheetId="11" hidden="1">{#N/A,#N/A,FALSE,"informes"}</definedName>
    <definedName name="EE" localSheetId="12" hidden="1">{#N/A,#N/A,FALSE,"informes"}</definedName>
    <definedName name="EE" localSheetId="13" hidden="1">{#N/A,#N/A,FALSE,"informes"}</definedName>
    <definedName name="EE" localSheetId="14" hidden="1">{#N/A,#N/A,FALSE,"informes"}</definedName>
    <definedName name="EE" localSheetId="15" hidden="1">{#N/A,#N/A,FALSE,"informes"}</definedName>
    <definedName name="EE" localSheetId="17" hidden="1">{#N/A,#N/A,FALSE,"informes"}</definedName>
    <definedName name="EE" localSheetId="18" hidden="1">{#N/A,#N/A,FALSE,"informes"}</definedName>
    <definedName name="EE" localSheetId="19" hidden="1">{#N/A,#N/A,FALSE,"informes"}</definedName>
    <definedName name="EE" localSheetId="20" hidden="1">{#N/A,#N/A,FALSE,"informes"}</definedName>
    <definedName name="EE" localSheetId="21" hidden="1">{#N/A,#N/A,FALSE,"informes"}</definedName>
    <definedName name="EE" localSheetId="22" hidden="1">{#N/A,#N/A,FALSE,"informes"}</definedName>
    <definedName name="EE" localSheetId="29" hidden="1">{#N/A,#N/A,FALSE,"informes"}</definedName>
    <definedName name="EE" localSheetId="32" hidden="1">{#N/A,#N/A,FALSE,"informes"}</definedName>
    <definedName name="EE" localSheetId="34" hidden="1">{#N/A,#N/A,FALSE,"informes"}</definedName>
    <definedName name="EE" localSheetId="36" hidden="1">{#N/A,#N/A,FALSE,"informes"}</definedName>
    <definedName name="EE" localSheetId="39" hidden="1">{#N/A,#N/A,FALSE,"informes"}</definedName>
    <definedName name="EE" localSheetId="45" hidden="1">{#N/A,#N/A,FALSE,"informes"}</definedName>
    <definedName name="EE" localSheetId="54" hidden="1">{#N/A,#N/A,FALSE,"informes"}</definedName>
    <definedName name="EE" localSheetId="55" hidden="1">{#N/A,#N/A,FALSE,"informes"}</definedName>
    <definedName name="EE" localSheetId="56" hidden="1">{#N/A,#N/A,FALSE,"informes"}</definedName>
    <definedName name="EE" localSheetId="59" hidden="1">{#N/A,#N/A,FALSE,"informes"}</definedName>
    <definedName name="EE" localSheetId="62" hidden="1">{#N/A,#N/A,FALSE,"informes"}</definedName>
    <definedName name="EE" localSheetId="78" hidden="1">{#N/A,#N/A,FALSE,"informes"}</definedName>
    <definedName name="EE" localSheetId="79" hidden="1">{#N/A,#N/A,FALSE,"informes"}</definedName>
    <definedName name="EE" localSheetId="80" hidden="1">{#N/A,#N/A,FALSE,"informes"}</definedName>
    <definedName name="EE" localSheetId="83" hidden="1">{#N/A,#N/A,FALSE,"informes"}</definedName>
    <definedName name="EE" localSheetId="86" hidden="1">{#N/A,#N/A,FALSE,"informes"}</definedName>
    <definedName name="EE" localSheetId="46" hidden="1">{#N/A,#N/A,FALSE,"informes"}</definedName>
    <definedName name="EE" localSheetId="37" hidden="1">{#N/A,#N/A,FALSE,"informes"}</definedName>
    <definedName name="EE" localSheetId="38" hidden="1">{#N/A,#N/A,FALSE,"informes"}</definedName>
    <definedName name="EE" localSheetId="40" hidden="1">{#N/A,#N/A,FALSE,"informes"}</definedName>
    <definedName name="EE" localSheetId="23" hidden="1">{#N/A,#N/A,FALSE,"informes"}</definedName>
    <definedName name="EE" localSheetId="24" hidden="1">{#N/A,#N/A,FALSE,"informes"}</definedName>
    <definedName name="EE" localSheetId="25" hidden="1">{#N/A,#N/A,FALSE,"informes"}</definedName>
    <definedName name="EE" localSheetId="26" hidden="1">{#N/A,#N/A,FALSE,"informes"}</definedName>
    <definedName name="EE" localSheetId="27" hidden="1">{#N/A,#N/A,FALSE,"informes"}</definedName>
    <definedName name="EE" localSheetId="28" hidden="1">{#N/A,#N/A,FALSE,"informes"}</definedName>
    <definedName name="EE" localSheetId="33" hidden="1">{#N/A,#N/A,FALSE,"informes"}</definedName>
    <definedName name="EE" localSheetId="35" hidden="1">{#N/A,#N/A,FALSE,"informes"}</definedName>
    <definedName name="EE" localSheetId="41" hidden="1">{#N/A,#N/A,FALSE,"informes"}</definedName>
    <definedName name="EE" localSheetId="43" hidden="1">{#N/A,#N/A,FALSE,"informes"}</definedName>
    <definedName name="EE" localSheetId="87" hidden="1">{#N/A,#N/A,FALSE,"informes"}</definedName>
    <definedName name="EE" hidden="1">{#N/A,#N/A,FALSE,"informes"}</definedName>
    <definedName name="EEEEE" localSheetId="7" hidden="1">{#N/A,#N/A,FALSE,"informes"}</definedName>
    <definedName name="EEEEE" localSheetId="8" hidden="1">{#N/A,#N/A,FALSE,"informes"}</definedName>
    <definedName name="EEEEE" localSheetId="9" hidden="1">{#N/A,#N/A,FALSE,"informes"}</definedName>
    <definedName name="EEEEE" localSheetId="10" hidden="1">{#N/A,#N/A,FALSE,"informes"}</definedName>
    <definedName name="EEEEE" localSheetId="11" hidden="1">{#N/A,#N/A,FALSE,"informes"}</definedName>
    <definedName name="EEEEE" localSheetId="12" hidden="1">{#N/A,#N/A,FALSE,"informes"}</definedName>
    <definedName name="EEEEE" localSheetId="13" hidden="1">{#N/A,#N/A,FALSE,"informes"}</definedName>
    <definedName name="EEEEE" localSheetId="14" hidden="1">{#N/A,#N/A,FALSE,"informes"}</definedName>
    <definedName name="EEEEE" localSheetId="15" hidden="1">{#N/A,#N/A,FALSE,"informes"}</definedName>
    <definedName name="EEEEE" localSheetId="17" hidden="1">{#N/A,#N/A,FALSE,"informes"}</definedName>
    <definedName name="EEEEE" localSheetId="18" hidden="1">{#N/A,#N/A,FALSE,"informes"}</definedName>
    <definedName name="EEEEE" localSheetId="19" hidden="1">{#N/A,#N/A,FALSE,"informes"}</definedName>
    <definedName name="EEEEE" localSheetId="20" hidden="1">{#N/A,#N/A,FALSE,"informes"}</definedName>
    <definedName name="EEEEE" localSheetId="21" hidden="1">{#N/A,#N/A,FALSE,"informes"}</definedName>
    <definedName name="EEEEE" localSheetId="22" hidden="1">{#N/A,#N/A,FALSE,"informes"}</definedName>
    <definedName name="EEEEE" localSheetId="29" hidden="1">{#N/A,#N/A,FALSE,"informes"}</definedName>
    <definedName name="EEEEE" localSheetId="32" hidden="1">{#N/A,#N/A,FALSE,"informes"}</definedName>
    <definedName name="EEEEE" localSheetId="34" hidden="1">{#N/A,#N/A,FALSE,"informes"}</definedName>
    <definedName name="EEEEE" localSheetId="36" hidden="1">{#N/A,#N/A,FALSE,"informes"}</definedName>
    <definedName name="EEEEE" localSheetId="39" hidden="1">{#N/A,#N/A,FALSE,"informes"}</definedName>
    <definedName name="EEEEE" localSheetId="45" hidden="1">{#N/A,#N/A,FALSE,"informes"}</definedName>
    <definedName name="EEEEE" localSheetId="46" hidden="1">{#N/A,#N/A,FALSE,"informes"}</definedName>
    <definedName name="EEEEE" localSheetId="37" hidden="1">{#N/A,#N/A,FALSE,"informes"}</definedName>
    <definedName name="EEEEE" localSheetId="38" hidden="1">{#N/A,#N/A,FALSE,"informes"}</definedName>
    <definedName name="EEEEE" localSheetId="40" hidden="1">{#N/A,#N/A,FALSE,"informes"}</definedName>
    <definedName name="EEEEE" localSheetId="23" hidden="1">{#N/A,#N/A,FALSE,"informes"}</definedName>
    <definedName name="EEEEE" localSheetId="24" hidden="1">{#N/A,#N/A,FALSE,"informes"}</definedName>
    <definedName name="EEEEE" localSheetId="25" hidden="1">{#N/A,#N/A,FALSE,"informes"}</definedName>
    <definedName name="EEEEE" localSheetId="26" hidden="1">{#N/A,#N/A,FALSE,"informes"}</definedName>
    <definedName name="EEEEE" localSheetId="27" hidden="1">{#N/A,#N/A,FALSE,"informes"}</definedName>
    <definedName name="EEEEE" localSheetId="28" hidden="1">{#N/A,#N/A,FALSE,"informes"}</definedName>
    <definedName name="EEEEE" localSheetId="33" hidden="1">{#N/A,#N/A,FALSE,"informes"}</definedName>
    <definedName name="EEEEE" localSheetId="35" hidden="1">{#N/A,#N/A,FALSE,"informes"}</definedName>
    <definedName name="EEEEE" localSheetId="41" hidden="1">{#N/A,#N/A,FALSE,"informes"}</definedName>
    <definedName name="EEEEE" localSheetId="43" hidden="1">{#N/A,#N/A,FALSE,"informes"}</definedName>
    <definedName name="EEEEE" hidden="1">{#N/A,#N/A,FALSE,"informes"}</definedName>
    <definedName name="EEEEEEEEEEEEEEEEEEEE" localSheetId="7">#REF!</definedName>
    <definedName name="EEEEEEEEEEEEEEEEEEEE" localSheetId="9">#REF!</definedName>
    <definedName name="EEEEEEEEEEEEEEEEEEEE" localSheetId="22">#REF!</definedName>
    <definedName name="EEEEEEEEEEEEEEEEEEEE" localSheetId="45">#REF!</definedName>
    <definedName name="EEEEEEEEEEEEEEEEEEEE" localSheetId="46">#REF!</definedName>
    <definedName name="EEEEEEEEEEEEEEEEEEEE" localSheetId="41">#REF!</definedName>
    <definedName name="EEEEEEEEEEEEEEEEEEEE" localSheetId="43">#REF!</definedName>
    <definedName name="EEEEEEEEEEEEEEEEEEEE">#REF!</definedName>
    <definedName name="ef" localSheetId="7">#REF!</definedName>
    <definedName name="ef">#REF!</definedName>
    <definedName name="efweffewe" localSheetId="22">#REF!</definedName>
    <definedName name="efweffewe" localSheetId="46">#REF!</definedName>
    <definedName name="efweffewe">#REF!</definedName>
    <definedName name="EGRAFICOS1" localSheetId="185">#REF!</definedName>
    <definedName name="EGRAFICOS1" localSheetId="188">#REF!</definedName>
    <definedName name="EGRAFICOS1" localSheetId="7">#REF!</definedName>
    <definedName name="EGRAFICOS1" localSheetId="9">#REF!</definedName>
    <definedName name="EGRAFICOS1" localSheetId="22">#REF!</definedName>
    <definedName name="EGRAFICOS1" localSheetId="45">#REF!</definedName>
    <definedName name="EGRAFICOS1" localSheetId="54">#REF!</definedName>
    <definedName name="EGRAFICOS1" localSheetId="56">#REF!</definedName>
    <definedName name="EGRAFICOS1" localSheetId="59">#REF!</definedName>
    <definedName name="EGRAFICOS1" localSheetId="62">#REF!</definedName>
    <definedName name="EGRAFICOS1" localSheetId="78">#REF!</definedName>
    <definedName name="EGRAFICOS1" localSheetId="80">#REF!</definedName>
    <definedName name="EGRAFICOS1" localSheetId="83">#REF!</definedName>
    <definedName name="EGRAFICOS1" localSheetId="86">#REF!</definedName>
    <definedName name="EGRAFICOS1" localSheetId="46">#REF!</definedName>
    <definedName name="EGRAFICOS1" localSheetId="183">#REF!</definedName>
    <definedName name="EGRAFICOS1" localSheetId="41">#REF!</definedName>
    <definedName name="EGRAFICOS1" localSheetId="43">#REF!</definedName>
    <definedName name="EGRAFICOS1">#REF!</definedName>
    <definedName name="EGRAFICOS2" localSheetId="185">#REF!</definedName>
    <definedName name="EGRAFICOS2" localSheetId="188">#REF!</definedName>
    <definedName name="EGRAFICOS2" localSheetId="7">#REF!</definedName>
    <definedName name="EGRAFICOS2" localSheetId="9">#REF!</definedName>
    <definedName name="EGRAFICOS2" localSheetId="22">#REF!</definedName>
    <definedName name="EGRAFICOS2" localSheetId="45">#REF!</definedName>
    <definedName name="EGRAFICOS2" localSheetId="54">#REF!</definedName>
    <definedName name="EGRAFICOS2" localSheetId="56">#REF!</definedName>
    <definedName name="EGRAFICOS2" localSheetId="59">#REF!</definedName>
    <definedName name="EGRAFICOS2" localSheetId="62">#REF!</definedName>
    <definedName name="EGRAFICOS2" localSheetId="78">#REF!</definedName>
    <definedName name="EGRAFICOS2" localSheetId="80">#REF!</definedName>
    <definedName name="EGRAFICOS2" localSheetId="83">#REF!</definedName>
    <definedName name="EGRAFICOS2" localSheetId="86">#REF!</definedName>
    <definedName name="EGRAFICOS2" localSheetId="46">#REF!</definedName>
    <definedName name="EGRAFICOS2" localSheetId="183">#REF!</definedName>
    <definedName name="EGRAFICOS2" localSheetId="41">#REF!</definedName>
    <definedName name="EGRAFICOS2" localSheetId="43">#REF!</definedName>
    <definedName name="EGRAFICOS2">#REF!</definedName>
    <definedName name="EGRAFICOS3" localSheetId="185">#REF!</definedName>
    <definedName name="EGRAFICOS3" localSheetId="188">#REF!</definedName>
    <definedName name="EGRAFICOS3" localSheetId="7">#REF!</definedName>
    <definedName name="EGRAFICOS3" localSheetId="9">#REF!</definedName>
    <definedName name="EGRAFICOS3" localSheetId="22">#REF!</definedName>
    <definedName name="EGRAFICOS3" localSheetId="45">#REF!</definedName>
    <definedName name="EGRAFICOS3" localSheetId="54">#REF!</definedName>
    <definedName name="EGRAFICOS3" localSheetId="56">#REF!</definedName>
    <definedName name="EGRAFICOS3" localSheetId="59">#REF!</definedName>
    <definedName name="EGRAFICOS3" localSheetId="62">#REF!</definedName>
    <definedName name="EGRAFICOS3" localSheetId="78">#REF!</definedName>
    <definedName name="EGRAFICOS3" localSheetId="80">#REF!</definedName>
    <definedName name="EGRAFICOS3" localSheetId="83">#REF!</definedName>
    <definedName name="EGRAFICOS3" localSheetId="86">#REF!</definedName>
    <definedName name="EGRAFICOS3" localSheetId="46">#REF!</definedName>
    <definedName name="EGRAFICOS3" localSheetId="183">#REF!</definedName>
    <definedName name="EGRAFICOS3" localSheetId="41">#REF!</definedName>
    <definedName name="EGRAFICOS3" localSheetId="43">#REF!</definedName>
    <definedName name="EGRAFICOS3">#REF!</definedName>
    <definedName name="ejcprp" localSheetId="185">#REF!</definedName>
    <definedName name="ejcprp" localSheetId="187">#REF!</definedName>
    <definedName name="ejcprp" localSheetId="188">#REF!</definedName>
    <definedName name="ejcprp" localSheetId="7">#REF!</definedName>
    <definedName name="ejcprp" localSheetId="9">#REF!</definedName>
    <definedName name="ejcprp" localSheetId="22">#REF!</definedName>
    <definedName name="ejcprp" localSheetId="45">#REF!</definedName>
    <definedName name="ejcprp" localSheetId="46">#REF!</definedName>
    <definedName name="ejcprp" localSheetId="183">#REF!</definedName>
    <definedName name="ejcprp" localSheetId="41">#REF!</definedName>
    <definedName name="ejcprp" localSheetId="43">#REF!</definedName>
    <definedName name="ejcprp">#REF!</definedName>
    <definedName name="eje" localSheetId="185">#REF!</definedName>
    <definedName name="eje" localSheetId="187">#REF!</definedName>
    <definedName name="eje" localSheetId="188">#REF!</definedName>
    <definedName name="eje" localSheetId="7">#REF!</definedName>
    <definedName name="eje" localSheetId="9">#REF!</definedName>
    <definedName name="eje" localSheetId="22">#REF!</definedName>
    <definedName name="eje" localSheetId="45">#REF!</definedName>
    <definedName name="eje" localSheetId="46">#REF!</definedName>
    <definedName name="eje" localSheetId="183">#REF!</definedName>
    <definedName name="eje" localSheetId="41">#REF!</definedName>
    <definedName name="eje" localSheetId="43">#REF!</definedName>
    <definedName name="eje">#REF!</definedName>
    <definedName name="Ejecucion" localSheetId="22">#REF!</definedName>
    <definedName name="Ejecucion" localSheetId="46">#REF!</definedName>
    <definedName name="Ejecucion">#REF!</definedName>
    <definedName name="ejecucion_2005" localSheetId="22">#REF!</definedName>
    <definedName name="ejecucion_2005">#REF!</definedName>
    <definedName name="ejecucion_central" localSheetId="22">#REF!</definedName>
    <definedName name="ejecucion_central">#REF!</definedName>
    <definedName name="ejecutadoconcejo" localSheetId="22">#REF!</definedName>
    <definedName name="ejecutadoconcejo">#REF!</definedName>
    <definedName name="ELASTICIDAD_RECAUDO_IVA" localSheetId="185">#REF!</definedName>
    <definedName name="ELASTICIDAD_RECAUDO_IVA" localSheetId="187">#REF!</definedName>
    <definedName name="ELASTICIDAD_RECAUDO_IVA" localSheetId="188">#REF!</definedName>
    <definedName name="ELASTICIDAD_RECAUDO_IVA" localSheetId="7">#REF!</definedName>
    <definedName name="ELASTICIDAD_RECAUDO_IVA" localSheetId="9">#REF!</definedName>
    <definedName name="ELASTICIDAD_RECAUDO_IVA" localSheetId="22">#REF!</definedName>
    <definedName name="ELASTICIDAD_RECAUDO_IVA" localSheetId="32">#REF!</definedName>
    <definedName name="ELASTICIDAD_RECAUDO_IVA" localSheetId="34">#REF!</definedName>
    <definedName name="ELASTICIDAD_RECAUDO_IVA" localSheetId="36">#REF!</definedName>
    <definedName name="ELASTICIDAD_RECAUDO_IVA" localSheetId="39">#REF!</definedName>
    <definedName name="ELASTICIDAD_RECAUDO_IVA" localSheetId="45">#REF!</definedName>
    <definedName name="ELASTICIDAD_RECAUDO_IVA" localSheetId="54">#REF!</definedName>
    <definedName name="ELASTICIDAD_RECAUDO_IVA" localSheetId="56">#REF!</definedName>
    <definedName name="ELASTICIDAD_RECAUDO_IVA" localSheetId="59">#REF!</definedName>
    <definedName name="ELASTICIDAD_RECAUDO_IVA" localSheetId="62">#REF!</definedName>
    <definedName name="ELASTICIDAD_RECAUDO_IVA" localSheetId="78">#REF!</definedName>
    <definedName name="ELASTICIDAD_RECAUDO_IVA" localSheetId="80">#REF!</definedName>
    <definedName name="ELASTICIDAD_RECAUDO_IVA" localSheetId="83">#REF!</definedName>
    <definedName name="ELASTICIDAD_RECAUDO_IVA" localSheetId="86">#REF!</definedName>
    <definedName name="ELASTICIDAD_RECAUDO_IVA" localSheetId="46">#REF!</definedName>
    <definedName name="ELASTICIDAD_RECAUDO_IVA" localSheetId="183">#REF!</definedName>
    <definedName name="ELASTICIDAD_RECAUDO_IVA" localSheetId="37">#REF!</definedName>
    <definedName name="ELASTICIDAD_RECAUDO_IVA" localSheetId="38">#REF!</definedName>
    <definedName name="ELASTICIDAD_RECAUDO_IVA" localSheetId="40">#REF!</definedName>
    <definedName name="ELASTICIDAD_RECAUDO_IVA" localSheetId="33">#REF!</definedName>
    <definedName name="ELASTICIDAD_RECAUDO_IVA" localSheetId="35">#REF!</definedName>
    <definedName name="ELASTICIDAD_RECAUDO_IVA" localSheetId="41">#REF!</definedName>
    <definedName name="ELASTICIDAD_RECAUDO_IVA" localSheetId="43">#REF!</definedName>
    <definedName name="ELASTICIDAD_RECAUDO_IVA">#REF!</definedName>
    <definedName name="elect" localSheetId="22">#REF!</definedName>
    <definedName name="elect" localSheetId="46">#REF!</definedName>
    <definedName name="elect">#REF!</definedName>
    <definedName name="ELECTRICOCRECIM" localSheetId="185">#REF!</definedName>
    <definedName name="ELECTRICOCRECIM" localSheetId="188">#REF!</definedName>
    <definedName name="ELECTRICOCRECIM" localSheetId="7">#REF!</definedName>
    <definedName name="ELECTRICOCRECIM" localSheetId="9">#REF!</definedName>
    <definedName name="ELECTRICOCRECIM" localSheetId="22">#REF!</definedName>
    <definedName name="ELECTRICOCRECIM" localSheetId="32">#REF!</definedName>
    <definedName name="ELECTRICOCRECIM" localSheetId="34">#REF!</definedName>
    <definedName name="ELECTRICOCRECIM" localSheetId="36">#REF!</definedName>
    <definedName name="ELECTRICOCRECIM" localSheetId="39">#REF!</definedName>
    <definedName name="ELECTRICOCRECIM" localSheetId="45">#REF!</definedName>
    <definedName name="ELECTRICOCRECIM" localSheetId="54">#REF!</definedName>
    <definedName name="ELECTRICOCRECIM" localSheetId="56">#REF!</definedName>
    <definedName name="ELECTRICOCRECIM" localSheetId="59">#REF!</definedName>
    <definedName name="ELECTRICOCRECIM" localSheetId="62">#REF!</definedName>
    <definedName name="ELECTRICOCRECIM" localSheetId="78">#REF!</definedName>
    <definedName name="ELECTRICOCRECIM" localSheetId="80">#REF!</definedName>
    <definedName name="ELECTRICOCRECIM" localSheetId="83">#REF!</definedName>
    <definedName name="ELECTRICOCRECIM" localSheetId="86">#REF!</definedName>
    <definedName name="ELECTRICOCRECIM" localSheetId="46">#REF!</definedName>
    <definedName name="ELECTRICOCRECIM" localSheetId="183">#REF!</definedName>
    <definedName name="ELECTRICOCRECIM" localSheetId="37">#REF!</definedName>
    <definedName name="ELECTRICOCRECIM" localSheetId="38">#REF!</definedName>
    <definedName name="ELECTRICOCRECIM" localSheetId="40">#REF!</definedName>
    <definedName name="ELECTRICOCRECIM" localSheetId="33">#REF!</definedName>
    <definedName name="ELECTRICOCRECIM" localSheetId="35">#REF!</definedName>
    <definedName name="ELECTRICOCRECIM" localSheetId="41">#REF!</definedName>
    <definedName name="ELECTRICOCRECIM" localSheetId="43">#REF!</definedName>
    <definedName name="ELECTRICOCRECIM">#REF!</definedName>
    <definedName name="ELECTRICOPESOS" localSheetId="185">#REF!</definedName>
    <definedName name="ELECTRICOPESOS" localSheetId="188">#REF!</definedName>
    <definedName name="ELECTRICOPESOS" localSheetId="7">#REF!</definedName>
    <definedName name="ELECTRICOPESOS" localSheetId="9">#REF!</definedName>
    <definedName name="ELECTRICOPESOS" localSheetId="22">#REF!</definedName>
    <definedName name="ELECTRICOPESOS" localSheetId="32">#REF!</definedName>
    <definedName name="ELECTRICOPESOS" localSheetId="34">#REF!</definedName>
    <definedName name="ELECTRICOPESOS" localSheetId="36">#REF!</definedName>
    <definedName name="ELECTRICOPESOS" localSheetId="39">#REF!</definedName>
    <definedName name="ELECTRICOPESOS" localSheetId="45">#REF!</definedName>
    <definedName name="ELECTRICOPESOS" localSheetId="56">#REF!</definedName>
    <definedName name="ELECTRICOPESOS" localSheetId="59">#REF!</definedName>
    <definedName name="ELECTRICOPESOS" localSheetId="62">#REF!</definedName>
    <definedName name="ELECTRICOPESOS" localSheetId="78">#REF!</definedName>
    <definedName name="ELECTRICOPESOS" localSheetId="80">#REF!</definedName>
    <definedName name="ELECTRICOPESOS" localSheetId="83">#REF!</definedName>
    <definedName name="ELECTRICOPESOS" localSheetId="86">#REF!</definedName>
    <definedName name="ELECTRICOPESOS" localSheetId="46">#REF!</definedName>
    <definedName name="ELECTRICOPESOS" localSheetId="183">#REF!</definedName>
    <definedName name="ELECTRICOPESOS" localSheetId="37">#REF!</definedName>
    <definedName name="ELECTRICOPESOS" localSheetId="38">#REF!</definedName>
    <definedName name="ELECTRICOPESOS" localSheetId="40">#REF!</definedName>
    <definedName name="ELECTRICOPESOS" localSheetId="33">#REF!</definedName>
    <definedName name="ELECTRICOPESOS" localSheetId="35">#REF!</definedName>
    <definedName name="ELECTRICOPESOS" localSheetId="41">#REF!</definedName>
    <definedName name="ELECTRICOPESOS" localSheetId="43">#REF!</definedName>
    <definedName name="ELECTRICOPESOS">#REF!</definedName>
    <definedName name="ELECTRICOPIB" localSheetId="185">#REF!</definedName>
    <definedName name="ELECTRICOPIB" localSheetId="188">#REF!</definedName>
    <definedName name="ELECTRICOPIB" localSheetId="7">#REF!</definedName>
    <definedName name="ELECTRICOPIB" localSheetId="9">#REF!</definedName>
    <definedName name="ELECTRICOPIB" localSheetId="22">#REF!</definedName>
    <definedName name="ELECTRICOPIB" localSheetId="45">#REF!</definedName>
    <definedName name="ELECTRICOPIB" localSheetId="56">#REF!</definedName>
    <definedName name="ELECTRICOPIB" localSheetId="59">#REF!</definedName>
    <definedName name="ELECTRICOPIB" localSheetId="62">#REF!</definedName>
    <definedName name="ELECTRICOPIB" localSheetId="78">#REF!</definedName>
    <definedName name="ELECTRICOPIB" localSheetId="80">#REF!</definedName>
    <definedName name="ELECTRICOPIB" localSheetId="83">#REF!</definedName>
    <definedName name="ELECTRICOPIB" localSheetId="86">#REF!</definedName>
    <definedName name="ELECTRICOPIB" localSheetId="46">#REF!</definedName>
    <definedName name="ELECTRICOPIB" localSheetId="183">#REF!</definedName>
    <definedName name="ELECTRICOPIB" localSheetId="41">#REF!</definedName>
    <definedName name="ELECTRICOPIB" localSheetId="43">#REF!</definedName>
    <definedName name="ELECTRICOPIB">#REF!</definedName>
    <definedName name="ELIMINACION" localSheetId="7">#REF!</definedName>
    <definedName name="ELIMINACION" localSheetId="22">#REF!</definedName>
    <definedName name="ELIMINACION" localSheetId="36">#REF!</definedName>
    <definedName name="ELIMINACION" localSheetId="39">#REF!</definedName>
    <definedName name="ELIMINACION" localSheetId="37">#REF!</definedName>
    <definedName name="ELIMINACION" localSheetId="38">#REF!</definedName>
    <definedName name="ELIMINACION" localSheetId="40">#REF!</definedName>
    <definedName name="ELIMINACION" localSheetId="41">#REF!</definedName>
    <definedName name="ELIMINACION" localSheetId="43">#REF!</definedName>
    <definedName name="ELIMINACION">#REF!</definedName>
    <definedName name="eliminacion1" localSheetId="7">#REF!</definedName>
    <definedName name="eliminacion1" localSheetId="22">#REF!</definedName>
    <definedName name="eliminacion1" localSheetId="36">#REF!</definedName>
    <definedName name="eliminacion1" localSheetId="39">#REF!</definedName>
    <definedName name="eliminacion1" localSheetId="37">#REF!</definedName>
    <definedName name="eliminacion1" localSheetId="38">#REF!</definedName>
    <definedName name="eliminacion1" localSheetId="40">#REF!</definedName>
    <definedName name="eliminacion1" localSheetId="41">#REF!</definedName>
    <definedName name="eliminacion1" localSheetId="43">#REF!</definedName>
    <definedName name="eliminacion1">#REF!</definedName>
    <definedName name="Em" localSheetId="7">#REF!</definedName>
    <definedName name="Em" localSheetId="22">#REF!</definedName>
    <definedName name="Em" localSheetId="41">#REF!</definedName>
    <definedName name="Em" localSheetId="43">#REF!</definedName>
    <definedName name="Em">#REF!</definedName>
    <definedName name="EMflag2019" localSheetId="7">#REF!</definedName>
    <definedName name="EMflag2019" localSheetId="22">#REF!</definedName>
    <definedName name="EMflag2019" localSheetId="41">#REF!</definedName>
    <definedName name="EMflag2019" localSheetId="43">#REF!</definedName>
    <definedName name="EMflag2019">#REF!</definedName>
    <definedName name="EMflag2020" localSheetId="7">#REF!</definedName>
    <definedName name="EMflag2020" localSheetId="22">#REF!</definedName>
    <definedName name="EMflag2020" localSheetId="41">#REF!</definedName>
    <definedName name="EMflag2020" localSheetId="43">#REF!</definedName>
    <definedName name="EMflag2020">#REF!</definedName>
    <definedName name="Emi2usd" localSheetId="22">#REF!</definedName>
    <definedName name="Emi2usd" localSheetId="46">#REF!</definedName>
    <definedName name="Emi2usd">#REF!</definedName>
    <definedName name="Emi3usd" localSheetId="22">#REF!</definedName>
    <definedName name="Emi3usd" localSheetId="46">#REF!</definedName>
    <definedName name="Emi3usd">#REF!</definedName>
    <definedName name="Emi5uvr" localSheetId="22">#REF!</definedName>
    <definedName name="Emi5uvr" localSheetId="46">#REF!</definedName>
    <definedName name="Emi5uvr">#REF!</definedName>
    <definedName name="Emi7uvr" localSheetId="22">#REF!</definedName>
    <definedName name="Emi7uvr" localSheetId="46">#REF!</definedName>
    <definedName name="Emi7uvr">#REF!</definedName>
    <definedName name="EMISIONES" localSheetId="7">#REF!</definedName>
    <definedName name="EMISIONES" localSheetId="22">#REF!</definedName>
    <definedName name="EMISIONES" localSheetId="46">#REF!</definedName>
    <definedName name="EMISIONES" localSheetId="41">#REF!</definedName>
    <definedName name="EMISIONES" localSheetId="43">#REF!</definedName>
    <definedName name="EMISIONES">#REF!</definedName>
    <definedName name="Emisiones_mod_ext" localSheetId="7">#REF!</definedName>
    <definedName name="Emisiones_mod_ext" localSheetId="22">#REF!</definedName>
    <definedName name="Emisiones_mod_ext" localSheetId="46">#REF!</definedName>
    <definedName name="Emisiones_mod_ext" localSheetId="41">#REF!</definedName>
    <definedName name="Emisiones_mod_ext" localSheetId="43">#REF!</definedName>
    <definedName name="Emisiones_mod_ext">#REF!</definedName>
    <definedName name="Emisiones_mod_int" localSheetId="7">#REF!</definedName>
    <definedName name="Emisiones_mod_int" localSheetId="22">#REF!</definedName>
    <definedName name="Emisiones_mod_int" localSheetId="46">#REF!</definedName>
    <definedName name="Emisiones_mod_int" localSheetId="41">#REF!</definedName>
    <definedName name="Emisiones_mod_int" localSheetId="43">#REF!</definedName>
    <definedName name="Emisiones_mod_int">#REF!</definedName>
    <definedName name="Emisiones_vig_int" localSheetId="7">#REF!</definedName>
    <definedName name="Emisiones_vig_int" localSheetId="22">#REF!</definedName>
    <definedName name="Emisiones_vig_int" localSheetId="41">#REF!</definedName>
    <definedName name="Emisiones_vig_int" localSheetId="43">#REF!</definedName>
    <definedName name="Emisiones_vig_int">#REF!</definedName>
    <definedName name="Emivigentes" localSheetId="7">#REF!</definedName>
    <definedName name="Emivigentes" localSheetId="22">#REF!</definedName>
    <definedName name="Emivigentes" localSheetId="32">#REF!</definedName>
    <definedName name="Emivigentes" localSheetId="34">#REF!</definedName>
    <definedName name="Emivigentes" localSheetId="36">#REF!</definedName>
    <definedName name="Emivigentes" localSheetId="39">#REF!</definedName>
    <definedName name="Emivigentes" localSheetId="37">#REF!</definedName>
    <definedName name="Emivigentes" localSheetId="38">#REF!</definedName>
    <definedName name="Emivigentes" localSheetId="40">#REF!</definedName>
    <definedName name="Emivigentes" localSheetId="33">#REF!</definedName>
    <definedName name="Emivigentes" localSheetId="35">#REF!</definedName>
    <definedName name="Emivigentes" localSheetId="41">#REF!</definedName>
    <definedName name="Emivigentes" localSheetId="43">#REF!</definedName>
    <definedName name="Emivigentes">#REF!</definedName>
    <definedName name="empalme" localSheetId="185">#REF!</definedName>
    <definedName name="empalme" localSheetId="188">#REF!</definedName>
    <definedName name="empalme" localSheetId="7">#REF!</definedName>
    <definedName name="empalme" localSheetId="9">#REF!</definedName>
    <definedName name="empalme" localSheetId="22">#REF!</definedName>
    <definedName name="empalme" localSheetId="32">#REF!</definedName>
    <definedName name="empalme" localSheetId="34">#REF!</definedName>
    <definedName name="empalme" localSheetId="36">#REF!</definedName>
    <definedName name="empalme" localSheetId="39">#REF!</definedName>
    <definedName name="empalme" localSheetId="45">#REF!</definedName>
    <definedName name="empalme" localSheetId="54">#REF!</definedName>
    <definedName name="empalme" localSheetId="46">#REF!</definedName>
    <definedName name="empalme" localSheetId="183">#REF!</definedName>
    <definedName name="empalme" localSheetId="37">#REF!</definedName>
    <definedName name="empalme" localSheetId="38">#REF!</definedName>
    <definedName name="empalme" localSheetId="40">#REF!</definedName>
    <definedName name="empalme" localSheetId="33">#REF!</definedName>
    <definedName name="empalme" localSheetId="35">#REF!</definedName>
    <definedName name="empalme" localSheetId="41">#REF!</definedName>
    <definedName name="empalme" localSheetId="43">#REF!</definedName>
    <definedName name="empalme">#REF!</definedName>
    <definedName name="emppln" localSheetId="185">#REF!</definedName>
    <definedName name="emppln" localSheetId="188">#REF!</definedName>
    <definedName name="emppln" localSheetId="7">#REF!</definedName>
    <definedName name="emppln" localSheetId="9">#REF!</definedName>
    <definedName name="emppln" localSheetId="22">#REF!</definedName>
    <definedName name="emppln" localSheetId="32">#REF!</definedName>
    <definedName name="emppln" localSheetId="34">#REF!</definedName>
    <definedName name="emppln" localSheetId="36">#REF!</definedName>
    <definedName name="emppln" localSheetId="39">#REF!</definedName>
    <definedName name="emppln" localSheetId="45">#REF!</definedName>
    <definedName name="emppln" localSheetId="46">#REF!</definedName>
    <definedName name="emppln" localSheetId="183">#REF!</definedName>
    <definedName name="emppln" localSheetId="37">#REF!</definedName>
    <definedName name="emppln" localSheetId="38">#REF!</definedName>
    <definedName name="emppln" localSheetId="40">#REF!</definedName>
    <definedName name="emppln" localSheetId="33">#REF!</definedName>
    <definedName name="emppln" localSheetId="35">#REF!</definedName>
    <definedName name="emppln" localSheetId="41">#REF!</definedName>
    <definedName name="emppln" localSheetId="43">#REF!</definedName>
    <definedName name="emppln">#REF!</definedName>
    <definedName name="encima98" localSheetId="185">#REF!</definedName>
    <definedName name="encima98" localSheetId="188">#REF!</definedName>
    <definedName name="encima98" localSheetId="7">#REF!</definedName>
    <definedName name="encima98" localSheetId="9">#REF!</definedName>
    <definedName name="encima98" localSheetId="22">#REF!</definedName>
    <definedName name="encima98" localSheetId="45">#REF!</definedName>
    <definedName name="encima98" localSheetId="54">#REF!</definedName>
    <definedName name="encima98" localSheetId="46">#REF!</definedName>
    <definedName name="encima98" localSheetId="183">#REF!</definedName>
    <definedName name="encima98" localSheetId="41">#REF!</definedName>
    <definedName name="encima98" localSheetId="43">#REF!</definedName>
    <definedName name="encima98">#REF!</definedName>
    <definedName name="Ene" localSheetId="187">#REF!</definedName>
    <definedName name="Ene" localSheetId="188">#REF!</definedName>
    <definedName name="Ene" localSheetId="7">#REF!</definedName>
    <definedName name="Ene" localSheetId="9">#REF!</definedName>
    <definedName name="Ene" localSheetId="18">#REF!</definedName>
    <definedName name="Ene" localSheetId="19">#REF!</definedName>
    <definedName name="Ene" localSheetId="20">#REF!</definedName>
    <definedName name="Ene" localSheetId="21">#REF!</definedName>
    <definedName name="Ene" localSheetId="22">#REF!</definedName>
    <definedName name="Ene" localSheetId="45">#REF!</definedName>
    <definedName name="Ene" localSheetId="54">#REF!</definedName>
    <definedName name="Ene" localSheetId="46">#REF!</definedName>
    <definedName name="Ene" localSheetId="41">#REF!</definedName>
    <definedName name="Ene" localSheetId="43">#REF!</definedName>
    <definedName name="Ene">#REF!</definedName>
    <definedName name="ENE._89" localSheetId="7">#REF!</definedName>
    <definedName name="ENE._89" localSheetId="22">#REF!</definedName>
    <definedName name="ENE._89" localSheetId="32">#REF!</definedName>
    <definedName name="ENE._89" localSheetId="34">#REF!</definedName>
    <definedName name="ENE._89" localSheetId="36">#REF!</definedName>
    <definedName name="ENE._89" localSheetId="39">#REF!</definedName>
    <definedName name="ENE._89" localSheetId="45">#REF!</definedName>
    <definedName name="ENE._89" localSheetId="46">#REF!</definedName>
    <definedName name="ENE._89" localSheetId="37">#REF!</definedName>
    <definedName name="ENE._89" localSheetId="38">#REF!</definedName>
    <definedName name="ENE._89" localSheetId="40">#REF!</definedName>
    <definedName name="ENE._89" localSheetId="33">#REF!</definedName>
    <definedName name="ENE._89" localSheetId="35">#REF!</definedName>
    <definedName name="ENE._89" localSheetId="41">#REF!</definedName>
    <definedName name="ENE._89" localSheetId="43">#REF!</definedName>
    <definedName name="ENE._89">#REF!</definedName>
    <definedName name="ENE._90" localSheetId="7">#REF!</definedName>
    <definedName name="ENE._90" localSheetId="22">#REF!</definedName>
    <definedName name="ENE._90" localSheetId="32">#REF!</definedName>
    <definedName name="ENE._90" localSheetId="34">#REF!</definedName>
    <definedName name="ENE._90" localSheetId="36">#REF!</definedName>
    <definedName name="ENE._90" localSheetId="39">#REF!</definedName>
    <definedName name="ENE._90" localSheetId="45">#REF!</definedName>
    <definedName name="ENE._90" localSheetId="46">#REF!</definedName>
    <definedName name="ENE._90" localSheetId="37">#REF!</definedName>
    <definedName name="ENE._90" localSheetId="38">#REF!</definedName>
    <definedName name="ENE._90" localSheetId="40">#REF!</definedName>
    <definedName name="ENE._90" localSheetId="33">#REF!</definedName>
    <definedName name="ENE._90" localSheetId="35">#REF!</definedName>
    <definedName name="ENE._90" localSheetId="41">#REF!</definedName>
    <definedName name="ENE._90" localSheetId="43">#REF!</definedName>
    <definedName name="ENE._90">#REF!</definedName>
    <definedName name="ENERO" localSheetId="7" hidden="1">{#N/A,#N/A,FALSE,"informes"}</definedName>
    <definedName name="ENERO" localSheetId="8" hidden="1">{#N/A,#N/A,FALSE,"informes"}</definedName>
    <definedName name="ENERO" localSheetId="10" hidden="1">{#N/A,#N/A,FALSE,"informes"}</definedName>
    <definedName name="ENERO" localSheetId="11" hidden="1">{#N/A,#N/A,FALSE,"informes"}</definedName>
    <definedName name="ENERO" localSheetId="12" hidden="1">{#N/A,#N/A,FALSE,"informes"}</definedName>
    <definedName name="ENERO" localSheetId="13" hidden="1">{#N/A,#N/A,FALSE,"informes"}</definedName>
    <definedName name="ENERO" localSheetId="14" hidden="1">{#N/A,#N/A,FALSE,"informes"}</definedName>
    <definedName name="ENERO" localSheetId="15" hidden="1">{#N/A,#N/A,FALSE,"informes"}</definedName>
    <definedName name="ENERO" localSheetId="17" hidden="1">{#N/A,#N/A,FALSE,"informes"}</definedName>
    <definedName name="ENERO" localSheetId="18" hidden="1">{#N/A,#N/A,FALSE,"informes"}</definedName>
    <definedName name="ENERO" localSheetId="19" hidden="1">{#N/A,#N/A,FALSE,"informes"}</definedName>
    <definedName name="ENERO" localSheetId="20" hidden="1">{#N/A,#N/A,FALSE,"informes"}</definedName>
    <definedName name="ENERO" localSheetId="21" hidden="1">{#N/A,#N/A,FALSE,"informes"}</definedName>
    <definedName name="ENERO" localSheetId="22" hidden="1">{#N/A,#N/A,FALSE,"informes"}</definedName>
    <definedName name="ENERO" localSheetId="29" hidden="1">{#N/A,#N/A,FALSE,"informes"}</definedName>
    <definedName name="ENERO" localSheetId="32" hidden="1">{#N/A,#N/A,FALSE,"informes"}</definedName>
    <definedName name="ENERO" localSheetId="34" hidden="1">{#N/A,#N/A,FALSE,"informes"}</definedName>
    <definedName name="ENERO" localSheetId="36" hidden="1">{#N/A,#N/A,FALSE,"informes"}</definedName>
    <definedName name="ENERO" localSheetId="39" hidden="1">{#N/A,#N/A,FALSE,"informes"}</definedName>
    <definedName name="ENERO" localSheetId="45" hidden="1">{#N/A,#N/A,FALSE,"informes"}</definedName>
    <definedName name="enero" localSheetId="46">#REF!</definedName>
    <definedName name="ENERO" localSheetId="37" hidden="1">{#N/A,#N/A,FALSE,"informes"}</definedName>
    <definedName name="ENERO" localSheetId="38" hidden="1">{#N/A,#N/A,FALSE,"informes"}</definedName>
    <definedName name="ENERO" localSheetId="40" hidden="1">{#N/A,#N/A,FALSE,"informes"}</definedName>
    <definedName name="ENERO" localSheetId="23" hidden="1">{#N/A,#N/A,FALSE,"informes"}</definedName>
    <definedName name="ENERO" localSheetId="24" hidden="1">{#N/A,#N/A,FALSE,"informes"}</definedName>
    <definedName name="ENERO" localSheetId="25" hidden="1">{#N/A,#N/A,FALSE,"informes"}</definedName>
    <definedName name="ENERO" localSheetId="26" hidden="1">{#N/A,#N/A,FALSE,"informes"}</definedName>
    <definedName name="ENERO" localSheetId="27" hidden="1">{#N/A,#N/A,FALSE,"informes"}</definedName>
    <definedName name="ENERO" localSheetId="28" hidden="1">{#N/A,#N/A,FALSE,"informes"}</definedName>
    <definedName name="ENERO" localSheetId="33" hidden="1">{#N/A,#N/A,FALSE,"informes"}</definedName>
    <definedName name="ENERO" localSheetId="35" hidden="1">{#N/A,#N/A,FALSE,"informes"}</definedName>
    <definedName name="ENERO" localSheetId="41" hidden="1">{#N/A,#N/A,FALSE,"informes"}</definedName>
    <definedName name="ENERO" localSheetId="43" hidden="1">{#N/A,#N/A,FALSE,"informes"}</definedName>
    <definedName name="ENERO" hidden="1">{#N/A,#N/A,FALSE,"informes"}</definedName>
    <definedName name="ENEROP" localSheetId="185">#REF!</definedName>
    <definedName name="ENEROP" localSheetId="187">#REF!</definedName>
    <definedName name="ENEROP" localSheetId="188">#REF!</definedName>
    <definedName name="ENEROP" localSheetId="7">#REF!</definedName>
    <definedName name="ENEROP" localSheetId="9">#REF!</definedName>
    <definedName name="ENEROP" localSheetId="22">#REF!</definedName>
    <definedName name="ENEROP" localSheetId="45">#REF!</definedName>
    <definedName name="ENEROP" localSheetId="54">#REF!</definedName>
    <definedName name="ENEROP" localSheetId="46">#REF!</definedName>
    <definedName name="ENEROP" localSheetId="183">#REF!</definedName>
    <definedName name="ENEROP" localSheetId="41">#REF!</definedName>
    <definedName name="ENEROP" localSheetId="43">#REF!</definedName>
    <definedName name="ENEROP">#REF!</definedName>
    <definedName name="ENERORN" localSheetId="185">#REF!</definedName>
    <definedName name="ENERORN" localSheetId="188">#REF!</definedName>
    <definedName name="ENERORN" localSheetId="7">#REF!</definedName>
    <definedName name="ENERORN" localSheetId="9">#REF!</definedName>
    <definedName name="ENERORN" localSheetId="22">#REF!</definedName>
    <definedName name="ENERORN" localSheetId="45">#REF!</definedName>
    <definedName name="ENERORN" localSheetId="54">#REF!</definedName>
    <definedName name="ENERORN" localSheetId="46">#REF!</definedName>
    <definedName name="ENERORN" localSheetId="183">#REF!</definedName>
    <definedName name="ENERORN" localSheetId="41">#REF!</definedName>
    <definedName name="ENERORN" localSheetId="43">#REF!</definedName>
    <definedName name="ENERORN">#REF!</definedName>
    <definedName name="ENERORP" localSheetId="185">#REF!</definedName>
    <definedName name="ENERORP" localSheetId="188">#REF!</definedName>
    <definedName name="ENERORP" localSheetId="7">#REF!</definedName>
    <definedName name="ENERORP" localSheetId="9">#REF!</definedName>
    <definedName name="ENERORP" localSheetId="22">#REF!</definedName>
    <definedName name="ENERORP" localSheetId="45">#REF!</definedName>
    <definedName name="ENERORP" localSheetId="54">#REF!</definedName>
    <definedName name="ENERORP" localSheetId="46">#REF!</definedName>
    <definedName name="ENERORP" localSheetId="183">#REF!</definedName>
    <definedName name="ENERORP" localSheetId="41">#REF!</definedName>
    <definedName name="ENERORP" localSheetId="43">#REF!</definedName>
    <definedName name="ENERORP">#REF!</definedName>
    <definedName name="ENTES" localSheetId="7">#REF!</definedName>
    <definedName name="ENTES">#REF!</definedName>
    <definedName name="ENTIDAD" localSheetId="7">#REF!</definedName>
    <definedName name="ENTIDAD" localSheetId="22">#REF!</definedName>
    <definedName name="ENTIDAD" localSheetId="45">#REF!</definedName>
    <definedName name="Entidad" localSheetId="46">#REF!</definedName>
    <definedName name="ENTIDAD" localSheetId="41">#REF!</definedName>
    <definedName name="ENTIDAD" localSheetId="43">#REF!</definedName>
    <definedName name="ENTIDAD">#REF!</definedName>
    <definedName name="entidadterritorial" localSheetId="7">#REF!</definedName>
    <definedName name="entidadterritorial" localSheetId="9">#REF!</definedName>
    <definedName name="entidadterritorial" localSheetId="22">#REF!</definedName>
    <definedName name="entidadterritorial" localSheetId="45">#REF!</definedName>
    <definedName name="entidadterritorial" localSheetId="46">#REF!</definedName>
    <definedName name="entidadterritorial" localSheetId="41">#REF!</definedName>
    <definedName name="entidadterritorial" localSheetId="43">#REF!</definedName>
    <definedName name="entidadterritorial">#REF!</definedName>
    <definedName name="Erosion" localSheetId="22">#REF!</definedName>
    <definedName name="Erosion" localSheetId="46">#REF!</definedName>
    <definedName name="Erosion">#REF!</definedName>
    <definedName name="ES" localSheetId="7" hidden="1">{"PAGOS DOLARES",#N/A,FALSE,"informes"}</definedName>
    <definedName name="ES" localSheetId="8" hidden="1">{"PAGOS DOLARES",#N/A,FALSE,"informes"}</definedName>
    <definedName name="ES" localSheetId="10" hidden="1">{"PAGOS DOLARES",#N/A,FALSE,"informes"}</definedName>
    <definedName name="ES" localSheetId="11" hidden="1">{"PAGOS DOLARES",#N/A,FALSE,"informes"}</definedName>
    <definedName name="ES" localSheetId="12" hidden="1">{"PAGOS DOLARES",#N/A,FALSE,"informes"}</definedName>
    <definedName name="ES" localSheetId="13" hidden="1">{"PAGOS DOLARES",#N/A,FALSE,"informes"}</definedName>
    <definedName name="ES" localSheetId="14" hidden="1">{"PAGOS DOLARES",#N/A,FALSE,"informes"}</definedName>
    <definedName name="ES" localSheetId="15" hidden="1">{"PAGOS DOLARES",#N/A,FALSE,"informes"}</definedName>
    <definedName name="ES" localSheetId="17" hidden="1">{"PAGOS DOLARES",#N/A,FALSE,"informes"}</definedName>
    <definedName name="ES" localSheetId="18" hidden="1">{"PAGOS DOLARES",#N/A,FALSE,"informes"}</definedName>
    <definedName name="ES" localSheetId="19" hidden="1">{"PAGOS DOLARES",#N/A,FALSE,"informes"}</definedName>
    <definedName name="ES" localSheetId="20" hidden="1">{"PAGOS DOLARES",#N/A,FALSE,"informes"}</definedName>
    <definedName name="ES" localSheetId="21" hidden="1">{"PAGOS DOLARES",#N/A,FALSE,"informes"}</definedName>
    <definedName name="ES" localSheetId="22" hidden="1">{"PAGOS DOLARES",#N/A,FALSE,"informes"}</definedName>
    <definedName name="ES" localSheetId="29" hidden="1">{"PAGOS DOLARES",#N/A,FALSE,"informes"}</definedName>
    <definedName name="ES" localSheetId="32" hidden="1">{"PAGOS DOLARES",#N/A,FALSE,"informes"}</definedName>
    <definedName name="ES" localSheetId="34" hidden="1">{"PAGOS DOLARES",#N/A,FALSE,"informes"}</definedName>
    <definedName name="ES" localSheetId="36" hidden="1">{"PAGOS DOLARES",#N/A,FALSE,"informes"}</definedName>
    <definedName name="ES" localSheetId="39" hidden="1">{"PAGOS DOLARES",#N/A,FALSE,"informes"}</definedName>
    <definedName name="ES" localSheetId="45" hidden="1">{"PAGOS DOLARES",#N/A,FALSE,"informes"}</definedName>
    <definedName name="ES" localSheetId="46" hidden="1">{"PAGOS DOLARES",#N/A,FALSE,"informes"}</definedName>
    <definedName name="ES" localSheetId="37" hidden="1">{"PAGOS DOLARES",#N/A,FALSE,"informes"}</definedName>
    <definedName name="ES" localSheetId="38" hidden="1">{"PAGOS DOLARES",#N/A,FALSE,"informes"}</definedName>
    <definedName name="ES" localSheetId="40" hidden="1">{"PAGOS DOLARES",#N/A,FALSE,"informes"}</definedName>
    <definedName name="ES" localSheetId="23" hidden="1">{"PAGOS DOLARES",#N/A,FALSE,"informes"}</definedName>
    <definedName name="ES" localSheetId="24" hidden="1">{"PAGOS DOLARES",#N/A,FALSE,"informes"}</definedName>
    <definedName name="ES" localSheetId="25" hidden="1">{"PAGOS DOLARES",#N/A,FALSE,"informes"}</definedName>
    <definedName name="ES" localSheetId="26" hidden="1">{"PAGOS DOLARES",#N/A,FALSE,"informes"}</definedName>
    <definedName name="ES" localSheetId="27" hidden="1">{"PAGOS DOLARES",#N/A,FALSE,"informes"}</definedName>
    <definedName name="ES" localSheetId="28" hidden="1">{"PAGOS DOLARES",#N/A,FALSE,"informes"}</definedName>
    <definedName name="ES" localSheetId="33" hidden="1">{"PAGOS DOLARES",#N/A,FALSE,"informes"}</definedName>
    <definedName name="ES" localSheetId="35" hidden="1">{"PAGOS DOLARES",#N/A,FALSE,"informes"}</definedName>
    <definedName name="ES" localSheetId="41" hidden="1">{"PAGOS DOLARES",#N/A,FALSE,"informes"}</definedName>
    <definedName name="ES" localSheetId="43" hidden="1">{"PAGOS DOLARES",#N/A,FALSE,"informes"}</definedName>
    <definedName name="ES" hidden="1">{"PAGOS DOLARES",#N/A,FALSE,"informes"}</definedName>
    <definedName name="ESCENARIO__0" localSheetId="185">#REF!</definedName>
    <definedName name="ESCENARIO__0" localSheetId="188">#REF!</definedName>
    <definedName name="ESCENARIO__0" localSheetId="7">#REF!</definedName>
    <definedName name="ESCENARIO__0" localSheetId="9">#REF!</definedName>
    <definedName name="ESCENARIO__0" localSheetId="22">#REF!</definedName>
    <definedName name="ESCENARIO__0" localSheetId="45">#REF!</definedName>
    <definedName name="ESCENARIO__0" localSheetId="54">#REF!</definedName>
    <definedName name="ESCENARIO__0" localSheetId="56">#REF!</definedName>
    <definedName name="ESCENARIO__0" localSheetId="59">#REF!</definedName>
    <definedName name="ESCENARIO__0" localSheetId="62">#REF!</definedName>
    <definedName name="ESCENARIO__0" localSheetId="78">#REF!</definedName>
    <definedName name="ESCENARIO__0" localSheetId="80">#REF!</definedName>
    <definedName name="ESCENARIO__0" localSheetId="83">#REF!</definedName>
    <definedName name="ESCENARIO__0" localSheetId="86">#REF!</definedName>
    <definedName name="ESCENARIO__0" localSheetId="46">#REF!</definedName>
    <definedName name="ESCENARIO__0" localSheetId="183">#REF!</definedName>
    <definedName name="ESCENARIO__0" localSheetId="41">#REF!</definedName>
    <definedName name="ESCENARIO__0" localSheetId="43">#REF!</definedName>
    <definedName name="ESCENARIO__0">#REF!</definedName>
    <definedName name="ESCENARIO__1" localSheetId="185">#REF!</definedName>
    <definedName name="ESCENARIO__1" localSheetId="188">#REF!</definedName>
    <definedName name="ESCENARIO__1" localSheetId="7">#REF!</definedName>
    <definedName name="ESCENARIO__1" localSheetId="9">#REF!</definedName>
    <definedName name="ESCENARIO__1" localSheetId="22">#REF!</definedName>
    <definedName name="ESCENARIO__1" localSheetId="45">#REF!</definedName>
    <definedName name="ESCENARIO__1" localSheetId="54">#REF!</definedName>
    <definedName name="ESCENARIO__1" localSheetId="56">#REF!</definedName>
    <definedName name="ESCENARIO__1" localSheetId="59">#REF!</definedName>
    <definedName name="ESCENARIO__1" localSheetId="62">#REF!</definedName>
    <definedName name="ESCENARIO__1" localSheetId="78">#REF!</definedName>
    <definedName name="ESCENARIO__1" localSheetId="80">#REF!</definedName>
    <definedName name="ESCENARIO__1" localSheetId="83">#REF!</definedName>
    <definedName name="ESCENARIO__1" localSheetId="86">#REF!</definedName>
    <definedName name="ESCENARIO__1" localSheetId="46">#REF!</definedName>
    <definedName name="ESCENARIO__1" localSheetId="183">#REF!</definedName>
    <definedName name="ESCENARIO__1" localSheetId="41">#REF!</definedName>
    <definedName name="ESCENARIO__1" localSheetId="43">#REF!</definedName>
    <definedName name="ESCENARIO__1">#REF!</definedName>
    <definedName name="ESCENARIO_1__Ajustado" localSheetId="185">#REF!</definedName>
    <definedName name="ESCENARIO_1__Ajustado" localSheetId="188">#REF!</definedName>
    <definedName name="ESCENARIO_1__Ajustado" localSheetId="7">#REF!</definedName>
    <definedName name="ESCENARIO_1__Ajustado" localSheetId="9">#REF!</definedName>
    <definedName name="ESCENARIO_1__Ajustado" localSheetId="22">#REF!</definedName>
    <definedName name="ESCENARIO_1__Ajustado" localSheetId="45">#REF!</definedName>
    <definedName name="ESCENARIO_1__Ajustado" localSheetId="54">#REF!</definedName>
    <definedName name="ESCENARIO_1__Ajustado" localSheetId="56">#REF!</definedName>
    <definedName name="ESCENARIO_1__Ajustado" localSheetId="59">#REF!</definedName>
    <definedName name="ESCENARIO_1__Ajustado" localSheetId="62">#REF!</definedName>
    <definedName name="ESCENARIO_1__Ajustado" localSheetId="78">#REF!</definedName>
    <definedName name="ESCENARIO_1__Ajustado" localSheetId="80">#REF!</definedName>
    <definedName name="ESCENARIO_1__Ajustado" localSheetId="83">#REF!</definedName>
    <definedName name="ESCENARIO_1__Ajustado" localSheetId="86">#REF!</definedName>
    <definedName name="ESCENARIO_1__Ajustado" localSheetId="46">#REF!</definedName>
    <definedName name="ESCENARIO_1__Ajustado" localSheetId="183">#REF!</definedName>
    <definedName name="ESCENARIO_1__Ajustado" localSheetId="41">#REF!</definedName>
    <definedName name="ESCENARIO_1__Ajustado" localSheetId="43">#REF!</definedName>
    <definedName name="ESCENARIO_1__Ajustado">#REF!</definedName>
    <definedName name="ESCENARIO_2" localSheetId="185">#REF!</definedName>
    <definedName name="ESCENARIO_2" localSheetId="188">#REF!</definedName>
    <definedName name="ESCENARIO_2" localSheetId="7">#REF!</definedName>
    <definedName name="ESCENARIO_2" localSheetId="9">#REF!</definedName>
    <definedName name="ESCENARIO_2" localSheetId="22">#REF!</definedName>
    <definedName name="ESCENARIO_2" localSheetId="45">#REF!</definedName>
    <definedName name="ESCENARIO_2" localSheetId="56">#REF!</definedName>
    <definedName name="ESCENARIO_2" localSheetId="59">#REF!</definedName>
    <definedName name="ESCENARIO_2" localSheetId="62">#REF!</definedName>
    <definedName name="ESCENARIO_2" localSheetId="78">#REF!</definedName>
    <definedName name="ESCENARIO_2" localSheetId="80">#REF!</definedName>
    <definedName name="ESCENARIO_2" localSheetId="83">#REF!</definedName>
    <definedName name="ESCENARIO_2" localSheetId="86">#REF!</definedName>
    <definedName name="ESCENARIO_2" localSheetId="46">#REF!</definedName>
    <definedName name="ESCENARIO_2" localSheetId="183">#REF!</definedName>
    <definedName name="ESCENARIO_2" localSheetId="41">#REF!</definedName>
    <definedName name="ESCENARIO_2" localSheetId="43">#REF!</definedName>
    <definedName name="ESCENARIO_2">#REF!</definedName>
    <definedName name="ESCENARIO_3" localSheetId="185">#REF!</definedName>
    <definedName name="ESCENARIO_3" localSheetId="188">#REF!</definedName>
    <definedName name="ESCENARIO_3" localSheetId="7">#REF!</definedName>
    <definedName name="ESCENARIO_3" localSheetId="9">#REF!</definedName>
    <definedName name="ESCENARIO_3" localSheetId="22">#REF!</definedName>
    <definedName name="ESCENARIO_3" localSheetId="45">#REF!</definedName>
    <definedName name="ESCENARIO_3" localSheetId="56">#REF!</definedName>
    <definedName name="ESCENARIO_3" localSheetId="59">#REF!</definedName>
    <definedName name="ESCENARIO_3" localSheetId="62">#REF!</definedName>
    <definedName name="ESCENARIO_3" localSheetId="78">#REF!</definedName>
    <definedName name="ESCENARIO_3" localSheetId="80">#REF!</definedName>
    <definedName name="ESCENARIO_3" localSheetId="83">#REF!</definedName>
    <definedName name="ESCENARIO_3" localSheetId="86">#REF!</definedName>
    <definedName name="ESCENARIO_3" localSheetId="46">#REF!</definedName>
    <definedName name="ESCENARIO_3" localSheetId="183">#REF!</definedName>
    <definedName name="ESCENARIO_3" localSheetId="41">#REF!</definedName>
    <definedName name="ESCENARIO_3" localSheetId="43">#REF!</definedName>
    <definedName name="ESCENARIO_3">#REF!</definedName>
    <definedName name="ESCENARIO_NUEVO" localSheetId="185">#REF!</definedName>
    <definedName name="ESCENARIO_NUEVO" localSheetId="188">#REF!</definedName>
    <definedName name="ESCENARIO_NUEVO" localSheetId="7">#REF!</definedName>
    <definedName name="ESCENARIO_NUEVO" localSheetId="9">#REF!</definedName>
    <definedName name="ESCENARIO_NUEVO" localSheetId="22">#REF!</definedName>
    <definedName name="ESCENARIO_NUEVO" localSheetId="45">#REF!</definedName>
    <definedName name="ESCENARIO_NUEVO" localSheetId="56">#REF!</definedName>
    <definedName name="ESCENARIO_NUEVO" localSheetId="59">#REF!</definedName>
    <definedName name="ESCENARIO_NUEVO" localSheetId="62">#REF!</definedName>
    <definedName name="ESCENARIO_NUEVO" localSheetId="78">#REF!</definedName>
    <definedName name="ESCENARIO_NUEVO" localSheetId="80">#REF!</definedName>
    <definedName name="ESCENARIO_NUEVO" localSheetId="83">#REF!</definedName>
    <definedName name="ESCENARIO_NUEVO" localSheetId="86">#REF!</definedName>
    <definedName name="ESCENARIO_NUEVO" localSheetId="46">#REF!</definedName>
    <definedName name="ESCENARIO_NUEVO" localSheetId="183">#REF!</definedName>
    <definedName name="ESCENARIO_NUEVO" localSheetId="41">#REF!</definedName>
    <definedName name="ESCENARIO_NUEVO" localSheetId="43">#REF!</definedName>
    <definedName name="ESCENARIO_NUEVO">#REF!</definedName>
    <definedName name="ESP" localSheetId="7" hidden="1">{#N/A,#N/A,FALSE,"informes"}</definedName>
    <definedName name="ESP" localSheetId="8" hidden="1">{#N/A,#N/A,FALSE,"informes"}</definedName>
    <definedName name="ESP" localSheetId="10" hidden="1">{#N/A,#N/A,FALSE,"informes"}</definedName>
    <definedName name="ESP" localSheetId="11" hidden="1">{#N/A,#N/A,FALSE,"informes"}</definedName>
    <definedName name="ESP" localSheetId="12" hidden="1">{#N/A,#N/A,FALSE,"informes"}</definedName>
    <definedName name="ESP" localSheetId="13" hidden="1">{#N/A,#N/A,FALSE,"informes"}</definedName>
    <definedName name="ESP" localSheetId="14" hidden="1">{#N/A,#N/A,FALSE,"informes"}</definedName>
    <definedName name="ESP" localSheetId="15" hidden="1">{#N/A,#N/A,FALSE,"informes"}</definedName>
    <definedName name="ESP" localSheetId="17" hidden="1">{#N/A,#N/A,FALSE,"informes"}</definedName>
    <definedName name="ESP" localSheetId="18" hidden="1">{#N/A,#N/A,FALSE,"informes"}</definedName>
    <definedName name="ESP" localSheetId="19" hidden="1">{#N/A,#N/A,FALSE,"informes"}</definedName>
    <definedName name="ESP" localSheetId="20" hidden="1">{#N/A,#N/A,FALSE,"informes"}</definedName>
    <definedName name="ESP" localSheetId="21" hidden="1">{#N/A,#N/A,FALSE,"informes"}</definedName>
    <definedName name="ESP" localSheetId="22" hidden="1">{#N/A,#N/A,FALSE,"informes"}</definedName>
    <definedName name="ESP" localSheetId="29" hidden="1">{#N/A,#N/A,FALSE,"informes"}</definedName>
    <definedName name="ESP" localSheetId="32" hidden="1">{#N/A,#N/A,FALSE,"informes"}</definedName>
    <definedName name="ESP" localSheetId="34" hidden="1">{#N/A,#N/A,FALSE,"informes"}</definedName>
    <definedName name="ESP" localSheetId="36" hidden="1">{#N/A,#N/A,FALSE,"informes"}</definedName>
    <definedName name="ESP" localSheetId="39" hidden="1">{#N/A,#N/A,FALSE,"informes"}</definedName>
    <definedName name="ESP" localSheetId="45" hidden="1">{#N/A,#N/A,FALSE,"informes"}</definedName>
    <definedName name="ESP" localSheetId="46">#REF!</definedName>
    <definedName name="ESP" localSheetId="37" hidden="1">{#N/A,#N/A,FALSE,"informes"}</definedName>
    <definedName name="ESP" localSheetId="38" hidden="1">{#N/A,#N/A,FALSE,"informes"}</definedName>
    <definedName name="ESP" localSheetId="40" hidden="1">{#N/A,#N/A,FALSE,"informes"}</definedName>
    <definedName name="ESP" localSheetId="23" hidden="1">{#N/A,#N/A,FALSE,"informes"}</definedName>
    <definedName name="ESP" localSheetId="24" hidden="1">{#N/A,#N/A,FALSE,"informes"}</definedName>
    <definedName name="ESP" localSheetId="25" hidden="1">{#N/A,#N/A,FALSE,"informes"}</definedName>
    <definedName name="ESP" localSheetId="26" hidden="1">{#N/A,#N/A,FALSE,"informes"}</definedName>
    <definedName name="ESP" localSheetId="27" hidden="1">{#N/A,#N/A,FALSE,"informes"}</definedName>
    <definedName name="ESP" localSheetId="28" hidden="1">{#N/A,#N/A,FALSE,"informes"}</definedName>
    <definedName name="ESP" localSheetId="33" hidden="1">{#N/A,#N/A,FALSE,"informes"}</definedName>
    <definedName name="ESP" localSheetId="35" hidden="1">{#N/A,#N/A,FALSE,"informes"}</definedName>
    <definedName name="ESP" localSheetId="41" hidden="1">{#N/A,#N/A,FALSE,"informes"}</definedName>
    <definedName name="ESP" localSheetId="43" hidden="1">{#N/A,#N/A,FALSE,"informes"}</definedName>
    <definedName name="ESP" hidden="1">{#N/A,#N/A,FALSE,"informes"}</definedName>
    <definedName name="estimaciones" localSheetId="185">#REF!</definedName>
    <definedName name="estimaciones" localSheetId="188">#REF!</definedName>
    <definedName name="estimaciones" localSheetId="7">#REF!</definedName>
    <definedName name="estimaciones" localSheetId="9">#REF!</definedName>
    <definedName name="estimaciones" localSheetId="22">#REF!</definedName>
    <definedName name="estimaciones" localSheetId="45">#REF!</definedName>
    <definedName name="estimaciones" localSheetId="56">#REF!</definedName>
    <definedName name="estimaciones" localSheetId="59">#REF!</definedName>
    <definedName name="estimaciones" localSheetId="62">#REF!</definedName>
    <definedName name="estimaciones" localSheetId="78">#REF!</definedName>
    <definedName name="estimaciones" localSheetId="80">#REF!</definedName>
    <definedName name="estimaciones" localSheetId="83">#REF!</definedName>
    <definedName name="estimaciones" localSheetId="86">#REF!</definedName>
    <definedName name="estimaciones" localSheetId="46">#REF!</definedName>
    <definedName name="estimaciones" localSheetId="183">#REF!</definedName>
    <definedName name="estimaciones" localSheetId="41">#REF!</definedName>
    <definedName name="estimaciones" localSheetId="43">#REF!</definedName>
    <definedName name="estimaciones">#REF!</definedName>
    <definedName name="ESTRA" localSheetId="22">#REF!</definedName>
    <definedName name="ESTRA" localSheetId="46">#REF!</definedName>
    <definedName name="ESTRA">#REF!</definedName>
    <definedName name="Estrategia" localSheetId="22">#REF!</definedName>
    <definedName name="Estrategia" localSheetId="46">#REF!</definedName>
    <definedName name="Estrategia">#REF!</definedName>
    <definedName name="ESTRATEGIAPND" localSheetId="22">#REF!</definedName>
    <definedName name="ESTRATEGIAPND" localSheetId="46">#REF!</definedName>
    <definedName name="ESTRATEGIAPND">#REF!</definedName>
    <definedName name="Estrategias" localSheetId="22">#REF!</definedName>
    <definedName name="Estrategias" localSheetId="46">#REF!</definedName>
    <definedName name="Estrategias">#REF!</definedName>
    <definedName name="EU_area_flag2019" localSheetId="7">#REF!</definedName>
    <definedName name="EU_area_flag2019" localSheetId="22">#REF!</definedName>
    <definedName name="EU_area_flag2019" localSheetId="46">#REF!</definedName>
    <definedName name="EU_area_flag2019" localSheetId="41">#REF!</definedName>
    <definedName name="EU_area_flag2019" localSheetId="43">#REF!</definedName>
    <definedName name="EU_area_flag2019">#REF!</definedName>
    <definedName name="EU_area_flag2020" localSheetId="7">#REF!</definedName>
    <definedName name="EU_area_flag2020" localSheetId="22">#REF!</definedName>
    <definedName name="EU_area_flag2020" localSheetId="46">#REF!</definedName>
    <definedName name="EU_area_flag2020" localSheetId="41">#REF!</definedName>
    <definedName name="EU_area_flag2020" localSheetId="43">#REF!</definedName>
    <definedName name="EU_area_flag2020">#REF!</definedName>
    <definedName name="EUR" localSheetId="7">#REF!</definedName>
    <definedName name="EUR" localSheetId="22">#REF!</definedName>
    <definedName name="EUR" localSheetId="32">#REF!</definedName>
    <definedName name="EUR" localSheetId="34">#REF!</definedName>
    <definedName name="EUR" localSheetId="36">#REF!</definedName>
    <definedName name="EUR" localSheetId="39">#REF!</definedName>
    <definedName name="EUR" localSheetId="45">#REF!</definedName>
    <definedName name="EUR" localSheetId="46">#REF!</definedName>
    <definedName name="EUR" localSheetId="37">#REF!</definedName>
    <definedName name="EUR" localSheetId="38">#REF!</definedName>
    <definedName name="EUR" localSheetId="40">#REF!</definedName>
    <definedName name="EUR" localSheetId="33">#REF!</definedName>
    <definedName name="EUR" localSheetId="35">#REF!</definedName>
    <definedName name="EUR" localSheetId="41">#REF!</definedName>
    <definedName name="EUR" localSheetId="43">#REF!</definedName>
    <definedName name="EUR">#REF!</definedName>
    <definedName name="ewde" localSheetId="8" hidden="1">{"'1999'!$A$1:$F$66"}</definedName>
    <definedName name="ewde" localSheetId="17" hidden="1">{"'1999'!$A$1:$F$66"}</definedName>
    <definedName name="ewde" localSheetId="18" hidden="1">{"'1999'!$A$1:$F$66"}</definedName>
    <definedName name="ewde" localSheetId="19" hidden="1">{"'1999'!$A$1:$F$66"}</definedName>
    <definedName name="ewde" localSheetId="20" hidden="1">{"'1999'!$A$1:$F$66"}</definedName>
    <definedName name="ewde" localSheetId="21" hidden="1">{"'1999'!$A$1:$F$66"}</definedName>
    <definedName name="ewde" localSheetId="22" hidden="1">{"'1999'!$A$1:$F$66"}</definedName>
    <definedName name="ewde" localSheetId="29" hidden="1">{"'1999'!$A$1:$F$66"}</definedName>
    <definedName name="ewde" localSheetId="46" hidden="1">{"'1999'!$A$1:$F$66"}</definedName>
    <definedName name="ewde" localSheetId="23" hidden="1">{"'1999'!$A$1:$F$66"}</definedName>
    <definedName name="ewde" localSheetId="24" hidden="1">{"'1999'!$A$1:$F$66"}</definedName>
    <definedName name="ewde" localSheetId="25" hidden="1">{"'1999'!$A$1:$F$66"}</definedName>
    <definedName name="ewde" localSheetId="26" hidden="1">{"'1999'!$A$1:$F$66"}</definedName>
    <definedName name="ewde" localSheetId="27" hidden="1">{"'1999'!$A$1:$F$66"}</definedName>
    <definedName name="ewde" localSheetId="28" hidden="1">{"'1999'!$A$1:$F$66"}</definedName>
    <definedName name="ewde" hidden="1">{"'1999'!$A$1:$F$66"}</definedName>
    <definedName name="EWMA" localSheetId="7">#REF!</definedName>
    <definedName name="EWMA" localSheetId="22">#REF!</definedName>
    <definedName name="EWMA" localSheetId="41">#REF!</definedName>
    <definedName name="EWMA" localSheetId="43">#REF!</definedName>
    <definedName name="EWMA">#REF!</definedName>
    <definedName name="EWMATRANS" localSheetId="7">#REF!</definedName>
    <definedName name="EWMATRANS" localSheetId="22">#REF!</definedName>
    <definedName name="EWMATRANS" localSheetId="41">#REF!</definedName>
    <definedName name="EWMATRANS" localSheetId="43">#REF!</definedName>
    <definedName name="EWMATRANS">#REF!</definedName>
    <definedName name="ewrfewr" localSheetId="8" hidden="1">{"'1999'!$A$1:$F$66"}</definedName>
    <definedName name="ewrfewr" localSheetId="17" hidden="1">{"'1999'!$A$1:$F$66"}</definedName>
    <definedName name="ewrfewr" localSheetId="18" hidden="1">{"'1999'!$A$1:$F$66"}</definedName>
    <definedName name="ewrfewr" localSheetId="19" hidden="1">{"'1999'!$A$1:$F$66"}</definedName>
    <definedName name="ewrfewr" localSheetId="20" hidden="1">{"'1999'!$A$1:$F$66"}</definedName>
    <definedName name="ewrfewr" localSheetId="21" hidden="1">{"'1999'!$A$1:$F$66"}</definedName>
    <definedName name="ewrfewr" localSheetId="22" hidden="1">{"'1999'!$A$1:$F$66"}</definedName>
    <definedName name="ewrfewr" localSheetId="29" hidden="1">{"'1999'!$A$1:$F$66"}</definedName>
    <definedName name="ewrfewr" localSheetId="46" hidden="1">{"'1999'!$A$1:$F$66"}</definedName>
    <definedName name="ewrfewr" localSheetId="23" hidden="1">{"'1999'!$A$1:$F$66"}</definedName>
    <definedName name="ewrfewr" localSheetId="24" hidden="1">{"'1999'!$A$1:$F$66"}</definedName>
    <definedName name="ewrfewr" localSheetId="25" hidden="1">{"'1999'!$A$1:$F$66"}</definedName>
    <definedName name="ewrfewr" localSheetId="26" hidden="1">{"'1999'!$A$1:$F$66"}</definedName>
    <definedName name="ewrfewr" localSheetId="27" hidden="1">{"'1999'!$A$1:$F$66"}</definedName>
    <definedName name="ewrfewr" localSheetId="28" hidden="1">{"'1999'!$A$1:$F$66"}</definedName>
    <definedName name="ewrfewr" hidden="1">{"'1999'!$A$1:$F$66"}</definedName>
    <definedName name="excedentes2"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6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6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 localSheetId="7">#REF!</definedName>
    <definedName name="Excel_BuiltIn__FilterDatabase_1" localSheetId="9">#REF!</definedName>
    <definedName name="Excel_BuiltIn__FilterDatabase_1" localSheetId="22">#REF!</definedName>
    <definedName name="Excel_BuiltIn__FilterDatabase_1" localSheetId="45">#REF!</definedName>
    <definedName name="Excel_BuiltIn__FilterDatabase_1" localSheetId="46">#REF!</definedName>
    <definedName name="Excel_BuiltIn__FilterDatabase_1" localSheetId="41">#REF!</definedName>
    <definedName name="Excel_BuiltIn__FilterDatabase_1" localSheetId="43">#REF!</definedName>
    <definedName name="Excel_BuiltIn__FilterDatabase_1">#REF!</definedName>
    <definedName name="Excel_BuiltIn_Print_Titles_2" localSheetId="7">#REF!</definedName>
    <definedName name="Excel_BuiltIn_Print_Titles_2" localSheetId="9">#REF!</definedName>
    <definedName name="Excel_BuiltIn_Print_Titles_2" localSheetId="22">#REF!</definedName>
    <definedName name="Excel_BuiltIn_Print_Titles_2" localSheetId="32">#REF!</definedName>
    <definedName name="Excel_BuiltIn_Print_Titles_2" localSheetId="34">#REF!</definedName>
    <definedName name="Excel_BuiltIn_Print_Titles_2" localSheetId="36">#REF!</definedName>
    <definedName name="Excel_BuiltIn_Print_Titles_2" localSheetId="39">#REF!</definedName>
    <definedName name="Excel_BuiltIn_Print_Titles_2" localSheetId="45">#REF!</definedName>
    <definedName name="Excel_BuiltIn_Print_Titles_2" localSheetId="46">#REF!</definedName>
    <definedName name="Excel_BuiltIn_Print_Titles_2" localSheetId="37">#REF!</definedName>
    <definedName name="Excel_BuiltIn_Print_Titles_2" localSheetId="38">#REF!</definedName>
    <definedName name="Excel_BuiltIn_Print_Titles_2" localSheetId="40">#REF!</definedName>
    <definedName name="Excel_BuiltIn_Print_Titles_2" localSheetId="33">#REF!</definedName>
    <definedName name="Excel_BuiltIn_Print_Titles_2" localSheetId="35">#REF!</definedName>
    <definedName name="Excel_BuiltIn_Print_Titles_2" localSheetId="41">#REF!</definedName>
    <definedName name="Excel_BuiltIn_Print_Titles_2" localSheetId="43">#REF!</definedName>
    <definedName name="Excel_BuiltIn_Print_Titles_2">#REF!</definedName>
    <definedName name="Factor_Monet" localSheetId="7">#REF!</definedName>
    <definedName name="Factor_Monet" localSheetId="9">#REF!</definedName>
    <definedName name="Factor_Monet" localSheetId="22">#REF!</definedName>
    <definedName name="Factor_Monet" localSheetId="45">#REF!</definedName>
    <definedName name="Factor_Monet" localSheetId="46">#REF!</definedName>
    <definedName name="Factor_Monet" localSheetId="41">#REF!</definedName>
    <definedName name="Factor_Monet" localSheetId="43">#REF!</definedName>
    <definedName name="Factor_Monet">#REF!</definedName>
    <definedName name="FACVARIOS" localSheetId="22">#REF!</definedName>
    <definedName name="FACVARIOS" localSheetId="46">#REF!</definedName>
    <definedName name="FACVARIOS">#REF!</definedName>
    <definedName name="FBAWV" localSheetId="7" hidden="1">{#N/A,#N/A,FALSE,"informes"}</definedName>
    <definedName name="FBAWV" localSheetId="8" hidden="1">{#N/A,#N/A,FALSE,"informes"}</definedName>
    <definedName name="FBAWV" localSheetId="9" hidden="1">{#N/A,#N/A,FALSE,"informes"}</definedName>
    <definedName name="FBAWV" localSheetId="10" hidden="1">{#N/A,#N/A,FALSE,"informes"}</definedName>
    <definedName name="FBAWV" localSheetId="11" hidden="1">{#N/A,#N/A,FALSE,"informes"}</definedName>
    <definedName name="FBAWV" localSheetId="12" hidden="1">{#N/A,#N/A,FALSE,"informes"}</definedName>
    <definedName name="FBAWV" localSheetId="13" hidden="1">{#N/A,#N/A,FALSE,"informes"}</definedName>
    <definedName name="FBAWV" localSheetId="14" hidden="1">{#N/A,#N/A,FALSE,"informes"}</definedName>
    <definedName name="FBAWV" localSheetId="15" hidden="1">{#N/A,#N/A,FALSE,"informes"}</definedName>
    <definedName name="FBAWV" localSheetId="17" hidden="1">{#N/A,#N/A,FALSE,"informes"}</definedName>
    <definedName name="FBAWV" localSheetId="18" hidden="1">{#N/A,#N/A,FALSE,"informes"}</definedName>
    <definedName name="FBAWV" localSheetId="19" hidden="1">{#N/A,#N/A,FALSE,"informes"}</definedName>
    <definedName name="FBAWV" localSheetId="20" hidden="1">{#N/A,#N/A,FALSE,"informes"}</definedName>
    <definedName name="FBAWV" localSheetId="21" hidden="1">{#N/A,#N/A,FALSE,"informes"}</definedName>
    <definedName name="FBAWV" localSheetId="22" hidden="1">{#N/A,#N/A,FALSE,"informes"}</definedName>
    <definedName name="FBAWV" localSheetId="29" hidden="1">{#N/A,#N/A,FALSE,"informes"}</definedName>
    <definedName name="FBAWV" localSheetId="32" hidden="1">{#N/A,#N/A,FALSE,"informes"}</definedName>
    <definedName name="FBAWV" localSheetId="34" hidden="1">{#N/A,#N/A,FALSE,"informes"}</definedName>
    <definedName name="FBAWV" localSheetId="36" hidden="1">{#N/A,#N/A,FALSE,"informes"}</definedName>
    <definedName name="FBAWV" localSheetId="39" hidden="1">{#N/A,#N/A,FALSE,"informes"}</definedName>
    <definedName name="FBAWV" localSheetId="45" hidden="1">{#N/A,#N/A,FALSE,"informes"}</definedName>
    <definedName name="FBAWV" localSheetId="54" hidden="1">{#N/A,#N/A,FALSE,"informes"}</definedName>
    <definedName name="FBAWV" localSheetId="55" hidden="1">{#N/A,#N/A,FALSE,"informes"}</definedName>
    <definedName name="FBAWV" localSheetId="56" hidden="1">{#N/A,#N/A,FALSE,"informes"}</definedName>
    <definedName name="FBAWV" localSheetId="59" hidden="1">{#N/A,#N/A,FALSE,"informes"}</definedName>
    <definedName name="FBAWV" localSheetId="62" hidden="1">{#N/A,#N/A,FALSE,"informes"}</definedName>
    <definedName name="FBAWV" localSheetId="78" hidden="1">{#N/A,#N/A,FALSE,"informes"}</definedName>
    <definedName name="FBAWV" localSheetId="79" hidden="1">{#N/A,#N/A,FALSE,"informes"}</definedName>
    <definedName name="FBAWV" localSheetId="80" hidden="1">{#N/A,#N/A,FALSE,"informes"}</definedName>
    <definedName name="FBAWV" localSheetId="83" hidden="1">{#N/A,#N/A,FALSE,"informes"}</definedName>
    <definedName name="FBAWV" localSheetId="86" hidden="1">{#N/A,#N/A,FALSE,"informes"}</definedName>
    <definedName name="FBAWV" localSheetId="46" hidden="1">{#N/A,#N/A,FALSE,"informes"}</definedName>
    <definedName name="FBAWV" localSheetId="37" hidden="1">{#N/A,#N/A,FALSE,"informes"}</definedName>
    <definedName name="FBAWV" localSheetId="38" hidden="1">{#N/A,#N/A,FALSE,"informes"}</definedName>
    <definedName name="FBAWV" localSheetId="40" hidden="1">{#N/A,#N/A,FALSE,"informes"}</definedName>
    <definedName name="FBAWV" localSheetId="23" hidden="1">{#N/A,#N/A,FALSE,"informes"}</definedName>
    <definedName name="FBAWV" localSheetId="24" hidden="1">{#N/A,#N/A,FALSE,"informes"}</definedName>
    <definedName name="FBAWV" localSheetId="25" hidden="1">{#N/A,#N/A,FALSE,"informes"}</definedName>
    <definedName name="FBAWV" localSheetId="26" hidden="1">{#N/A,#N/A,FALSE,"informes"}</definedName>
    <definedName name="FBAWV" localSheetId="27" hidden="1">{#N/A,#N/A,FALSE,"informes"}</definedName>
    <definedName name="FBAWV" localSheetId="28" hidden="1">{#N/A,#N/A,FALSE,"informes"}</definedName>
    <definedName name="FBAWV" localSheetId="33" hidden="1">{#N/A,#N/A,FALSE,"informes"}</definedName>
    <definedName name="FBAWV" localSheetId="35" hidden="1">{#N/A,#N/A,FALSE,"informes"}</definedName>
    <definedName name="FBAWV" localSheetId="41" hidden="1">{#N/A,#N/A,FALSE,"informes"}</definedName>
    <definedName name="FBAWV" localSheetId="43" hidden="1">{#N/A,#N/A,FALSE,"informes"}</definedName>
    <definedName name="FBAWV" localSheetId="87" hidden="1">{#N/A,#N/A,FALSE,"informes"}</definedName>
    <definedName name="FBAWV" hidden="1">{#N/A,#N/A,FALSE,"informes"}</definedName>
    <definedName name="FC_UVR" localSheetId="7">OFFSET(#REF!,0,0,COUNT(#REF!),1)</definedName>
    <definedName name="FC_UVR" localSheetId="22">OFFSET(#REF!,0,0,COUNT(#REF!),1)</definedName>
    <definedName name="FC_UVR" localSheetId="41">OFFSET(#REF!,0,0,COUNT(#REF!),1)</definedName>
    <definedName name="FC_UVR" localSheetId="43">OFFSET(#REF!,0,0,COUNT(#REF!),1)</definedName>
    <definedName name="FC_UVR">OFFSET(#REF!,0,0,COUNT(#REF!),1)</definedName>
    <definedName name="FCADMON" localSheetId="22">#REF!</definedName>
    <definedName name="FCADMON" localSheetId="46">#REF!</definedName>
    <definedName name="FCADMON">#REF!</definedName>
    <definedName name="FCANON" localSheetId="22">#REF!</definedName>
    <definedName name="FCANON" localSheetId="46">#REF!</definedName>
    <definedName name="FCANON">#REF!</definedName>
    <definedName name="FCANONLEY" localSheetId="22">#REF!</definedName>
    <definedName name="FCANONLEY" localSheetId="46">#REF!</definedName>
    <definedName name="FCANONLEY">#REF!</definedName>
    <definedName name="fd" localSheetId="7" hidden="1">{#N/A,#N/A,FALSE,"informes"}</definedName>
    <definedName name="fd" localSheetId="8" hidden="1">{#N/A,#N/A,FALSE,"informes"}</definedName>
    <definedName name="fd" localSheetId="9" hidden="1">{#N/A,#N/A,FALSE,"informes"}</definedName>
    <definedName name="fd" localSheetId="10" hidden="1">{#N/A,#N/A,FALSE,"informes"}</definedName>
    <definedName name="fd" localSheetId="11" hidden="1">{#N/A,#N/A,FALSE,"informes"}</definedName>
    <definedName name="fd" localSheetId="12" hidden="1">{#N/A,#N/A,FALSE,"informes"}</definedName>
    <definedName name="fd" localSheetId="13" hidden="1">{#N/A,#N/A,FALSE,"informes"}</definedName>
    <definedName name="fd" localSheetId="14" hidden="1">{#N/A,#N/A,FALSE,"informes"}</definedName>
    <definedName name="fd" localSheetId="15" hidden="1">{#N/A,#N/A,FALSE,"informes"}</definedName>
    <definedName name="fd" localSheetId="17" hidden="1">{#N/A,#N/A,FALSE,"informes"}</definedName>
    <definedName name="fd" localSheetId="18" hidden="1">{#N/A,#N/A,FALSE,"informes"}</definedName>
    <definedName name="fd" localSheetId="19" hidden="1">{#N/A,#N/A,FALSE,"informes"}</definedName>
    <definedName name="fd" localSheetId="20" hidden="1">{#N/A,#N/A,FALSE,"informes"}</definedName>
    <definedName name="fd" localSheetId="21" hidden="1">{#N/A,#N/A,FALSE,"informes"}</definedName>
    <definedName name="fd" localSheetId="22" hidden="1">{#N/A,#N/A,FALSE,"informes"}</definedName>
    <definedName name="fd" localSheetId="29" hidden="1">{#N/A,#N/A,FALSE,"informes"}</definedName>
    <definedName name="fd" localSheetId="32" hidden="1">{#N/A,#N/A,FALSE,"informes"}</definedName>
    <definedName name="fd" localSheetId="34" hidden="1">{#N/A,#N/A,FALSE,"informes"}</definedName>
    <definedName name="fd" localSheetId="36" hidden="1">{#N/A,#N/A,FALSE,"informes"}</definedName>
    <definedName name="fd" localSheetId="39" hidden="1">{#N/A,#N/A,FALSE,"informes"}</definedName>
    <definedName name="fd" localSheetId="45" hidden="1">{#N/A,#N/A,FALSE,"informes"}</definedName>
    <definedName name="fd" localSheetId="46" hidden="1">{#N/A,#N/A,FALSE,"informes"}</definedName>
    <definedName name="fd" localSheetId="37" hidden="1">{#N/A,#N/A,FALSE,"informes"}</definedName>
    <definedName name="fd" localSheetId="38" hidden="1">{#N/A,#N/A,FALSE,"informes"}</definedName>
    <definedName name="fd" localSheetId="40" hidden="1">{#N/A,#N/A,FALSE,"informes"}</definedName>
    <definedName name="fd" localSheetId="23" hidden="1">{#N/A,#N/A,FALSE,"informes"}</definedName>
    <definedName name="fd" localSheetId="24" hidden="1">{#N/A,#N/A,FALSE,"informes"}</definedName>
    <definedName name="fd" localSheetId="25" hidden="1">{#N/A,#N/A,FALSE,"informes"}</definedName>
    <definedName name="fd" localSheetId="26" hidden="1">{#N/A,#N/A,FALSE,"informes"}</definedName>
    <definedName name="fd" localSheetId="27" hidden="1">{#N/A,#N/A,FALSE,"informes"}</definedName>
    <definedName name="fd" localSheetId="28" hidden="1">{#N/A,#N/A,FALSE,"informes"}</definedName>
    <definedName name="fd" localSheetId="33" hidden="1">{#N/A,#N/A,FALSE,"informes"}</definedName>
    <definedName name="fd" localSheetId="35" hidden="1">{#N/A,#N/A,FALSE,"informes"}</definedName>
    <definedName name="fd" localSheetId="41" hidden="1">{#N/A,#N/A,FALSE,"informes"}</definedName>
    <definedName name="fd" localSheetId="43" hidden="1">{#N/A,#N/A,FALSE,"informes"}</definedName>
    <definedName name="fd" hidden="1">{#N/A,#N/A,FALSE,"informes"}</definedName>
    <definedName name="fderg" localSheetId="8" hidden="1">{"'1999'!$A$1:$F$66"}</definedName>
    <definedName name="fderg" localSheetId="17" hidden="1">{"'1999'!$A$1:$F$66"}</definedName>
    <definedName name="fderg" localSheetId="18" hidden="1">{"'1999'!$A$1:$F$66"}</definedName>
    <definedName name="fderg" localSheetId="19" hidden="1">{"'1999'!$A$1:$F$66"}</definedName>
    <definedName name="fderg" localSheetId="20" hidden="1">{"'1999'!$A$1:$F$66"}</definedName>
    <definedName name="fderg" localSheetId="21" hidden="1">{"'1999'!$A$1:$F$66"}</definedName>
    <definedName name="fderg" localSheetId="22" hidden="1">{"'1999'!$A$1:$F$66"}</definedName>
    <definedName name="fderg" localSheetId="29" hidden="1">{"'1999'!$A$1:$F$66"}</definedName>
    <definedName name="fderg" localSheetId="46" hidden="1">{"'1999'!$A$1:$F$66"}</definedName>
    <definedName name="fderg" localSheetId="23" hidden="1">{"'1999'!$A$1:$F$66"}</definedName>
    <definedName name="fderg" localSheetId="24" hidden="1">{"'1999'!$A$1:$F$66"}</definedName>
    <definedName name="fderg" localSheetId="25" hidden="1">{"'1999'!$A$1:$F$66"}</definedName>
    <definedName name="fderg" localSheetId="26" hidden="1">{"'1999'!$A$1:$F$66"}</definedName>
    <definedName name="fderg" localSheetId="27" hidden="1">{"'1999'!$A$1:$F$66"}</definedName>
    <definedName name="fderg" localSheetId="28" hidden="1">{"'1999'!$A$1:$F$66"}</definedName>
    <definedName name="fderg" hidden="1">{"'1999'!$A$1:$F$66"}</definedName>
    <definedName name="fdf"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rvdvrf" localSheetId="8" hidden="1">{"'1999'!$A$1:$F$66"}</definedName>
    <definedName name="fdfrvdvrf" localSheetId="17" hidden="1">{"'1999'!$A$1:$F$66"}</definedName>
    <definedName name="fdfrvdvrf" localSheetId="18" hidden="1">{"'1999'!$A$1:$F$66"}</definedName>
    <definedName name="fdfrvdvrf" localSheetId="19" hidden="1">{"'1999'!$A$1:$F$66"}</definedName>
    <definedName name="fdfrvdvrf" localSheetId="20" hidden="1">{"'1999'!$A$1:$F$66"}</definedName>
    <definedName name="fdfrvdvrf" localSheetId="21" hidden="1">{"'1999'!$A$1:$F$66"}</definedName>
    <definedName name="fdfrvdvrf" localSheetId="22" hidden="1">{"'1999'!$A$1:$F$66"}</definedName>
    <definedName name="fdfrvdvrf" localSheetId="29" hidden="1">{"'1999'!$A$1:$F$66"}</definedName>
    <definedName name="fdfrvdvrf" localSheetId="46" hidden="1">{"'1999'!$A$1:$F$66"}</definedName>
    <definedName name="fdfrvdvrf" localSheetId="23" hidden="1">{"'1999'!$A$1:$F$66"}</definedName>
    <definedName name="fdfrvdvrf" localSheetId="24" hidden="1">{"'1999'!$A$1:$F$66"}</definedName>
    <definedName name="fdfrvdvrf" localSheetId="25" hidden="1">{"'1999'!$A$1:$F$66"}</definedName>
    <definedName name="fdfrvdvrf" localSheetId="26" hidden="1">{"'1999'!$A$1:$F$66"}</definedName>
    <definedName name="fdfrvdvrf" localSheetId="27" hidden="1">{"'1999'!$A$1:$F$66"}</definedName>
    <definedName name="fdfrvdvrf" localSheetId="28" hidden="1">{"'1999'!$A$1:$F$66"}</definedName>
    <definedName name="fdfrvdvrf" hidden="1">{"'1999'!$A$1:$F$66"}</definedName>
    <definedName name="FDG" localSheetId="7" hidden="1">{"empresa",#N/A,FALSE,"xEMPRESA"}</definedName>
    <definedName name="FDG" localSheetId="8" hidden="1">{"empresa",#N/A,FALSE,"xEMPRESA"}</definedName>
    <definedName name="FDG" localSheetId="9" hidden="1">{"empresa",#N/A,FALSE,"xEMPRESA"}</definedName>
    <definedName name="FDG" localSheetId="10" hidden="1">{"empresa",#N/A,FALSE,"xEMPRESA"}</definedName>
    <definedName name="FDG" localSheetId="11" hidden="1">{"empresa",#N/A,FALSE,"xEMPRESA"}</definedName>
    <definedName name="FDG" localSheetId="12" hidden="1">{"empresa",#N/A,FALSE,"xEMPRESA"}</definedName>
    <definedName name="FDG" localSheetId="13" hidden="1">{"empresa",#N/A,FALSE,"xEMPRESA"}</definedName>
    <definedName name="FDG" localSheetId="14" hidden="1">{"empresa",#N/A,FALSE,"xEMPRESA"}</definedName>
    <definedName name="FDG" localSheetId="15" hidden="1">{"empresa",#N/A,FALSE,"xEMPRESA"}</definedName>
    <definedName name="FDG" localSheetId="17" hidden="1">{"empresa",#N/A,FALSE,"xEMPRESA"}</definedName>
    <definedName name="FDG" localSheetId="18" hidden="1">{"empresa",#N/A,FALSE,"xEMPRESA"}</definedName>
    <definedName name="FDG" localSheetId="19" hidden="1">{"empresa",#N/A,FALSE,"xEMPRESA"}</definedName>
    <definedName name="FDG" localSheetId="20" hidden="1">{"empresa",#N/A,FALSE,"xEMPRESA"}</definedName>
    <definedName name="FDG" localSheetId="21" hidden="1">{"empresa",#N/A,FALSE,"xEMPRESA"}</definedName>
    <definedName name="FDG" localSheetId="22" hidden="1">{"empresa",#N/A,FALSE,"xEMPRESA"}</definedName>
    <definedName name="FDG" localSheetId="29" hidden="1">{"empresa",#N/A,FALSE,"xEMPRESA"}</definedName>
    <definedName name="FDG" localSheetId="32" hidden="1">{"empresa",#N/A,FALSE,"xEMPRESA"}</definedName>
    <definedName name="FDG" localSheetId="34" hidden="1">{"empresa",#N/A,FALSE,"xEMPRESA"}</definedName>
    <definedName name="FDG" localSheetId="36" hidden="1">{"empresa",#N/A,FALSE,"xEMPRESA"}</definedName>
    <definedName name="FDG" localSheetId="39" hidden="1">{"empresa",#N/A,FALSE,"xEMPRESA"}</definedName>
    <definedName name="FDG" localSheetId="45" hidden="1">{"empresa",#N/A,FALSE,"xEMPRESA"}</definedName>
    <definedName name="FDG" localSheetId="46" hidden="1">{"empresa",#N/A,FALSE,"xEMPRESA"}</definedName>
    <definedName name="FDG" localSheetId="37" hidden="1">{"empresa",#N/A,FALSE,"xEMPRESA"}</definedName>
    <definedName name="FDG" localSheetId="38" hidden="1">{"empresa",#N/A,FALSE,"xEMPRESA"}</definedName>
    <definedName name="FDG" localSheetId="40" hidden="1">{"empresa",#N/A,FALSE,"xEMPRESA"}</definedName>
    <definedName name="FDG" localSheetId="23" hidden="1">{"empresa",#N/A,FALSE,"xEMPRESA"}</definedName>
    <definedName name="FDG" localSheetId="24" hidden="1">{"empresa",#N/A,FALSE,"xEMPRESA"}</definedName>
    <definedName name="FDG" localSheetId="25" hidden="1">{"empresa",#N/A,FALSE,"xEMPRESA"}</definedName>
    <definedName name="FDG" localSheetId="26" hidden="1">{"empresa",#N/A,FALSE,"xEMPRESA"}</definedName>
    <definedName name="FDG" localSheetId="27" hidden="1">{"empresa",#N/A,FALSE,"xEMPRESA"}</definedName>
    <definedName name="FDG" localSheetId="28" hidden="1">{"empresa",#N/A,FALSE,"xEMPRESA"}</definedName>
    <definedName name="FDG" localSheetId="33" hidden="1">{"empresa",#N/A,FALSE,"xEMPRESA"}</definedName>
    <definedName name="FDG" localSheetId="35" hidden="1">{"empresa",#N/A,FALSE,"xEMPRESA"}</definedName>
    <definedName name="FDG" localSheetId="41" hidden="1">{"empresa",#N/A,FALSE,"xEMPRESA"}</definedName>
    <definedName name="FDG" localSheetId="43" hidden="1">{"empresa",#N/A,FALSE,"xEMPRESA"}</definedName>
    <definedName name="FDG" hidden="1">{"empresa",#N/A,FALSE,"xEMPRESA"}</definedName>
    <definedName name="fdgfg" localSheetId="8" hidden="1">{"'1999'!$A$1:$F$66"}</definedName>
    <definedName name="fdgfg" localSheetId="17" hidden="1">{"'1999'!$A$1:$F$66"}</definedName>
    <definedName name="fdgfg" localSheetId="18" hidden="1">{"'1999'!$A$1:$F$66"}</definedName>
    <definedName name="fdgfg" localSheetId="19" hidden="1">{"'1999'!$A$1:$F$66"}</definedName>
    <definedName name="fdgfg" localSheetId="20" hidden="1">{"'1999'!$A$1:$F$66"}</definedName>
    <definedName name="fdgfg" localSheetId="21" hidden="1">{"'1999'!$A$1:$F$66"}</definedName>
    <definedName name="fdgfg" localSheetId="22" hidden="1">{"'1999'!$A$1:$F$66"}</definedName>
    <definedName name="fdgfg" localSheetId="29" hidden="1">{"'1999'!$A$1:$F$66"}</definedName>
    <definedName name="fdgfg" localSheetId="46" hidden="1">{"'1999'!$A$1:$F$66"}</definedName>
    <definedName name="fdgfg" localSheetId="23" hidden="1">{"'1999'!$A$1:$F$66"}</definedName>
    <definedName name="fdgfg" localSheetId="24" hidden="1">{"'1999'!$A$1:$F$66"}</definedName>
    <definedName name="fdgfg" localSheetId="25" hidden="1">{"'1999'!$A$1:$F$66"}</definedName>
    <definedName name="fdgfg" localSheetId="26" hidden="1">{"'1999'!$A$1:$F$66"}</definedName>
    <definedName name="fdgfg" localSheetId="27" hidden="1">{"'1999'!$A$1:$F$66"}</definedName>
    <definedName name="fdgfg" localSheetId="28" hidden="1">{"'1999'!$A$1:$F$66"}</definedName>
    <definedName name="fdgfg" hidden="1">{"'1999'!$A$1:$F$66"}</definedName>
    <definedName name="fds" localSheetId="7" hidden="1">{"epma",#N/A,FALSE,"EPMA"}</definedName>
    <definedName name="fds" localSheetId="8" hidden="1">{"epma",#N/A,FALSE,"EPMA"}</definedName>
    <definedName name="fds" localSheetId="9" hidden="1">{"epma",#N/A,FALSE,"EPMA"}</definedName>
    <definedName name="fds" localSheetId="10" hidden="1">{"epma",#N/A,FALSE,"EPMA"}</definedName>
    <definedName name="fds" localSheetId="11" hidden="1">{"epma",#N/A,FALSE,"EPMA"}</definedName>
    <definedName name="fds" localSheetId="12" hidden="1">{"epma",#N/A,FALSE,"EPMA"}</definedName>
    <definedName name="fds" localSheetId="13" hidden="1">{"epma",#N/A,FALSE,"EPMA"}</definedName>
    <definedName name="fds" localSheetId="14" hidden="1">{"epma",#N/A,FALSE,"EPMA"}</definedName>
    <definedName name="fds" localSheetId="15" hidden="1">{"epma",#N/A,FALSE,"EPMA"}</definedName>
    <definedName name="fds" localSheetId="17" hidden="1">{"epma",#N/A,FALSE,"EPMA"}</definedName>
    <definedName name="fds" localSheetId="18" hidden="1">{"epma",#N/A,FALSE,"EPMA"}</definedName>
    <definedName name="fds" localSheetId="19" hidden="1">{"epma",#N/A,FALSE,"EPMA"}</definedName>
    <definedName name="fds" localSheetId="20" hidden="1">{"epma",#N/A,FALSE,"EPMA"}</definedName>
    <definedName name="fds" localSheetId="21" hidden="1">{"epma",#N/A,FALSE,"EPMA"}</definedName>
    <definedName name="fds" localSheetId="22" hidden="1">{"epma",#N/A,FALSE,"EPMA"}</definedName>
    <definedName name="fds" localSheetId="29" hidden="1">{"epma",#N/A,FALSE,"EPMA"}</definedName>
    <definedName name="fds" localSheetId="32" hidden="1">{"epma",#N/A,FALSE,"EPMA"}</definedName>
    <definedName name="fds" localSheetId="34" hidden="1">{"epma",#N/A,FALSE,"EPMA"}</definedName>
    <definedName name="fds" localSheetId="36" hidden="1">{"epma",#N/A,FALSE,"EPMA"}</definedName>
    <definedName name="fds" localSheetId="39" hidden="1">{"epma",#N/A,FALSE,"EPMA"}</definedName>
    <definedName name="fds" localSheetId="45" hidden="1">{"epma",#N/A,FALSE,"EPMA"}</definedName>
    <definedName name="fds" localSheetId="54" hidden="1">{"epma",#N/A,FALSE,"EPMA"}</definedName>
    <definedName name="fds" localSheetId="55" hidden="1">{"epma",#N/A,FALSE,"EPMA"}</definedName>
    <definedName name="fds" localSheetId="56" hidden="1">{"epma",#N/A,FALSE,"EPMA"}</definedName>
    <definedName name="fds" localSheetId="59" hidden="1">{"epma",#N/A,FALSE,"EPMA"}</definedName>
    <definedName name="fds" localSheetId="62" hidden="1">{"epma",#N/A,FALSE,"EPMA"}</definedName>
    <definedName name="fds" localSheetId="78" hidden="1">{"epma",#N/A,FALSE,"EPMA"}</definedName>
    <definedName name="fds" localSheetId="79" hidden="1">{"epma",#N/A,FALSE,"EPMA"}</definedName>
    <definedName name="fds" localSheetId="80" hidden="1">{"epma",#N/A,FALSE,"EPMA"}</definedName>
    <definedName name="fds" localSheetId="83" hidden="1">{"epma",#N/A,FALSE,"EPMA"}</definedName>
    <definedName name="fds" localSheetId="86" hidden="1">{"epma",#N/A,FALSE,"EPMA"}</definedName>
    <definedName name="fds" localSheetId="46" hidden="1">{"epma",#N/A,FALSE,"EPMA"}</definedName>
    <definedName name="fds" localSheetId="37" hidden="1">{"epma",#N/A,FALSE,"EPMA"}</definedName>
    <definedName name="fds" localSheetId="38" hidden="1">{"epma",#N/A,FALSE,"EPMA"}</definedName>
    <definedName name="fds" localSheetId="40" hidden="1">{"epma",#N/A,FALSE,"EPMA"}</definedName>
    <definedName name="fds" localSheetId="23" hidden="1">{"epma",#N/A,FALSE,"EPMA"}</definedName>
    <definedName name="fds" localSheetId="24" hidden="1">{"epma",#N/A,FALSE,"EPMA"}</definedName>
    <definedName name="fds" localSheetId="25" hidden="1">{"epma",#N/A,FALSE,"EPMA"}</definedName>
    <definedName name="fds" localSheetId="26" hidden="1">{"epma",#N/A,FALSE,"EPMA"}</definedName>
    <definedName name="fds" localSheetId="27" hidden="1">{"epma",#N/A,FALSE,"EPMA"}</definedName>
    <definedName name="fds" localSheetId="28" hidden="1">{"epma",#N/A,FALSE,"EPMA"}</definedName>
    <definedName name="fds" localSheetId="33" hidden="1">{"epma",#N/A,FALSE,"EPMA"}</definedName>
    <definedName name="fds" localSheetId="35" hidden="1">{"epma",#N/A,FALSE,"EPMA"}</definedName>
    <definedName name="fds" localSheetId="41" hidden="1">{"epma",#N/A,FALSE,"EPMA"}</definedName>
    <definedName name="fds" localSheetId="43" hidden="1">{"epma",#N/A,FALSE,"EPMA"}</definedName>
    <definedName name="fds" localSheetId="87" hidden="1">{"epma",#N/A,FALSE,"EPMA"}</definedName>
    <definedName name="fds" hidden="1">{"epma",#N/A,FALSE,"EPMA"}</definedName>
    <definedName name="fdv" localSheetId="8" hidden="1">{"'1999'!$A$1:$F$66"}</definedName>
    <definedName name="fdv" localSheetId="17" hidden="1">{"'1999'!$A$1:$F$66"}</definedName>
    <definedName name="fdv" localSheetId="18" hidden="1">{"'1999'!$A$1:$F$66"}</definedName>
    <definedName name="fdv" localSheetId="19" hidden="1">{"'1999'!$A$1:$F$66"}</definedName>
    <definedName name="fdv" localSheetId="20" hidden="1">{"'1999'!$A$1:$F$66"}</definedName>
    <definedName name="fdv" localSheetId="21" hidden="1">{"'1999'!$A$1:$F$66"}</definedName>
    <definedName name="fdv" localSheetId="22" hidden="1">{"'1999'!$A$1:$F$66"}</definedName>
    <definedName name="fdv" localSheetId="29" hidden="1">{"'1999'!$A$1:$F$66"}</definedName>
    <definedName name="fdv" localSheetId="46" hidden="1">{"'1999'!$A$1:$F$66"}</definedName>
    <definedName name="fdv" localSheetId="23" hidden="1">{"'1999'!$A$1:$F$66"}</definedName>
    <definedName name="fdv" localSheetId="24" hidden="1">{"'1999'!$A$1:$F$66"}</definedName>
    <definedName name="fdv" localSheetId="25" hidden="1">{"'1999'!$A$1:$F$66"}</definedName>
    <definedName name="fdv" localSheetId="26" hidden="1">{"'1999'!$A$1:$F$66"}</definedName>
    <definedName name="fdv" localSheetId="27" hidden="1">{"'1999'!$A$1:$F$66"}</definedName>
    <definedName name="fdv" localSheetId="28" hidden="1">{"'1999'!$A$1:$F$66"}</definedName>
    <definedName name="fdv" hidden="1">{"'1999'!$A$1:$F$66"}</definedName>
    <definedName name="FE_UVR" localSheetId="7">OFFSET(#REF!,0,0,COUNT(#REF!),1)</definedName>
    <definedName name="FE_UVR" localSheetId="22">OFFSET(#REF!,0,0,COUNT(#REF!),1)</definedName>
    <definedName name="FE_UVR" localSheetId="41">OFFSET(#REF!,0,0,COUNT(#REF!),1)</definedName>
    <definedName name="FE_UVR" localSheetId="43">OFFSET(#REF!,0,0,COUNT(#REF!),1)</definedName>
    <definedName name="FE_UVR">OFFSET(#REF!,0,0,COUNT(#REF!),1)</definedName>
    <definedName name="Feb" localSheetId="187">#REF!</definedName>
    <definedName name="Feb" localSheetId="188">#REF!</definedName>
    <definedName name="Feb" localSheetId="7">#REF!</definedName>
    <definedName name="Feb" localSheetId="9">#REF!</definedName>
    <definedName name="Feb" localSheetId="18">#REF!</definedName>
    <definedName name="Feb" localSheetId="19">#REF!</definedName>
    <definedName name="Feb" localSheetId="20">#REF!</definedName>
    <definedName name="Feb" localSheetId="21">#REF!</definedName>
    <definedName name="Feb" localSheetId="22">#REF!</definedName>
    <definedName name="Feb" localSheetId="45">#REF!</definedName>
    <definedName name="Feb" localSheetId="54">#REF!</definedName>
    <definedName name="Feb" localSheetId="46">#REF!</definedName>
    <definedName name="Feb" localSheetId="41">#REF!</definedName>
    <definedName name="Feb" localSheetId="43">#REF!</definedName>
    <definedName name="Feb">#REF!</definedName>
    <definedName name="FEB._89" localSheetId="7">#REF!</definedName>
    <definedName name="FEB._89" localSheetId="22">#REF!</definedName>
    <definedName name="FEB._89" localSheetId="32">#REF!</definedName>
    <definedName name="FEB._89" localSheetId="34">#REF!</definedName>
    <definedName name="FEB._89" localSheetId="36">#REF!</definedName>
    <definedName name="FEB._89" localSheetId="39">#REF!</definedName>
    <definedName name="FEB._89" localSheetId="45">#REF!</definedName>
    <definedName name="FEB._89" localSheetId="46">#REF!</definedName>
    <definedName name="FEB._89" localSheetId="37">#REF!</definedName>
    <definedName name="FEB._89" localSheetId="38">#REF!</definedName>
    <definedName name="FEB._89" localSheetId="40">#REF!</definedName>
    <definedName name="FEB._89" localSheetId="33">#REF!</definedName>
    <definedName name="FEB._89" localSheetId="35">#REF!</definedName>
    <definedName name="FEB._89" localSheetId="41">#REF!</definedName>
    <definedName name="FEB._89" localSheetId="43">#REF!</definedName>
    <definedName name="FEB._89">#REF!</definedName>
    <definedName name="FEBRERO" localSheetId="7">#REF!</definedName>
    <definedName name="FEBRERO" localSheetId="22">#REF!</definedName>
    <definedName name="FEBRERO" localSheetId="45">#REF!</definedName>
    <definedName name="FEBRERO" localSheetId="46">#REF!</definedName>
    <definedName name="FEBRERO" localSheetId="41">#REF!</definedName>
    <definedName name="FEBRERO" localSheetId="43">#REF!</definedName>
    <definedName name="FEBRERO">#REF!</definedName>
    <definedName name="FEBRERON" localSheetId="185">#REF!</definedName>
    <definedName name="FEBRERON" localSheetId="187">#REF!</definedName>
    <definedName name="FEBRERON" localSheetId="188">#REF!</definedName>
    <definedName name="FEBRERON" localSheetId="7">#REF!</definedName>
    <definedName name="FEBRERON" localSheetId="9">#REF!</definedName>
    <definedName name="FEBRERON" localSheetId="22">#REF!</definedName>
    <definedName name="FEBRERON" localSheetId="45">#REF!</definedName>
    <definedName name="FEBRERON" localSheetId="54">#REF!</definedName>
    <definedName name="FEBRERON" localSheetId="46">#REF!</definedName>
    <definedName name="FEBRERON" localSheetId="183">#REF!</definedName>
    <definedName name="FEBRERON" localSheetId="41">#REF!</definedName>
    <definedName name="FEBRERON" localSheetId="43">#REF!</definedName>
    <definedName name="FEBRERON">#REF!</definedName>
    <definedName name="FEBREROP" localSheetId="185">#REF!</definedName>
    <definedName name="FEBREROP" localSheetId="187">#REF!</definedName>
    <definedName name="FEBREROP" localSheetId="188">#REF!</definedName>
    <definedName name="FEBREROP" localSheetId="7">#REF!</definedName>
    <definedName name="FEBREROP" localSheetId="9">#REF!</definedName>
    <definedName name="FEBREROP" localSheetId="22">#REF!</definedName>
    <definedName name="FEBREROP" localSheetId="32">#REF!</definedName>
    <definedName name="FEBREROP" localSheetId="34">#REF!</definedName>
    <definedName name="FEBREROP" localSheetId="36">#REF!</definedName>
    <definedName name="FEBREROP" localSheetId="39">#REF!</definedName>
    <definedName name="FEBREROP" localSheetId="45">#REF!</definedName>
    <definedName name="FEBREROP" localSheetId="54">#REF!</definedName>
    <definedName name="FEBREROP" localSheetId="46">#REF!</definedName>
    <definedName name="FEBREROP" localSheetId="183">#REF!</definedName>
    <definedName name="FEBREROP" localSheetId="37">#REF!</definedName>
    <definedName name="FEBREROP" localSheetId="38">#REF!</definedName>
    <definedName name="FEBREROP" localSheetId="40">#REF!</definedName>
    <definedName name="FEBREROP" localSheetId="33">#REF!</definedName>
    <definedName name="FEBREROP" localSheetId="35">#REF!</definedName>
    <definedName name="FEBREROP" localSheetId="41">#REF!</definedName>
    <definedName name="FEBREROP" localSheetId="43">#REF!</definedName>
    <definedName name="FEBREROP">#REF!</definedName>
    <definedName name="FEBRERORN" localSheetId="185">#REF!</definedName>
    <definedName name="FEBRERORN" localSheetId="188">#REF!</definedName>
    <definedName name="FEBRERORN" localSheetId="7">#REF!</definedName>
    <definedName name="FEBRERORN" localSheetId="9">#REF!</definedName>
    <definedName name="FEBRERORN" localSheetId="22">#REF!</definedName>
    <definedName name="FEBRERORN" localSheetId="32">#REF!</definedName>
    <definedName name="FEBRERORN" localSheetId="34">#REF!</definedName>
    <definedName name="FEBRERORN" localSheetId="36">#REF!</definedName>
    <definedName name="FEBRERORN" localSheetId="39">#REF!</definedName>
    <definedName name="FEBRERORN" localSheetId="45">#REF!</definedName>
    <definedName name="FEBRERORN" localSheetId="54">#REF!</definedName>
    <definedName name="FEBRERORN" localSheetId="46">#REF!</definedName>
    <definedName name="FEBRERORN" localSheetId="183">#REF!</definedName>
    <definedName name="FEBRERORN" localSheetId="37">#REF!</definedName>
    <definedName name="FEBRERORN" localSheetId="38">#REF!</definedName>
    <definedName name="FEBRERORN" localSheetId="40">#REF!</definedName>
    <definedName name="FEBRERORN" localSheetId="33">#REF!</definedName>
    <definedName name="FEBRERORN" localSheetId="35">#REF!</definedName>
    <definedName name="FEBRERORN" localSheetId="41">#REF!</definedName>
    <definedName name="FEBRERORN" localSheetId="43">#REF!</definedName>
    <definedName name="FEBRERORN">#REF!</definedName>
    <definedName name="FEBRERORP" localSheetId="185">#REF!</definedName>
    <definedName name="FEBRERORP" localSheetId="188">#REF!</definedName>
    <definedName name="FEBRERORP" localSheetId="7">#REF!</definedName>
    <definedName name="FEBRERORP" localSheetId="9">#REF!</definedName>
    <definedName name="FEBRERORP" localSheetId="22">#REF!</definedName>
    <definedName name="FEBRERORP" localSheetId="32">#REF!</definedName>
    <definedName name="FEBRERORP" localSheetId="34">#REF!</definedName>
    <definedName name="FEBRERORP" localSheetId="36">#REF!</definedName>
    <definedName name="FEBRERORP" localSheetId="39">#REF!</definedName>
    <definedName name="FEBRERORP" localSheetId="45">#REF!</definedName>
    <definedName name="FEBRERORP" localSheetId="54">#REF!</definedName>
    <definedName name="FEBRERORP" localSheetId="46">#REF!</definedName>
    <definedName name="FEBRERORP" localSheetId="183">#REF!</definedName>
    <definedName name="FEBRERORP" localSheetId="37">#REF!</definedName>
    <definedName name="FEBRERORP" localSheetId="38">#REF!</definedName>
    <definedName name="FEBRERORP" localSheetId="40">#REF!</definedName>
    <definedName name="FEBRERORP" localSheetId="33">#REF!</definedName>
    <definedName name="FEBRERORP" localSheetId="35">#REF!</definedName>
    <definedName name="FEBRERORP" localSheetId="41">#REF!</definedName>
    <definedName name="FEBRERORP" localSheetId="43">#REF!</definedName>
    <definedName name="FEBRERORP">#REF!</definedName>
    <definedName name="FECH" localSheetId="7">#REF!</definedName>
    <definedName name="FECH" localSheetId="22">#REF!</definedName>
    <definedName name="FECH" localSheetId="32">#REF!</definedName>
    <definedName name="FECH" localSheetId="34">#REF!</definedName>
    <definedName name="FECH" localSheetId="36">#REF!</definedName>
    <definedName name="FECH" localSheetId="39">#REF!</definedName>
    <definedName name="FECH" localSheetId="37">#REF!</definedName>
    <definedName name="FECH" localSheetId="38">#REF!</definedName>
    <definedName name="FECH" localSheetId="40">#REF!</definedName>
    <definedName name="FECH" localSheetId="33">#REF!</definedName>
    <definedName name="FECH" localSheetId="35">#REF!</definedName>
    <definedName name="FECH" localSheetId="41">#REF!</definedName>
    <definedName name="FECH" localSheetId="43">#REF!</definedName>
    <definedName name="FECH">#REF!</definedName>
    <definedName name="FECHA" localSheetId="7">#REF!</definedName>
    <definedName name="FECHA" localSheetId="22">#REF!</definedName>
    <definedName name="FECHA" localSheetId="32">#REF!</definedName>
    <definedName name="FECHA" localSheetId="34">#REF!</definedName>
    <definedName name="FECHA" localSheetId="36">#REF!</definedName>
    <definedName name="FECHA" localSheetId="39">#REF!</definedName>
    <definedName name="FECHA" localSheetId="45">#REF!</definedName>
    <definedName name="Fecha" localSheetId="46">#REF!</definedName>
    <definedName name="FECHA" localSheetId="37">#REF!</definedName>
    <definedName name="FECHA" localSheetId="38">#REF!</definedName>
    <definedName name="FECHA" localSheetId="40">#REF!</definedName>
    <definedName name="FECHA" localSheetId="33">#REF!</definedName>
    <definedName name="FECHA" localSheetId="35">#REF!</definedName>
    <definedName name="FECHA" localSheetId="41">#REF!</definedName>
    <definedName name="FECHA" localSheetId="43">#REF!</definedName>
    <definedName name="FECHA">#REF!</definedName>
    <definedName name="Fecha_UVR" localSheetId="7">OFFSET(#REF!,0,0,COUNT(#REF!),1)</definedName>
    <definedName name="Fecha_UVR" localSheetId="22">OFFSET(#REF!,0,0,COUNT(#REF!),1)</definedName>
    <definedName name="Fecha_UVR" localSheetId="46">OFFSET(#REF!,0,0,COUNT(#REF!),1)</definedName>
    <definedName name="Fecha_UVR" localSheetId="41">OFFSET(#REF!,0,0,COUNT(#REF!),1)</definedName>
    <definedName name="Fecha_UVR" localSheetId="43">OFFSET(#REF!,0,0,COUNT(#REF!),1)</definedName>
    <definedName name="Fecha_UVR">OFFSET(#REF!,0,0,COUNT(#REF!),1)</definedName>
    <definedName name="FECHA1" localSheetId="7">#REF!</definedName>
    <definedName name="FECHA1" localSheetId="22">#REF!</definedName>
    <definedName name="FECHA1" localSheetId="32">#REF!</definedName>
    <definedName name="FECHA1" localSheetId="34">#REF!</definedName>
    <definedName name="FECHA1" localSheetId="36">#REF!</definedName>
    <definedName name="FECHA1" localSheetId="39">#REF!</definedName>
    <definedName name="FECHA1" localSheetId="37">#REF!</definedName>
    <definedName name="FECHA1" localSheetId="38">#REF!</definedName>
    <definedName name="FECHA1" localSheetId="40">#REF!</definedName>
    <definedName name="FECHA1" localSheetId="33">#REF!</definedName>
    <definedName name="FECHA1" localSheetId="35">#REF!</definedName>
    <definedName name="FECHA1" localSheetId="41">#REF!</definedName>
    <definedName name="FECHA1" localSheetId="43">#REF!</definedName>
    <definedName name="FECHA1">#REF!</definedName>
    <definedName name="Fechas" localSheetId="7">#REF!</definedName>
    <definedName name="Fechas" localSheetId="22">#REF!</definedName>
    <definedName name="Fechas" localSheetId="45">#REF!</definedName>
    <definedName name="Fechas" localSheetId="46">#REF!</definedName>
    <definedName name="Fechas" localSheetId="41">#REF!</definedName>
    <definedName name="Fechas" localSheetId="43">#REF!</definedName>
    <definedName name="Fechas">#REF!</definedName>
    <definedName name="FEN" localSheetId="22">#REF!</definedName>
    <definedName name="FEN" localSheetId="46">#REF!</definedName>
    <definedName name="FEN">#REF!</definedName>
    <definedName name="FENB" localSheetId="22">#REF!</definedName>
    <definedName name="FENB" localSheetId="46">#REF!</definedName>
    <definedName name="FENB">#REF!</definedName>
    <definedName name="feo" localSheetId="7">#REF!</definedName>
    <definedName name="feo" localSheetId="46">#REF!</definedName>
    <definedName name="feo">#REF!</definedName>
    <definedName name="FER" localSheetId="7" hidden="1">{#N/A,#N/A,FALSE,"informes"}</definedName>
    <definedName name="FER" localSheetId="8" hidden="1">{#N/A,#N/A,FALSE,"informes"}</definedName>
    <definedName name="FER" localSheetId="10" hidden="1">{#N/A,#N/A,FALSE,"informes"}</definedName>
    <definedName name="FER" localSheetId="11" hidden="1">{#N/A,#N/A,FALSE,"informes"}</definedName>
    <definedName name="FER" localSheetId="12" hidden="1">{#N/A,#N/A,FALSE,"informes"}</definedName>
    <definedName name="FER" localSheetId="13" hidden="1">{#N/A,#N/A,FALSE,"informes"}</definedName>
    <definedName name="FER" localSheetId="14" hidden="1">{#N/A,#N/A,FALSE,"informes"}</definedName>
    <definedName name="FER" localSheetId="15" hidden="1">{#N/A,#N/A,FALSE,"informes"}</definedName>
    <definedName name="FER" localSheetId="17" hidden="1">{#N/A,#N/A,FALSE,"informes"}</definedName>
    <definedName name="FER" localSheetId="18" hidden="1">{#N/A,#N/A,FALSE,"informes"}</definedName>
    <definedName name="FER" localSheetId="19" hidden="1">{#N/A,#N/A,FALSE,"informes"}</definedName>
    <definedName name="FER" localSheetId="20" hidden="1">{#N/A,#N/A,FALSE,"informes"}</definedName>
    <definedName name="FER" localSheetId="21" hidden="1">{#N/A,#N/A,FALSE,"informes"}</definedName>
    <definedName name="FER" localSheetId="22" hidden="1">{#N/A,#N/A,FALSE,"informes"}</definedName>
    <definedName name="FER" localSheetId="29" hidden="1">{#N/A,#N/A,FALSE,"informes"}</definedName>
    <definedName name="FER" localSheetId="32" hidden="1">{#N/A,#N/A,FALSE,"informes"}</definedName>
    <definedName name="FER" localSheetId="34" hidden="1">{#N/A,#N/A,FALSE,"informes"}</definedName>
    <definedName name="FER" localSheetId="36" hidden="1">{#N/A,#N/A,FALSE,"informes"}</definedName>
    <definedName name="FER" localSheetId="39" hidden="1">{#N/A,#N/A,FALSE,"informes"}</definedName>
    <definedName name="FER" localSheetId="45" hidden="1">{#N/A,#N/A,FALSE,"informes"}</definedName>
    <definedName name="FER" localSheetId="46" hidden="1">{#N/A,#N/A,FALSE,"informes"}</definedName>
    <definedName name="FER" localSheetId="37" hidden="1">{#N/A,#N/A,FALSE,"informes"}</definedName>
    <definedName name="FER" localSheetId="38" hidden="1">{#N/A,#N/A,FALSE,"informes"}</definedName>
    <definedName name="FER" localSheetId="40" hidden="1">{#N/A,#N/A,FALSE,"informes"}</definedName>
    <definedName name="FER" localSheetId="23" hidden="1">{#N/A,#N/A,FALSE,"informes"}</definedName>
    <definedName name="FER" localSheetId="24" hidden="1">{#N/A,#N/A,FALSE,"informes"}</definedName>
    <definedName name="FER" localSheetId="25" hidden="1">{#N/A,#N/A,FALSE,"informes"}</definedName>
    <definedName name="FER" localSheetId="26" hidden="1">{#N/A,#N/A,FALSE,"informes"}</definedName>
    <definedName name="FER" localSheetId="27" hidden="1">{#N/A,#N/A,FALSE,"informes"}</definedName>
    <definedName name="FER" localSheetId="28" hidden="1">{#N/A,#N/A,FALSE,"informes"}</definedName>
    <definedName name="FER" localSheetId="33" hidden="1">{#N/A,#N/A,FALSE,"informes"}</definedName>
    <definedName name="FER" localSheetId="35" hidden="1">{#N/A,#N/A,FALSE,"informes"}</definedName>
    <definedName name="FER" localSheetId="41" hidden="1">{#N/A,#N/A,FALSE,"informes"}</definedName>
    <definedName name="FER" localSheetId="43" hidden="1">{#N/A,#N/A,FALSE,"informes"}</definedName>
    <definedName name="FER" hidden="1">{#N/A,#N/A,FALSE,"informes"}</definedName>
    <definedName name="fer." localSheetId="7">#REF!</definedName>
    <definedName name="fer." localSheetId="22">#REF!</definedName>
    <definedName name="fer." localSheetId="45">#REF!</definedName>
    <definedName name="fer." localSheetId="46">#REF!</definedName>
    <definedName name="fer." localSheetId="41">#REF!</definedName>
    <definedName name="fer." localSheetId="43">#REF!</definedName>
    <definedName name="fer.">#REF!</definedName>
    <definedName name="FERREO" localSheetId="22">#REF!</definedName>
    <definedName name="FERREO" localSheetId="46">#REF!</definedName>
    <definedName name="FERREO">#REF!</definedName>
    <definedName name="Férreo" localSheetId="22">#REF!</definedName>
    <definedName name="Férreo" localSheetId="46">#REF!</definedName>
    <definedName name="Férreo">#REF!</definedName>
    <definedName name="FF" localSheetId="7" hidden="1">{"emca",#N/A,FALSE,"EMCA"}</definedName>
    <definedName name="FF" localSheetId="8" hidden="1">{"emca",#N/A,FALSE,"EMCA"}</definedName>
    <definedName name="FF" localSheetId="9" hidden="1">{"emca",#N/A,FALSE,"EMCA"}</definedName>
    <definedName name="FF" localSheetId="10" hidden="1">{"emca",#N/A,FALSE,"EMCA"}</definedName>
    <definedName name="FF" localSheetId="11" hidden="1">{"emca",#N/A,FALSE,"EMCA"}</definedName>
    <definedName name="FF" localSheetId="12" hidden="1">{"emca",#N/A,FALSE,"EMCA"}</definedName>
    <definedName name="FF" localSheetId="13" hidden="1">{"emca",#N/A,FALSE,"EMCA"}</definedName>
    <definedName name="FF" localSheetId="14" hidden="1">{"emca",#N/A,FALSE,"EMCA"}</definedName>
    <definedName name="FF" localSheetId="15" hidden="1">{"emca",#N/A,FALSE,"EMCA"}</definedName>
    <definedName name="FF" localSheetId="17" hidden="1">{"emca",#N/A,FALSE,"EMCA"}</definedName>
    <definedName name="FF" localSheetId="18" hidden="1">{"emca",#N/A,FALSE,"EMCA"}</definedName>
    <definedName name="FF" localSheetId="19" hidden="1">{"emca",#N/A,FALSE,"EMCA"}</definedName>
    <definedName name="FF" localSheetId="20" hidden="1">{"emca",#N/A,FALSE,"EMCA"}</definedName>
    <definedName name="FF" localSheetId="21" hidden="1">{"emca",#N/A,FALSE,"EMCA"}</definedName>
    <definedName name="FF" localSheetId="22" hidden="1">{"emca",#N/A,FALSE,"EMCA"}</definedName>
    <definedName name="FF" localSheetId="29" hidden="1">{"emca",#N/A,FALSE,"EMCA"}</definedName>
    <definedName name="FF" localSheetId="32" hidden="1">{"emca",#N/A,FALSE,"EMCA"}</definedName>
    <definedName name="FF" localSheetId="34" hidden="1">{"emca",#N/A,FALSE,"EMCA"}</definedName>
    <definedName name="FF" localSheetId="36" hidden="1">{"emca",#N/A,FALSE,"EMCA"}</definedName>
    <definedName name="FF" localSheetId="39" hidden="1">{"emca",#N/A,FALSE,"EMCA"}</definedName>
    <definedName name="FF" localSheetId="45" hidden="1">{"emca",#N/A,FALSE,"EMCA"}</definedName>
    <definedName name="FF" localSheetId="46" hidden="1">{"emca",#N/A,FALSE,"EMCA"}</definedName>
    <definedName name="FF" localSheetId="37" hidden="1">{"emca",#N/A,FALSE,"EMCA"}</definedName>
    <definedName name="FF" localSheetId="38" hidden="1">{"emca",#N/A,FALSE,"EMCA"}</definedName>
    <definedName name="FF" localSheetId="40" hidden="1">{"emca",#N/A,FALSE,"EMCA"}</definedName>
    <definedName name="FF" localSheetId="23" hidden="1">{"emca",#N/A,FALSE,"EMCA"}</definedName>
    <definedName name="FF" localSheetId="24" hidden="1">{"emca",#N/A,FALSE,"EMCA"}</definedName>
    <definedName name="FF" localSheetId="25" hidden="1">{"emca",#N/A,FALSE,"EMCA"}</definedName>
    <definedName name="FF" localSheetId="26" hidden="1">{"emca",#N/A,FALSE,"EMCA"}</definedName>
    <definedName name="FF" localSheetId="27" hidden="1">{"emca",#N/A,FALSE,"EMCA"}</definedName>
    <definedName name="FF" localSheetId="28" hidden="1">{"emca",#N/A,FALSE,"EMCA"}</definedName>
    <definedName name="FF" localSheetId="33" hidden="1">{"emca",#N/A,FALSE,"EMCA"}</definedName>
    <definedName name="FF" localSheetId="35" hidden="1">{"emca",#N/A,FALSE,"EMCA"}</definedName>
    <definedName name="FF" localSheetId="41" hidden="1">{"emca",#N/A,FALSE,"EMCA"}</definedName>
    <definedName name="FF" localSheetId="43" hidden="1">{"emca",#N/A,FALSE,"EMCA"}</definedName>
    <definedName name="FF" hidden="1">{"emca",#N/A,FALSE,"EMCA"}</definedName>
    <definedName name="ffff"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fff"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ffffffffffffffffffffffffffff" localSheetId="8" hidden="1">{"'1999'!$A$1:$F$66"}</definedName>
    <definedName name="ffffffffffffffffffffffffffffff" localSheetId="17" hidden="1">{"'1999'!$A$1:$F$66"}</definedName>
    <definedName name="ffffffffffffffffffffffffffffff" localSheetId="18" hidden="1">{"'1999'!$A$1:$F$66"}</definedName>
    <definedName name="ffffffffffffffffffffffffffffff" localSheetId="19" hidden="1">{"'1999'!$A$1:$F$66"}</definedName>
    <definedName name="ffffffffffffffffffffffffffffff" localSheetId="20" hidden="1">{"'1999'!$A$1:$F$66"}</definedName>
    <definedName name="ffffffffffffffffffffffffffffff" localSheetId="21" hidden="1">{"'1999'!$A$1:$F$66"}</definedName>
    <definedName name="ffffffffffffffffffffffffffffff" localSheetId="22" hidden="1">{"'1999'!$A$1:$F$66"}</definedName>
    <definedName name="ffffffffffffffffffffffffffffff" localSheetId="29" hidden="1">{"'1999'!$A$1:$F$66"}</definedName>
    <definedName name="ffffffffffffffffffffffffffffff" localSheetId="46" hidden="1">{"'1999'!$A$1:$F$66"}</definedName>
    <definedName name="ffffffffffffffffffffffffffffff" localSheetId="23" hidden="1">{"'1999'!$A$1:$F$66"}</definedName>
    <definedName name="ffffffffffffffffffffffffffffff" localSheetId="24" hidden="1">{"'1999'!$A$1:$F$66"}</definedName>
    <definedName name="ffffffffffffffffffffffffffffff" localSheetId="25" hidden="1">{"'1999'!$A$1:$F$66"}</definedName>
    <definedName name="ffffffffffffffffffffffffffffff" localSheetId="26" hidden="1">{"'1999'!$A$1:$F$66"}</definedName>
    <definedName name="ffffffffffffffffffffffffffffff" localSheetId="27" hidden="1">{"'1999'!$A$1:$F$66"}</definedName>
    <definedName name="ffffffffffffffffffffffffffffff" localSheetId="28" hidden="1">{"'1999'!$A$1:$F$66"}</definedName>
    <definedName name="ffffffffffffffffffffffffffffff" hidden="1">{"'1999'!$A$1:$F$66"}</definedName>
    <definedName name="ffgfg" localSheetId="8" hidden="1">{"'1999'!$A$1:$F$66"}</definedName>
    <definedName name="ffgfg" localSheetId="17" hidden="1">{"'1999'!$A$1:$F$66"}</definedName>
    <definedName name="ffgfg" localSheetId="18" hidden="1">{"'1999'!$A$1:$F$66"}</definedName>
    <definedName name="ffgfg" localSheetId="19" hidden="1">{"'1999'!$A$1:$F$66"}</definedName>
    <definedName name="ffgfg" localSheetId="20" hidden="1">{"'1999'!$A$1:$F$66"}</definedName>
    <definedName name="ffgfg" localSheetId="21" hidden="1">{"'1999'!$A$1:$F$66"}</definedName>
    <definedName name="ffgfg" localSheetId="22" hidden="1">{"'1999'!$A$1:$F$66"}</definedName>
    <definedName name="ffgfg" localSheetId="29" hidden="1">{"'1999'!$A$1:$F$66"}</definedName>
    <definedName name="ffgfg" localSheetId="46" hidden="1">{"'1999'!$A$1:$F$66"}</definedName>
    <definedName name="ffgfg" localSheetId="23" hidden="1">{"'1999'!$A$1:$F$66"}</definedName>
    <definedName name="ffgfg" localSheetId="24" hidden="1">{"'1999'!$A$1:$F$66"}</definedName>
    <definedName name="ffgfg" localSheetId="25" hidden="1">{"'1999'!$A$1:$F$66"}</definedName>
    <definedName name="ffgfg" localSheetId="26" hidden="1">{"'1999'!$A$1:$F$66"}</definedName>
    <definedName name="ffgfg" localSheetId="27" hidden="1">{"'1999'!$A$1:$F$66"}</definedName>
    <definedName name="ffgfg" localSheetId="28" hidden="1">{"'1999'!$A$1:$F$66"}</definedName>
    <definedName name="ffgfg" hidden="1">{"'1999'!$A$1:$F$66"}</definedName>
    <definedName name="FFPPT" localSheetId="185">#REF!</definedName>
    <definedName name="FFPPT" localSheetId="188">#REF!</definedName>
    <definedName name="FFPPT" localSheetId="7">#REF!</definedName>
    <definedName name="FFPPT" localSheetId="9">#REF!</definedName>
    <definedName name="FFPPT" localSheetId="22">#REF!</definedName>
    <definedName name="FFPPT" localSheetId="45">#REF!</definedName>
    <definedName name="FFPPT" localSheetId="56">#REF!</definedName>
    <definedName name="FFPPT" localSheetId="59">#REF!</definedName>
    <definedName name="FFPPT" localSheetId="62">#REF!</definedName>
    <definedName name="FFPPT" localSheetId="78">#REF!</definedName>
    <definedName name="FFPPT" localSheetId="80">#REF!</definedName>
    <definedName name="FFPPT" localSheetId="83">#REF!</definedName>
    <definedName name="FFPPT" localSheetId="86">#REF!</definedName>
    <definedName name="FFPPT" localSheetId="46">#REF!</definedName>
    <definedName name="FFPPT" localSheetId="183">#REF!</definedName>
    <definedName name="FFPPT" localSheetId="41">#REF!</definedName>
    <definedName name="FFPPT" localSheetId="43">#REF!</definedName>
    <definedName name="FFPPT">#REF!</definedName>
    <definedName name="fgbfcxhdtdf" localSheetId="8" hidden="1">{"'1999'!$A$1:$F$66"}</definedName>
    <definedName name="fgbfcxhdtdf" localSheetId="17" hidden="1">{"'1999'!$A$1:$F$66"}</definedName>
    <definedName name="fgbfcxhdtdf" localSheetId="18" hidden="1">{"'1999'!$A$1:$F$66"}</definedName>
    <definedName name="fgbfcxhdtdf" localSheetId="19" hidden="1">{"'1999'!$A$1:$F$66"}</definedName>
    <definedName name="fgbfcxhdtdf" localSheetId="20" hidden="1">{"'1999'!$A$1:$F$66"}</definedName>
    <definedName name="fgbfcxhdtdf" localSheetId="21" hidden="1">{"'1999'!$A$1:$F$66"}</definedName>
    <definedName name="fgbfcxhdtdf" localSheetId="22" hidden="1">{"'1999'!$A$1:$F$66"}</definedName>
    <definedName name="fgbfcxhdtdf" localSheetId="29" hidden="1">{"'1999'!$A$1:$F$66"}</definedName>
    <definedName name="fgbfcxhdtdf" localSheetId="46" hidden="1">{"'1999'!$A$1:$F$66"}</definedName>
    <definedName name="fgbfcxhdtdf" localSheetId="23" hidden="1">{"'1999'!$A$1:$F$66"}</definedName>
    <definedName name="fgbfcxhdtdf" localSheetId="24" hidden="1">{"'1999'!$A$1:$F$66"}</definedName>
    <definedName name="fgbfcxhdtdf" localSheetId="25" hidden="1">{"'1999'!$A$1:$F$66"}</definedName>
    <definedName name="fgbfcxhdtdf" localSheetId="26" hidden="1">{"'1999'!$A$1:$F$66"}</definedName>
    <definedName name="fgbfcxhdtdf" localSheetId="27" hidden="1">{"'1999'!$A$1:$F$66"}</definedName>
    <definedName name="fgbfcxhdtdf" localSheetId="28" hidden="1">{"'1999'!$A$1:$F$66"}</definedName>
    <definedName name="fgbfcxhdtdf" hidden="1">{"'1999'!$A$1:$F$66"}</definedName>
    <definedName name="FGDF" localSheetId="8" hidden="1">{"'1999'!$A$1:$F$66"}</definedName>
    <definedName name="FGDF" localSheetId="17" hidden="1">{"'1999'!$A$1:$F$66"}</definedName>
    <definedName name="FGDF" localSheetId="18" hidden="1">{"'1999'!$A$1:$F$66"}</definedName>
    <definedName name="FGDF" localSheetId="19" hidden="1">{"'1999'!$A$1:$F$66"}</definedName>
    <definedName name="FGDF" localSheetId="20" hidden="1">{"'1999'!$A$1:$F$66"}</definedName>
    <definedName name="FGDF" localSheetId="21" hidden="1">{"'1999'!$A$1:$F$66"}</definedName>
    <definedName name="FGDF" localSheetId="22" hidden="1">{"'1999'!$A$1:$F$66"}</definedName>
    <definedName name="FGDF" localSheetId="29" hidden="1">{"'1999'!$A$1:$F$66"}</definedName>
    <definedName name="FGDF" localSheetId="46" hidden="1">{"'1999'!$A$1:$F$66"}</definedName>
    <definedName name="FGDF" localSheetId="23" hidden="1">{"'1999'!$A$1:$F$66"}</definedName>
    <definedName name="FGDF" localSheetId="24" hidden="1">{"'1999'!$A$1:$F$66"}</definedName>
    <definedName name="FGDF" localSheetId="25" hidden="1">{"'1999'!$A$1:$F$66"}</definedName>
    <definedName name="FGDF" localSheetId="26" hidden="1">{"'1999'!$A$1:$F$66"}</definedName>
    <definedName name="FGDF" localSheetId="27" hidden="1">{"'1999'!$A$1:$F$66"}</definedName>
    <definedName name="FGDF" localSheetId="28" hidden="1">{"'1999'!$A$1:$F$66"}</definedName>
    <definedName name="FGDF" hidden="1">{"'1999'!$A$1:$F$66"}</definedName>
    <definedName name="fgdf1" localSheetId="8" hidden="1">{"'1999'!$A$1:$F$66"}</definedName>
    <definedName name="fgdf1" localSheetId="17" hidden="1">{"'1999'!$A$1:$F$66"}</definedName>
    <definedName name="fgdf1" localSheetId="18" hidden="1">{"'1999'!$A$1:$F$66"}</definedName>
    <definedName name="fgdf1" localSheetId="19" hidden="1">{"'1999'!$A$1:$F$66"}</definedName>
    <definedName name="fgdf1" localSheetId="20" hidden="1">{"'1999'!$A$1:$F$66"}</definedName>
    <definedName name="fgdf1" localSheetId="21" hidden="1">{"'1999'!$A$1:$F$66"}</definedName>
    <definedName name="fgdf1" localSheetId="22" hidden="1">{"'1999'!$A$1:$F$66"}</definedName>
    <definedName name="fgdf1" localSheetId="29" hidden="1">{"'1999'!$A$1:$F$66"}</definedName>
    <definedName name="fgdf1" localSheetId="46" hidden="1">{"'1999'!$A$1:$F$66"}</definedName>
    <definedName name="fgdf1" localSheetId="23" hidden="1">{"'1999'!$A$1:$F$66"}</definedName>
    <definedName name="fgdf1" localSheetId="24" hidden="1">{"'1999'!$A$1:$F$66"}</definedName>
    <definedName name="fgdf1" localSheetId="25" hidden="1">{"'1999'!$A$1:$F$66"}</definedName>
    <definedName name="fgdf1" localSheetId="26" hidden="1">{"'1999'!$A$1:$F$66"}</definedName>
    <definedName name="fgdf1" localSheetId="27" hidden="1">{"'1999'!$A$1:$F$66"}</definedName>
    <definedName name="fgdf1" localSheetId="28" hidden="1">{"'1999'!$A$1:$F$66"}</definedName>
    <definedName name="fgdf1" hidden="1">{"'1999'!$A$1:$F$66"}</definedName>
    <definedName name="fgf" localSheetId="8" hidden="1">{"'1999'!$A$1:$F$66"}</definedName>
    <definedName name="fgf" localSheetId="17" hidden="1">{"'1999'!$A$1:$F$66"}</definedName>
    <definedName name="fgf" localSheetId="18" hidden="1">{"'1999'!$A$1:$F$66"}</definedName>
    <definedName name="fgf" localSheetId="19" hidden="1">{"'1999'!$A$1:$F$66"}</definedName>
    <definedName name="fgf" localSheetId="20" hidden="1">{"'1999'!$A$1:$F$66"}</definedName>
    <definedName name="fgf" localSheetId="21" hidden="1">{"'1999'!$A$1:$F$66"}</definedName>
    <definedName name="fgf" localSheetId="22" hidden="1">{"'1999'!$A$1:$F$66"}</definedName>
    <definedName name="fgf" localSheetId="29" hidden="1">{"'1999'!$A$1:$F$66"}</definedName>
    <definedName name="fgf" localSheetId="46" hidden="1">{"'1999'!$A$1:$F$66"}</definedName>
    <definedName name="fgf" localSheetId="23" hidden="1">{"'1999'!$A$1:$F$66"}</definedName>
    <definedName name="fgf" localSheetId="24" hidden="1">{"'1999'!$A$1:$F$66"}</definedName>
    <definedName name="fgf" localSheetId="25" hidden="1">{"'1999'!$A$1:$F$66"}</definedName>
    <definedName name="fgf" localSheetId="26" hidden="1">{"'1999'!$A$1:$F$66"}</definedName>
    <definedName name="fgf" localSheetId="27" hidden="1">{"'1999'!$A$1:$F$66"}</definedName>
    <definedName name="fgf" localSheetId="28" hidden="1">{"'1999'!$A$1:$F$66"}</definedName>
    <definedName name="fgf" hidden="1">{"'1999'!$A$1:$F$66"}</definedName>
    <definedName name="fgtgtgf" localSheetId="8" hidden="1">{"'1999'!$A$1:$F$66"}</definedName>
    <definedName name="fgtgtgf" localSheetId="17" hidden="1">{"'1999'!$A$1:$F$66"}</definedName>
    <definedName name="fgtgtgf" localSheetId="18" hidden="1">{"'1999'!$A$1:$F$66"}</definedName>
    <definedName name="fgtgtgf" localSheetId="19" hidden="1">{"'1999'!$A$1:$F$66"}</definedName>
    <definedName name="fgtgtgf" localSheetId="20" hidden="1">{"'1999'!$A$1:$F$66"}</definedName>
    <definedName name="fgtgtgf" localSheetId="21" hidden="1">{"'1999'!$A$1:$F$66"}</definedName>
    <definedName name="fgtgtgf" localSheetId="22" hidden="1">{"'1999'!$A$1:$F$66"}</definedName>
    <definedName name="fgtgtgf" localSheetId="29" hidden="1">{"'1999'!$A$1:$F$66"}</definedName>
    <definedName name="fgtgtgf" localSheetId="46" hidden="1">{"'1999'!$A$1:$F$66"}</definedName>
    <definedName name="fgtgtgf" localSheetId="23" hidden="1">{"'1999'!$A$1:$F$66"}</definedName>
    <definedName name="fgtgtgf" localSheetId="24" hidden="1">{"'1999'!$A$1:$F$66"}</definedName>
    <definedName name="fgtgtgf" localSheetId="25" hidden="1">{"'1999'!$A$1:$F$66"}</definedName>
    <definedName name="fgtgtgf" localSheetId="26" hidden="1">{"'1999'!$A$1:$F$66"}</definedName>
    <definedName name="fgtgtgf" localSheetId="27" hidden="1">{"'1999'!$A$1:$F$66"}</definedName>
    <definedName name="fgtgtgf" localSheetId="28" hidden="1">{"'1999'!$A$1:$F$66"}</definedName>
    <definedName name="fgtgtgf" hidden="1">{"'1999'!$A$1:$F$66"}</definedName>
    <definedName name="FGTR" localSheetId="7" hidden="1">{"PAGOS DOLARES",#N/A,FALSE,"informes"}</definedName>
    <definedName name="FGTR" localSheetId="8" hidden="1">{"PAGOS DOLARES",#N/A,FALSE,"informes"}</definedName>
    <definedName name="FGTR" localSheetId="9" hidden="1">{"PAGOS DOLARES",#N/A,FALSE,"informes"}</definedName>
    <definedName name="FGTR" localSheetId="10" hidden="1">{"PAGOS DOLARES",#N/A,FALSE,"informes"}</definedName>
    <definedName name="FGTR" localSheetId="11" hidden="1">{"PAGOS DOLARES",#N/A,FALSE,"informes"}</definedName>
    <definedName name="FGTR" localSheetId="12" hidden="1">{"PAGOS DOLARES",#N/A,FALSE,"informes"}</definedName>
    <definedName name="FGTR" localSheetId="13" hidden="1">{"PAGOS DOLARES",#N/A,FALSE,"informes"}</definedName>
    <definedName name="FGTR" localSheetId="14" hidden="1">{"PAGOS DOLARES",#N/A,FALSE,"informes"}</definedName>
    <definedName name="FGTR" localSheetId="15" hidden="1">{"PAGOS DOLARES",#N/A,FALSE,"informes"}</definedName>
    <definedName name="FGTR" localSheetId="17" hidden="1">{"PAGOS DOLARES",#N/A,FALSE,"informes"}</definedName>
    <definedName name="FGTR" localSheetId="18" hidden="1">{"PAGOS DOLARES",#N/A,FALSE,"informes"}</definedName>
    <definedName name="FGTR" localSheetId="19" hidden="1">{"PAGOS DOLARES",#N/A,FALSE,"informes"}</definedName>
    <definedName name="FGTR" localSheetId="20" hidden="1">{"PAGOS DOLARES",#N/A,FALSE,"informes"}</definedName>
    <definedName name="FGTR" localSheetId="21" hidden="1">{"PAGOS DOLARES",#N/A,FALSE,"informes"}</definedName>
    <definedName name="FGTR" localSheetId="22" hidden="1">{"PAGOS DOLARES",#N/A,FALSE,"informes"}</definedName>
    <definedName name="FGTR" localSheetId="29" hidden="1">{"PAGOS DOLARES",#N/A,FALSE,"informes"}</definedName>
    <definedName name="FGTR" localSheetId="32" hidden="1">{"PAGOS DOLARES",#N/A,FALSE,"informes"}</definedName>
    <definedName name="FGTR" localSheetId="34" hidden="1">{"PAGOS DOLARES",#N/A,FALSE,"informes"}</definedName>
    <definedName name="FGTR" localSheetId="36" hidden="1">{"PAGOS DOLARES",#N/A,FALSE,"informes"}</definedName>
    <definedName name="FGTR" localSheetId="39" hidden="1">{"PAGOS DOLARES",#N/A,FALSE,"informes"}</definedName>
    <definedName name="FGTR" localSheetId="45" hidden="1">{"PAGOS DOLARES",#N/A,FALSE,"informes"}</definedName>
    <definedName name="FGTR" localSheetId="46" hidden="1">{"PAGOS DOLARES",#N/A,FALSE,"informes"}</definedName>
    <definedName name="FGTR" localSheetId="37" hidden="1">{"PAGOS DOLARES",#N/A,FALSE,"informes"}</definedName>
    <definedName name="FGTR" localSheetId="38" hidden="1">{"PAGOS DOLARES",#N/A,FALSE,"informes"}</definedName>
    <definedName name="FGTR" localSheetId="40" hidden="1">{"PAGOS DOLARES",#N/A,FALSE,"informes"}</definedName>
    <definedName name="FGTR" localSheetId="23" hidden="1">{"PAGOS DOLARES",#N/A,FALSE,"informes"}</definedName>
    <definedName name="FGTR" localSheetId="24" hidden="1">{"PAGOS DOLARES",#N/A,FALSE,"informes"}</definedName>
    <definedName name="FGTR" localSheetId="25" hidden="1">{"PAGOS DOLARES",#N/A,FALSE,"informes"}</definedName>
    <definedName name="FGTR" localSheetId="26" hidden="1">{"PAGOS DOLARES",#N/A,FALSE,"informes"}</definedName>
    <definedName name="FGTR" localSheetId="27" hidden="1">{"PAGOS DOLARES",#N/A,FALSE,"informes"}</definedName>
    <definedName name="FGTR" localSheetId="28" hidden="1">{"PAGOS DOLARES",#N/A,FALSE,"informes"}</definedName>
    <definedName name="FGTR" localSheetId="33" hidden="1">{"PAGOS DOLARES",#N/A,FALSE,"informes"}</definedName>
    <definedName name="FGTR" localSheetId="35" hidden="1">{"PAGOS DOLARES",#N/A,FALSE,"informes"}</definedName>
    <definedName name="FGTR" localSheetId="41" hidden="1">{"PAGOS DOLARES",#N/A,FALSE,"informes"}</definedName>
    <definedName name="FGTR" localSheetId="43" hidden="1">{"PAGOS DOLARES",#N/A,FALSE,"informes"}</definedName>
    <definedName name="FGTR" hidden="1">{"PAGOS DOLARES",#N/A,FALSE,"informes"}</definedName>
    <definedName name="fhgsdfhsdf" localSheetId="7">#REF!</definedName>
    <definedName name="fhgsdfhsdf">#REF!</definedName>
    <definedName name="FHKJBEARNKBW" localSheetId="7" hidden="1">{"INGRESOS DOLARES",#N/A,FALSE,"informes"}</definedName>
    <definedName name="FHKJBEARNKBW" localSheetId="8" hidden="1">{"INGRESOS DOLARES",#N/A,FALSE,"informes"}</definedName>
    <definedName name="FHKJBEARNKBW" localSheetId="9" hidden="1">{"INGRESOS DOLARES",#N/A,FALSE,"informes"}</definedName>
    <definedName name="FHKJBEARNKBW" localSheetId="10" hidden="1">{"INGRESOS DOLARES",#N/A,FALSE,"informes"}</definedName>
    <definedName name="FHKJBEARNKBW" localSheetId="11" hidden="1">{"INGRESOS DOLARES",#N/A,FALSE,"informes"}</definedName>
    <definedName name="FHKJBEARNKBW" localSheetId="12" hidden="1">{"INGRESOS DOLARES",#N/A,FALSE,"informes"}</definedName>
    <definedName name="FHKJBEARNKBW" localSheetId="13" hidden="1">{"INGRESOS DOLARES",#N/A,FALSE,"informes"}</definedName>
    <definedName name="FHKJBEARNKBW" localSheetId="14" hidden="1">{"INGRESOS DOLARES",#N/A,FALSE,"informes"}</definedName>
    <definedName name="FHKJBEARNKBW" localSheetId="15" hidden="1">{"INGRESOS DOLARES",#N/A,FALSE,"informes"}</definedName>
    <definedName name="FHKJBEARNKBW" localSheetId="17" hidden="1">{"INGRESOS DOLARES",#N/A,FALSE,"informes"}</definedName>
    <definedName name="FHKJBEARNKBW" localSheetId="18" hidden="1">{"INGRESOS DOLARES",#N/A,FALSE,"informes"}</definedName>
    <definedName name="FHKJBEARNKBW" localSheetId="19" hidden="1">{"INGRESOS DOLARES",#N/A,FALSE,"informes"}</definedName>
    <definedName name="FHKJBEARNKBW" localSheetId="20" hidden="1">{"INGRESOS DOLARES",#N/A,FALSE,"informes"}</definedName>
    <definedName name="FHKJBEARNKBW" localSheetId="21" hidden="1">{"INGRESOS DOLARES",#N/A,FALSE,"informes"}</definedName>
    <definedName name="FHKJBEARNKBW" localSheetId="22" hidden="1">{"INGRESOS DOLARES",#N/A,FALSE,"informes"}</definedName>
    <definedName name="FHKJBEARNKBW" localSheetId="29" hidden="1">{"INGRESOS DOLARES",#N/A,FALSE,"informes"}</definedName>
    <definedName name="FHKJBEARNKBW" localSheetId="32" hidden="1">{"INGRESOS DOLARES",#N/A,FALSE,"informes"}</definedName>
    <definedName name="FHKJBEARNKBW" localSheetId="34" hidden="1">{"INGRESOS DOLARES",#N/A,FALSE,"informes"}</definedName>
    <definedName name="FHKJBEARNKBW" localSheetId="36" hidden="1">{"INGRESOS DOLARES",#N/A,FALSE,"informes"}</definedName>
    <definedName name="FHKJBEARNKBW" localSheetId="39" hidden="1">{"INGRESOS DOLARES",#N/A,FALSE,"informes"}</definedName>
    <definedName name="FHKJBEARNKBW" localSheetId="45" hidden="1">{"INGRESOS DOLARES",#N/A,FALSE,"informes"}</definedName>
    <definedName name="FHKJBEARNKBW" localSheetId="54" hidden="1">{"INGRESOS DOLARES",#N/A,FALSE,"informes"}</definedName>
    <definedName name="FHKJBEARNKBW" localSheetId="55" hidden="1">{"INGRESOS DOLARES",#N/A,FALSE,"informes"}</definedName>
    <definedName name="FHKJBEARNKBW" localSheetId="56" hidden="1">{"INGRESOS DOLARES",#N/A,FALSE,"informes"}</definedName>
    <definedName name="FHKJBEARNKBW" localSheetId="59" hidden="1">{"INGRESOS DOLARES",#N/A,FALSE,"informes"}</definedName>
    <definedName name="FHKJBEARNKBW" localSheetId="62" hidden="1">{"INGRESOS DOLARES",#N/A,FALSE,"informes"}</definedName>
    <definedName name="FHKJBEARNKBW" localSheetId="78" hidden="1">{"INGRESOS DOLARES",#N/A,FALSE,"informes"}</definedName>
    <definedName name="FHKJBEARNKBW" localSheetId="79" hidden="1">{"INGRESOS DOLARES",#N/A,FALSE,"informes"}</definedName>
    <definedName name="FHKJBEARNKBW" localSheetId="80" hidden="1">{"INGRESOS DOLARES",#N/A,FALSE,"informes"}</definedName>
    <definedName name="FHKJBEARNKBW" localSheetId="83" hidden="1">{"INGRESOS DOLARES",#N/A,FALSE,"informes"}</definedName>
    <definedName name="FHKJBEARNKBW" localSheetId="86" hidden="1">{"INGRESOS DOLARES",#N/A,FALSE,"informes"}</definedName>
    <definedName name="FHKJBEARNKBW" localSheetId="46" hidden="1">{"INGRESOS DOLARES",#N/A,FALSE,"informes"}</definedName>
    <definedName name="FHKJBEARNKBW" localSheetId="37" hidden="1">{"INGRESOS DOLARES",#N/A,FALSE,"informes"}</definedName>
    <definedName name="FHKJBEARNKBW" localSheetId="38" hidden="1">{"INGRESOS DOLARES",#N/A,FALSE,"informes"}</definedName>
    <definedName name="FHKJBEARNKBW" localSheetId="40" hidden="1">{"INGRESOS DOLARES",#N/A,FALSE,"informes"}</definedName>
    <definedName name="FHKJBEARNKBW" localSheetId="23" hidden="1">{"INGRESOS DOLARES",#N/A,FALSE,"informes"}</definedName>
    <definedName name="FHKJBEARNKBW" localSheetId="24" hidden="1">{"INGRESOS DOLARES",#N/A,FALSE,"informes"}</definedName>
    <definedName name="FHKJBEARNKBW" localSheetId="25" hidden="1">{"INGRESOS DOLARES",#N/A,FALSE,"informes"}</definedName>
    <definedName name="FHKJBEARNKBW" localSheetId="26" hidden="1">{"INGRESOS DOLARES",#N/A,FALSE,"informes"}</definedName>
    <definedName name="FHKJBEARNKBW" localSheetId="27" hidden="1">{"INGRESOS DOLARES",#N/A,FALSE,"informes"}</definedName>
    <definedName name="FHKJBEARNKBW" localSheetId="28" hidden="1">{"INGRESOS DOLARES",#N/A,FALSE,"informes"}</definedName>
    <definedName name="FHKJBEARNKBW" localSheetId="33" hidden="1">{"INGRESOS DOLARES",#N/A,FALSE,"informes"}</definedName>
    <definedName name="FHKJBEARNKBW" localSheetId="35" hidden="1">{"INGRESOS DOLARES",#N/A,FALSE,"informes"}</definedName>
    <definedName name="FHKJBEARNKBW" localSheetId="41" hidden="1">{"INGRESOS DOLARES",#N/A,FALSE,"informes"}</definedName>
    <definedName name="FHKJBEARNKBW" localSheetId="43" hidden="1">{"INGRESOS DOLARES",#N/A,FALSE,"informes"}</definedName>
    <definedName name="FHKJBEARNKBW" localSheetId="87" hidden="1">{"INGRESOS DOLARES",#N/A,FALSE,"informes"}</definedName>
    <definedName name="FHKJBEARNKBW" hidden="1">{"INGRESOS DOLARES",#N/A,FALSE,"informes"}</definedName>
    <definedName name="Fija" localSheetId="7">#REF!</definedName>
    <definedName name="Fija" localSheetId="22">#REF!</definedName>
    <definedName name="Fija" localSheetId="41">#REF!</definedName>
    <definedName name="Fija" localSheetId="43">#REF!</definedName>
    <definedName name="Fija">#REF!</definedName>
    <definedName name="FIJOS" localSheetId="46">#REF!,#REF!,#REF!,#REF!,#REF!,#REF!,#REF!,#REF!,#REF!,#REF!,#REF!,#REF!,#REF!,#REF!,#REF!,#REF!,#REF!,#REF!,#REF!</definedName>
    <definedName name="FIJOS">#REF!,#REF!,#REF!,#REF!,#REF!,#REF!,#REF!,#REF!,#REF!,#REF!,#REF!,#REF!,#REF!,#REF!,#REF!,#REF!,#REF!,#REF!,#REF!</definedName>
    <definedName name="FIMPUES" localSheetId="22">#REF!</definedName>
    <definedName name="FIMPUES" localSheetId="46">#REF!</definedName>
    <definedName name="FIMPUES">#REF!</definedName>
    <definedName name="FIN" localSheetId="7" hidden="1">{#N/A,#N/A,FALSE,"informes"}</definedName>
    <definedName name="FIN" localSheetId="8" hidden="1">{#N/A,#N/A,FALSE,"informes"}</definedName>
    <definedName name="FIN" localSheetId="10" hidden="1">{#N/A,#N/A,FALSE,"informes"}</definedName>
    <definedName name="FIN" localSheetId="11" hidden="1">{#N/A,#N/A,FALSE,"informes"}</definedName>
    <definedName name="FIN" localSheetId="12" hidden="1">{#N/A,#N/A,FALSE,"informes"}</definedName>
    <definedName name="FIN" localSheetId="13" hidden="1">{#N/A,#N/A,FALSE,"informes"}</definedName>
    <definedName name="FIN" localSheetId="14" hidden="1">{#N/A,#N/A,FALSE,"informes"}</definedName>
    <definedName name="FIN" localSheetId="15" hidden="1">{#N/A,#N/A,FALSE,"informes"}</definedName>
    <definedName name="FIN" localSheetId="17" hidden="1">{#N/A,#N/A,FALSE,"informes"}</definedName>
    <definedName name="FIN" localSheetId="18" hidden="1">{#N/A,#N/A,FALSE,"informes"}</definedName>
    <definedName name="FIN" localSheetId="19" hidden="1">{#N/A,#N/A,FALSE,"informes"}</definedName>
    <definedName name="FIN" localSheetId="20" hidden="1">{#N/A,#N/A,FALSE,"informes"}</definedName>
    <definedName name="FIN" localSheetId="21" hidden="1">{#N/A,#N/A,FALSE,"informes"}</definedName>
    <definedName name="FIN" localSheetId="22" hidden="1">{#N/A,#N/A,FALSE,"informes"}</definedName>
    <definedName name="FIN" localSheetId="29" hidden="1">{#N/A,#N/A,FALSE,"informes"}</definedName>
    <definedName name="FIN" localSheetId="32" hidden="1">{#N/A,#N/A,FALSE,"informes"}</definedName>
    <definedName name="FIN" localSheetId="34" hidden="1">{#N/A,#N/A,FALSE,"informes"}</definedName>
    <definedName name="FIN" localSheetId="36" hidden="1">{#N/A,#N/A,FALSE,"informes"}</definedName>
    <definedName name="FIN" localSheetId="39" hidden="1">{#N/A,#N/A,FALSE,"informes"}</definedName>
    <definedName name="FIN" localSheetId="45" hidden="1">{#N/A,#N/A,FALSE,"informes"}</definedName>
    <definedName name="FIN" localSheetId="46" hidden="1">{#N/A,#N/A,FALSE,"informes"}</definedName>
    <definedName name="FIN" localSheetId="37" hidden="1">{#N/A,#N/A,FALSE,"informes"}</definedName>
    <definedName name="FIN" localSheetId="38" hidden="1">{#N/A,#N/A,FALSE,"informes"}</definedName>
    <definedName name="FIN" localSheetId="40" hidden="1">{#N/A,#N/A,FALSE,"informes"}</definedName>
    <definedName name="FIN" localSheetId="23" hidden="1">{#N/A,#N/A,FALSE,"informes"}</definedName>
    <definedName name="FIN" localSheetId="24" hidden="1">{#N/A,#N/A,FALSE,"informes"}</definedName>
    <definedName name="FIN" localSheetId="25" hidden="1">{#N/A,#N/A,FALSE,"informes"}</definedName>
    <definedName name="FIN" localSheetId="26" hidden="1">{#N/A,#N/A,FALSE,"informes"}</definedName>
    <definedName name="FIN" localSheetId="27" hidden="1">{#N/A,#N/A,FALSE,"informes"}</definedName>
    <definedName name="FIN" localSheetId="28" hidden="1">{#N/A,#N/A,FALSE,"informes"}</definedName>
    <definedName name="FIN" localSheetId="33" hidden="1">{#N/A,#N/A,FALSE,"informes"}</definedName>
    <definedName name="FIN" localSheetId="35" hidden="1">{#N/A,#N/A,FALSE,"informes"}</definedName>
    <definedName name="FIN" localSheetId="41" hidden="1">{#N/A,#N/A,FALSE,"informes"}</definedName>
    <definedName name="FIN" localSheetId="43" hidden="1">{#N/A,#N/A,FALSE,"informes"}</definedName>
    <definedName name="FIN" hidden="1">{#N/A,#N/A,FALSE,"informes"}</definedName>
    <definedName name="FINAL" localSheetId="7">#REF!</definedName>
    <definedName name="FINAL" localSheetId="22">#REF!</definedName>
    <definedName name="FINAL" localSheetId="45">#REF!</definedName>
    <definedName name="FINAL" localSheetId="46">#REF!,#REF!,#REF!,#REF!,#REF!,#REF!,#REF!,#REF!,#REF!,#REF!,#REF!,#REF!,#REF!,#REF!,#REF!,#REF!,#REF!,#REF!,#REF!,#REF!</definedName>
    <definedName name="FINAL" localSheetId="41">#REF!</definedName>
    <definedName name="FINAL" localSheetId="43">#REF!</definedName>
    <definedName name="FINAL">#REF!</definedName>
    <definedName name="Final1" localSheetId="7">#REF!</definedName>
    <definedName name="Final1" localSheetId="22">#REF!</definedName>
    <definedName name="Final1" localSheetId="32">#REF!</definedName>
    <definedName name="Final1" localSheetId="34">#REF!</definedName>
    <definedName name="Final1" localSheetId="36">#REF!</definedName>
    <definedName name="Final1" localSheetId="39">#REF!</definedName>
    <definedName name="FINAL1" localSheetId="45">#REF!</definedName>
    <definedName name="FINAL1" localSheetId="46">#REF!</definedName>
    <definedName name="Final1" localSheetId="37">#REF!</definedName>
    <definedName name="Final1" localSheetId="38">#REF!</definedName>
    <definedName name="Final1" localSheetId="40">#REF!</definedName>
    <definedName name="Final1" localSheetId="33">#REF!</definedName>
    <definedName name="Final1" localSheetId="35">#REF!</definedName>
    <definedName name="FINAL1" localSheetId="41">#REF!</definedName>
    <definedName name="FINAL1" localSheetId="43">#REF!</definedName>
    <definedName name="Final1">#REF!</definedName>
    <definedName name="Final2" localSheetId="7">#REF!</definedName>
    <definedName name="Final2" localSheetId="22">#REF!</definedName>
    <definedName name="Final2" localSheetId="32">#REF!</definedName>
    <definedName name="Final2" localSheetId="34">#REF!</definedName>
    <definedName name="Final2" localSheetId="36">#REF!</definedName>
    <definedName name="Final2" localSheetId="39">#REF!</definedName>
    <definedName name="Final2" localSheetId="46">#REF!</definedName>
    <definedName name="Final2" localSheetId="37">#REF!</definedName>
    <definedName name="Final2" localSheetId="38">#REF!</definedName>
    <definedName name="Final2" localSheetId="40">#REF!</definedName>
    <definedName name="Final2" localSheetId="33">#REF!</definedName>
    <definedName name="Final2" localSheetId="35">#REF!</definedName>
    <definedName name="Final2" localSheetId="41">#REF!</definedName>
    <definedName name="Final2" localSheetId="43">#REF!</definedName>
    <definedName name="Final2">#REF!</definedName>
    <definedName name="Final3" localSheetId="7">#REF!</definedName>
    <definedName name="Final3" localSheetId="22">#REF!</definedName>
    <definedName name="Final3" localSheetId="32">#REF!</definedName>
    <definedName name="Final3" localSheetId="34">#REF!</definedName>
    <definedName name="Final3" localSheetId="36">#REF!</definedName>
    <definedName name="Final3" localSheetId="39">#REF!</definedName>
    <definedName name="Final3" localSheetId="46">#REF!</definedName>
    <definedName name="Final3" localSheetId="37">#REF!</definedName>
    <definedName name="Final3" localSheetId="38">#REF!</definedName>
    <definedName name="Final3" localSheetId="40">#REF!</definedName>
    <definedName name="Final3" localSheetId="33">#REF!</definedName>
    <definedName name="Final3" localSheetId="35">#REF!</definedName>
    <definedName name="Final3" localSheetId="41">#REF!</definedName>
    <definedName name="Final3" localSheetId="43">#REF!</definedName>
    <definedName name="Final3">#REF!</definedName>
    <definedName name="finan" localSheetId="22">#REF!</definedName>
    <definedName name="finan" localSheetId="46">#REF!</definedName>
    <definedName name="finan">#REF!</definedName>
    <definedName name="finan1" localSheetId="22">#REF!</definedName>
    <definedName name="finan1" localSheetId="46">#REF!</definedName>
    <definedName name="finan1">#REF!</definedName>
    <definedName name="FINANCIACIONGASTO" localSheetId="7">#REF!</definedName>
    <definedName name="FINANCIACIONGASTO" localSheetId="9">#REF!</definedName>
    <definedName name="FINANCIACIONGASTO" localSheetId="22">#REF!</definedName>
    <definedName name="FINANCIACIONGASTO" localSheetId="45">#REF!</definedName>
    <definedName name="FINANCIACIONGASTO" localSheetId="46">#REF!</definedName>
    <definedName name="FINANCIACIONGASTO" localSheetId="41">#REF!</definedName>
    <definedName name="FINANCIACIONGASTO" localSheetId="43">#REF!</definedName>
    <definedName name="FINANCIACIONGASTO">#REF!</definedName>
    <definedName name="FINMUOBRAS" localSheetId="22">#REF!</definedName>
    <definedName name="FINMUOBRAS" localSheetId="46">#REF!</definedName>
    <definedName name="FINMUOBRAS">#REF!</definedName>
    <definedName name="FirstYear" localSheetId="7">#REF!</definedName>
    <definedName name="FirstYear" localSheetId="22">#REF!</definedName>
    <definedName name="FirstYear" localSheetId="41">#REF!</definedName>
    <definedName name="FirstYear" localSheetId="43">#REF!</definedName>
    <definedName name="FirstYear">#REF!</definedName>
    <definedName name="fkjrthnk3t" localSheetId="7" hidden="1">{"PAGOS DOLARES",#N/A,FALSE,"informes"}</definedName>
    <definedName name="fkjrthnk3t" localSheetId="8" hidden="1">{"PAGOS DOLARES",#N/A,FALSE,"informes"}</definedName>
    <definedName name="fkjrthnk3t" localSheetId="9" hidden="1">{"PAGOS DOLARES",#N/A,FALSE,"informes"}</definedName>
    <definedName name="fkjrthnk3t" localSheetId="10" hidden="1">{"PAGOS DOLARES",#N/A,FALSE,"informes"}</definedName>
    <definedName name="fkjrthnk3t" localSheetId="11" hidden="1">{"PAGOS DOLARES",#N/A,FALSE,"informes"}</definedName>
    <definedName name="fkjrthnk3t" localSheetId="12" hidden="1">{"PAGOS DOLARES",#N/A,FALSE,"informes"}</definedName>
    <definedName name="fkjrthnk3t" localSheetId="13" hidden="1">{"PAGOS DOLARES",#N/A,FALSE,"informes"}</definedName>
    <definedName name="fkjrthnk3t" localSheetId="14" hidden="1">{"PAGOS DOLARES",#N/A,FALSE,"informes"}</definedName>
    <definedName name="fkjrthnk3t" localSheetId="15" hidden="1">{"PAGOS DOLARES",#N/A,FALSE,"informes"}</definedName>
    <definedName name="fkjrthnk3t" localSheetId="17" hidden="1">{"PAGOS DOLARES",#N/A,FALSE,"informes"}</definedName>
    <definedName name="fkjrthnk3t" localSheetId="18" hidden="1">{"PAGOS DOLARES",#N/A,FALSE,"informes"}</definedName>
    <definedName name="fkjrthnk3t" localSheetId="19" hidden="1">{"PAGOS DOLARES",#N/A,FALSE,"informes"}</definedName>
    <definedName name="fkjrthnk3t" localSheetId="20" hidden="1">{"PAGOS DOLARES",#N/A,FALSE,"informes"}</definedName>
    <definedName name="fkjrthnk3t" localSheetId="21" hidden="1">{"PAGOS DOLARES",#N/A,FALSE,"informes"}</definedName>
    <definedName name="fkjrthnk3t" localSheetId="22" hidden="1">{"PAGOS DOLARES",#N/A,FALSE,"informes"}</definedName>
    <definedName name="fkjrthnk3t" localSheetId="29" hidden="1">{"PAGOS DOLARES",#N/A,FALSE,"informes"}</definedName>
    <definedName name="fkjrthnk3t" localSheetId="32" hidden="1">{"PAGOS DOLARES",#N/A,FALSE,"informes"}</definedName>
    <definedName name="fkjrthnk3t" localSheetId="34" hidden="1">{"PAGOS DOLARES",#N/A,FALSE,"informes"}</definedName>
    <definedName name="fkjrthnk3t" localSheetId="36" hidden="1">{"PAGOS DOLARES",#N/A,FALSE,"informes"}</definedName>
    <definedName name="fkjrthnk3t" localSheetId="39" hidden="1">{"PAGOS DOLARES",#N/A,FALSE,"informes"}</definedName>
    <definedName name="fkjrthnk3t" localSheetId="45" hidden="1">{"PAGOS DOLARES",#N/A,FALSE,"informes"}</definedName>
    <definedName name="fkjrthnk3t" localSheetId="54" hidden="1">{"PAGOS DOLARES",#N/A,FALSE,"informes"}</definedName>
    <definedName name="fkjrthnk3t" localSheetId="55" hidden="1">{"PAGOS DOLARES",#N/A,FALSE,"informes"}</definedName>
    <definedName name="fkjrthnk3t" localSheetId="56" hidden="1">{"PAGOS DOLARES",#N/A,FALSE,"informes"}</definedName>
    <definedName name="fkjrthnk3t" localSheetId="59" hidden="1">{"PAGOS DOLARES",#N/A,FALSE,"informes"}</definedName>
    <definedName name="fkjrthnk3t" localSheetId="62" hidden="1">{"PAGOS DOLARES",#N/A,FALSE,"informes"}</definedName>
    <definedName name="fkjrthnk3t" localSheetId="78" hidden="1">{"PAGOS DOLARES",#N/A,FALSE,"informes"}</definedName>
    <definedName name="fkjrthnk3t" localSheetId="79" hidden="1">{"PAGOS DOLARES",#N/A,FALSE,"informes"}</definedName>
    <definedName name="fkjrthnk3t" localSheetId="80" hidden="1">{"PAGOS DOLARES",#N/A,FALSE,"informes"}</definedName>
    <definedName name="fkjrthnk3t" localSheetId="83" hidden="1">{"PAGOS DOLARES",#N/A,FALSE,"informes"}</definedName>
    <definedName name="fkjrthnk3t" localSheetId="86" hidden="1">{"PAGOS DOLARES",#N/A,FALSE,"informes"}</definedName>
    <definedName name="fkjrthnk3t" localSheetId="46" hidden="1">{"PAGOS DOLARES",#N/A,FALSE,"informes"}</definedName>
    <definedName name="fkjrthnk3t" localSheetId="37" hidden="1">{"PAGOS DOLARES",#N/A,FALSE,"informes"}</definedName>
    <definedName name="fkjrthnk3t" localSheetId="38" hidden="1">{"PAGOS DOLARES",#N/A,FALSE,"informes"}</definedName>
    <definedName name="fkjrthnk3t" localSheetId="40" hidden="1">{"PAGOS DOLARES",#N/A,FALSE,"informes"}</definedName>
    <definedName name="fkjrthnk3t" localSheetId="23" hidden="1">{"PAGOS DOLARES",#N/A,FALSE,"informes"}</definedName>
    <definedName name="fkjrthnk3t" localSheetId="24" hidden="1">{"PAGOS DOLARES",#N/A,FALSE,"informes"}</definedName>
    <definedName name="fkjrthnk3t" localSheetId="25" hidden="1">{"PAGOS DOLARES",#N/A,FALSE,"informes"}</definedName>
    <definedName name="fkjrthnk3t" localSheetId="26" hidden="1">{"PAGOS DOLARES",#N/A,FALSE,"informes"}</definedName>
    <definedName name="fkjrthnk3t" localSheetId="27" hidden="1">{"PAGOS DOLARES",#N/A,FALSE,"informes"}</definedName>
    <definedName name="fkjrthnk3t" localSheetId="28" hidden="1">{"PAGOS DOLARES",#N/A,FALSE,"informes"}</definedName>
    <definedName name="fkjrthnk3t" localSheetId="33" hidden="1">{"PAGOS DOLARES",#N/A,FALSE,"informes"}</definedName>
    <definedName name="fkjrthnk3t" localSheetId="35" hidden="1">{"PAGOS DOLARES",#N/A,FALSE,"informes"}</definedName>
    <definedName name="fkjrthnk3t" localSheetId="41" hidden="1">{"PAGOS DOLARES",#N/A,FALSE,"informes"}</definedName>
    <definedName name="fkjrthnk3t" localSheetId="43" hidden="1">{"PAGOS DOLARES",#N/A,FALSE,"informes"}</definedName>
    <definedName name="fkjrthnk3t" localSheetId="87" hidden="1">{"PAGOS DOLARES",#N/A,FALSE,"informes"}</definedName>
    <definedName name="fkjrthnk3t" hidden="1">{"PAGOS DOLARES",#N/A,FALSE,"informes"}</definedName>
    <definedName name="fmdñklje" localSheetId="7" hidden="1">{#N/A,#N/A,FALSE,"informes"}</definedName>
    <definedName name="fmdñklje" localSheetId="8" hidden="1">{#N/A,#N/A,FALSE,"informes"}</definedName>
    <definedName name="fmdñklje" localSheetId="9" hidden="1">{#N/A,#N/A,FALSE,"informes"}</definedName>
    <definedName name="fmdñklje" localSheetId="10" hidden="1">{#N/A,#N/A,FALSE,"informes"}</definedName>
    <definedName name="fmdñklje" localSheetId="11" hidden="1">{#N/A,#N/A,FALSE,"informes"}</definedName>
    <definedName name="fmdñklje" localSheetId="12" hidden="1">{#N/A,#N/A,FALSE,"informes"}</definedName>
    <definedName name="fmdñklje" localSheetId="13" hidden="1">{#N/A,#N/A,FALSE,"informes"}</definedName>
    <definedName name="fmdñklje" localSheetId="14" hidden="1">{#N/A,#N/A,FALSE,"informes"}</definedName>
    <definedName name="fmdñklje" localSheetId="15" hidden="1">{#N/A,#N/A,FALSE,"informes"}</definedName>
    <definedName name="fmdñklje" localSheetId="17" hidden="1">{#N/A,#N/A,FALSE,"informes"}</definedName>
    <definedName name="fmdñklje" localSheetId="18" hidden="1">{#N/A,#N/A,FALSE,"informes"}</definedName>
    <definedName name="fmdñklje" localSheetId="19" hidden="1">{#N/A,#N/A,FALSE,"informes"}</definedName>
    <definedName name="fmdñklje" localSheetId="20" hidden="1">{#N/A,#N/A,FALSE,"informes"}</definedName>
    <definedName name="fmdñklje" localSheetId="21" hidden="1">{#N/A,#N/A,FALSE,"informes"}</definedName>
    <definedName name="fmdñklje" localSheetId="22" hidden="1">{#N/A,#N/A,FALSE,"informes"}</definedName>
    <definedName name="fmdñklje" localSheetId="29" hidden="1">{#N/A,#N/A,FALSE,"informes"}</definedName>
    <definedName name="fmdñklje" localSheetId="32" hidden="1">{#N/A,#N/A,FALSE,"informes"}</definedName>
    <definedName name="fmdñklje" localSheetId="34" hidden="1">{#N/A,#N/A,FALSE,"informes"}</definedName>
    <definedName name="fmdñklje" localSheetId="36" hidden="1">{#N/A,#N/A,FALSE,"informes"}</definedName>
    <definedName name="fmdñklje" localSheetId="39" hidden="1">{#N/A,#N/A,FALSE,"informes"}</definedName>
    <definedName name="fmdñklje" localSheetId="45" hidden="1">{#N/A,#N/A,FALSE,"informes"}</definedName>
    <definedName name="fmdñklje" localSheetId="54" hidden="1">{#N/A,#N/A,FALSE,"informes"}</definedName>
    <definedName name="fmdñklje" localSheetId="55" hidden="1">{#N/A,#N/A,FALSE,"informes"}</definedName>
    <definedName name="fmdñklje" localSheetId="56" hidden="1">{#N/A,#N/A,FALSE,"informes"}</definedName>
    <definedName name="fmdñklje" localSheetId="59" hidden="1">{#N/A,#N/A,FALSE,"informes"}</definedName>
    <definedName name="fmdñklje" localSheetId="62" hidden="1">{#N/A,#N/A,FALSE,"informes"}</definedName>
    <definedName name="fmdñklje" localSheetId="78" hidden="1">{#N/A,#N/A,FALSE,"informes"}</definedName>
    <definedName name="fmdñklje" localSheetId="79" hidden="1">{#N/A,#N/A,FALSE,"informes"}</definedName>
    <definedName name="fmdñklje" localSheetId="80" hidden="1">{#N/A,#N/A,FALSE,"informes"}</definedName>
    <definedName name="fmdñklje" localSheetId="83" hidden="1">{#N/A,#N/A,FALSE,"informes"}</definedName>
    <definedName name="fmdñklje" localSheetId="86" hidden="1">{#N/A,#N/A,FALSE,"informes"}</definedName>
    <definedName name="fmdñklje" localSheetId="46" hidden="1">{#N/A,#N/A,FALSE,"informes"}</definedName>
    <definedName name="fmdñklje" localSheetId="37" hidden="1">{#N/A,#N/A,FALSE,"informes"}</definedName>
    <definedName name="fmdñklje" localSheetId="38" hidden="1">{#N/A,#N/A,FALSE,"informes"}</definedName>
    <definedName name="fmdñklje" localSheetId="40" hidden="1">{#N/A,#N/A,FALSE,"informes"}</definedName>
    <definedName name="fmdñklje" localSheetId="23" hidden="1">{#N/A,#N/A,FALSE,"informes"}</definedName>
    <definedName name="fmdñklje" localSheetId="24" hidden="1">{#N/A,#N/A,FALSE,"informes"}</definedName>
    <definedName name="fmdñklje" localSheetId="25" hidden="1">{#N/A,#N/A,FALSE,"informes"}</definedName>
    <definedName name="fmdñklje" localSheetId="26" hidden="1">{#N/A,#N/A,FALSE,"informes"}</definedName>
    <definedName name="fmdñklje" localSheetId="27" hidden="1">{#N/A,#N/A,FALSE,"informes"}</definedName>
    <definedName name="fmdñklje" localSheetId="28" hidden="1">{#N/A,#N/A,FALSE,"informes"}</definedName>
    <definedName name="fmdñklje" localSheetId="33" hidden="1">{#N/A,#N/A,FALSE,"informes"}</definedName>
    <definedName name="fmdñklje" localSheetId="35" hidden="1">{#N/A,#N/A,FALSE,"informes"}</definedName>
    <definedName name="fmdñklje" localSheetId="41" hidden="1">{#N/A,#N/A,FALSE,"informes"}</definedName>
    <definedName name="fmdñklje" localSheetId="43" hidden="1">{#N/A,#N/A,FALSE,"informes"}</definedName>
    <definedName name="fmdñklje" localSheetId="87" hidden="1">{#N/A,#N/A,FALSE,"informes"}</definedName>
    <definedName name="fmdñklje" hidden="1">{#N/A,#N/A,FALSE,"informes"}</definedName>
    <definedName name="FNCCRECIM" localSheetId="185">#REF!</definedName>
    <definedName name="FNCCRECIM" localSheetId="188">#REF!</definedName>
    <definedName name="FNCCRECIM" localSheetId="7">#REF!</definedName>
    <definedName name="FNCCRECIM" localSheetId="9">#REF!</definedName>
    <definedName name="FNCCRECIM" localSheetId="22">#REF!</definedName>
    <definedName name="FNCCRECIM" localSheetId="45">#REF!</definedName>
    <definedName name="FNCCRECIM" localSheetId="54">#REF!</definedName>
    <definedName name="FNCCRECIM" localSheetId="56">#REF!</definedName>
    <definedName name="FNCCRECIM" localSheetId="59">#REF!</definedName>
    <definedName name="FNCCRECIM" localSheetId="62">#REF!</definedName>
    <definedName name="FNCCRECIM" localSheetId="78">#REF!</definedName>
    <definedName name="FNCCRECIM" localSheetId="80">#REF!</definedName>
    <definedName name="FNCCRECIM" localSheetId="83">#REF!</definedName>
    <definedName name="FNCCRECIM" localSheetId="86">#REF!</definedName>
    <definedName name="FNCCRECIM" localSheetId="46">#REF!</definedName>
    <definedName name="FNCCRECIM" localSheetId="183">#REF!</definedName>
    <definedName name="FNCCRECIM" localSheetId="41">#REF!</definedName>
    <definedName name="FNCCRECIM" localSheetId="43">#REF!</definedName>
    <definedName name="FNCCRECIM">#REF!</definedName>
    <definedName name="FNCPESOS" localSheetId="185">#REF!</definedName>
    <definedName name="FNCPESOS" localSheetId="188">#REF!</definedName>
    <definedName name="FNCPESOS" localSheetId="7">#REF!</definedName>
    <definedName name="FNCPESOS" localSheetId="9">#REF!</definedName>
    <definedName name="FNCPESOS" localSheetId="22">#REF!</definedName>
    <definedName name="FNCPESOS" localSheetId="45">#REF!</definedName>
    <definedName name="FNCPESOS" localSheetId="54">#REF!</definedName>
    <definedName name="FNCPESOS" localSheetId="56">#REF!</definedName>
    <definedName name="FNCPESOS" localSheetId="59">#REF!</definedName>
    <definedName name="FNCPESOS" localSheetId="62">#REF!</definedName>
    <definedName name="FNCPESOS" localSheetId="78">#REF!</definedName>
    <definedName name="FNCPESOS" localSheetId="80">#REF!</definedName>
    <definedName name="FNCPESOS" localSheetId="83">#REF!</definedName>
    <definedName name="FNCPESOS" localSheetId="86">#REF!</definedName>
    <definedName name="FNCPESOS" localSheetId="46">#REF!</definedName>
    <definedName name="FNCPESOS" localSheetId="183">#REF!</definedName>
    <definedName name="FNCPESOS" localSheetId="41">#REF!</definedName>
    <definedName name="FNCPESOS" localSheetId="43">#REF!</definedName>
    <definedName name="FNCPESOS">#REF!</definedName>
    <definedName name="FNCPIB" localSheetId="185">#REF!</definedName>
    <definedName name="FNCPIB" localSheetId="188">#REF!</definedName>
    <definedName name="FNCPIB" localSheetId="7">#REF!</definedName>
    <definedName name="FNCPIB" localSheetId="9">#REF!</definedName>
    <definedName name="FNCPIB" localSheetId="22">#REF!</definedName>
    <definedName name="FNCPIB" localSheetId="45">#REF!</definedName>
    <definedName name="FNCPIB" localSheetId="54">#REF!</definedName>
    <definedName name="FNCPIB" localSheetId="56">#REF!</definedName>
    <definedName name="FNCPIB" localSheetId="59">#REF!</definedName>
    <definedName name="FNCPIB" localSheetId="62">#REF!</definedName>
    <definedName name="FNCPIB" localSheetId="78">#REF!</definedName>
    <definedName name="FNCPIB" localSheetId="80">#REF!</definedName>
    <definedName name="FNCPIB" localSheetId="83">#REF!</definedName>
    <definedName name="FNCPIB" localSheetId="86">#REF!</definedName>
    <definedName name="FNCPIB" localSheetId="46">#REF!</definedName>
    <definedName name="FNCPIB" localSheetId="183">#REF!</definedName>
    <definedName name="FNCPIB" localSheetId="41">#REF!</definedName>
    <definedName name="FNCPIB" localSheetId="43">#REF!</definedName>
    <definedName name="FNCPIB">#REF!</definedName>
    <definedName name="FOBRAS" localSheetId="22">#REF!</definedName>
    <definedName name="FOBRAS" localSheetId="46">#REF!</definedName>
    <definedName name="FOBRAS">#REF!</definedName>
    <definedName name="Fogafin3" localSheetId="7">#REF!</definedName>
    <definedName name="Fogafin3" localSheetId="22">#REF!</definedName>
    <definedName name="Fogafin3" localSheetId="41">#REF!</definedName>
    <definedName name="Fogafin3" localSheetId="43">#REF!</definedName>
    <definedName name="Fogafin3">#REF!</definedName>
    <definedName name="FOL" localSheetId="7" hidden="1">{"INGRESOS DOLARES",#N/A,FALSE,"informes"}</definedName>
    <definedName name="FOL" localSheetId="8" hidden="1">{"INGRESOS DOLARES",#N/A,FALSE,"informes"}</definedName>
    <definedName name="FOL" localSheetId="10" hidden="1">{"INGRESOS DOLARES",#N/A,FALSE,"informes"}</definedName>
    <definedName name="FOL" localSheetId="11" hidden="1">{"INGRESOS DOLARES",#N/A,FALSE,"informes"}</definedName>
    <definedName name="FOL" localSheetId="12" hidden="1">{"INGRESOS DOLARES",#N/A,FALSE,"informes"}</definedName>
    <definedName name="FOL" localSheetId="13" hidden="1">{"INGRESOS DOLARES",#N/A,FALSE,"informes"}</definedName>
    <definedName name="FOL" localSheetId="14" hidden="1">{"INGRESOS DOLARES",#N/A,FALSE,"informes"}</definedName>
    <definedName name="FOL" localSheetId="15" hidden="1">{"INGRESOS DOLARES",#N/A,FALSE,"informes"}</definedName>
    <definedName name="FOL" localSheetId="17" hidden="1">{"INGRESOS DOLARES",#N/A,FALSE,"informes"}</definedName>
    <definedName name="FOL" localSheetId="18" hidden="1">{"INGRESOS DOLARES",#N/A,FALSE,"informes"}</definedName>
    <definedName name="FOL" localSheetId="19" hidden="1">{"INGRESOS DOLARES",#N/A,FALSE,"informes"}</definedName>
    <definedName name="FOL" localSheetId="20" hidden="1">{"INGRESOS DOLARES",#N/A,FALSE,"informes"}</definedName>
    <definedName name="FOL" localSheetId="21" hidden="1">{"INGRESOS DOLARES",#N/A,FALSE,"informes"}</definedName>
    <definedName name="FOL" localSheetId="22" hidden="1">{"INGRESOS DOLARES",#N/A,FALSE,"informes"}</definedName>
    <definedName name="FOL" localSheetId="29" hidden="1">{"INGRESOS DOLARES",#N/A,FALSE,"informes"}</definedName>
    <definedName name="FOL" localSheetId="32" hidden="1">{"INGRESOS DOLARES",#N/A,FALSE,"informes"}</definedName>
    <definedName name="FOL" localSheetId="34" hidden="1">{"INGRESOS DOLARES",#N/A,FALSE,"informes"}</definedName>
    <definedName name="FOL" localSheetId="36" hidden="1">{"INGRESOS DOLARES",#N/A,FALSE,"informes"}</definedName>
    <definedName name="FOL" localSheetId="39" hidden="1">{"INGRESOS DOLARES",#N/A,FALSE,"informes"}</definedName>
    <definedName name="FOL" localSheetId="45" hidden="1">{"INGRESOS DOLARES",#N/A,FALSE,"informes"}</definedName>
    <definedName name="FOL" localSheetId="46" hidden="1">{"INGRESOS DOLARES",#N/A,FALSE,"informes"}</definedName>
    <definedName name="FOL" localSheetId="37" hidden="1">{"INGRESOS DOLARES",#N/A,FALSE,"informes"}</definedName>
    <definedName name="FOL" localSheetId="38" hidden="1">{"INGRESOS DOLARES",#N/A,FALSE,"informes"}</definedName>
    <definedName name="FOL" localSheetId="40" hidden="1">{"INGRESOS DOLARES",#N/A,FALSE,"informes"}</definedName>
    <definedName name="FOL" localSheetId="23" hidden="1">{"INGRESOS DOLARES",#N/A,FALSE,"informes"}</definedName>
    <definedName name="FOL" localSheetId="24" hidden="1">{"INGRESOS DOLARES",#N/A,FALSE,"informes"}</definedName>
    <definedName name="FOL" localSheetId="25" hidden="1">{"INGRESOS DOLARES",#N/A,FALSE,"informes"}</definedName>
    <definedName name="FOL" localSheetId="26" hidden="1">{"INGRESOS DOLARES",#N/A,FALSE,"informes"}</definedName>
    <definedName name="FOL" localSheetId="27" hidden="1">{"INGRESOS DOLARES",#N/A,FALSE,"informes"}</definedName>
    <definedName name="FOL" localSheetId="28" hidden="1">{"INGRESOS DOLARES",#N/A,FALSE,"informes"}</definedName>
    <definedName name="FOL" localSheetId="33" hidden="1">{"INGRESOS DOLARES",#N/A,FALSE,"informes"}</definedName>
    <definedName name="FOL" localSheetId="35" hidden="1">{"INGRESOS DOLARES",#N/A,FALSE,"informes"}</definedName>
    <definedName name="FOL" localSheetId="41" hidden="1">{"INGRESOS DOLARES",#N/A,FALSE,"informes"}</definedName>
    <definedName name="FOL" localSheetId="43" hidden="1">{"INGRESOS DOLARES",#N/A,FALSE,"informes"}</definedName>
    <definedName name="FOL" hidden="1">{"INGRESOS DOLARES",#N/A,FALSE,"informes"}</definedName>
    <definedName name="FONCONTING" localSheetId="22">#REF!</definedName>
    <definedName name="FONCONTING" localSheetId="46">#REF!</definedName>
    <definedName name="FONCONTING">#REF!</definedName>
    <definedName name="fondoconcejo" localSheetId="22">#REF!</definedName>
    <definedName name="fondoconcejo">#REF!</definedName>
    <definedName name="FONPET2000" localSheetId="185">#REF!</definedName>
    <definedName name="FONPET2000" localSheetId="188">#REF!</definedName>
    <definedName name="FONPET2000" localSheetId="7">#REF!</definedName>
    <definedName name="FONPET2000" localSheetId="9">#REF!</definedName>
    <definedName name="FONPET2000" localSheetId="22">#REF!</definedName>
    <definedName name="FONPET2000" localSheetId="45">#REF!</definedName>
    <definedName name="FONPET2000" localSheetId="54">#REF!</definedName>
    <definedName name="FONPET2000" localSheetId="56">#REF!</definedName>
    <definedName name="FONPET2000" localSheetId="59">#REF!</definedName>
    <definedName name="FONPET2000" localSheetId="62">#REF!</definedName>
    <definedName name="FONPET2000" localSheetId="78">#REF!</definedName>
    <definedName name="FONPET2000" localSheetId="80">#REF!</definedName>
    <definedName name="FONPET2000" localSheetId="83">#REF!</definedName>
    <definedName name="FONPET2000" localSheetId="86">#REF!</definedName>
    <definedName name="FONPET2000" localSheetId="46">#REF!</definedName>
    <definedName name="FONPET2000" localSheetId="183">#REF!</definedName>
    <definedName name="FONPET2000" localSheetId="41">#REF!</definedName>
    <definedName name="FONPET2000" localSheetId="43">#REF!</definedName>
    <definedName name="FONPET2000">#REF!</definedName>
    <definedName name="FONPET2001" localSheetId="185">#REF!</definedName>
    <definedName name="FONPET2001" localSheetId="188">#REF!</definedName>
    <definedName name="FONPET2001" localSheetId="7">#REF!</definedName>
    <definedName name="FONPET2001" localSheetId="9">#REF!</definedName>
    <definedName name="FONPET2001" localSheetId="22">#REF!</definedName>
    <definedName name="FONPET2001" localSheetId="45">#REF!</definedName>
    <definedName name="FONPET2001" localSheetId="54">#REF!</definedName>
    <definedName name="FONPET2001" localSheetId="56">#REF!</definedName>
    <definedName name="FONPET2001" localSheetId="59">#REF!</definedName>
    <definedName name="FONPET2001" localSheetId="62">#REF!</definedName>
    <definedName name="FONPET2001" localSheetId="78">#REF!</definedName>
    <definedName name="FONPET2001" localSheetId="80">#REF!</definedName>
    <definedName name="FONPET2001" localSheetId="83">#REF!</definedName>
    <definedName name="FONPET2001" localSheetId="86">#REF!</definedName>
    <definedName name="FONPET2001" localSheetId="46">#REF!</definedName>
    <definedName name="FONPET2001" localSheetId="183">#REF!</definedName>
    <definedName name="FONPET2001" localSheetId="41">#REF!</definedName>
    <definedName name="FONPET2001" localSheetId="43">#REF!</definedName>
    <definedName name="FONPET2001">#REF!</definedName>
    <definedName name="FONPET2002" localSheetId="185">#REF!</definedName>
    <definedName name="FONPET2002" localSheetId="188">#REF!</definedName>
    <definedName name="FONPET2002" localSheetId="7">#REF!</definedName>
    <definedName name="FONPET2002" localSheetId="9">#REF!</definedName>
    <definedName name="FONPET2002" localSheetId="22">#REF!</definedName>
    <definedName name="FONPET2002" localSheetId="45">#REF!</definedName>
    <definedName name="FONPET2002" localSheetId="54">#REF!</definedName>
    <definedName name="FONPET2002" localSheetId="56">#REF!</definedName>
    <definedName name="FONPET2002" localSheetId="59">#REF!</definedName>
    <definedName name="FONPET2002" localSheetId="62">#REF!</definedName>
    <definedName name="FONPET2002" localSheetId="78">#REF!</definedName>
    <definedName name="FONPET2002" localSheetId="80">#REF!</definedName>
    <definedName name="FONPET2002" localSheetId="83">#REF!</definedName>
    <definedName name="FONPET2002" localSheetId="86">#REF!</definedName>
    <definedName name="FONPET2002" localSheetId="46">#REF!</definedName>
    <definedName name="FONPET2002" localSheetId="183">#REF!</definedName>
    <definedName name="FONPET2002" localSheetId="41">#REF!</definedName>
    <definedName name="FONPET2002" localSheetId="43">#REF!</definedName>
    <definedName name="FONPET2002">#REF!</definedName>
    <definedName name="FONPET2003" localSheetId="185">#REF!</definedName>
    <definedName name="FONPET2003" localSheetId="188">#REF!</definedName>
    <definedName name="FONPET2003" localSheetId="7">#REF!</definedName>
    <definedName name="FONPET2003" localSheetId="9">#REF!</definedName>
    <definedName name="FONPET2003" localSheetId="22">#REF!</definedName>
    <definedName name="FONPET2003" localSheetId="45">#REF!</definedName>
    <definedName name="FONPET2003" localSheetId="56">#REF!</definedName>
    <definedName name="FONPET2003" localSheetId="59">#REF!</definedName>
    <definedName name="FONPET2003" localSheetId="62">#REF!</definedName>
    <definedName name="FONPET2003" localSheetId="78">#REF!</definedName>
    <definedName name="FONPET2003" localSheetId="80">#REF!</definedName>
    <definedName name="FONPET2003" localSheetId="83">#REF!</definedName>
    <definedName name="FONPET2003" localSheetId="86">#REF!</definedName>
    <definedName name="FONPET2003" localSheetId="46">#REF!</definedName>
    <definedName name="FONPET2003" localSheetId="183">#REF!</definedName>
    <definedName name="FONPET2003" localSheetId="41">#REF!</definedName>
    <definedName name="FONPET2003" localSheetId="43">#REF!</definedName>
    <definedName name="FONPET2003">#REF!</definedName>
    <definedName name="FONPET2004" localSheetId="185">#REF!</definedName>
    <definedName name="FONPET2004" localSheetId="188">#REF!</definedName>
    <definedName name="FONPET2004" localSheetId="7">#REF!</definedName>
    <definedName name="FONPET2004" localSheetId="9">#REF!</definedName>
    <definedName name="FONPET2004" localSheetId="22">#REF!</definedName>
    <definedName name="FONPET2004" localSheetId="45">#REF!</definedName>
    <definedName name="FONPET2004" localSheetId="56">#REF!</definedName>
    <definedName name="FONPET2004" localSheetId="59">#REF!</definedName>
    <definedName name="FONPET2004" localSheetId="62">#REF!</definedName>
    <definedName name="FONPET2004" localSheetId="78">#REF!</definedName>
    <definedName name="FONPET2004" localSheetId="80">#REF!</definedName>
    <definedName name="FONPET2004" localSheetId="83">#REF!</definedName>
    <definedName name="FONPET2004" localSheetId="86">#REF!</definedName>
    <definedName name="FONPET2004" localSheetId="46">#REF!</definedName>
    <definedName name="FONPET2004" localSheetId="183">#REF!</definedName>
    <definedName name="FONPET2004" localSheetId="41">#REF!</definedName>
    <definedName name="FONPET2004" localSheetId="43">#REF!</definedName>
    <definedName name="FONPET2004">#REF!</definedName>
    <definedName name="FONPET2005" localSheetId="185">#REF!</definedName>
    <definedName name="FONPET2005" localSheetId="188">#REF!</definedName>
    <definedName name="FONPET2005" localSheetId="7">#REF!</definedName>
    <definedName name="FONPET2005" localSheetId="9">#REF!</definedName>
    <definedName name="FONPET2005" localSheetId="22">#REF!</definedName>
    <definedName name="FONPET2005" localSheetId="45">#REF!</definedName>
    <definedName name="FONPET2005" localSheetId="46">#REF!</definedName>
    <definedName name="FONPET2005" localSheetId="183">#REF!</definedName>
    <definedName name="FONPET2005" localSheetId="41">#REF!</definedName>
    <definedName name="FONPET2005" localSheetId="43">#REF!</definedName>
    <definedName name="FONPET2005">#REF!</definedName>
    <definedName name="FONPETOTAL" localSheetId="1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8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6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7" hidden="1">{#N/A,#N/A,FALSE,"informes"}</definedName>
    <definedName name="FORD" localSheetId="8" hidden="1">{#N/A,#N/A,FALSE,"informes"}</definedName>
    <definedName name="FORD" localSheetId="10" hidden="1">{#N/A,#N/A,FALSE,"informes"}</definedName>
    <definedName name="FORD" localSheetId="11" hidden="1">{#N/A,#N/A,FALSE,"informes"}</definedName>
    <definedName name="FORD" localSheetId="12" hidden="1">{#N/A,#N/A,FALSE,"informes"}</definedName>
    <definedName name="FORD" localSheetId="13" hidden="1">{#N/A,#N/A,FALSE,"informes"}</definedName>
    <definedName name="FORD" localSheetId="14" hidden="1">{#N/A,#N/A,FALSE,"informes"}</definedName>
    <definedName name="FORD" localSheetId="15" hidden="1">{#N/A,#N/A,FALSE,"informes"}</definedName>
    <definedName name="FORD" localSheetId="17" hidden="1">{#N/A,#N/A,FALSE,"informes"}</definedName>
    <definedName name="FORD" localSheetId="18" hidden="1">{#N/A,#N/A,FALSE,"informes"}</definedName>
    <definedName name="FORD" localSheetId="19" hidden="1">{#N/A,#N/A,FALSE,"informes"}</definedName>
    <definedName name="FORD" localSheetId="20" hidden="1">{#N/A,#N/A,FALSE,"informes"}</definedName>
    <definedName name="FORD" localSheetId="21" hidden="1">{#N/A,#N/A,FALSE,"informes"}</definedName>
    <definedName name="FORD" localSheetId="22" hidden="1">{#N/A,#N/A,FALSE,"informes"}</definedName>
    <definedName name="FORD" localSheetId="29" hidden="1">{#N/A,#N/A,FALSE,"informes"}</definedName>
    <definedName name="FORD" localSheetId="32" hidden="1">{#N/A,#N/A,FALSE,"informes"}</definedName>
    <definedName name="FORD" localSheetId="34" hidden="1">{#N/A,#N/A,FALSE,"informes"}</definedName>
    <definedName name="FORD" localSheetId="36" hidden="1">{#N/A,#N/A,FALSE,"informes"}</definedName>
    <definedName name="FORD" localSheetId="39" hidden="1">{#N/A,#N/A,FALSE,"informes"}</definedName>
    <definedName name="FORD" localSheetId="45" hidden="1">{#N/A,#N/A,FALSE,"informes"}</definedName>
    <definedName name="FORD" localSheetId="46" hidden="1">{#N/A,#N/A,FALSE,"informes"}</definedName>
    <definedName name="FORD" localSheetId="37" hidden="1">{#N/A,#N/A,FALSE,"informes"}</definedName>
    <definedName name="FORD" localSheetId="38" hidden="1">{#N/A,#N/A,FALSE,"informes"}</definedName>
    <definedName name="FORD" localSheetId="40" hidden="1">{#N/A,#N/A,FALSE,"informes"}</definedName>
    <definedName name="FORD" localSheetId="23" hidden="1">{#N/A,#N/A,FALSE,"informes"}</definedName>
    <definedName name="FORD" localSheetId="24" hidden="1">{#N/A,#N/A,FALSE,"informes"}</definedName>
    <definedName name="FORD" localSheetId="25" hidden="1">{#N/A,#N/A,FALSE,"informes"}</definedName>
    <definedName name="FORD" localSheetId="26" hidden="1">{#N/A,#N/A,FALSE,"informes"}</definedName>
    <definedName name="FORD" localSheetId="27" hidden="1">{#N/A,#N/A,FALSE,"informes"}</definedName>
    <definedName name="FORD" localSheetId="28" hidden="1">{#N/A,#N/A,FALSE,"informes"}</definedName>
    <definedName name="FORD" localSheetId="33" hidden="1">{#N/A,#N/A,FALSE,"informes"}</definedName>
    <definedName name="FORD" localSheetId="35" hidden="1">{#N/A,#N/A,FALSE,"informes"}</definedName>
    <definedName name="FORD" localSheetId="41" hidden="1">{#N/A,#N/A,FALSE,"informes"}</definedName>
    <definedName name="FORD" localSheetId="43" hidden="1">{#N/A,#N/A,FALSE,"informes"}</definedName>
    <definedName name="FORD" hidden="1">{#N/A,#N/A,FALSE,"informes"}</definedName>
    <definedName name="Formato_OEC_Con_Transferencias" localSheetId="22">#REF!</definedName>
    <definedName name="Formato_OEC_Con_Transferencias" localSheetId="46">#REF!</definedName>
    <definedName name="Formato_OEC_Con_Transferencias">#REF!</definedName>
    <definedName name="FORZ_00" localSheetId="7">#REF!</definedName>
    <definedName name="FORZ_00" localSheetId="9">#REF!</definedName>
    <definedName name="FORZ_00" localSheetId="22">#REF!</definedName>
    <definedName name="FORZ_00" localSheetId="45">#REF!</definedName>
    <definedName name="FORZ_00" localSheetId="46">#REF!</definedName>
    <definedName name="FORZ_00" localSheetId="41">#REF!</definedName>
    <definedName name="FORZ_00" localSheetId="43">#REF!</definedName>
    <definedName name="FORZ_00">#REF!</definedName>
    <definedName name="FORZ_01_RESERVA" localSheetId="7">#REF!</definedName>
    <definedName name="FORZ_01_RESERVA" localSheetId="9">#REF!</definedName>
    <definedName name="FORZ_01_RESERVA" localSheetId="22">#REF!</definedName>
    <definedName name="FORZ_01_RESERVA" localSheetId="45">#REF!</definedName>
    <definedName name="FORZ_01_RESERVA" localSheetId="46">#REF!</definedName>
    <definedName name="FORZ_01_RESERVA" localSheetId="41">#REF!</definedName>
    <definedName name="FORZ_01_RESERVA" localSheetId="43">#REF!</definedName>
    <definedName name="FORZ_01_RESERVA">#REF!</definedName>
    <definedName name="FORZ_94" localSheetId="7">#REF!</definedName>
    <definedName name="FORZ_94" localSheetId="9">#REF!</definedName>
    <definedName name="FORZ_94" localSheetId="22">#REF!</definedName>
    <definedName name="FORZ_94" localSheetId="45">#REF!</definedName>
    <definedName name="FORZ_94" localSheetId="46">#REF!</definedName>
    <definedName name="FORZ_94" localSheetId="41">#REF!</definedName>
    <definedName name="FORZ_94" localSheetId="43">#REF!</definedName>
    <definedName name="FORZ_94">#REF!</definedName>
    <definedName name="FORZ_95" localSheetId="7">#REF!</definedName>
    <definedName name="FORZ_95" localSheetId="9">#REF!</definedName>
    <definedName name="FORZ_95" localSheetId="22">#REF!</definedName>
    <definedName name="FORZ_95" localSheetId="45">#REF!</definedName>
    <definedName name="FORZ_95" localSheetId="46">#REF!</definedName>
    <definedName name="FORZ_95" localSheetId="41">#REF!</definedName>
    <definedName name="FORZ_95" localSheetId="43">#REF!</definedName>
    <definedName name="FORZ_95">#REF!</definedName>
    <definedName name="FORZ_96" localSheetId="7">#REF!</definedName>
    <definedName name="FORZ_96" localSheetId="9">#REF!</definedName>
    <definedName name="FORZ_96" localSheetId="22">#REF!</definedName>
    <definedName name="FORZ_96" localSheetId="45">#REF!</definedName>
    <definedName name="FORZ_96" localSheetId="46">#REF!</definedName>
    <definedName name="FORZ_96" localSheetId="41">#REF!</definedName>
    <definedName name="FORZ_96" localSheetId="43">#REF!</definedName>
    <definedName name="FORZ_96">#REF!</definedName>
    <definedName name="FORZ_97" localSheetId="7">#REF!</definedName>
    <definedName name="FORZ_97" localSheetId="9">#REF!</definedName>
    <definedName name="FORZ_97" localSheetId="22">#REF!</definedName>
    <definedName name="FORZ_97" localSheetId="45">#REF!</definedName>
    <definedName name="FORZ_97" localSheetId="46">#REF!</definedName>
    <definedName name="FORZ_97" localSheetId="41">#REF!</definedName>
    <definedName name="FORZ_97" localSheetId="43">#REF!</definedName>
    <definedName name="FORZ_97">#REF!</definedName>
    <definedName name="FORZ_98" localSheetId="7">#REF!</definedName>
    <definedName name="FORZ_98" localSheetId="9">#REF!</definedName>
    <definedName name="FORZ_98" localSheetId="22">#REF!</definedName>
    <definedName name="FORZ_98" localSheetId="45">#REF!</definedName>
    <definedName name="FORZ_98" localSheetId="46">#REF!</definedName>
    <definedName name="FORZ_98" localSheetId="41">#REF!</definedName>
    <definedName name="FORZ_98" localSheetId="43">#REF!</definedName>
    <definedName name="FORZ_98">#REF!</definedName>
    <definedName name="FORZ_99" localSheetId="7">#REF!</definedName>
    <definedName name="FORZ_99" localSheetId="9">#REF!</definedName>
    <definedName name="FORZ_99" localSheetId="22">#REF!</definedName>
    <definedName name="FORZ_99" localSheetId="45">#REF!</definedName>
    <definedName name="FORZ_99" localSheetId="46">#REF!</definedName>
    <definedName name="FORZ_99" localSheetId="41">#REF!</definedName>
    <definedName name="FORZ_99" localSheetId="43">#REF!</definedName>
    <definedName name="FORZ_99">#REF!</definedName>
    <definedName name="FORZ_PG_02" localSheetId="7">#REF!</definedName>
    <definedName name="FORZ_PG_02" localSheetId="9">#REF!</definedName>
    <definedName name="FORZ_PG_02" localSheetId="22">#REF!</definedName>
    <definedName name="FORZ_PG_02" localSheetId="45">#REF!</definedName>
    <definedName name="FORZ_PG_02" localSheetId="46">#REF!</definedName>
    <definedName name="FORZ_PG_02" localSheetId="41">#REF!</definedName>
    <definedName name="FORZ_PG_02" localSheetId="43">#REF!</definedName>
    <definedName name="FORZ_PG_02">#REF!</definedName>
    <definedName name="FRF" localSheetId="7">#REF!</definedName>
    <definedName name="FRF" localSheetId="22">#REF!</definedName>
    <definedName name="FRF" localSheetId="32">#REF!</definedName>
    <definedName name="FRF" localSheetId="34">#REF!</definedName>
    <definedName name="FRF" localSheetId="36">#REF!</definedName>
    <definedName name="FRF" localSheetId="39">#REF!</definedName>
    <definedName name="FRF" localSheetId="45">#REF!</definedName>
    <definedName name="FRF" localSheetId="46">#REF!</definedName>
    <definedName name="FRF" localSheetId="37">#REF!</definedName>
    <definedName name="FRF" localSheetId="38">#REF!</definedName>
    <definedName name="FRF" localSheetId="40">#REF!</definedName>
    <definedName name="FRF" localSheetId="33">#REF!</definedName>
    <definedName name="FRF" localSheetId="35">#REF!</definedName>
    <definedName name="FRF" localSheetId="41">#REF!</definedName>
    <definedName name="FRF" localSheetId="43">#REF!</definedName>
    <definedName name="FRF">#REF!</definedName>
    <definedName name="fs" localSheetId="7" hidden="1">{"empresa",#N/A,FALSE,"xEMPRESA"}</definedName>
    <definedName name="fs" localSheetId="8" hidden="1">{"empresa",#N/A,FALSE,"xEMPRESA"}</definedName>
    <definedName name="fs" localSheetId="9" hidden="1">{"empresa",#N/A,FALSE,"xEMPRESA"}</definedName>
    <definedName name="fs" localSheetId="10" hidden="1">{"empresa",#N/A,FALSE,"xEMPRESA"}</definedName>
    <definedName name="fs" localSheetId="11" hidden="1">{"empresa",#N/A,FALSE,"xEMPRESA"}</definedName>
    <definedName name="fs" localSheetId="12" hidden="1">{"empresa",#N/A,FALSE,"xEMPRESA"}</definedName>
    <definedName name="fs" localSheetId="13" hidden="1">{"empresa",#N/A,FALSE,"xEMPRESA"}</definedName>
    <definedName name="fs" localSheetId="14" hidden="1">{"empresa",#N/A,FALSE,"xEMPRESA"}</definedName>
    <definedName name="fs" localSheetId="15" hidden="1">{"empresa",#N/A,FALSE,"xEMPRESA"}</definedName>
    <definedName name="fs" localSheetId="17" hidden="1">{"empresa",#N/A,FALSE,"xEMPRESA"}</definedName>
    <definedName name="fs" localSheetId="18" hidden="1">{"empresa",#N/A,FALSE,"xEMPRESA"}</definedName>
    <definedName name="fs" localSheetId="19" hidden="1">{"empresa",#N/A,FALSE,"xEMPRESA"}</definedName>
    <definedName name="fs" localSheetId="20" hidden="1">{"empresa",#N/A,FALSE,"xEMPRESA"}</definedName>
    <definedName name="fs" localSheetId="21" hidden="1">{"empresa",#N/A,FALSE,"xEMPRESA"}</definedName>
    <definedName name="fs" localSheetId="22" hidden="1">{"empresa",#N/A,FALSE,"xEMPRESA"}</definedName>
    <definedName name="fs" localSheetId="29" hidden="1">{"empresa",#N/A,FALSE,"xEMPRESA"}</definedName>
    <definedName name="fs" localSheetId="32" hidden="1">{"empresa",#N/A,FALSE,"xEMPRESA"}</definedName>
    <definedName name="fs" localSheetId="34" hidden="1">{"empresa",#N/A,FALSE,"xEMPRESA"}</definedName>
    <definedName name="fs" localSheetId="36" hidden="1">{"empresa",#N/A,FALSE,"xEMPRESA"}</definedName>
    <definedName name="fs" localSheetId="39" hidden="1">{"empresa",#N/A,FALSE,"xEMPRESA"}</definedName>
    <definedName name="fs" localSheetId="45" hidden="1">{"empresa",#N/A,FALSE,"xEMPRESA"}</definedName>
    <definedName name="fs" localSheetId="54" hidden="1">{"empresa",#N/A,FALSE,"xEMPRESA"}</definedName>
    <definedName name="fs" localSheetId="55" hidden="1">{"empresa",#N/A,FALSE,"xEMPRESA"}</definedName>
    <definedName name="fs" localSheetId="56" hidden="1">{"empresa",#N/A,FALSE,"xEMPRESA"}</definedName>
    <definedName name="fs" localSheetId="59" hidden="1">{"empresa",#N/A,FALSE,"xEMPRESA"}</definedName>
    <definedName name="fs" localSheetId="62" hidden="1">{"empresa",#N/A,FALSE,"xEMPRESA"}</definedName>
    <definedName name="fs" localSheetId="78" hidden="1">{"empresa",#N/A,FALSE,"xEMPRESA"}</definedName>
    <definedName name="fs" localSheetId="79" hidden="1">{"empresa",#N/A,FALSE,"xEMPRESA"}</definedName>
    <definedName name="fs" localSheetId="80" hidden="1">{"empresa",#N/A,FALSE,"xEMPRESA"}</definedName>
    <definedName name="fs" localSheetId="83" hidden="1">{"empresa",#N/A,FALSE,"xEMPRESA"}</definedName>
    <definedName name="fs" localSheetId="86" hidden="1">{"empresa",#N/A,FALSE,"xEMPRESA"}</definedName>
    <definedName name="fs" localSheetId="46" hidden="1">{"empresa",#N/A,FALSE,"xEMPRESA"}</definedName>
    <definedName name="fs" localSheetId="37" hidden="1">{"empresa",#N/A,FALSE,"xEMPRESA"}</definedName>
    <definedName name="fs" localSheetId="38" hidden="1">{"empresa",#N/A,FALSE,"xEMPRESA"}</definedName>
    <definedName name="fs" localSheetId="40" hidden="1">{"empresa",#N/A,FALSE,"xEMPRESA"}</definedName>
    <definedName name="fs" localSheetId="23" hidden="1">{"empresa",#N/A,FALSE,"xEMPRESA"}</definedName>
    <definedName name="fs" localSheetId="24" hidden="1">{"empresa",#N/A,FALSE,"xEMPRESA"}</definedName>
    <definedName name="fs" localSheetId="25" hidden="1">{"empresa",#N/A,FALSE,"xEMPRESA"}</definedName>
    <definedName name="fs" localSheetId="26" hidden="1">{"empresa",#N/A,FALSE,"xEMPRESA"}</definedName>
    <definedName name="fs" localSheetId="27" hidden="1">{"empresa",#N/A,FALSE,"xEMPRESA"}</definedName>
    <definedName name="fs" localSheetId="28" hidden="1">{"empresa",#N/A,FALSE,"xEMPRESA"}</definedName>
    <definedName name="fs" localSheetId="33" hidden="1">{"empresa",#N/A,FALSE,"xEMPRESA"}</definedName>
    <definedName name="fs" localSheetId="35" hidden="1">{"empresa",#N/A,FALSE,"xEMPRESA"}</definedName>
    <definedName name="fs" localSheetId="41" hidden="1">{"empresa",#N/A,FALSE,"xEMPRESA"}</definedName>
    <definedName name="fs" localSheetId="43" hidden="1">{"empresa",#N/A,FALSE,"xEMPRESA"}</definedName>
    <definedName name="fs" localSheetId="87" hidden="1">{"empresa",#N/A,FALSE,"xEMPRESA"}</definedName>
    <definedName name="fs" hidden="1">{"empresa",#N/A,FALSE,"xEMPRESA"}</definedName>
    <definedName name="FSERVICIOS" localSheetId="22">#REF!</definedName>
    <definedName name="FSERVICIOS" localSheetId="46">#REF!</definedName>
    <definedName name="FSERVICIOS">#REF!</definedName>
    <definedName name="ftolegal" localSheetId="185">#REF!</definedName>
    <definedName name="ftolegal" localSheetId="187">#REF!</definedName>
    <definedName name="ftolegal" localSheetId="188">#REF!</definedName>
    <definedName name="ftolegal" localSheetId="7">#REF!</definedName>
    <definedName name="ftolegal" localSheetId="9">#REF!</definedName>
    <definedName name="ftolegal" localSheetId="22">#REF!</definedName>
    <definedName name="ftolegal" localSheetId="45">#REF!</definedName>
    <definedName name="ftolegal" localSheetId="54">#REF!</definedName>
    <definedName name="ftolegal" localSheetId="46">#REF!</definedName>
    <definedName name="ftolegal" localSheetId="183">#REF!</definedName>
    <definedName name="ftolegal" localSheetId="41">#REF!</definedName>
    <definedName name="ftolegal" localSheetId="43">#REF!</definedName>
    <definedName name="ftolegal">#REF!</definedName>
    <definedName name="FTRF" localSheetId="22">#REF!</definedName>
    <definedName name="FTRF" localSheetId="46">#REF!</definedName>
    <definedName name="FTRF">#REF!</definedName>
    <definedName name="FTTA" localSheetId="7">#REF!</definedName>
    <definedName name="FTTA" localSheetId="22">#REF!</definedName>
    <definedName name="FTTA" localSheetId="41">#REF!</definedName>
    <definedName name="FTTA" localSheetId="43">#REF!</definedName>
    <definedName name="FTTA">#REF!</definedName>
    <definedName name="Fuente_Interna_Corte_a" localSheetId="7">OFFSET(#REF!,0,0,COUNT(#REF!))</definedName>
    <definedName name="Fuente_Interna_Corte_a" localSheetId="22">OFFSET(#REF!,0,0,COUNT(#REF!))</definedName>
    <definedName name="Fuente_Interna_Corte_a" localSheetId="41">OFFSET(#REF!,0,0,COUNT(#REF!))</definedName>
    <definedName name="Fuente_Interna_Corte_a" localSheetId="43">OFFSET(#REF!,0,0,COUNT(#REF!))</definedName>
    <definedName name="Fuente_Interna_Corte_a">OFFSET(#REF!,0,0,COUNT(#REF!))</definedName>
    <definedName name="Fuente_Interna_Serie_1" localSheetId="7">OFFSET(#REF!,0,0,COUNT(#REF!))</definedName>
    <definedName name="Fuente_Interna_Serie_1" localSheetId="22">OFFSET(#REF!,0,0,COUNT(#REF!))</definedName>
    <definedName name="Fuente_Interna_Serie_1" localSheetId="41">OFFSET(#REF!,0,0,COUNT(#REF!))</definedName>
    <definedName name="Fuente_Interna_Serie_1" localSheetId="43">OFFSET(#REF!,0,0,COUNT(#REF!))</definedName>
    <definedName name="Fuente_Interna_Serie_1">OFFSET(#REF!,0,0,COUNT(#REF!))</definedName>
    <definedName name="Fuente_Interna_Serie_2" localSheetId="7">OFFSET(#REF!,0,0,COUNT(#REF!))</definedName>
    <definedName name="Fuente_Interna_Serie_2" localSheetId="22">OFFSET(#REF!,0,0,COUNT(#REF!))</definedName>
    <definedName name="Fuente_Interna_Serie_2" localSheetId="41">OFFSET(#REF!,0,0,COUNT(#REF!))</definedName>
    <definedName name="Fuente_Interna_Serie_2" localSheetId="43">OFFSET(#REF!,0,0,COUNT(#REF!))</definedName>
    <definedName name="Fuente_Interna_Serie_2">OFFSET(#REF!,0,0,COUNT(#REF!))</definedName>
    <definedName name="Fuente_Interna_Serie_3" localSheetId="7">OFFSET(#REF!,0,0,COUNT(#REF!))</definedName>
    <definedName name="Fuente_Interna_Serie_3" localSheetId="22">OFFSET(#REF!,0,0,COUNT(#REF!))</definedName>
    <definedName name="Fuente_Interna_Serie_3" localSheetId="41">OFFSET(#REF!,0,0,COUNT(#REF!))</definedName>
    <definedName name="Fuente_Interna_Serie_3" localSheetId="43">OFFSET(#REF!,0,0,COUNT(#REF!))</definedName>
    <definedName name="Fuente_Interna_Serie_3">OFFSET(#REF!,0,0,COUNT(#REF!))</definedName>
    <definedName name="Fuente_Interna_Serie_4" localSheetId="7">OFFSET(#REF!,0,0,COUNT(#REF!))</definedName>
    <definedName name="Fuente_Interna_Serie_4" localSheetId="22">OFFSET(#REF!,0,0,COUNT(#REF!))</definedName>
    <definedName name="Fuente_Interna_Serie_4" localSheetId="41">OFFSET(#REF!,0,0,COUNT(#REF!))</definedName>
    <definedName name="Fuente_Interna_Serie_4" localSheetId="43">OFFSET(#REF!,0,0,COUNT(#REF!))</definedName>
    <definedName name="Fuente_Interna_Serie_4">OFFSET(#REF!,0,0,COUNT(#REF!))</definedName>
    <definedName name="Fuente_Interna_Serie_5" localSheetId="7">OFFSET(#REF!,0,0,COUNT(#REF!))</definedName>
    <definedName name="Fuente_Interna_Serie_5" localSheetId="22">OFFSET(#REF!,0,0,COUNT(#REF!))</definedName>
    <definedName name="Fuente_Interna_Serie_5" localSheetId="41">OFFSET(#REF!,0,0,COUNT(#REF!))</definedName>
    <definedName name="Fuente_Interna_Serie_5" localSheetId="43">OFFSET(#REF!,0,0,COUNT(#REF!))</definedName>
    <definedName name="Fuente_Interna_Serie_5">OFFSET(#REF!,0,0,COUNT(#REF!))</definedName>
    <definedName name="Fuente_Interna_Serie_6" localSheetId="7">OFFSET(#REF!,0,0,COUNT(#REF!))</definedName>
    <definedName name="Fuente_Interna_Serie_6" localSheetId="22">OFFSET(#REF!,0,0,COUNT(#REF!))</definedName>
    <definedName name="Fuente_Interna_Serie_6" localSheetId="41">OFFSET(#REF!,0,0,COUNT(#REF!))</definedName>
    <definedName name="Fuente_Interna_Serie_6" localSheetId="43">OFFSET(#REF!,0,0,COUNT(#REF!))</definedName>
    <definedName name="Fuente_Interna_Serie_6">OFFSET(#REF!,0,0,COUNT(#REF!))</definedName>
    <definedName name="Fuente_Interna_Serie_7" localSheetId="7">OFFSET(#REF!,0,0,COUNT(#REF!))</definedName>
    <definedName name="Fuente_Interna_Serie_7" localSheetId="22">OFFSET(#REF!,0,0,COUNT(#REF!))</definedName>
    <definedName name="Fuente_Interna_Serie_7" localSheetId="41">OFFSET(#REF!,0,0,COUNT(#REF!))</definedName>
    <definedName name="Fuente_Interna_Serie_7" localSheetId="43">OFFSET(#REF!,0,0,COUNT(#REF!))</definedName>
    <definedName name="Fuente_Interna_Serie_7">OFFSET(#REF!,0,0,COUNT(#REF!))</definedName>
    <definedName name="Fuente_Interna_Serie_8" localSheetId="7">OFFSET(#REF!,0,0,COUNT(#REF!))</definedName>
    <definedName name="Fuente_Interna_Serie_8" localSheetId="22">OFFSET(#REF!,0,0,COUNT(#REF!))</definedName>
    <definedName name="Fuente_Interna_Serie_8" localSheetId="41">OFFSET(#REF!,0,0,COUNT(#REF!))</definedName>
    <definedName name="Fuente_Interna_Serie_8" localSheetId="43">OFFSET(#REF!,0,0,COUNT(#REF!))</definedName>
    <definedName name="Fuente_Interna_Serie_8">OFFSET(#REF!,0,0,COUNT(#REF!))</definedName>
    <definedName name="Fuente_internaColumna_título_etiqueta" localSheetId="7">#REF!</definedName>
    <definedName name="Fuente_internaColumna_título_etiqueta" localSheetId="22">#REF!</definedName>
    <definedName name="Fuente_internaColumna_título_etiqueta" localSheetId="41">#REF!</definedName>
    <definedName name="Fuente_internaColumna_título_etiqueta" localSheetId="43">#REF!</definedName>
    <definedName name="Fuente_internaColumna_título_etiqueta">#REF!</definedName>
    <definedName name="Fuente_internaColumna_título_etiqueta_2" localSheetId="7">#REF!</definedName>
    <definedName name="Fuente_internaColumna_título_etiqueta_2" localSheetId="22">#REF!</definedName>
    <definedName name="Fuente_internaColumna_título_etiqueta_2" localSheetId="41">#REF!</definedName>
    <definedName name="Fuente_internaColumna_título_etiqueta_2" localSheetId="43">#REF!</definedName>
    <definedName name="Fuente_internaColumna_título_etiqueta_2">#REF!</definedName>
    <definedName name="Fuente_internaColumna_título_etiqueta_3" localSheetId="7">#REF!</definedName>
    <definedName name="Fuente_internaColumna_título_etiqueta_3" localSheetId="22">#REF!</definedName>
    <definedName name="Fuente_internaColumna_título_etiqueta_3" localSheetId="41">#REF!</definedName>
    <definedName name="Fuente_internaColumna_título_etiqueta_3" localSheetId="43">#REF!</definedName>
    <definedName name="Fuente_internaColumna_título_etiqueta_3">#REF!</definedName>
    <definedName name="Fuente_internaColumna_título_etiqueta_4" localSheetId="7">#REF!</definedName>
    <definedName name="Fuente_internaColumna_título_etiqueta_4" localSheetId="22">#REF!</definedName>
    <definedName name="Fuente_internaColumna_título_etiqueta_4" localSheetId="41">#REF!</definedName>
    <definedName name="Fuente_internaColumna_título_etiqueta_4" localSheetId="43">#REF!</definedName>
    <definedName name="Fuente_internaColumna_título_etiqueta_4">#REF!</definedName>
    <definedName name="Fuente_internaColumna_título_etiqueta_5" localSheetId="7">#REF!</definedName>
    <definedName name="Fuente_internaColumna_título_etiqueta_5" localSheetId="22">#REF!</definedName>
    <definedName name="Fuente_internaColumna_título_etiqueta_5" localSheetId="41">#REF!</definedName>
    <definedName name="Fuente_internaColumna_título_etiqueta_5" localSheetId="43">#REF!</definedName>
    <definedName name="Fuente_internaColumna_título_etiqueta_5">#REF!</definedName>
    <definedName name="Fuente_internaColumna_título_etiqueta_6" localSheetId="7">#REF!</definedName>
    <definedName name="Fuente_internaColumna_título_etiqueta_6" localSheetId="22">#REF!</definedName>
    <definedName name="Fuente_internaColumna_título_etiqueta_6" localSheetId="41">#REF!</definedName>
    <definedName name="Fuente_internaColumna_título_etiqueta_6" localSheetId="43">#REF!</definedName>
    <definedName name="Fuente_internaColumna_título_etiqueta_6">#REF!</definedName>
    <definedName name="Fuente_internaColumna_título_etiqueta_7" localSheetId="7">#REF!</definedName>
    <definedName name="Fuente_internaColumna_título_etiqueta_7" localSheetId="22">#REF!</definedName>
    <definedName name="Fuente_internaColumna_título_etiqueta_7" localSheetId="41">#REF!</definedName>
    <definedName name="Fuente_internaColumna_título_etiqueta_7" localSheetId="43">#REF!</definedName>
    <definedName name="Fuente_internaColumna_título_etiqueta_7">#REF!</definedName>
    <definedName name="Fuente_internaColumna_título_etiqueta_8" localSheetId="7">#REF!</definedName>
    <definedName name="Fuente_internaColumna_título_etiqueta_8" localSheetId="22">#REF!</definedName>
    <definedName name="Fuente_internaColumna_título_etiqueta_8" localSheetId="41">#REF!</definedName>
    <definedName name="Fuente_internaColumna_título_etiqueta_8" localSheetId="43">#REF!</definedName>
    <definedName name="Fuente_internaColumna_título_etiqueta_8">#REF!</definedName>
    <definedName name="Fuente_internaColumna_título_etiqueta_9" localSheetId="7">#REF!</definedName>
    <definedName name="Fuente_internaColumna_título_etiqueta_9" localSheetId="22">#REF!</definedName>
    <definedName name="Fuente_internaColumna_título_etiqueta_9" localSheetId="41">#REF!</definedName>
    <definedName name="Fuente_internaColumna_título_etiqueta_9" localSheetId="43">#REF!</definedName>
    <definedName name="Fuente_internaColumna_título_etiqueta_9">#REF!</definedName>
    <definedName name="Fuente_internaSección_subtítulo_etiqueta" localSheetId="7">#REF!</definedName>
    <definedName name="Fuente_internaSección_subtítulo_etiqueta" localSheetId="22">#REF!</definedName>
    <definedName name="Fuente_internaSección_subtítulo_etiqueta" localSheetId="41">#REF!</definedName>
    <definedName name="Fuente_internaSección_subtítulo_etiqueta" localSheetId="43">#REF!</definedName>
    <definedName name="Fuente_internaSección_subtítulo_etiqueta">#REF!</definedName>
    <definedName name="Fuente_internaSección_título_etiqueta" localSheetId="7">#REF!</definedName>
    <definedName name="Fuente_internaSección_título_etiqueta" localSheetId="22">#REF!</definedName>
    <definedName name="Fuente_internaSección_título_etiqueta" localSheetId="41">#REF!</definedName>
    <definedName name="Fuente_internaSección_título_etiqueta" localSheetId="43">#REF!</definedName>
    <definedName name="Fuente_internaSección_título_etiqueta">#REF!</definedName>
    <definedName name="Fuente_total_Corte_a" localSheetId="7">OFFSET(#REF!,0,0,COUNT(#REF!))</definedName>
    <definedName name="Fuente_total_Corte_a" localSheetId="22">OFFSET(#REF!,0,0,COUNT(#REF!))</definedName>
    <definedName name="Fuente_total_Corte_a" localSheetId="41">OFFSET(#REF!,0,0,COUNT(#REF!))</definedName>
    <definedName name="Fuente_total_Corte_a" localSheetId="43">OFFSET(#REF!,0,0,COUNT(#REF!))</definedName>
    <definedName name="Fuente_total_Corte_a">OFFSET(#REF!,0,0,COUNT(#REF!))</definedName>
    <definedName name="Fuente_Total_Serie_1" localSheetId="7">OFFSET(#REF!,0,0,COUNT(#REF!))</definedName>
    <definedName name="Fuente_Total_Serie_1" localSheetId="22">OFFSET(#REF!,0,0,COUNT(#REF!))</definedName>
    <definedName name="Fuente_Total_Serie_1" localSheetId="41">OFFSET(#REF!,0,0,COUNT(#REF!))</definedName>
    <definedName name="Fuente_Total_Serie_1" localSheetId="43">OFFSET(#REF!,0,0,COUNT(#REF!))</definedName>
    <definedName name="Fuente_Total_Serie_1">OFFSET(#REF!,0,0,COUNT(#REF!))</definedName>
    <definedName name="Fuente_Total_Serie_10" localSheetId="7">OFFSET(#REF!,0,0,COUNT(#REF!))</definedName>
    <definedName name="Fuente_Total_Serie_10" localSheetId="22">OFFSET(#REF!,0,0,COUNT(#REF!))</definedName>
    <definedName name="Fuente_Total_Serie_10" localSheetId="41">OFFSET(#REF!,0,0,COUNT(#REF!))</definedName>
    <definedName name="Fuente_Total_Serie_10" localSheetId="43">OFFSET(#REF!,0,0,COUNT(#REF!))</definedName>
    <definedName name="Fuente_Total_Serie_10">OFFSET(#REF!,0,0,COUNT(#REF!))</definedName>
    <definedName name="Fuente_Total_Serie_11" localSheetId="7">OFFSET(#REF!,0,0,COUNT(#REF!))</definedName>
    <definedName name="Fuente_Total_Serie_11" localSheetId="22">OFFSET(#REF!,0,0,COUNT(#REF!))</definedName>
    <definedName name="Fuente_Total_Serie_11" localSheetId="41">OFFSET(#REF!,0,0,COUNT(#REF!))</definedName>
    <definedName name="Fuente_Total_Serie_11" localSheetId="43">OFFSET(#REF!,0,0,COUNT(#REF!))</definedName>
    <definedName name="Fuente_Total_Serie_11">OFFSET(#REF!,0,0,COUNT(#REF!))</definedName>
    <definedName name="Fuente_Total_Serie_12" localSheetId="7">OFFSET(#REF!,0,0,COUNT(#REF!))</definedName>
    <definedName name="Fuente_Total_Serie_12" localSheetId="22">OFFSET(#REF!,0,0,COUNT(#REF!))</definedName>
    <definedName name="Fuente_Total_Serie_12" localSheetId="41">OFFSET(#REF!,0,0,COUNT(#REF!))</definedName>
    <definedName name="Fuente_Total_Serie_12" localSheetId="43">OFFSET(#REF!,0,0,COUNT(#REF!))</definedName>
    <definedName name="Fuente_Total_Serie_12">OFFSET(#REF!,0,0,COUNT(#REF!))</definedName>
    <definedName name="Fuente_total_Serie_13" localSheetId="7">OFFSET(#REF!,0,0,COUNT(#REF!))</definedName>
    <definedName name="Fuente_total_Serie_13" localSheetId="22">OFFSET(#REF!,0,0,COUNT(#REF!))</definedName>
    <definedName name="Fuente_total_Serie_13" localSheetId="41">OFFSET(#REF!,0,0,COUNT(#REF!))</definedName>
    <definedName name="Fuente_total_Serie_13" localSheetId="43">OFFSET(#REF!,0,0,COUNT(#REF!))</definedName>
    <definedName name="Fuente_total_Serie_13">OFFSET(#REF!,0,0,COUNT(#REF!))</definedName>
    <definedName name="Fuente_total_Serie_14" localSheetId="7">OFFSET(#REF!,0,0,COUNT(#REF!))</definedName>
    <definedName name="Fuente_total_Serie_14" localSheetId="22">OFFSET(#REF!,0,0,COUNT(#REF!))</definedName>
    <definedName name="Fuente_total_Serie_14" localSheetId="32">OFFSET(#REF!,0,0,COUNT(#REF!))</definedName>
    <definedName name="Fuente_total_Serie_14" localSheetId="34">OFFSET(#REF!,0,0,COUNT(#REF!))</definedName>
    <definedName name="Fuente_total_Serie_14" localSheetId="36">OFFSET(#REF!,0,0,COUNT(#REF!))</definedName>
    <definedName name="Fuente_total_Serie_14" localSheetId="39">OFFSET(#REF!,0,0,COUNT(#REF!))</definedName>
    <definedName name="Fuente_total_Serie_14" localSheetId="37">OFFSET(#REF!,0,0,COUNT(#REF!))</definedName>
    <definedName name="Fuente_total_Serie_14" localSheetId="38">OFFSET(#REF!,0,0,COUNT(#REF!))</definedName>
    <definedName name="Fuente_total_Serie_14" localSheetId="40">OFFSET(#REF!,0,0,COUNT(#REF!))</definedName>
    <definedName name="Fuente_total_Serie_14" localSheetId="33">OFFSET(#REF!,0,0,COUNT(#REF!))</definedName>
    <definedName name="Fuente_total_Serie_14" localSheetId="35">OFFSET(#REF!,0,0,COUNT(#REF!))</definedName>
    <definedName name="Fuente_total_Serie_14" localSheetId="41">OFFSET(#REF!,0,0,COUNT(#REF!))</definedName>
    <definedName name="Fuente_total_Serie_14" localSheetId="43">OFFSET(#REF!,0,0,COUNT(#REF!))</definedName>
    <definedName name="Fuente_total_Serie_14">OFFSET(#REF!,0,0,COUNT(#REF!))</definedName>
    <definedName name="Fuente_Total_Serie_2" localSheetId="7">OFFSET(#REF!,0,0,COUNT(#REF!))</definedName>
    <definedName name="Fuente_Total_Serie_2" localSheetId="22">OFFSET(#REF!,0,0,COUNT(#REF!))</definedName>
    <definedName name="Fuente_Total_Serie_2" localSheetId="41">OFFSET(#REF!,0,0,COUNT(#REF!))</definedName>
    <definedName name="Fuente_Total_Serie_2" localSheetId="43">OFFSET(#REF!,0,0,COUNT(#REF!))</definedName>
    <definedName name="Fuente_Total_Serie_2">OFFSET(#REF!,0,0,COUNT(#REF!))</definedName>
    <definedName name="Fuente_Total_Serie_3" localSheetId="7">OFFSET(#REF!,0,0,COUNT(#REF!))</definedName>
    <definedName name="Fuente_Total_Serie_3" localSheetId="22">OFFSET(#REF!,0,0,COUNT(#REF!))</definedName>
    <definedName name="Fuente_Total_Serie_3" localSheetId="41">OFFSET(#REF!,0,0,COUNT(#REF!))</definedName>
    <definedName name="Fuente_Total_Serie_3" localSheetId="43">OFFSET(#REF!,0,0,COUNT(#REF!))</definedName>
    <definedName name="Fuente_Total_Serie_3">OFFSET(#REF!,0,0,COUNT(#REF!))</definedName>
    <definedName name="Fuente_Total_Serie_4" localSheetId="7">OFFSET(#REF!,0,0,COUNT(#REF!))</definedName>
    <definedName name="Fuente_Total_Serie_4" localSheetId="22">OFFSET(#REF!,0,0,COUNT(#REF!))</definedName>
    <definedName name="Fuente_Total_Serie_4" localSheetId="41">OFFSET(#REF!,0,0,COUNT(#REF!))</definedName>
    <definedName name="Fuente_Total_Serie_4" localSheetId="43">OFFSET(#REF!,0,0,COUNT(#REF!))</definedName>
    <definedName name="Fuente_Total_Serie_4">OFFSET(#REF!,0,0,COUNT(#REF!))</definedName>
    <definedName name="Fuente_Total_Serie_5" localSheetId="7">OFFSET(#REF!,0,0,COUNT(#REF!))</definedName>
    <definedName name="Fuente_Total_Serie_5" localSheetId="22">OFFSET(#REF!,0,0,COUNT(#REF!))</definedName>
    <definedName name="Fuente_Total_Serie_5" localSheetId="41">OFFSET(#REF!,0,0,COUNT(#REF!))</definedName>
    <definedName name="Fuente_Total_Serie_5" localSheetId="43">OFFSET(#REF!,0,0,COUNT(#REF!))</definedName>
    <definedName name="Fuente_Total_Serie_5">OFFSET(#REF!,0,0,COUNT(#REF!))</definedName>
    <definedName name="Fuente_Total_Serie_6" localSheetId="7">OFFSET(#REF!,0,0,COUNT(#REF!))</definedName>
    <definedName name="Fuente_Total_Serie_6" localSheetId="22">OFFSET(#REF!,0,0,COUNT(#REF!))</definedName>
    <definedName name="Fuente_Total_Serie_6" localSheetId="41">OFFSET(#REF!,0,0,COUNT(#REF!))</definedName>
    <definedName name="Fuente_Total_Serie_6" localSheetId="43">OFFSET(#REF!,0,0,COUNT(#REF!))</definedName>
    <definedName name="Fuente_Total_Serie_6">OFFSET(#REF!,0,0,COUNT(#REF!))</definedName>
    <definedName name="Fuente_Total_Serie_7" localSheetId="7">OFFSET(#REF!,0,0,COUNT(#REF!))</definedName>
    <definedName name="Fuente_Total_Serie_7" localSheetId="22">OFFSET(#REF!,0,0,COUNT(#REF!))</definedName>
    <definedName name="Fuente_Total_Serie_7" localSheetId="41">OFFSET(#REF!,0,0,COUNT(#REF!))</definedName>
    <definedName name="Fuente_Total_Serie_7" localSheetId="43">OFFSET(#REF!,0,0,COUNT(#REF!))</definedName>
    <definedName name="Fuente_Total_Serie_7">OFFSET(#REF!,0,0,COUNT(#REF!))</definedName>
    <definedName name="Fuente_Total_Serie_8" localSheetId="7">OFFSET(#REF!,0,0,COUNT(#REF!))</definedName>
    <definedName name="Fuente_Total_Serie_8" localSheetId="22">OFFSET(#REF!,0,0,COUNT(#REF!))</definedName>
    <definedName name="Fuente_Total_Serie_8" localSheetId="41">OFFSET(#REF!,0,0,COUNT(#REF!))</definedName>
    <definedName name="Fuente_Total_Serie_8" localSheetId="43">OFFSET(#REF!,0,0,COUNT(#REF!))</definedName>
    <definedName name="Fuente_Total_Serie_8">OFFSET(#REF!,0,0,COUNT(#REF!))</definedName>
    <definedName name="Fuente_Total_Serie_9" localSheetId="7">OFFSET(#REF!,0,0,COUNT(#REF!))</definedName>
    <definedName name="Fuente_Total_Serie_9" localSheetId="22">OFFSET(#REF!,0,0,COUNT(#REF!))</definedName>
    <definedName name="Fuente_Total_Serie_9" localSheetId="41">OFFSET(#REF!,0,0,COUNT(#REF!))</definedName>
    <definedName name="Fuente_Total_Serie_9" localSheetId="43">OFFSET(#REF!,0,0,COUNT(#REF!))</definedName>
    <definedName name="Fuente_Total_Serie_9">OFFSET(#REF!,0,0,COUNT(#REF!))</definedName>
    <definedName name="Fuente_totalColumna_título_etiqueta" localSheetId="7">#REF!</definedName>
    <definedName name="Fuente_totalColumna_título_etiqueta" localSheetId="22">#REF!</definedName>
    <definedName name="Fuente_totalColumna_título_etiqueta" localSheetId="41">#REF!</definedName>
    <definedName name="Fuente_totalColumna_título_etiqueta" localSheetId="43">#REF!</definedName>
    <definedName name="Fuente_totalColumna_título_etiqueta">#REF!</definedName>
    <definedName name="Fuente_totalColumna_título_etiqueta_10" localSheetId="7">#REF!</definedName>
    <definedName name="Fuente_totalColumna_título_etiqueta_10" localSheetId="22">#REF!</definedName>
    <definedName name="Fuente_totalColumna_título_etiqueta_10" localSheetId="41">#REF!</definedName>
    <definedName name="Fuente_totalColumna_título_etiqueta_10" localSheetId="43">#REF!</definedName>
    <definedName name="Fuente_totalColumna_título_etiqueta_10">#REF!</definedName>
    <definedName name="Fuente_totalColumna_título_etiqueta_11" localSheetId="7">#REF!</definedName>
    <definedName name="Fuente_totalColumna_título_etiqueta_11" localSheetId="22">#REF!</definedName>
    <definedName name="Fuente_totalColumna_título_etiqueta_11" localSheetId="41">#REF!</definedName>
    <definedName name="Fuente_totalColumna_título_etiqueta_11" localSheetId="43">#REF!</definedName>
    <definedName name="Fuente_totalColumna_título_etiqueta_11">#REF!</definedName>
    <definedName name="Fuente_totalColumna_título_etiqueta_12" localSheetId="7">#REF!</definedName>
    <definedName name="Fuente_totalColumna_título_etiqueta_12" localSheetId="22">#REF!</definedName>
    <definedName name="Fuente_totalColumna_título_etiqueta_12" localSheetId="41">#REF!</definedName>
    <definedName name="Fuente_totalColumna_título_etiqueta_12" localSheetId="43">#REF!</definedName>
    <definedName name="Fuente_totalColumna_título_etiqueta_12">#REF!</definedName>
    <definedName name="Fuente_totalColumna_título_etiqueta_13" localSheetId="7">#REF!</definedName>
    <definedName name="Fuente_totalColumna_título_etiqueta_13" localSheetId="22">#REF!</definedName>
    <definedName name="Fuente_totalColumna_título_etiqueta_13" localSheetId="41">#REF!</definedName>
    <definedName name="Fuente_totalColumna_título_etiqueta_13" localSheetId="43">#REF!</definedName>
    <definedName name="Fuente_totalColumna_título_etiqueta_13">#REF!</definedName>
    <definedName name="Fuente_totalColumna_título_etiqueta_2" localSheetId="7">#REF!</definedName>
    <definedName name="Fuente_totalColumna_título_etiqueta_2" localSheetId="22">#REF!</definedName>
    <definedName name="Fuente_totalColumna_título_etiqueta_2" localSheetId="41">#REF!</definedName>
    <definedName name="Fuente_totalColumna_título_etiqueta_2" localSheetId="43">#REF!</definedName>
    <definedName name="Fuente_totalColumna_título_etiqueta_2">#REF!</definedName>
    <definedName name="Fuente_totalColumna_título_etiqueta_3" localSheetId="7">#REF!</definedName>
    <definedName name="Fuente_totalColumna_título_etiqueta_3" localSheetId="22">#REF!</definedName>
    <definedName name="Fuente_totalColumna_título_etiqueta_3" localSheetId="41">#REF!</definedName>
    <definedName name="Fuente_totalColumna_título_etiqueta_3" localSheetId="43">#REF!</definedName>
    <definedName name="Fuente_totalColumna_título_etiqueta_3">#REF!</definedName>
    <definedName name="Fuente_totalColumna_título_etiqueta_4" localSheetId="7">#REF!</definedName>
    <definedName name="Fuente_totalColumna_título_etiqueta_4" localSheetId="22">#REF!</definedName>
    <definedName name="Fuente_totalColumna_título_etiqueta_4" localSheetId="41">#REF!</definedName>
    <definedName name="Fuente_totalColumna_título_etiqueta_4" localSheetId="43">#REF!</definedName>
    <definedName name="Fuente_totalColumna_título_etiqueta_4">#REF!</definedName>
    <definedName name="Fuente_totalColumna_título_etiqueta_5" localSheetId="7">#REF!</definedName>
    <definedName name="Fuente_totalColumna_título_etiqueta_5" localSheetId="22">#REF!</definedName>
    <definedName name="Fuente_totalColumna_título_etiqueta_5" localSheetId="41">#REF!</definedName>
    <definedName name="Fuente_totalColumna_título_etiqueta_5" localSheetId="43">#REF!</definedName>
    <definedName name="Fuente_totalColumna_título_etiqueta_5">#REF!</definedName>
    <definedName name="Fuente_totalColumna_título_etiqueta_6" localSheetId="7">#REF!</definedName>
    <definedName name="Fuente_totalColumna_título_etiqueta_6" localSheetId="22">#REF!</definedName>
    <definedName name="Fuente_totalColumna_título_etiqueta_6" localSheetId="41">#REF!</definedName>
    <definedName name="Fuente_totalColumna_título_etiqueta_6" localSheetId="43">#REF!</definedName>
    <definedName name="Fuente_totalColumna_título_etiqueta_6">#REF!</definedName>
    <definedName name="Fuente_totalColumna_título_etiqueta_7" localSheetId="7">#REF!</definedName>
    <definedName name="Fuente_totalColumna_título_etiqueta_7" localSheetId="22">#REF!</definedName>
    <definedName name="Fuente_totalColumna_título_etiqueta_7" localSheetId="41">#REF!</definedName>
    <definedName name="Fuente_totalColumna_título_etiqueta_7" localSheetId="43">#REF!</definedName>
    <definedName name="Fuente_totalColumna_título_etiqueta_7">#REF!</definedName>
    <definedName name="Fuente_totalColumna_título_etiqueta_8" localSheetId="7">#REF!</definedName>
    <definedName name="Fuente_totalColumna_título_etiqueta_8" localSheetId="22">#REF!</definedName>
    <definedName name="Fuente_totalColumna_título_etiqueta_8" localSheetId="41">#REF!</definedName>
    <definedName name="Fuente_totalColumna_título_etiqueta_8" localSheetId="43">#REF!</definedName>
    <definedName name="Fuente_totalColumna_título_etiqueta_8">#REF!</definedName>
    <definedName name="Fuente_totalColumna_título_etiqueta_9" localSheetId="7">#REF!</definedName>
    <definedName name="Fuente_totalColumna_título_etiqueta_9" localSheetId="22">#REF!</definedName>
    <definedName name="Fuente_totalColumna_título_etiqueta_9" localSheetId="41">#REF!</definedName>
    <definedName name="Fuente_totalColumna_título_etiqueta_9" localSheetId="43">#REF!</definedName>
    <definedName name="Fuente_totalColumna_título_etiqueta_9">#REF!</definedName>
    <definedName name="Fuente_totalSección_subtítulo_etiqueta" localSheetId="7">#REF!</definedName>
    <definedName name="Fuente_totalSección_subtítulo_etiqueta" localSheetId="22">#REF!</definedName>
    <definedName name="Fuente_totalSección_subtítulo_etiqueta" localSheetId="41">#REF!</definedName>
    <definedName name="Fuente_totalSección_subtítulo_etiqueta" localSheetId="43">#REF!</definedName>
    <definedName name="Fuente_totalSección_subtítulo_etiqueta">#REF!</definedName>
    <definedName name="Fuente_totalSección_título_etiqueta" localSheetId="7">#REF!</definedName>
    <definedName name="Fuente_totalSección_título_etiqueta" localSheetId="22">#REF!</definedName>
    <definedName name="Fuente_totalSección_título_etiqueta" localSheetId="41">#REF!</definedName>
    <definedName name="Fuente_totalSección_título_etiqueta" localSheetId="43">#REF!</definedName>
    <definedName name="Fuente_totalSección_título_etiqueta">#REF!</definedName>
    <definedName name="FUENTES" localSheetId="22">#REF!</definedName>
    <definedName name="FUENTES" localSheetId="46">#REF!</definedName>
    <definedName name="FUENTES">#REF!</definedName>
    <definedName name="fuentesmixtas" localSheetId="22">#REF!</definedName>
    <definedName name="fuentesmixtas" localSheetId="46">#REF!</definedName>
    <definedName name="fuentesmixtas">#REF!</definedName>
    <definedName name="FUL" localSheetId="7" hidden="1">{#N/A,#N/A,FALSE,"informes"}</definedName>
    <definedName name="FUL" localSheetId="8" hidden="1">{#N/A,#N/A,FALSE,"informes"}</definedName>
    <definedName name="FUL" localSheetId="10" hidden="1">{#N/A,#N/A,FALSE,"informes"}</definedName>
    <definedName name="FUL" localSheetId="11" hidden="1">{#N/A,#N/A,FALSE,"informes"}</definedName>
    <definedName name="FUL" localSheetId="12" hidden="1">{#N/A,#N/A,FALSE,"informes"}</definedName>
    <definedName name="FUL" localSheetId="13" hidden="1">{#N/A,#N/A,FALSE,"informes"}</definedName>
    <definedName name="FUL" localSheetId="14" hidden="1">{#N/A,#N/A,FALSE,"informes"}</definedName>
    <definedName name="FUL" localSheetId="15" hidden="1">{#N/A,#N/A,FALSE,"informes"}</definedName>
    <definedName name="FUL" localSheetId="17" hidden="1">{#N/A,#N/A,FALSE,"informes"}</definedName>
    <definedName name="FUL" localSheetId="18" hidden="1">{#N/A,#N/A,FALSE,"informes"}</definedName>
    <definedName name="FUL" localSheetId="19" hidden="1">{#N/A,#N/A,FALSE,"informes"}</definedName>
    <definedName name="FUL" localSheetId="20" hidden="1">{#N/A,#N/A,FALSE,"informes"}</definedName>
    <definedName name="FUL" localSheetId="21" hidden="1">{#N/A,#N/A,FALSE,"informes"}</definedName>
    <definedName name="FUL" localSheetId="22" hidden="1">{#N/A,#N/A,FALSE,"informes"}</definedName>
    <definedName name="FUL" localSheetId="29" hidden="1">{#N/A,#N/A,FALSE,"informes"}</definedName>
    <definedName name="FUL" localSheetId="32" hidden="1">{#N/A,#N/A,FALSE,"informes"}</definedName>
    <definedName name="FUL" localSheetId="34" hidden="1">{#N/A,#N/A,FALSE,"informes"}</definedName>
    <definedName name="FUL" localSheetId="36" hidden="1">{#N/A,#N/A,FALSE,"informes"}</definedName>
    <definedName name="FUL" localSheetId="39" hidden="1">{#N/A,#N/A,FALSE,"informes"}</definedName>
    <definedName name="FUL" localSheetId="45" hidden="1">{#N/A,#N/A,FALSE,"informes"}</definedName>
    <definedName name="FUL" localSheetId="46" hidden="1">{#N/A,#N/A,FALSE,"informes"}</definedName>
    <definedName name="FUL" localSheetId="37" hidden="1">{#N/A,#N/A,FALSE,"informes"}</definedName>
    <definedName name="FUL" localSheetId="38" hidden="1">{#N/A,#N/A,FALSE,"informes"}</definedName>
    <definedName name="FUL" localSheetId="40" hidden="1">{#N/A,#N/A,FALSE,"informes"}</definedName>
    <definedName name="FUL" localSheetId="23" hidden="1">{#N/A,#N/A,FALSE,"informes"}</definedName>
    <definedName name="FUL" localSheetId="24" hidden="1">{#N/A,#N/A,FALSE,"informes"}</definedName>
    <definedName name="FUL" localSheetId="25" hidden="1">{#N/A,#N/A,FALSE,"informes"}</definedName>
    <definedName name="FUL" localSheetId="26" hidden="1">{#N/A,#N/A,FALSE,"informes"}</definedName>
    <definedName name="FUL" localSheetId="27" hidden="1">{#N/A,#N/A,FALSE,"informes"}</definedName>
    <definedName name="FUL" localSheetId="28" hidden="1">{#N/A,#N/A,FALSE,"informes"}</definedName>
    <definedName name="FUL" localSheetId="33" hidden="1">{#N/A,#N/A,FALSE,"informes"}</definedName>
    <definedName name="FUL" localSheetId="35" hidden="1">{#N/A,#N/A,FALSE,"informes"}</definedName>
    <definedName name="FUL" localSheetId="41" hidden="1">{#N/A,#N/A,FALSE,"informes"}</definedName>
    <definedName name="FUL" localSheetId="43" hidden="1">{#N/A,#N/A,FALSE,"informes"}</definedName>
    <definedName name="FUL" hidden="1">{#N/A,#N/A,FALSE,"informes"}</definedName>
    <definedName name="fun" localSheetId="185">#REF!</definedName>
    <definedName name="fun" localSheetId="187">#REF!</definedName>
    <definedName name="fun" localSheetId="188">#REF!</definedName>
    <definedName name="FUN" localSheetId="7" hidden="1">{"PAGOS DOLARES",#N/A,FALSE,"informes"}</definedName>
    <definedName name="FUN" localSheetId="8" hidden="1">{"PAGOS DOLARES",#N/A,FALSE,"informes"}</definedName>
    <definedName name="fun" localSheetId="9">#REF!</definedName>
    <definedName name="FUN" localSheetId="17" hidden="1">{"PAGOS DOLARES",#N/A,FALSE,"informes"}</definedName>
    <definedName name="FUN" localSheetId="18" hidden="1">{"PAGOS DOLARES",#N/A,FALSE,"informes"}</definedName>
    <definedName name="FUN" localSheetId="19" hidden="1">{"PAGOS DOLARES",#N/A,FALSE,"informes"}</definedName>
    <definedName name="FUN" localSheetId="20" hidden="1">{"PAGOS DOLARES",#N/A,FALSE,"informes"}</definedName>
    <definedName name="FUN" localSheetId="21" hidden="1">{"PAGOS DOLARES",#N/A,FALSE,"informes"}</definedName>
    <definedName name="FUN" localSheetId="22" hidden="1">{"PAGOS DOLARES",#N/A,FALSE,"informes"}</definedName>
    <definedName name="FUN" localSheetId="29" hidden="1">{"PAGOS DOLARES",#N/A,FALSE,"informes"}</definedName>
    <definedName name="FUN" localSheetId="32" hidden="1">{"PAGOS DOLARES",#N/A,FALSE,"informes"}</definedName>
    <definedName name="FUN" localSheetId="34" hidden="1">{"PAGOS DOLARES",#N/A,FALSE,"informes"}</definedName>
    <definedName name="FUN" localSheetId="36" hidden="1">{"PAGOS DOLARES",#N/A,FALSE,"informes"}</definedName>
    <definedName name="FUN" localSheetId="39" hidden="1">{"PAGOS DOLARES",#N/A,FALSE,"informes"}</definedName>
    <definedName name="FUN" localSheetId="45" hidden="1">{"PAGOS DOLARES",#N/A,FALSE,"informes"}</definedName>
    <definedName name="fun" localSheetId="46">#REF!</definedName>
    <definedName name="fun" localSheetId="183">#REF!</definedName>
    <definedName name="FUN" localSheetId="37" hidden="1">{"PAGOS DOLARES",#N/A,FALSE,"informes"}</definedName>
    <definedName name="FUN" localSheetId="38" hidden="1">{"PAGOS DOLARES",#N/A,FALSE,"informes"}</definedName>
    <definedName name="FUN" localSheetId="40" hidden="1">{"PAGOS DOLARES",#N/A,FALSE,"informes"}</definedName>
    <definedName name="FUN" localSheetId="23" hidden="1">{"PAGOS DOLARES",#N/A,FALSE,"informes"}</definedName>
    <definedName name="FUN" localSheetId="24" hidden="1">{"PAGOS DOLARES",#N/A,FALSE,"informes"}</definedName>
    <definedName name="FUN" localSheetId="25" hidden="1">{"PAGOS DOLARES",#N/A,FALSE,"informes"}</definedName>
    <definedName name="FUN" localSheetId="26" hidden="1">{"PAGOS DOLARES",#N/A,FALSE,"informes"}</definedName>
    <definedName name="FUN" localSheetId="27" hidden="1">{"PAGOS DOLARES",#N/A,FALSE,"informes"}</definedName>
    <definedName name="FUN" localSheetId="28" hidden="1">{"PAGOS DOLARES",#N/A,FALSE,"informes"}</definedName>
    <definedName name="FUN" localSheetId="33" hidden="1">{"PAGOS DOLARES",#N/A,FALSE,"informes"}</definedName>
    <definedName name="FUN" localSheetId="35" hidden="1">{"PAGOS DOLARES",#N/A,FALSE,"informes"}</definedName>
    <definedName name="FUN" localSheetId="41" hidden="1">{"PAGOS DOLARES",#N/A,FALSE,"informes"}</definedName>
    <definedName name="FUN" localSheetId="43" hidden="1">{"PAGOS DOLARES",#N/A,FALSE,"informes"}</definedName>
    <definedName name="FUN" hidden="1">{"PAGOS DOLARES",#N/A,FALSE,"informes"}</definedName>
    <definedName name="futnac" localSheetId="185">#REF!</definedName>
    <definedName name="futnac" localSheetId="187">#REF!</definedName>
    <definedName name="futnac" localSheetId="188">#REF!</definedName>
    <definedName name="futnac" localSheetId="7">#REF!</definedName>
    <definedName name="futnac" localSheetId="9">#REF!</definedName>
    <definedName name="futnac" localSheetId="22">#REF!</definedName>
    <definedName name="futnac" localSheetId="45">#REF!</definedName>
    <definedName name="futnac" localSheetId="46">#REF!</definedName>
    <definedName name="futnac" localSheetId="183">#REF!</definedName>
    <definedName name="futnac" localSheetId="41">#REF!</definedName>
    <definedName name="futnac" localSheetId="43">#REF!</definedName>
    <definedName name="futnac">#REF!</definedName>
    <definedName name="futprp" localSheetId="185">#REF!</definedName>
    <definedName name="futprp" localSheetId="187">#REF!</definedName>
    <definedName name="futprp" localSheetId="188">#REF!</definedName>
    <definedName name="futprp" localSheetId="7">#REF!</definedName>
    <definedName name="futprp" localSheetId="9">#REF!</definedName>
    <definedName name="futprp" localSheetId="22">#REF!</definedName>
    <definedName name="futprp" localSheetId="45">#REF!</definedName>
    <definedName name="futprp" localSheetId="46">#REF!</definedName>
    <definedName name="futprp" localSheetId="183">#REF!</definedName>
    <definedName name="futprp" localSheetId="41">#REF!</definedName>
    <definedName name="futprp" localSheetId="43">#REF!</definedName>
    <definedName name="futprp">#REF!</definedName>
    <definedName name="FV_UVR" localSheetId="7">OFFSET(#REF!,0,0,COUNT(#REF!),1)</definedName>
    <definedName name="FV_UVR" localSheetId="22">OFFSET(#REF!,0,0,COUNT(#REF!),1)</definedName>
    <definedName name="FV_UVR" localSheetId="46">OFFSET(#REF!,0,0,COUNT(#REF!),1)</definedName>
    <definedName name="FV_UVR" localSheetId="41">OFFSET(#REF!,0,0,COUNT(#REF!),1)</definedName>
    <definedName name="FV_UVR" localSheetId="43">OFFSET(#REF!,0,0,COUNT(#REF!),1)</definedName>
    <definedName name="FV_UVR">OFFSET(#REF!,0,0,COUNT(#REF!),1)</definedName>
    <definedName name="FVARIOS" localSheetId="22">#REF!</definedName>
    <definedName name="FVARIOS" localSheetId="46">#REF!</definedName>
    <definedName name="FVARIOS">#REF!</definedName>
    <definedName name="fwf5rqgthraszgeht" localSheetId="8" hidden="1">{"'1999'!$A$1:$F$66"}</definedName>
    <definedName name="fwf5rqgthraszgeht" localSheetId="17" hidden="1">{"'1999'!$A$1:$F$66"}</definedName>
    <definedName name="fwf5rqgthraszgeht" localSheetId="18" hidden="1">{"'1999'!$A$1:$F$66"}</definedName>
    <definedName name="fwf5rqgthraszgeht" localSheetId="19" hidden="1">{"'1999'!$A$1:$F$66"}</definedName>
    <definedName name="fwf5rqgthraszgeht" localSheetId="20" hidden="1">{"'1999'!$A$1:$F$66"}</definedName>
    <definedName name="fwf5rqgthraszgeht" localSheetId="21" hidden="1">{"'1999'!$A$1:$F$66"}</definedName>
    <definedName name="fwf5rqgthraszgeht" localSheetId="22" hidden="1">{"'1999'!$A$1:$F$66"}</definedName>
    <definedName name="fwf5rqgthraszgeht" localSheetId="29" hidden="1">{"'1999'!$A$1:$F$66"}</definedName>
    <definedName name="fwf5rqgthraszgeht" localSheetId="46" hidden="1">{"'1999'!$A$1:$F$66"}</definedName>
    <definedName name="fwf5rqgthraszgeht" localSheetId="23" hidden="1">{"'1999'!$A$1:$F$66"}</definedName>
    <definedName name="fwf5rqgthraszgeht" localSheetId="24" hidden="1">{"'1999'!$A$1:$F$66"}</definedName>
    <definedName name="fwf5rqgthraszgeht" localSheetId="25" hidden="1">{"'1999'!$A$1:$F$66"}</definedName>
    <definedName name="fwf5rqgthraszgeht" localSheetId="26" hidden="1">{"'1999'!$A$1:$F$66"}</definedName>
    <definedName name="fwf5rqgthraszgeht" localSheetId="27" hidden="1">{"'1999'!$A$1:$F$66"}</definedName>
    <definedName name="fwf5rqgthraszgeht" localSheetId="28" hidden="1">{"'1999'!$A$1:$F$66"}</definedName>
    <definedName name="fwf5rqgthraszgeht" hidden="1">{"'1999'!$A$1:$F$66"}</definedName>
    <definedName name="g" localSheetId="7" hidden="1">{#N/A,#N/A,FALSE,"informes"}</definedName>
    <definedName name="g" localSheetId="8" hidden="1">{#N/A,#N/A,FALSE,"informes"}</definedName>
    <definedName name="g" localSheetId="11" hidden="1">{#N/A,#N/A,FALSE,"informes"}</definedName>
    <definedName name="g" localSheetId="12" hidden="1">{#N/A,#N/A,FALSE,"informes"}</definedName>
    <definedName name="g" localSheetId="13" hidden="1">{#N/A,#N/A,FALSE,"informes"}</definedName>
    <definedName name="g" localSheetId="14" hidden="1">{#N/A,#N/A,FALSE,"informes"}</definedName>
    <definedName name="g" localSheetId="15" hidden="1">{#N/A,#N/A,FALSE,"informes"}</definedName>
    <definedName name="g" localSheetId="16" hidden="1">{#N/A,#N/A,FALSE,"informes"}</definedName>
    <definedName name="g" localSheetId="17" hidden="1">{#N/A,#N/A,FALSE,"informes"}</definedName>
    <definedName name="g" localSheetId="18" hidden="1">{#N/A,#N/A,FALSE,"informes"}</definedName>
    <definedName name="g" localSheetId="19" hidden="1">{#N/A,#N/A,FALSE,"informes"}</definedName>
    <definedName name="g" localSheetId="20" hidden="1">{#N/A,#N/A,FALSE,"informes"}</definedName>
    <definedName name="g" localSheetId="21" hidden="1">{#N/A,#N/A,FALSE,"informes"}</definedName>
    <definedName name="g" localSheetId="22" hidden="1">{#N/A,#N/A,FALSE,"informes"}</definedName>
    <definedName name="g" localSheetId="29" hidden="1">{#N/A,#N/A,FALSE,"informes"}</definedName>
    <definedName name="g" localSheetId="32" hidden="1">{#N/A,#N/A,FALSE,"informes"}</definedName>
    <definedName name="g" localSheetId="34" hidden="1">{#N/A,#N/A,FALSE,"informes"}</definedName>
    <definedName name="g" localSheetId="36" hidden="1">{#N/A,#N/A,FALSE,"informes"}</definedName>
    <definedName name="g" localSheetId="39" hidden="1">{#N/A,#N/A,FALSE,"informes"}</definedName>
    <definedName name="g" localSheetId="45" hidden="1">{#N/A,#N/A,FALSE,"informes"}</definedName>
    <definedName name="g" localSheetId="46">#REF!</definedName>
    <definedName name="g" localSheetId="37" hidden="1">{#N/A,#N/A,FALSE,"informes"}</definedName>
    <definedName name="g" localSheetId="38" hidden="1">{#N/A,#N/A,FALSE,"informes"}</definedName>
    <definedName name="g" localSheetId="40" hidden="1">{#N/A,#N/A,FALSE,"informes"}</definedName>
    <definedName name="g" localSheetId="23" hidden="1">{#N/A,#N/A,FALSE,"informes"}</definedName>
    <definedName name="g" localSheetId="24" hidden="1">{#N/A,#N/A,FALSE,"informes"}</definedName>
    <definedName name="g" localSheetId="25" hidden="1">{#N/A,#N/A,FALSE,"informes"}</definedName>
    <definedName name="g" localSheetId="26" hidden="1">{#N/A,#N/A,FALSE,"informes"}</definedName>
    <definedName name="g" localSheetId="27" hidden="1">{#N/A,#N/A,FALSE,"informes"}</definedName>
    <definedName name="g" localSheetId="28" hidden="1">{#N/A,#N/A,FALSE,"informes"}</definedName>
    <definedName name="g" localSheetId="33" hidden="1">{#N/A,#N/A,FALSE,"informes"}</definedName>
    <definedName name="g" localSheetId="35" hidden="1">{#N/A,#N/A,FALSE,"informes"}</definedName>
    <definedName name="g" localSheetId="41" hidden="1">{#N/A,#N/A,FALSE,"informes"}</definedName>
    <definedName name="g" localSheetId="43" hidden="1">{#N/A,#N/A,FALSE,"informes"}</definedName>
    <definedName name="g" hidden="1">{#N/A,#N/A,FALSE,"informes"}</definedName>
    <definedName name="GASOLINA_REGULAR" localSheetId="187">#REF!</definedName>
    <definedName name="GASOLINA_REGULAR" localSheetId="188">#REF!</definedName>
    <definedName name="GASOLINA_REGULAR" localSheetId="7">#REF!</definedName>
    <definedName name="GASOLINA_REGULAR" localSheetId="9">#REF!</definedName>
    <definedName name="GASOLINA_REGULAR" localSheetId="18">#REF!</definedName>
    <definedName name="GASOLINA_REGULAR" localSheetId="19">#REF!</definedName>
    <definedName name="GASOLINA_REGULAR" localSheetId="20">#REF!</definedName>
    <definedName name="GASOLINA_REGULAR" localSheetId="21">#REF!</definedName>
    <definedName name="GASOLINA_REGULAR" localSheetId="22">#REF!</definedName>
    <definedName name="GASOLINA_REGULAR" localSheetId="45">#REF!</definedName>
    <definedName name="GASOLINA_REGULAR" localSheetId="54">#REF!</definedName>
    <definedName name="GASOLINA_REGULAR" localSheetId="56">#REF!</definedName>
    <definedName name="GASOLINA_REGULAR" localSheetId="59">#REF!</definedName>
    <definedName name="GASOLINA_REGULAR" localSheetId="62">#REF!</definedName>
    <definedName name="GASOLINA_REGULAR" localSheetId="78">#REF!</definedName>
    <definedName name="GASOLINA_REGULAR" localSheetId="80">#REF!</definedName>
    <definedName name="GASOLINA_REGULAR" localSheetId="83">#REF!</definedName>
    <definedName name="GASOLINA_REGULAR" localSheetId="86">#REF!</definedName>
    <definedName name="GASOLINA_REGULAR" localSheetId="46">#REF!</definedName>
    <definedName name="GASOLINA_REGULAR" localSheetId="41">#REF!</definedName>
    <definedName name="GASOLINA_REGULAR" localSheetId="43">#REF!</definedName>
    <definedName name="GASOLINA_REGULAR">#REF!</definedName>
    <definedName name="gasrep" localSheetId="185">#REF!</definedName>
    <definedName name="gasrep" localSheetId="187">#REF!</definedName>
    <definedName name="gasrep" localSheetId="188">#REF!</definedName>
    <definedName name="gasrep" localSheetId="7">#REF!</definedName>
    <definedName name="gasrep" localSheetId="9">#REF!</definedName>
    <definedName name="gasrep" localSheetId="22">#REF!</definedName>
    <definedName name="gasrep" localSheetId="32">#REF!</definedName>
    <definedName name="gasrep" localSheetId="34">#REF!</definedName>
    <definedName name="gasrep" localSheetId="36">#REF!</definedName>
    <definedName name="gasrep" localSheetId="39">#REF!</definedName>
    <definedName name="gasrep" localSheetId="45">#REF!</definedName>
    <definedName name="gasrep" localSheetId="46">#REF!</definedName>
    <definedName name="gasrep" localSheetId="183">#REF!</definedName>
    <definedName name="gasrep" localSheetId="37">#REF!</definedName>
    <definedName name="gasrep" localSheetId="38">#REF!</definedName>
    <definedName name="gasrep" localSheetId="40">#REF!</definedName>
    <definedName name="gasrep" localSheetId="33">#REF!</definedName>
    <definedName name="gasrep" localSheetId="35">#REF!</definedName>
    <definedName name="gasrep" localSheetId="41">#REF!</definedName>
    <definedName name="gasrep" localSheetId="43">#REF!</definedName>
    <definedName name="gasrep">#REF!</definedName>
    <definedName name="Gastos_generales" localSheetId="185">#REF!</definedName>
    <definedName name="Gastos_generales" localSheetId="188">#REF!</definedName>
    <definedName name="Gastos_generales" localSheetId="7">#REF!</definedName>
    <definedName name="Gastos_generales" localSheetId="9">#REF!</definedName>
    <definedName name="Gastos_generales" localSheetId="22">#REF!</definedName>
    <definedName name="Gastos_generales" localSheetId="32">#REF!</definedName>
    <definedName name="Gastos_generales" localSheetId="34">#REF!</definedName>
    <definedName name="Gastos_generales" localSheetId="36">#REF!</definedName>
    <definedName name="Gastos_generales" localSheetId="39">#REF!</definedName>
    <definedName name="Gastos_generales" localSheetId="45">#REF!</definedName>
    <definedName name="Gastos_generales" localSheetId="54">#REF!</definedName>
    <definedName name="Gastos_generales" localSheetId="56">#REF!</definedName>
    <definedName name="Gastos_generales" localSheetId="59">#REF!</definedName>
    <definedName name="Gastos_generales" localSheetId="62">#REF!</definedName>
    <definedName name="Gastos_generales" localSheetId="78">#REF!</definedName>
    <definedName name="Gastos_generales" localSheetId="80">#REF!</definedName>
    <definedName name="Gastos_generales" localSheetId="83">#REF!</definedName>
    <definedName name="Gastos_generales" localSheetId="86">#REF!</definedName>
    <definedName name="Gastos_generales" localSheetId="46">#REF!</definedName>
    <definedName name="Gastos_generales" localSheetId="183">#REF!</definedName>
    <definedName name="Gastos_generales" localSheetId="37">#REF!</definedName>
    <definedName name="Gastos_generales" localSheetId="38">#REF!</definedName>
    <definedName name="Gastos_generales" localSheetId="40">#REF!</definedName>
    <definedName name="Gastos_generales" localSheetId="33">#REF!</definedName>
    <definedName name="Gastos_generales" localSheetId="35">#REF!</definedName>
    <definedName name="Gastos_generales" localSheetId="41">#REF!</definedName>
    <definedName name="Gastos_generales" localSheetId="43">#REF!</definedName>
    <definedName name="Gastos_generales">#REF!</definedName>
    <definedName name="Gbolsa" localSheetId="7">#REF!</definedName>
    <definedName name="Gbolsa" localSheetId="22">#REF!</definedName>
    <definedName name="Gbolsa" localSheetId="45">#REF!</definedName>
    <definedName name="Gbolsa" localSheetId="46">#REF!</definedName>
    <definedName name="Gbolsa" localSheetId="41">#REF!</definedName>
    <definedName name="Gbolsa" localSheetId="43">#REF!</definedName>
    <definedName name="Gbolsa">#REF!</definedName>
    <definedName name="GBP" localSheetId="7">#REF!</definedName>
    <definedName name="GBP" localSheetId="22">#REF!</definedName>
    <definedName name="GBP" localSheetId="32">#REF!</definedName>
    <definedName name="GBP" localSheetId="34">#REF!</definedName>
    <definedName name="GBP" localSheetId="36">#REF!</definedName>
    <definedName name="GBP" localSheetId="39">#REF!</definedName>
    <definedName name="GBP" localSheetId="45">#REF!</definedName>
    <definedName name="GBP" localSheetId="46">#REF!</definedName>
    <definedName name="GBP" localSheetId="37">#REF!</definedName>
    <definedName name="GBP" localSheetId="38">#REF!</definedName>
    <definedName name="GBP" localSheetId="40">#REF!</definedName>
    <definedName name="GBP" localSheetId="33">#REF!</definedName>
    <definedName name="GBP" localSheetId="35">#REF!</definedName>
    <definedName name="GBP" localSheetId="41">#REF!</definedName>
    <definedName name="GBP" localSheetId="43">#REF!</definedName>
    <definedName name="GBP">#REF!</definedName>
    <definedName name="gdg" localSheetId="8" hidden="1">{"'1999'!$A$1:$F$66"}</definedName>
    <definedName name="gdg" localSheetId="17" hidden="1">{"'1999'!$A$1:$F$66"}</definedName>
    <definedName name="gdg" localSheetId="18" hidden="1">{"'1999'!$A$1:$F$66"}</definedName>
    <definedName name="gdg" localSheetId="19" hidden="1">{"'1999'!$A$1:$F$66"}</definedName>
    <definedName name="gdg" localSheetId="20" hidden="1">{"'1999'!$A$1:$F$66"}</definedName>
    <definedName name="gdg" localSheetId="21" hidden="1">{"'1999'!$A$1:$F$66"}</definedName>
    <definedName name="gdg" localSheetId="22" hidden="1">{"'1999'!$A$1:$F$66"}</definedName>
    <definedName name="gdg" localSheetId="29" hidden="1">{"'1999'!$A$1:$F$66"}</definedName>
    <definedName name="gdg" localSheetId="46" hidden="1">{"'1999'!$A$1:$F$66"}</definedName>
    <definedName name="gdg" localSheetId="23" hidden="1">{"'1999'!$A$1:$F$66"}</definedName>
    <definedName name="gdg" localSheetId="24" hidden="1">{"'1999'!$A$1:$F$66"}</definedName>
    <definedName name="gdg" localSheetId="25" hidden="1">{"'1999'!$A$1:$F$66"}</definedName>
    <definedName name="gdg" localSheetId="26" hidden="1">{"'1999'!$A$1:$F$66"}</definedName>
    <definedName name="gdg" localSheetId="27" hidden="1">{"'1999'!$A$1:$F$66"}</definedName>
    <definedName name="gdg" localSheetId="28" hidden="1">{"'1999'!$A$1:$F$66"}</definedName>
    <definedName name="gdg" hidden="1">{"'1999'!$A$1:$F$66"}</definedName>
    <definedName name="GEAWRGWER" localSheetId="7">#REF!</definedName>
    <definedName name="GEAWRGWER" localSheetId="22">#REF!</definedName>
    <definedName name="GEAWRGWER" localSheetId="41">#REF!</definedName>
    <definedName name="GEAWRGWER" localSheetId="43">#REF!</definedName>
    <definedName name="GEAWRGWER">#REF!</definedName>
    <definedName name="gf" localSheetId="7" hidden="1">{"PAGOS DOLARES",#N/A,FALSE,"informes"}</definedName>
    <definedName name="gf" localSheetId="8" hidden="1">{"PAGOS DOLARES",#N/A,FALSE,"informes"}</definedName>
    <definedName name="gf" localSheetId="17" hidden="1">{"PAGOS DOLARES",#N/A,FALSE,"informes"}</definedName>
    <definedName name="gf" localSheetId="18" hidden="1">{"PAGOS DOLARES",#N/A,FALSE,"informes"}</definedName>
    <definedName name="gf" localSheetId="19" hidden="1">{"PAGOS DOLARES",#N/A,FALSE,"informes"}</definedName>
    <definedName name="gf" localSheetId="20" hidden="1">{"PAGOS DOLARES",#N/A,FALSE,"informes"}</definedName>
    <definedName name="gf" localSheetId="21" hidden="1">{"PAGOS DOLARES",#N/A,FALSE,"informes"}</definedName>
    <definedName name="gf" localSheetId="22" hidden="1">{"PAGOS DOLARES",#N/A,FALSE,"informes"}</definedName>
    <definedName name="gf" localSheetId="29" hidden="1">{"PAGOS DOLARES",#N/A,FALSE,"informes"}</definedName>
    <definedName name="gf" localSheetId="45" hidden="1">{"PAGOS DOLARES",#N/A,FALSE,"informes"}</definedName>
    <definedName name="gf" localSheetId="46" hidden="1">{"PAGOS DOLARES",#N/A,FALSE,"informes"}</definedName>
    <definedName name="gf" localSheetId="23" hidden="1">{"PAGOS DOLARES",#N/A,FALSE,"informes"}</definedName>
    <definedName name="gf" localSheetId="24" hidden="1">{"PAGOS DOLARES",#N/A,FALSE,"informes"}</definedName>
    <definedName name="gf" localSheetId="25" hidden="1">{"PAGOS DOLARES",#N/A,FALSE,"informes"}</definedName>
    <definedName name="gf" localSheetId="26" hidden="1">{"PAGOS DOLARES",#N/A,FALSE,"informes"}</definedName>
    <definedName name="gf" localSheetId="27" hidden="1">{"PAGOS DOLARES",#N/A,FALSE,"informes"}</definedName>
    <definedName name="gf" localSheetId="28" hidden="1">{"PAGOS DOLARES",#N/A,FALSE,"informes"}</definedName>
    <definedName name="gf" localSheetId="41" hidden="1">{"PAGOS DOLARES",#N/A,FALSE,"informes"}</definedName>
    <definedName name="gf" localSheetId="43" hidden="1">{"PAGOS DOLARES",#N/A,FALSE,"informes"}</definedName>
    <definedName name="gf" hidden="1">{"PAGOS DOLARES",#N/A,FALSE,"informes"}</definedName>
    <definedName name="gfd" localSheetId="8" hidden="1">{"'1999'!$A$1:$F$66"}</definedName>
    <definedName name="gfd" localSheetId="17" hidden="1">{"'1999'!$A$1:$F$66"}</definedName>
    <definedName name="gfd" localSheetId="18" hidden="1">{"'1999'!$A$1:$F$66"}</definedName>
    <definedName name="gfd" localSheetId="19" hidden="1">{"'1999'!$A$1:$F$66"}</definedName>
    <definedName name="gfd" localSheetId="20" hidden="1">{"'1999'!$A$1:$F$66"}</definedName>
    <definedName name="gfd" localSheetId="21" hidden="1">{"'1999'!$A$1:$F$66"}</definedName>
    <definedName name="gfd" localSheetId="22" hidden="1">{"'1999'!$A$1:$F$66"}</definedName>
    <definedName name="gfd" localSheetId="29" hidden="1">{"'1999'!$A$1:$F$66"}</definedName>
    <definedName name="gfd" localSheetId="46" hidden="1">{"'1999'!$A$1:$F$66"}</definedName>
    <definedName name="gfd" localSheetId="23" hidden="1">{"'1999'!$A$1:$F$66"}</definedName>
    <definedName name="gfd" localSheetId="24" hidden="1">{"'1999'!$A$1:$F$66"}</definedName>
    <definedName name="gfd" localSheetId="25" hidden="1">{"'1999'!$A$1:$F$66"}</definedName>
    <definedName name="gfd" localSheetId="26" hidden="1">{"'1999'!$A$1:$F$66"}</definedName>
    <definedName name="gfd" localSheetId="27" hidden="1">{"'1999'!$A$1:$F$66"}</definedName>
    <definedName name="gfd" localSheetId="28" hidden="1">{"'1999'!$A$1:$F$66"}</definedName>
    <definedName name="gfd" hidden="1">{"'1999'!$A$1:$F$66"}</definedName>
    <definedName name="gff" localSheetId="8" hidden="1">{"'1999'!$A$1:$F$66"}</definedName>
    <definedName name="gff" localSheetId="17" hidden="1">{"'1999'!$A$1:$F$66"}</definedName>
    <definedName name="gff" localSheetId="18" hidden="1">{"'1999'!$A$1:$F$66"}</definedName>
    <definedName name="gff" localSheetId="19" hidden="1">{"'1999'!$A$1:$F$66"}</definedName>
    <definedName name="gff" localSheetId="20" hidden="1">{"'1999'!$A$1:$F$66"}</definedName>
    <definedName name="gff" localSheetId="21" hidden="1">{"'1999'!$A$1:$F$66"}</definedName>
    <definedName name="gff" localSheetId="22" hidden="1">{"'1999'!$A$1:$F$66"}</definedName>
    <definedName name="gff" localSheetId="29" hidden="1">{"'1999'!$A$1:$F$66"}</definedName>
    <definedName name="gff" localSheetId="46" hidden="1">{"'1999'!$A$1:$F$66"}</definedName>
    <definedName name="gff" localSheetId="23" hidden="1">{"'1999'!$A$1:$F$66"}</definedName>
    <definedName name="gff" localSheetId="24" hidden="1">{"'1999'!$A$1:$F$66"}</definedName>
    <definedName name="gff" localSheetId="25" hidden="1">{"'1999'!$A$1:$F$66"}</definedName>
    <definedName name="gff" localSheetId="26" hidden="1">{"'1999'!$A$1:$F$66"}</definedName>
    <definedName name="gff" localSheetId="27" hidden="1">{"'1999'!$A$1:$F$66"}</definedName>
    <definedName name="gff" localSheetId="28" hidden="1">{"'1999'!$A$1:$F$66"}</definedName>
    <definedName name="gff" hidden="1">{"'1999'!$A$1:$F$66"}</definedName>
    <definedName name="gfhgfh" localSheetId="8" hidden="1">{"'1999'!$A$1:$F$66"}</definedName>
    <definedName name="gfhgfh" localSheetId="17" hidden="1">{"'1999'!$A$1:$F$66"}</definedName>
    <definedName name="gfhgfh" localSheetId="18" hidden="1">{"'1999'!$A$1:$F$66"}</definedName>
    <definedName name="gfhgfh" localSheetId="19" hidden="1">{"'1999'!$A$1:$F$66"}</definedName>
    <definedName name="gfhgfh" localSheetId="20" hidden="1">{"'1999'!$A$1:$F$66"}</definedName>
    <definedName name="gfhgfh" localSheetId="21" hidden="1">{"'1999'!$A$1:$F$66"}</definedName>
    <definedName name="gfhgfh" localSheetId="22" hidden="1">{"'1999'!$A$1:$F$66"}</definedName>
    <definedName name="gfhgfh" localSheetId="29" hidden="1">{"'1999'!$A$1:$F$66"}</definedName>
    <definedName name="gfhgfh" localSheetId="46" hidden="1">{"'1999'!$A$1:$F$66"}</definedName>
    <definedName name="gfhgfh" localSheetId="23" hidden="1">{"'1999'!$A$1:$F$66"}</definedName>
    <definedName name="gfhgfh" localSheetId="24" hidden="1">{"'1999'!$A$1:$F$66"}</definedName>
    <definedName name="gfhgfh" localSheetId="25" hidden="1">{"'1999'!$A$1:$F$66"}</definedName>
    <definedName name="gfhgfh" localSheetId="26" hidden="1">{"'1999'!$A$1:$F$66"}</definedName>
    <definedName name="gfhgfh" localSheetId="27" hidden="1">{"'1999'!$A$1:$F$66"}</definedName>
    <definedName name="gfhgfh" localSheetId="28" hidden="1">{"'1999'!$A$1:$F$66"}</definedName>
    <definedName name="gfhgfh" hidden="1">{"'1999'!$A$1:$F$66"}</definedName>
    <definedName name="gfi" localSheetId="7">#REF!</definedName>
    <definedName name="gfi" localSheetId="22">#REF!</definedName>
    <definedName name="gfi" localSheetId="41">#REF!</definedName>
    <definedName name="gfi" localSheetId="43">#REF!</definedName>
    <definedName name="gfi">#REF!</definedName>
    <definedName name="gfnmgfxmmfg" localSheetId="7" hidden="1">{#N/A,#N/A,FALSE,"informes"}</definedName>
    <definedName name="gfnmgfxmmfg" localSheetId="8" hidden="1">{#N/A,#N/A,FALSE,"informes"}</definedName>
    <definedName name="gfnmgfxmmfg" localSheetId="9" hidden="1">{#N/A,#N/A,FALSE,"informes"}</definedName>
    <definedName name="gfnmgfxmmfg" localSheetId="10" hidden="1">{#N/A,#N/A,FALSE,"informes"}</definedName>
    <definedName name="gfnmgfxmmfg" localSheetId="11" hidden="1">{#N/A,#N/A,FALSE,"informes"}</definedName>
    <definedName name="gfnmgfxmmfg" localSheetId="12" hidden="1">{#N/A,#N/A,FALSE,"informes"}</definedName>
    <definedName name="gfnmgfxmmfg" localSheetId="13" hidden="1">{#N/A,#N/A,FALSE,"informes"}</definedName>
    <definedName name="gfnmgfxmmfg" localSheetId="14" hidden="1">{#N/A,#N/A,FALSE,"informes"}</definedName>
    <definedName name="gfnmgfxmmfg" localSheetId="15" hidden="1">{#N/A,#N/A,FALSE,"informes"}</definedName>
    <definedName name="gfnmgfxmmfg" localSheetId="17" hidden="1">{#N/A,#N/A,FALSE,"informes"}</definedName>
    <definedName name="gfnmgfxmmfg" localSheetId="18" hidden="1">{#N/A,#N/A,FALSE,"informes"}</definedName>
    <definedName name="gfnmgfxmmfg" localSheetId="19" hidden="1">{#N/A,#N/A,FALSE,"informes"}</definedName>
    <definedName name="gfnmgfxmmfg" localSheetId="20" hidden="1">{#N/A,#N/A,FALSE,"informes"}</definedName>
    <definedName name="gfnmgfxmmfg" localSheetId="21" hidden="1">{#N/A,#N/A,FALSE,"informes"}</definedName>
    <definedName name="gfnmgfxmmfg" localSheetId="22" hidden="1">{#N/A,#N/A,FALSE,"informes"}</definedName>
    <definedName name="gfnmgfxmmfg" localSheetId="29" hidden="1">{#N/A,#N/A,FALSE,"informes"}</definedName>
    <definedName name="gfnmgfxmmfg" localSheetId="32" hidden="1">{#N/A,#N/A,FALSE,"informes"}</definedName>
    <definedName name="gfnmgfxmmfg" localSheetId="34" hidden="1">{#N/A,#N/A,FALSE,"informes"}</definedName>
    <definedName name="gfnmgfxmmfg" localSheetId="36" hidden="1">{#N/A,#N/A,FALSE,"informes"}</definedName>
    <definedName name="gfnmgfxmmfg" localSheetId="39" hidden="1">{#N/A,#N/A,FALSE,"informes"}</definedName>
    <definedName name="gfnmgfxmmfg" localSheetId="45" hidden="1">{#N/A,#N/A,FALSE,"informes"}</definedName>
    <definedName name="gfnmgfxmmfg" localSheetId="54" hidden="1">{#N/A,#N/A,FALSE,"informes"}</definedName>
    <definedName name="gfnmgfxmmfg" localSheetId="55" hidden="1">{#N/A,#N/A,FALSE,"informes"}</definedName>
    <definedName name="gfnmgfxmmfg" localSheetId="56" hidden="1">{#N/A,#N/A,FALSE,"informes"}</definedName>
    <definedName name="gfnmgfxmmfg" localSheetId="59" hidden="1">{#N/A,#N/A,FALSE,"informes"}</definedName>
    <definedName name="gfnmgfxmmfg" localSheetId="62" hidden="1">{#N/A,#N/A,FALSE,"informes"}</definedName>
    <definedName name="gfnmgfxmmfg" localSheetId="78" hidden="1">{#N/A,#N/A,FALSE,"informes"}</definedName>
    <definedName name="gfnmgfxmmfg" localSheetId="79" hidden="1">{#N/A,#N/A,FALSE,"informes"}</definedName>
    <definedName name="gfnmgfxmmfg" localSheetId="80" hidden="1">{#N/A,#N/A,FALSE,"informes"}</definedName>
    <definedName name="gfnmgfxmmfg" localSheetId="83" hidden="1">{#N/A,#N/A,FALSE,"informes"}</definedName>
    <definedName name="gfnmgfxmmfg" localSheetId="86" hidden="1">{#N/A,#N/A,FALSE,"informes"}</definedName>
    <definedName name="gfnmgfxmmfg" localSheetId="46" hidden="1">{#N/A,#N/A,FALSE,"informes"}</definedName>
    <definedName name="gfnmgfxmmfg" localSheetId="37" hidden="1">{#N/A,#N/A,FALSE,"informes"}</definedName>
    <definedName name="gfnmgfxmmfg" localSheetId="38" hidden="1">{#N/A,#N/A,FALSE,"informes"}</definedName>
    <definedName name="gfnmgfxmmfg" localSheetId="40" hidden="1">{#N/A,#N/A,FALSE,"informes"}</definedName>
    <definedName name="gfnmgfxmmfg" localSheetId="23" hidden="1">{#N/A,#N/A,FALSE,"informes"}</definedName>
    <definedName name="gfnmgfxmmfg" localSheetId="24" hidden="1">{#N/A,#N/A,FALSE,"informes"}</definedName>
    <definedName name="gfnmgfxmmfg" localSheetId="25" hidden="1">{#N/A,#N/A,FALSE,"informes"}</definedName>
    <definedName name="gfnmgfxmmfg" localSheetId="26" hidden="1">{#N/A,#N/A,FALSE,"informes"}</definedName>
    <definedName name="gfnmgfxmmfg" localSheetId="27" hidden="1">{#N/A,#N/A,FALSE,"informes"}</definedName>
    <definedName name="gfnmgfxmmfg" localSheetId="28" hidden="1">{#N/A,#N/A,FALSE,"informes"}</definedName>
    <definedName name="gfnmgfxmmfg" localSheetId="33" hidden="1">{#N/A,#N/A,FALSE,"informes"}</definedName>
    <definedName name="gfnmgfxmmfg" localSheetId="35" hidden="1">{#N/A,#N/A,FALSE,"informes"}</definedName>
    <definedName name="gfnmgfxmmfg" localSheetId="41" hidden="1">{#N/A,#N/A,FALSE,"informes"}</definedName>
    <definedName name="gfnmgfxmmfg" localSheetId="43" hidden="1">{#N/A,#N/A,FALSE,"informes"}</definedName>
    <definedName name="gfnmgfxmmfg" localSheetId="87" hidden="1">{#N/A,#N/A,FALSE,"informes"}</definedName>
    <definedName name="gfnmgfxmmfg" hidden="1">{#N/A,#N/A,FALSE,"informes"}</definedName>
    <definedName name="gg" localSheetId="7" hidden="1">{#N/A,#N/A,FALSE,"informes"}</definedName>
    <definedName name="gg" localSheetId="8" hidden="1">{#N/A,#N/A,FALSE,"informes"}</definedName>
    <definedName name="gg" localSheetId="9" hidden="1">{#N/A,#N/A,FALSE,"informes"}</definedName>
    <definedName name="gg" localSheetId="10" hidden="1">{#N/A,#N/A,FALSE,"informes"}</definedName>
    <definedName name="gg" localSheetId="11" hidden="1">{#N/A,#N/A,FALSE,"informes"}</definedName>
    <definedName name="gg" localSheetId="12" hidden="1">{#N/A,#N/A,FALSE,"informes"}</definedName>
    <definedName name="gg" localSheetId="13" hidden="1">{#N/A,#N/A,FALSE,"informes"}</definedName>
    <definedName name="gg" localSheetId="14" hidden="1">{#N/A,#N/A,FALSE,"informes"}</definedName>
    <definedName name="gg" localSheetId="15" hidden="1">{#N/A,#N/A,FALSE,"informes"}</definedName>
    <definedName name="gg" localSheetId="17" hidden="1">{#N/A,#N/A,FALSE,"informes"}</definedName>
    <definedName name="gg" localSheetId="18" hidden="1">{#N/A,#N/A,FALSE,"informes"}</definedName>
    <definedName name="gg" localSheetId="19" hidden="1">{#N/A,#N/A,FALSE,"informes"}</definedName>
    <definedName name="gg" localSheetId="20" hidden="1">{#N/A,#N/A,FALSE,"informes"}</definedName>
    <definedName name="gg" localSheetId="21" hidden="1">{#N/A,#N/A,FALSE,"informes"}</definedName>
    <definedName name="gg" localSheetId="22" hidden="1">{#N/A,#N/A,FALSE,"informes"}</definedName>
    <definedName name="gg" localSheetId="29" hidden="1">{#N/A,#N/A,FALSE,"informes"}</definedName>
    <definedName name="gg" localSheetId="32" hidden="1">{#N/A,#N/A,FALSE,"informes"}</definedName>
    <definedName name="gg" localSheetId="34" hidden="1">{#N/A,#N/A,FALSE,"informes"}</definedName>
    <definedName name="gg" localSheetId="36" hidden="1">{#N/A,#N/A,FALSE,"informes"}</definedName>
    <definedName name="gg" localSheetId="39" hidden="1">{#N/A,#N/A,FALSE,"informes"}</definedName>
    <definedName name="gg" localSheetId="45" hidden="1">{#N/A,#N/A,FALSE,"informes"}</definedName>
    <definedName name="gg" localSheetId="54" hidden="1">{#N/A,#N/A,FALSE,"informes"}</definedName>
    <definedName name="gg" localSheetId="55" hidden="1">{#N/A,#N/A,FALSE,"informes"}</definedName>
    <definedName name="gg" localSheetId="56" hidden="1">{#N/A,#N/A,FALSE,"informes"}</definedName>
    <definedName name="gg" localSheetId="59" hidden="1">{#N/A,#N/A,FALSE,"informes"}</definedName>
    <definedName name="gg" localSheetId="62" hidden="1">{#N/A,#N/A,FALSE,"informes"}</definedName>
    <definedName name="gg" localSheetId="78" hidden="1">{#N/A,#N/A,FALSE,"informes"}</definedName>
    <definedName name="gg" localSheetId="79" hidden="1">{#N/A,#N/A,FALSE,"informes"}</definedName>
    <definedName name="gg" localSheetId="80" hidden="1">{#N/A,#N/A,FALSE,"informes"}</definedName>
    <definedName name="gg" localSheetId="83" hidden="1">{#N/A,#N/A,FALSE,"informes"}</definedName>
    <definedName name="gg" localSheetId="86" hidden="1">{#N/A,#N/A,FALSE,"informes"}</definedName>
    <definedName name="gg" localSheetId="46" hidden="1">{#N/A,#N/A,FALSE,"informes"}</definedName>
    <definedName name="gg" localSheetId="37" hidden="1">{#N/A,#N/A,FALSE,"informes"}</definedName>
    <definedName name="gg" localSheetId="38" hidden="1">{#N/A,#N/A,FALSE,"informes"}</definedName>
    <definedName name="gg" localSheetId="40" hidden="1">{#N/A,#N/A,FALSE,"informes"}</definedName>
    <definedName name="gg" localSheetId="23" hidden="1">{#N/A,#N/A,FALSE,"informes"}</definedName>
    <definedName name="gg" localSheetId="24" hidden="1">{#N/A,#N/A,FALSE,"informes"}</definedName>
    <definedName name="gg" localSheetId="25" hidden="1">{#N/A,#N/A,FALSE,"informes"}</definedName>
    <definedName name="gg" localSheetId="26" hidden="1">{#N/A,#N/A,FALSE,"informes"}</definedName>
    <definedName name="gg" localSheetId="27" hidden="1">{#N/A,#N/A,FALSE,"informes"}</definedName>
    <definedName name="gg" localSheetId="28" hidden="1">{#N/A,#N/A,FALSE,"informes"}</definedName>
    <definedName name="gg" localSheetId="33" hidden="1">{#N/A,#N/A,FALSE,"informes"}</definedName>
    <definedName name="gg" localSheetId="35" hidden="1">{#N/A,#N/A,FALSE,"informes"}</definedName>
    <definedName name="gg" localSheetId="41" hidden="1">{#N/A,#N/A,FALSE,"informes"}</definedName>
    <definedName name="gg" localSheetId="43" hidden="1">{#N/A,#N/A,FALSE,"informes"}</definedName>
    <definedName name="gg" localSheetId="87" hidden="1">{#N/A,#N/A,FALSE,"informes"}</definedName>
    <definedName name="gg" hidden="1">{#N/A,#N/A,FALSE,"informes"}</definedName>
    <definedName name="ggg" localSheetId="8" hidden="1">{"'1999'!$A$1:$F$66"}</definedName>
    <definedName name="ggg" localSheetId="17" hidden="1">{"'1999'!$A$1:$F$66"}</definedName>
    <definedName name="ggg" localSheetId="18" hidden="1">{"'1999'!$A$1:$F$66"}</definedName>
    <definedName name="ggg" localSheetId="19" hidden="1">{"'1999'!$A$1:$F$66"}</definedName>
    <definedName name="ggg" localSheetId="20" hidden="1">{"'1999'!$A$1:$F$66"}</definedName>
    <definedName name="ggg" localSheetId="21" hidden="1">{"'1999'!$A$1:$F$66"}</definedName>
    <definedName name="ggg" localSheetId="22" hidden="1">{"'1999'!$A$1:$F$66"}</definedName>
    <definedName name="ggg" localSheetId="29" hidden="1">{"'1999'!$A$1:$F$66"}</definedName>
    <definedName name="ggg" localSheetId="46" hidden="1">{"'1999'!$A$1:$F$66"}</definedName>
    <definedName name="ggg" localSheetId="23" hidden="1">{"'1999'!$A$1:$F$66"}</definedName>
    <definedName name="ggg" localSheetId="24" hidden="1">{"'1999'!$A$1:$F$66"}</definedName>
    <definedName name="ggg" localSheetId="25" hidden="1">{"'1999'!$A$1:$F$66"}</definedName>
    <definedName name="ggg" localSheetId="26" hidden="1">{"'1999'!$A$1:$F$66"}</definedName>
    <definedName name="ggg" localSheetId="27" hidden="1">{"'1999'!$A$1:$F$66"}</definedName>
    <definedName name="ggg" localSheetId="28" hidden="1">{"'1999'!$A$1:$F$66"}</definedName>
    <definedName name="ggg" hidden="1">{"'1999'!$A$1:$F$66"}</definedName>
    <definedName name="ggggggggggggggggggggg" localSheetId="8" hidden="1">{"'1999'!$A$1:$F$66"}</definedName>
    <definedName name="ggggggggggggggggggggg" localSheetId="17" hidden="1">{"'1999'!$A$1:$F$66"}</definedName>
    <definedName name="ggggggggggggggggggggg" localSheetId="18" hidden="1">{"'1999'!$A$1:$F$66"}</definedName>
    <definedName name="ggggggggggggggggggggg" localSheetId="19" hidden="1">{"'1999'!$A$1:$F$66"}</definedName>
    <definedName name="ggggggggggggggggggggg" localSheetId="20" hidden="1">{"'1999'!$A$1:$F$66"}</definedName>
    <definedName name="ggggggggggggggggggggg" localSheetId="21" hidden="1">{"'1999'!$A$1:$F$66"}</definedName>
    <definedName name="ggggggggggggggggggggg" localSheetId="22" hidden="1">{"'1999'!$A$1:$F$66"}</definedName>
    <definedName name="ggggggggggggggggggggg" localSheetId="29" hidden="1">{"'1999'!$A$1:$F$66"}</definedName>
    <definedName name="ggggggggggggggggggggg" localSheetId="46" hidden="1">{"'1999'!$A$1:$F$66"}</definedName>
    <definedName name="ggggggggggggggggggggg" localSheetId="23" hidden="1">{"'1999'!$A$1:$F$66"}</definedName>
    <definedName name="ggggggggggggggggggggg" localSheetId="24" hidden="1">{"'1999'!$A$1:$F$66"}</definedName>
    <definedName name="ggggggggggggggggggggg" localSheetId="25" hidden="1">{"'1999'!$A$1:$F$66"}</definedName>
    <definedName name="ggggggggggggggggggggg" localSheetId="26" hidden="1">{"'1999'!$A$1:$F$66"}</definedName>
    <definedName name="ggggggggggggggggggggg" localSheetId="27" hidden="1">{"'1999'!$A$1:$F$66"}</definedName>
    <definedName name="ggggggggggggggggggggg" localSheetId="28" hidden="1">{"'1999'!$A$1:$F$66"}</definedName>
    <definedName name="ggggggggggggggggggggg" hidden="1">{"'1999'!$A$1:$F$66"}</definedName>
    <definedName name="GGperc" localSheetId="7">#REF!</definedName>
    <definedName name="GGperc" localSheetId="22">#REF!</definedName>
    <definedName name="GGperc" localSheetId="45">#REF!</definedName>
    <definedName name="GGperc" localSheetId="46">#REF!</definedName>
    <definedName name="GGperc" localSheetId="41">#REF!</definedName>
    <definedName name="GGperc" localSheetId="43">#REF!</definedName>
    <definedName name="GGperc">#REF!</definedName>
    <definedName name="ghg" localSheetId="7">#REF!</definedName>
    <definedName name="ghg" localSheetId="22">#REF!</definedName>
    <definedName name="ghg" localSheetId="32">#REF!</definedName>
    <definedName name="ghg" localSheetId="34">#REF!</definedName>
    <definedName name="ghg" localSheetId="36">#REF!</definedName>
    <definedName name="ghg" localSheetId="39">#REF!</definedName>
    <definedName name="ghg" localSheetId="37">#REF!</definedName>
    <definedName name="ghg" localSheetId="38">#REF!</definedName>
    <definedName name="ghg" localSheetId="40">#REF!</definedName>
    <definedName name="ghg" localSheetId="33">#REF!</definedName>
    <definedName name="ghg" localSheetId="35">#REF!</definedName>
    <definedName name="ghg" localSheetId="41">#REF!</definedName>
    <definedName name="ghg" localSheetId="43">#REF!</definedName>
    <definedName name="ghg">#REF!</definedName>
    <definedName name="ghgmzxdfd" localSheetId="8" hidden="1">{"'1999'!$A$1:$F$66"}</definedName>
    <definedName name="ghgmzxdfd" localSheetId="17" hidden="1">{"'1999'!$A$1:$F$66"}</definedName>
    <definedName name="ghgmzxdfd" localSheetId="18" hidden="1">{"'1999'!$A$1:$F$66"}</definedName>
    <definedName name="ghgmzxdfd" localSheetId="19" hidden="1">{"'1999'!$A$1:$F$66"}</definedName>
    <definedName name="ghgmzxdfd" localSheetId="20" hidden="1">{"'1999'!$A$1:$F$66"}</definedName>
    <definedName name="ghgmzxdfd" localSheetId="21" hidden="1">{"'1999'!$A$1:$F$66"}</definedName>
    <definedName name="ghgmzxdfd" localSheetId="22" hidden="1">{"'1999'!$A$1:$F$66"}</definedName>
    <definedName name="ghgmzxdfd" localSheetId="29" hidden="1">{"'1999'!$A$1:$F$66"}</definedName>
    <definedName name="ghgmzxdfd" localSheetId="46" hidden="1">{"'1999'!$A$1:$F$66"}</definedName>
    <definedName name="ghgmzxdfd" localSheetId="23" hidden="1">{"'1999'!$A$1:$F$66"}</definedName>
    <definedName name="ghgmzxdfd" localSheetId="24" hidden="1">{"'1999'!$A$1:$F$66"}</definedName>
    <definedName name="ghgmzxdfd" localSheetId="25" hidden="1">{"'1999'!$A$1:$F$66"}</definedName>
    <definedName name="ghgmzxdfd" localSheetId="26" hidden="1">{"'1999'!$A$1:$F$66"}</definedName>
    <definedName name="ghgmzxdfd" localSheetId="27" hidden="1">{"'1999'!$A$1:$F$66"}</definedName>
    <definedName name="ghgmzxdfd" localSheetId="28" hidden="1">{"'1999'!$A$1:$F$66"}</definedName>
    <definedName name="ghgmzxdfd" hidden="1">{"'1999'!$A$1:$F$66"}</definedName>
    <definedName name="ghhhhhhhhhhhhhhhhhhhhhhhh" localSheetId="7" hidden="1">{"PAGOS DOLARES",#N/A,FALSE,"informes"}</definedName>
    <definedName name="ghhhhhhhhhhhhhhhhhhhhhhhh" localSheetId="8" hidden="1">{"PAGOS DOLARES",#N/A,FALSE,"informes"}</definedName>
    <definedName name="ghhhhhhhhhhhhhhhhhhhhhhhh" localSheetId="9" hidden="1">{"PAGOS DOLARES",#N/A,FALSE,"informes"}</definedName>
    <definedName name="ghhhhhhhhhhhhhhhhhhhhhhhh" localSheetId="10" hidden="1">{"PAGOS DOLARES",#N/A,FALSE,"informes"}</definedName>
    <definedName name="ghhhhhhhhhhhhhhhhhhhhhhhh" localSheetId="11" hidden="1">{"PAGOS DOLARES",#N/A,FALSE,"informes"}</definedName>
    <definedName name="ghhhhhhhhhhhhhhhhhhhhhhhh" localSheetId="12" hidden="1">{"PAGOS DOLARES",#N/A,FALSE,"informes"}</definedName>
    <definedName name="ghhhhhhhhhhhhhhhhhhhhhhhh" localSheetId="13" hidden="1">{"PAGOS DOLARES",#N/A,FALSE,"informes"}</definedName>
    <definedName name="ghhhhhhhhhhhhhhhhhhhhhhhh" localSheetId="14" hidden="1">{"PAGOS DOLARES",#N/A,FALSE,"informes"}</definedName>
    <definedName name="ghhhhhhhhhhhhhhhhhhhhhhhh" localSheetId="15" hidden="1">{"PAGOS DOLARES",#N/A,FALSE,"informes"}</definedName>
    <definedName name="ghhhhhhhhhhhhhhhhhhhhhhhh" localSheetId="17" hidden="1">{"PAGOS DOLARES",#N/A,FALSE,"informes"}</definedName>
    <definedName name="ghhhhhhhhhhhhhhhhhhhhhhhh" localSheetId="18" hidden="1">{"PAGOS DOLARES",#N/A,FALSE,"informes"}</definedName>
    <definedName name="ghhhhhhhhhhhhhhhhhhhhhhhh" localSheetId="19" hidden="1">{"PAGOS DOLARES",#N/A,FALSE,"informes"}</definedName>
    <definedName name="ghhhhhhhhhhhhhhhhhhhhhhhh" localSheetId="20" hidden="1">{"PAGOS DOLARES",#N/A,FALSE,"informes"}</definedName>
    <definedName name="ghhhhhhhhhhhhhhhhhhhhhhhh" localSheetId="21" hidden="1">{"PAGOS DOLARES",#N/A,FALSE,"informes"}</definedName>
    <definedName name="ghhhhhhhhhhhhhhhhhhhhhhhh" localSheetId="22" hidden="1">{"PAGOS DOLARES",#N/A,FALSE,"informes"}</definedName>
    <definedName name="ghhhhhhhhhhhhhhhhhhhhhhhh" localSheetId="29" hidden="1">{"PAGOS DOLARES",#N/A,FALSE,"informes"}</definedName>
    <definedName name="ghhhhhhhhhhhhhhhhhhhhhhhh" localSheetId="32" hidden="1">{"PAGOS DOLARES",#N/A,FALSE,"informes"}</definedName>
    <definedName name="ghhhhhhhhhhhhhhhhhhhhhhhh" localSheetId="34" hidden="1">{"PAGOS DOLARES",#N/A,FALSE,"informes"}</definedName>
    <definedName name="ghhhhhhhhhhhhhhhhhhhhhhhh" localSheetId="36" hidden="1">{"PAGOS DOLARES",#N/A,FALSE,"informes"}</definedName>
    <definedName name="ghhhhhhhhhhhhhhhhhhhhhhhh" localSheetId="39" hidden="1">{"PAGOS DOLARES",#N/A,FALSE,"informes"}</definedName>
    <definedName name="ghhhhhhhhhhhhhhhhhhhhhhhh" localSheetId="45" hidden="1">{"PAGOS DOLARES",#N/A,FALSE,"informes"}</definedName>
    <definedName name="ghhhhhhhhhhhhhhhhhhhhhhhh" localSheetId="54" hidden="1">{"PAGOS DOLARES",#N/A,FALSE,"informes"}</definedName>
    <definedName name="ghhhhhhhhhhhhhhhhhhhhhhhh" localSheetId="55" hidden="1">{"PAGOS DOLARES",#N/A,FALSE,"informes"}</definedName>
    <definedName name="ghhhhhhhhhhhhhhhhhhhhhhhh" localSheetId="56" hidden="1">{"PAGOS DOLARES",#N/A,FALSE,"informes"}</definedName>
    <definedName name="ghhhhhhhhhhhhhhhhhhhhhhhh" localSheetId="59" hidden="1">{"PAGOS DOLARES",#N/A,FALSE,"informes"}</definedName>
    <definedName name="ghhhhhhhhhhhhhhhhhhhhhhhh" localSheetId="62" hidden="1">{"PAGOS DOLARES",#N/A,FALSE,"informes"}</definedName>
    <definedName name="ghhhhhhhhhhhhhhhhhhhhhhhh" localSheetId="78" hidden="1">{"PAGOS DOLARES",#N/A,FALSE,"informes"}</definedName>
    <definedName name="ghhhhhhhhhhhhhhhhhhhhhhhh" localSheetId="79" hidden="1">{"PAGOS DOLARES",#N/A,FALSE,"informes"}</definedName>
    <definedName name="ghhhhhhhhhhhhhhhhhhhhhhhh" localSheetId="80" hidden="1">{"PAGOS DOLARES",#N/A,FALSE,"informes"}</definedName>
    <definedName name="ghhhhhhhhhhhhhhhhhhhhhhhh" localSheetId="83" hidden="1">{"PAGOS DOLARES",#N/A,FALSE,"informes"}</definedName>
    <definedName name="ghhhhhhhhhhhhhhhhhhhhhhhh" localSheetId="86" hidden="1">{"PAGOS DOLARES",#N/A,FALSE,"informes"}</definedName>
    <definedName name="ghhhhhhhhhhhhhhhhhhhhhhhh" localSheetId="46" hidden="1">{"PAGOS DOLARES",#N/A,FALSE,"informes"}</definedName>
    <definedName name="ghhhhhhhhhhhhhhhhhhhhhhhh" localSheetId="37" hidden="1">{"PAGOS DOLARES",#N/A,FALSE,"informes"}</definedName>
    <definedName name="ghhhhhhhhhhhhhhhhhhhhhhhh" localSheetId="38" hidden="1">{"PAGOS DOLARES",#N/A,FALSE,"informes"}</definedName>
    <definedName name="ghhhhhhhhhhhhhhhhhhhhhhhh" localSheetId="40" hidden="1">{"PAGOS DOLARES",#N/A,FALSE,"informes"}</definedName>
    <definedName name="ghhhhhhhhhhhhhhhhhhhhhhhh" localSheetId="23" hidden="1">{"PAGOS DOLARES",#N/A,FALSE,"informes"}</definedName>
    <definedName name="ghhhhhhhhhhhhhhhhhhhhhhhh" localSheetId="24" hidden="1">{"PAGOS DOLARES",#N/A,FALSE,"informes"}</definedName>
    <definedName name="ghhhhhhhhhhhhhhhhhhhhhhhh" localSheetId="25" hidden="1">{"PAGOS DOLARES",#N/A,FALSE,"informes"}</definedName>
    <definedName name="ghhhhhhhhhhhhhhhhhhhhhhhh" localSheetId="26" hidden="1">{"PAGOS DOLARES",#N/A,FALSE,"informes"}</definedName>
    <definedName name="ghhhhhhhhhhhhhhhhhhhhhhhh" localSheetId="27" hidden="1">{"PAGOS DOLARES",#N/A,FALSE,"informes"}</definedName>
    <definedName name="ghhhhhhhhhhhhhhhhhhhhhhhh" localSheetId="28" hidden="1">{"PAGOS DOLARES",#N/A,FALSE,"informes"}</definedName>
    <definedName name="ghhhhhhhhhhhhhhhhhhhhhhhh" localSheetId="33" hidden="1">{"PAGOS DOLARES",#N/A,FALSE,"informes"}</definedName>
    <definedName name="ghhhhhhhhhhhhhhhhhhhhhhhh" localSheetId="35" hidden="1">{"PAGOS DOLARES",#N/A,FALSE,"informes"}</definedName>
    <definedName name="ghhhhhhhhhhhhhhhhhhhhhhhh" localSheetId="41" hidden="1">{"PAGOS DOLARES",#N/A,FALSE,"informes"}</definedName>
    <definedName name="ghhhhhhhhhhhhhhhhhhhhhhhh" localSheetId="43" hidden="1">{"PAGOS DOLARES",#N/A,FALSE,"informes"}</definedName>
    <definedName name="ghhhhhhhhhhhhhhhhhhhhhhhh" localSheetId="87" hidden="1">{"PAGOS DOLARES",#N/A,FALSE,"informes"}</definedName>
    <definedName name="ghhhhhhhhhhhhhhhhhhhhhhhh" hidden="1">{"PAGOS DOLARES",#N/A,FALSE,"informes"}</definedName>
    <definedName name="ghyt" localSheetId="8" hidden="1">{"'1999'!$A$1:$F$66"}</definedName>
    <definedName name="ghyt" localSheetId="17" hidden="1">{"'1999'!$A$1:$F$66"}</definedName>
    <definedName name="ghyt" localSheetId="18" hidden="1">{"'1999'!$A$1:$F$66"}</definedName>
    <definedName name="ghyt" localSheetId="19" hidden="1">{"'1999'!$A$1:$F$66"}</definedName>
    <definedName name="ghyt" localSheetId="20" hidden="1">{"'1999'!$A$1:$F$66"}</definedName>
    <definedName name="ghyt" localSheetId="21" hidden="1">{"'1999'!$A$1:$F$66"}</definedName>
    <definedName name="ghyt" localSheetId="22" hidden="1">{"'1999'!$A$1:$F$66"}</definedName>
    <definedName name="ghyt" localSheetId="29" hidden="1">{"'1999'!$A$1:$F$66"}</definedName>
    <definedName name="ghyt" localSheetId="46" hidden="1">{"'1999'!$A$1:$F$66"}</definedName>
    <definedName name="ghyt" localSheetId="23" hidden="1">{"'1999'!$A$1:$F$66"}</definedName>
    <definedName name="ghyt" localSheetId="24" hidden="1">{"'1999'!$A$1:$F$66"}</definedName>
    <definedName name="ghyt" localSheetId="25" hidden="1">{"'1999'!$A$1:$F$66"}</definedName>
    <definedName name="ghyt" localSheetId="26" hidden="1">{"'1999'!$A$1:$F$66"}</definedName>
    <definedName name="ghyt" localSheetId="27" hidden="1">{"'1999'!$A$1:$F$66"}</definedName>
    <definedName name="ghyt" localSheetId="28" hidden="1">{"'1999'!$A$1:$F$66"}</definedName>
    <definedName name="ghyt" hidden="1">{"'1999'!$A$1:$F$66"}</definedName>
    <definedName name="GIGBCDOWJONES" localSheetId="7">#REF!</definedName>
    <definedName name="GIGBCDOWJONES" localSheetId="22">#REF!</definedName>
    <definedName name="GIGBCDOWJONES" localSheetId="45">#REF!</definedName>
    <definedName name="GIGBCDOWJONES" localSheetId="46">#REF!</definedName>
    <definedName name="GIGBCDOWJONES" localSheetId="41">#REF!</definedName>
    <definedName name="GIGBCDOWJONES" localSheetId="43">#REF!</definedName>
    <definedName name="GIGBCDOWJONES">#REF!</definedName>
    <definedName name="GILÑ" localSheetId="7" hidden="1">{#N/A,#N/A,FALSE,"informes"}</definedName>
    <definedName name="GILÑ" localSheetId="8" hidden="1">{#N/A,#N/A,FALSE,"informes"}</definedName>
    <definedName name="GILÑ" localSheetId="10" hidden="1">{#N/A,#N/A,FALSE,"informes"}</definedName>
    <definedName name="GILÑ" localSheetId="11" hidden="1">{#N/A,#N/A,FALSE,"informes"}</definedName>
    <definedName name="GILÑ" localSheetId="12" hidden="1">{#N/A,#N/A,FALSE,"informes"}</definedName>
    <definedName name="GILÑ" localSheetId="13" hidden="1">{#N/A,#N/A,FALSE,"informes"}</definedName>
    <definedName name="GILÑ" localSheetId="14" hidden="1">{#N/A,#N/A,FALSE,"informes"}</definedName>
    <definedName name="GILÑ" localSheetId="15" hidden="1">{#N/A,#N/A,FALSE,"informes"}</definedName>
    <definedName name="GILÑ" localSheetId="17" hidden="1">{#N/A,#N/A,FALSE,"informes"}</definedName>
    <definedName name="GILÑ" localSheetId="18" hidden="1">{#N/A,#N/A,FALSE,"informes"}</definedName>
    <definedName name="GILÑ" localSheetId="19" hidden="1">{#N/A,#N/A,FALSE,"informes"}</definedName>
    <definedName name="GILÑ" localSheetId="20" hidden="1">{#N/A,#N/A,FALSE,"informes"}</definedName>
    <definedName name="GILÑ" localSheetId="21" hidden="1">{#N/A,#N/A,FALSE,"informes"}</definedName>
    <definedName name="GILÑ" localSheetId="22" hidden="1">{#N/A,#N/A,FALSE,"informes"}</definedName>
    <definedName name="GILÑ" localSheetId="29" hidden="1">{#N/A,#N/A,FALSE,"informes"}</definedName>
    <definedName name="GILÑ" localSheetId="32" hidden="1">{#N/A,#N/A,FALSE,"informes"}</definedName>
    <definedName name="GILÑ" localSheetId="34" hidden="1">{#N/A,#N/A,FALSE,"informes"}</definedName>
    <definedName name="GILÑ" localSheetId="36" hidden="1">{#N/A,#N/A,FALSE,"informes"}</definedName>
    <definedName name="GILÑ" localSheetId="39" hidden="1">{#N/A,#N/A,FALSE,"informes"}</definedName>
    <definedName name="GILÑ" localSheetId="45" hidden="1">{#N/A,#N/A,FALSE,"informes"}</definedName>
    <definedName name="GILÑ" localSheetId="46" hidden="1">{#N/A,#N/A,FALSE,"informes"}</definedName>
    <definedName name="GILÑ" localSheetId="37" hidden="1">{#N/A,#N/A,FALSE,"informes"}</definedName>
    <definedName name="GILÑ" localSheetId="38" hidden="1">{#N/A,#N/A,FALSE,"informes"}</definedName>
    <definedName name="GILÑ" localSheetId="40" hidden="1">{#N/A,#N/A,FALSE,"informes"}</definedName>
    <definedName name="GILÑ" localSheetId="23" hidden="1">{#N/A,#N/A,FALSE,"informes"}</definedName>
    <definedName name="GILÑ" localSheetId="24" hidden="1">{#N/A,#N/A,FALSE,"informes"}</definedName>
    <definedName name="GILÑ" localSheetId="25" hidden="1">{#N/A,#N/A,FALSE,"informes"}</definedName>
    <definedName name="GILÑ" localSheetId="26" hidden="1">{#N/A,#N/A,FALSE,"informes"}</definedName>
    <definedName name="GILÑ" localSheetId="27" hidden="1">{#N/A,#N/A,FALSE,"informes"}</definedName>
    <definedName name="GILÑ" localSheetId="28" hidden="1">{#N/A,#N/A,FALSE,"informes"}</definedName>
    <definedName name="GILÑ" localSheetId="33" hidden="1">{#N/A,#N/A,FALSE,"informes"}</definedName>
    <definedName name="GILÑ" localSheetId="35" hidden="1">{#N/A,#N/A,FALSE,"informes"}</definedName>
    <definedName name="GILÑ" localSheetId="41" hidden="1">{#N/A,#N/A,FALSE,"informes"}</definedName>
    <definedName name="GILÑ" localSheetId="43" hidden="1">{#N/A,#N/A,FALSE,"informes"}</definedName>
    <definedName name="GILÑ" hidden="1">{#N/A,#N/A,FALSE,"informes"}</definedName>
    <definedName name="gjhg" localSheetId="7" hidden="1">{"empresa",#N/A,FALSE,"xEMPRESA"}</definedName>
    <definedName name="gjhg" localSheetId="8" hidden="1">{"empresa",#N/A,FALSE,"xEMPRESA"}</definedName>
    <definedName name="gjhg" localSheetId="9" hidden="1">{"empresa",#N/A,FALSE,"xEMPRESA"}</definedName>
    <definedName name="gjhg" localSheetId="10" hidden="1">{"empresa",#N/A,FALSE,"xEMPRESA"}</definedName>
    <definedName name="gjhg" localSheetId="11" hidden="1">{"empresa",#N/A,FALSE,"xEMPRESA"}</definedName>
    <definedName name="gjhg" localSheetId="12" hidden="1">{"empresa",#N/A,FALSE,"xEMPRESA"}</definedName>
    <definedName name="gjhg" localSheetId="13" hidden="1">{"empresa",#N/A,FALSE,"xEMPRESA"}</definedName>
    <definedName name="gjhg" localSheetId="14" hidden="1">{"empresa",#N/A,FALSE,"xEMPRESA"}</definedName>
    <definedName name="gjhg" localSheetId="15" hidden="1">{"empresa",#N/A,FALSE,"xEMPRESA"}</definedName>
    <definedName name="gjhg" localSheetId="17" hidden="1">{"empresa",#N/A,FALSE,"xEMPRESA"}</definedName>
    <definedName name="gjhg" localSheetId="18" hidden="1">{"empresa",#N/A,FALSE,"xEMPRESA"}</definedName>
    <definedName name="gjhg" localSheetId="19" hidden="1">{"empresa",#N/A,FALSE,"xEMPRESA"}</definedName>
    <definedName name="gjhg" localSheetId="20" hidden="1">{"empresa",#N/A,FALSE,"xEMPRESA"}</definedName>
    <definedName name="gjhg" localSheetId="21" hidden="1">{"empresa",#N/A,FALSE,"xEMPRESA"}</definedName>
    <definedName name="gjhg" localSheetId="22" hidden="1">{"empresa",#N/A,FALSE,"xEMPRESA"}</definedName>
    <definedName name="gjhg" localSheetId="29" hidden="1">{"empresa",#N/A,FALSE,"xEMPRESA"}</definedName>
    <definedName name="gjhg" localSheetId="32" hidden="1">{"empresa",#N/A,FALSE,"xEMPRESA"}</definedName>
    <definedName name="gjhg" localSheetId="34" hidden="1">{"empresa",#N/A,FALSE,"xEMPRESA"}</definedName>
    <definedName name="gjhg" localSheetId="36" hidden="1">{"empresa",#N/A,FALSE,"xEMPRESA"}</definedName>
    <definedName name="gjhg" localSheetId="39" hidden="1">{"empresa",#N/A,FALSE,"xEMPRESA"}</definedName>
    <definedName name="gjhg" localSheetId="45" hidden="1">{"empresa",#N/A,FALSE,"xEMPRESA"}</definedName>
    <definedName name="gjhg" localSheetId="46" hidden="1">{"empresa",#N/A,FALSE,"xEMPRESA"}</definedName>
    <definedName name="gjhg" localSheetId="37" hidden="1">{"empresa",#N/A,FALSE,"xEMPRESA"}</definedName>
    <definedName name="gjhg" localSheetId="38" hidden="1">{"empresa",#N/A,FALSE,"xEMPRESA"}</definedName>
    <definedName name="gjhg" localSheetId="40" hidden="1">{"empresa",#N/A,FALSE,"xEMPRESA"}</definedName>
    <definedName name="gjhg" localSheetId="23" hidden="1">{"empresa",#N/A,FALSE,"xEMPRESA"}</definedName>
    <definedName name="gjhg" localSheetId="24" hidden="1">{"empresa",#N/A,FALSE,"xEMPRESA"}</definedName>
    <definedName name="gjhg" localSheetId="25" hidden="1">{"empresa",#N/A,FALSE,"xEMPRESA"}</definedName>
    <definedName name="gjhg" localSheetId="26" hidden="1">{"empresa",#N/A,FALSE,"xEMPRESA"}</definedName>
    <definedName name="gjhg" localSheetId="27" hidden="1">{"empresa",#N/A,FALSE,"xEMPRESA"}</definedName>
    <definedName name="gjhg" localSheetId="28" hidden="1">{"empresa",#N/A,FALSE,"xEMPRESA"}</definedName>
    <definedName name="gjhg" localSheetId="33" hidden="1">{"empresa",#N/A,FALSE,"xEMPRESA"}</definedName>
    <definedName name="gjhg" localSheetId="35" hidden="1">{"empresa",#N/A,FALSE,"xEMPRESA"}</definedName>
    <definedName name="gjhg" localSheetId="41" hidden="1">{"empresa",#N/A,FALSE,"xEMPRESA"}</definedName>
    <definedName name="gjhg" localSheetId="43" hidden="1">{"empresa",#N/A,FALSE,"xEMPRESA"}</definedName>
    <definedName name="gjhg" hidden="1">{"empresa",#N/A,FALSE,"xEMPRESA"}</definedName>
    <definedName name="gjrtiury6iryrirjyrysyrjyrjstrtjs" localSheetId="7" hidden="1">{#N/A,#N/A,FALSE,"informes"}</definedName>
    <definedName name="gjrtiury6iryrirjyrysyrjyrjstrtjs" localSheetId="8" hidden="1">{#N/A,#N/A,FALSE,"informes"}</definedName>
    <definedName name="gjrtiury6iryrirjyrysyrjyrjstrtjs" localSheetId="9" hidden="1">{#N/A,#N/A,FALSE,"informes"}</definedName>
    <definedName name="gjrtiury6iryrirjyrysyrjyrjstrtjs" localSheetId="10" hidden="1">{#N/A,#N/A,FALSE,"informes"}</definedName>
    <definedName name="gjrtiury6iryrirjyrysyrjyrjstrtjs" localSheetId="11" hidden="1">{#N/A,#N/A,FALSE,"informes"}</definedName>
    <definedName name="gjrtiury6iryrirjyrysyrjyrjstrtjs" localSheetId="12" hidden="1">{#N/A,#N/A,FALSE,"informes"}</definedName>
    <definedName name="gjrtiury6iryrirjyrysyrjyrjstrtjs" localSheetId="13" hidden="1">{#N/A,#N/A,FALSE,"informes"}</definedName>
    <definedName name="gjrtiury6iryrirjyrysyrjyrjstrtjs" localSheetId="14" hidden="1">{#N/A,#N/A,FALSE,"informes"}</definedName>
    <definedName name="gjrtiury6iryrirjyrysyrjyrjstrtjs" localSheetId="15" hidden="1">{#N/A,#N/A,FALSE,"informes"}</definedName>
    <definedName name="gjrtiury6iryrirjyrysyrjyrjstrtjs" localSheetId="17" hidden="1">{#N/A,#N/A,FALSE,"informes"}</definedName>
    <definedName name="gjrtiury6iryrirjyrysyrjyrjstrtjs" localSheetId="18" hidden="1">{#N/A,#N/A,FALSE,"informes"}</definedName>
    <definedName name="gjrtiury6iryrirjyrysyrjyrjstrtjs" localSheetId="19" hidden="1">{#N/A,#N/A,FALSE,"informes"}</definedName>
    <definedName name="gjrtiury6iryrirjyrysyrjyrjstrtjs" localSheetId="20" hidden="1">{#N/A,#N/A,FALSE,"informes"}</definedName>
    <definedName name="gjrtiury6iryrirjyrysyrjyrjstrtjs" localSheetId="21" hidden="1">{#N/A,#N/A,FALSE,"informes"}</definedName>
    <definedName name="gjrtiury6iryrirjyrysyrjyrjstrtjs" localSheetId="22" hidden="1">{#N/A,#N/A,FALSE,"informes"}</definedName>
    <definedName name="gjrtiury6iryrirjyrysyrjyrjstrtjs" localSheetId="29" hidden="1">{#N/A,#N/A,FALSE,"informes"}</definedName>
    <definedName name="gjrtiury6iryrirjyrysyrjyrjstrtjs" localSheetId="32" hidden="1">{#N/A,#N/A,FALSE,"informes"}</definedName>
    <definedName name="gjrtiury6iryrirjyrysyrjyrjstrtjs" localSheetId="34" hidden="1">{#N/A,#N/A,FALSE,"informes"}</definedName>
    <definedName name="gjrtiury6iryrirjyrysyrjyrjstrtjs" localSheetId="36" hidden="1">{#N/A,#N/A,FALSE,"informes"}</definedName>
    <definedName name="gjrtiury6iryrirjyrysyrjyrjstrtjs" localSheetId="39" hidden="1">{#N/A,#N/A,FALSE,"informes"}</definedName>
    <definedName name="gjrtiury6iryrirjyrysyrjyrjstrtjs" localSheetId="45" hidden="1">{#N/A,#N/A,FALSE,"informes"}</definedName>
    <definedName name="gjrtiury6iryrirjyrysyrjyrjstrtjs" localSheetId="54" hidden="1">{#N/A,#N/A,FALSE,"informes"}</definedName>
    <definedName name="gjrtiury6iryrirjyrysyrjyrjstrtjs" localSheetId="55" hidden="1">{#N/A,#N/A,FALSE,"informes"}</definedName>
    <definedName name="gjrtiury6iryrirjyrysyrjyrjstrtjs" localSheetId="56" hidden="1">{#N/A,#N/A,FALSE,"informes"}</definedName>
    <definedName name="gjrtiury6iryrirjyrysyrjyrjstrtjs" localSheetId="59" hidden="1">{#N/A,#N/A,FALSE,"informes"}</definedName>
    <definedName name="gjrtiury6iryrirjyrysyrjyrjstrtjs" localSheetId="62" hidden="1">{#N/A,#N/A,FALSE,"informes"}</definedName>
    <definedName name="gjrtiury6iryrirjyrysyrjyrjstrtjs" localSheetId="78" hidden="1">{#N/A,#N/A,FALSE,"informes"}</definedName>
    <definedName name="gjrtiury6iryrirjyrysyrjyrjstrtjs" localSheetId="79" hidden="1">{#N/A,#N/A,FALSE,"informes"}</definedName>
    <definedName name="gjrtiury6iryrirjyrysyrjyrjstrtjs" localSheetId="80" hidden="1">{#N/A,#N/A,FALSE,"informes"}</definedName>
    <definedName name="gjrtiury6iryrirjyrysyrjyrjstrtjs" localSheetId="83" hidden="1">{#N/A,#N/A,FALSE,"informes"}</definedName>
    <definedName name="gjrtiury6iryrirjyrysyrjyrjstrtjs" localSheetId="86" hidden="1">{#N/A,#N/A,FALSE,"informes"}</definedName>
    <definedName name="gjrtiury6iryrirjyrysyrjyrjstrtjs" localSheetId="46" hidden="1">{#N/A,#N/A,FALSE,"informes"}</definedName>
    <definedName name="gjrtiury6iryrirjyrysyrjyrjstrtjs" localSheetId="37" hidden="1">{#N/A,#N/A,FALSE,"informes"}</definedName>
    <definedName name="gjrtiury6iryrirjyrysyrjyrjstrtjs" localSheetId="38" hidden="1">{#N/A,#N/A,FALSE,"informes"}</definedName>
    <definedName name="gjrtiury6iryrirjyrysyrjyrjstrtjs" localSheetId="40" hidden="1">{#N/A,#N/A,FALSE,"informes"}</definedName>
    <definedName name="gjrtiury6iryrirjyrysyrjyrjstrtjs" localSheetId="23" hidden="1">{#N/A,#N/A,FALSE,"informes"}</definedName>
    <definedName name="gjrtiury6iryrirjyrysyrjyrjstrtjs" localSheetId="24" hidden="1">{#N/A,#N/A,FALSE,"informes"}</definedName>
    <definedName name="gjrtiury6iryrirjyrysyrjyrjstrtjs" localSheetId="25" hidden="1">{#N/A,#N/A,FALSE,"informes"}</definedName>
    <definedName name="gjrtiury6iryrirjyrysyrjyrjstrtjs" localSheetId="26" hidden="1">{#N/A,#N/A,FALSE,"informes"}</definedName>
    <definedName name="gjrtiury6iryrirjyrysyrjyrjstrtjs" localSheetId="27" hidden="1">{#N/A,#N/A,FALSE,"informes"}</definedName>
    <definedName name="gjrtiury6iryrirjyrysyrjyrjstrtjs" localSheetId="28" hidden="1">{#N/A,#N/A,FALSE,"informes"}</definedName>
    <definedName name="gjrtiury6iryrirjyrysyrjyrjstrtjs" localSheetId="33" hidden="1">{#N/A,#N/A,FALSE,"informes"}</definedName>
    <definedName name="gjrtiury6iryrirjyrysyrjyrjstrtjs" localSheetId="35" hidden="1">{#N/A,#N/A,FALSE,"informes"}</definedName>
    <definedName name="gjrtiury6iryrirjyrysyrjyrjstrtjs" localSheetId="41" hidden="1">{#N/A,#N/A,FALSE,"informes"}</definedName>
    <definedName name="gjrtiury6iryrirjyrysyrjyrjstrtjs" localSheetId="43" hidden="1">{#N/A,#N/A,FALSE,"informes"}</definedName>
    <definedName name="gjrtiury6iryrirjyrysyrjyrjstrtjs" localSheetId="87" hidden="1">{#N/A,#N/A,FALSE,"informes"}</definedName>
    <definedName name="gjrtiury6iryrirjyrysyrjyrjstrtjs" hidden="1">{#N/A,#N/A,FALSE,"informes"}</definedName>
    <definedName name="gkljae" localSheetId="7" hidden="1">{"PAGOS DOLARES",#N/A,FALSE,"informes"}</definedName>
    <definedName name="gkljae" localSheetId="8" hidden="1">{"PAGOS DOLARES",#N/A,FALSE,"informes"}</definedName>
    <definedName name="gkljae" localSheetId="9" hidden="1">{"PAGOS DOLARES",#N/A,FALSE,"informes"}</definedName>
    <definedName name="gkljae" localSheetId="10" hidden="1">{"PAGOS DOLARES",#N/A,FALSE,"informes"}</definedName>
    <definedName name="gkljae" localSheetId="11" hidden="1">{"PAGOS DOLARES",#N/A,FALSE,"informes"}</definedName>
    <definedName name="gkljae" localSheetId="12" hidden="1">{"PAGOS DOLARES",#N/A,FALSE,"informes"}</definedName>
    <definedName name="gkljae" localSheetId="13" hidden="1">{"PAGOS DOLARES",#N/A,FALSE,"informes"}</definedName>
    <definedName name="gkljae" localSheetId="14" hidden="1">{"PAGOS DOLARES",#N/A,FALSE,"informes"}</definedName>
    <definedName name="gkljae" localSheetId="15" hidden="1">{"PAGOS DOLARES",#N/A,FALSE,"informes"}</definedName>
    <definedName name="gkljae" localSheetId="17" hidden="1">{"PAGOS DOLARES",#N/A,FALSE,"informes"}</definedName>
    <definedName name="gkljae" localSheetId="18" hidden="1">{"PAGOS DOLARES",#N/A,FALSE,"informes"}</definedName>
    <definedName name="gkljae" localSheetId="19" hidden="1">{"PAGOS DOLARES",#N/A,FALSE,"informes"}</definedName>
    <definedName name="gkljae" localSheetId="20" hidden="1">{"PAGOS DOLARES",#N/A,FALSE,"informes"}</definedName>
    <definedName name="gkljae" localSheetId="21" hidden="1">{"PAGOS DOLARES",#N/A,FALSE,"informes"}</definedName>
    <definedName name="gkljae" localSheetId="22" hidden="1">{"PAGOS DOLARES",#N/A,FALSE,"informes"}</definedName>
    <definedName name="gkljae" localSheetId="29" hidden="1">{"PAGOS DOLARES",#N/A,FALSE,"informes"}</definedName>
    <definedName name="gkljae" localSheetId="32" hidden="1">{"PAGOS DOLARES",#N/A,FALSE,"informes"}</definedName>
    <definedName name="gkljae" localSheetId="34" hidden="1">{"PAGOS DOLARES",#N/A,FALSE,"informes"}</definedName>
    <definedName name="gkljae" localSheetId="36" hidden="1">{"PAGOS DOLARES",#N/A,FALSE,"informes"}</definedName>
    <definedName name="gkljae" localSheetId="39" hidden="1">{"PAGOS DOLARES",#N/A,FALSE,"informes"}</definedName>
    <definedName name="gkljae" localSheetId="45" hidden="1">{"PAGOS DOLARES",#N/A,FALSE,"informes"}</definedName>
    <definedName name="gkljae" localSheetId="54" hidden="1">{"PAGOS DOLARES",#N/A,FALSE,"informes"}</definedName>
    <definedName name="gkljae" localSheetId="55" hidden="1">{"PAGOS DOLARES",#N/A,FALSE,"informes"}</definedName>
    <definedName name="gkljae" localSheetId="56" hidden="1">{"PAGOS DOLARES",#N/A,FALSE,"informes"}</definedName>
    <definedName name="gkljae" localSheetId="59" hidden="1">{"PAGOS DOLARES",#N/A,FALSE,"informes"}</definedName>
    <definedName name="gkljae" localSheetId="62" hidden="1">{"PAGOS DOLARES",#N/A,FALSE,"informes"}</definedName>
    <definedName name="gkljae" localSheetId="78" hidden="1">{"PAGOS DOLARES",#N/A,FALSE,"informes"}</definedName>
    <definedName name="gkljae" localSheetId="79" hidden="1">{"PAGOS DOLARES",#N/A,FALSE,"informes"}</definedName>
    <definedName name="gkljae" localSheetId="80" hidden="1">{"PAGOS DOLARES",#N/A,FALSE,"informes"}</definedName>
    <definedName name="gkljae" localSheetId="83" hidden="1">{"PAGOS DOLARES",#N/A,FALSE,"informes"}</definedName>
    <definedName name="gkljae" localSheetId="86" hidden="1">{"PAGOS DOLARES",#N/A,FALSE,"informes"}</definedName>
    <definedName name="gkljae" localSheetId="46" hidden="1">{"PAGOS DOLARES",#N/A,FALSE,"informes"}</definedName>
    <definedName name="gkljae" localSheetId="37" hidden="1">{"PAGOS DOLARES",#N/A,FALSE,"informes"}</definedName>
    <definedName name="gkljae" localSheetId="38" hidden="1">{"PAGOS DOLARES",#N/A,FALSE,"informes"}</definedName>
    <definedName name="gkljae" localSheetId="40" hidden="1">{"PAGOS DOLARES",#N/A,FALSE,"informes"}</definedName>
    <definedName name="gkljae" localSheetId="23" hidden="1">{"PAGOS DOLARES",#N/A,FALSE,"informes"}</definedName>
    <definedName name="gkljae" localSheetId="24" hidden="1">{"PAGOS DOLARES",#N/A,FALSE,"informes"}</definedName>
    <definedName name="gkljae" localSheetId="25" hidden="1">{"PAGOS DOLARES",#N/A,FALSE,"informes"}</definedName>
    <definedName name="gkljae" localSheetId="26" hidden="1">{"PAGOS DOLARES",#N/A,FALSE,"informes"}</definedName>
    <definedName name="gkljae" localSheetId="27" hidden="1">{"PAGOS DOLARES",#N/A,FALSE,"informes"}</definedName>
    <definedName name="gkljae" localSheetId="28" hidden="1">{"PAGOS DOLARES",#N/A,FALSE,"informes"}</definedName>
    <definedName name="gkljae" localSheetId="33" hidden="1">{"PAGOS DOLARES",#N/A,FALSE,"informes"}</definedName>
    <definedName name="gkljae" localSheetId="35" hidden="1">{"PAGOS DOLARES",#N/A,FALSE,"informes"}</definedName>
    <definedName name="gkljae" localSheetId="41" hidden="1">{"PAGOS DOLARES",#N/A,FALSE,"informes"}</definedName>
    <definedName name="gkljae" localSheetId="43" hidden="1">{"PAGOS DOLARES",#N/A,FALSE,"informes"}</definedName>
    <definedName name="gkljae" localSheetId="87" hidden="1">{"PAGOS DOLARES",#N/A,FALSE,"informes"}</definedName>
    <definedName name="gkljae" hidden="1">{"PAGOS DOLARES",#N/A,FALSE,"informes"}</definedName>
    <definedName name="glkjheanbwBT" localSheetId="7" hidden="1">{"PAGOS DOLARES",#N/A,FALSE,"informes"}</definedName>
    <definedName name="glkjheanbwBT" localSheetId="8" hidden="1">{"PAGOS DOLARES",#N/A,FALSE,"informes"}</definedName>
    <definedName name="glkjheanbwBT" localSheetId="9" hidden="1">{"PAGOS DOLARES",#N/A,FALSE,"informes"}</definedName>
    <definedName name="glkjheanbwBT" localSheetId="10" hidden="1">{"PAGOS DOLARES",#N/A,FALSE,"informes"}</definedName>
    <definedName name="glkjheanbwBT" localSheetId="11" hidden="1">{"PAGOS DOLARES",#N/A,FALSE,"informes"}</definedName>
    <definedName name="glkjheanbwBT" localSheetId="12" hidden="1">{"PAGOS DOLARES",#N/A,FALSE,"informes"}</definedName>
    <definedName name="glkjheanbwBT" localSheetId="13" hidden="1">{"PAGOS DOLARES",#N/A,FALSE,"informes"}</definedName>
    <definedName name="glkjheanbwBT" localSheetId="14" hidden="1">{"PAGOS DOLARES",#N/A,FALSE,"informes"}</definedName>
    <definedName name="glkjheanbwBT" localSheetId="15" hidden="1">{"PAGOS DOLARES",#N/A,FALSE,"informes"}</definedName>
    <definedName name="glkjheanbwBT" localSheetId="17" hidden="1">{"PAGOS DOLARES",#N/A,FALSE,"informes"}</definedName>
    <definedName name="glkjheanbwBT" localSheetId="18" hidden="1">{"PAGOS DOLARES",#N/A,FALSE,"informes"}</definedName>
    <definedName name="glkjheanbwBT" localSheetId="19" hidden="1">{"PAGOS DOLARES",#N/A,FALSE,"informes"}</definedName>
    <definedName name="glkjheanbwBT" localSheetId="20" hidden="1">{"PAGOS DOLARES",#N/A,FALSE,"informes"}</definedName>
    <definedName name="glkjheanbwBT" localSheetId="21" hidden="1">{"PAGOS DOLARES",#N/A,FALSE,"informes"}</definedName>
    <definedName name="glkjheanbwBT" localSheetId="22" hidden="1">{"PAGOS DOLARES",#N/A,FALSE,"informes"}</definedName>
    <definedName name="glkjheanbwBT" localSheetId="29" hidden="1">{"PAGOS DOLARES",#N/A,FALSE,"informes"}</definedName>
    <definedName name="glkjheanbwBT" localSheetId="32" hidden="1">{"PAGOS DOLARES",#N/A,FALSE,"informes"}</definedName>
    <definedName name="glkjheanbwBT" localSheetId="34" hidden="1">{"PAGOS DOLARES",#N/A,FALSE,"informes"}</definedName>
    <definedName name="glkjheanbwBT" localSheetId="36" hidden="1">{"PAGOS DOLARES",#N/A,FALSE,"informes"}</definedName>
    <definedName name="glkjheanbwBT" localSheetId="39" hidden="1">{"PAGOS DOLARES",#N/A,FALSE,"informes"}</definedName>
    <definedName name="glkjheanbwBT" localSheetId="45" hidden="1">{"PAGOS DOLARES",#N/A,FALSE,"informes"}</definedName>
    <definedName name="glkjheanbwBT" localSheetId="54" hidden="1">{"PAGOS DOLARES",#N/A,FALSE,"informes"}</definedName>
    <definedName name="glkjheanbwBT" localSheetId="55" hidden="1">{"PAGOS DOLARES",#N/A,FALSE,"informes"}</definedName>
    <definedName name="glkjheanbwBT" localSheetId="56" hidden="1">{"PAGOS DOLARES",#N/A,FALSE,"informes"}</definedName>
    <definedName name="glkjheanbwBT" localSheetId="59" hidden="1">{"PAGOS DOLARES",#N/A,FALSE,"informes"}</definedName>
    <definedName name="glkjheanbwBT" localSheetId="62" hidden="1">{"PAGOS DOLARES",#N/A,FALSE,"informes"}</definedName>
    <definedName name="glkjheanbwBT" localSheetId="78" hidden="1">{"PAGOS DOLARES",#N/A,FALSE,"informes"}</definedName>
    <definedName name="glkjheanbwBT" localSheetId="79" hidden="1">{"PAGOS DOLARES",#N/A,FALSE,"informes"}</definedName>
    <definedName name="glkjheanbwBT" localSheetId="80" hidden="1">{"PAGOS DOLARES",#N/A,FALSE,"informes"}</definedName>
    <definedName name="glkjheanbwBT" localSheetId="83" hidden="1">{"PAGOS DOLARES",#N/A,FALSE,"informes"}</definedName>
    <definedName name="glkjheanbwBT" localSheetId="86" hidden="1">{"PAGOS DOLARES",#N/A,FALSE,"informes"}</definedName>
    <definedName name="glkjheanbwBT" localSheetId="46" hidden="1">{"PAGOS DOLARES",#N/A,FALSE,"informes"}</definedName>
    <definedName name="glkjheanbwBT" localSheetId="37" hidden="1">{"PAGOS DOLARES",#N/A,FALSE,"informes"}</definedName>
    <definedName name="glkjheanbwBT" localSheetId="38" hidden="1">{"PAGOS DOLARES",#N/A,FALSE,"informes"}</definedName>
    <definedName name="glkjheanbwBT" localSheetId="40" hidden="1">{"PAGOS DOLARES",#N/A,FALSE,"informes"}</definedName>
    <definedName name="glkjheanbwBT" localSheetId="23" hidden="1">{"PAGOS DOLARES",#N/A,FALSE,"informes"}</definedName>
    <definedName name="glkjheanbwBT" localSheetId="24" hidden="1">{"PAGOS DOLARES",#N/A,FALSE,"informes"}</definedName>
    <definedName name="glkjheanbwBT" localSheetId="25" hidden="1">{"PAGOS DOLARES",#N/A,FALSE,"informes"}</definedName>
    <definedName name="glkjheanbwBT" localSheetId="26" hidden="1">{"PAGOS DOLARES",#N/A,FALSE,"informes"}</definedName>
    <definedName name="glkjheanbwBT" localSheetId="27" hidden="1">{"PAGOS DOLARES",#N/A,FALSE,"informes"}</definedName>
    <definedName name="glkjheanbwBT" localSheetId="28" hidden="1">{"PAGOS DOLARES",#N/A,FALSE,"informes"}</definedName>
    <definedName name="glkjheanbwBT" localSheetId="33" hidden="1">{"PAGOS DOLARES",#N/A,FALSE,"informes"}</definedName>
    <definedName name="glkjheanbwBT" localSheetId="35" hidden="1">{"PAGOS DOLARES",#N/A,FALSE,"informes"}</definedName>
    <definedName name="glkjheanbwBT" localSheetId="41" hidden="1">{"PAGOS DOLARES",#N/A,FALSE,"informes"}</definedName>
    <definedName name="glkjheanbwBT" localSheetId="43" hidden="1">{"PAGOS DOLARES",#N/A,FALSE,"informes"}</definedName>
    <definedName name="glkjheanbwBT" localSheetId="87" hidden="1">{"PAGOS DOLARES",#N/A,FALSE,"informes"}</definedName>
    <definedName name="glkjheanbwBT" hidden="1">{"PAGOS DOLARES",#N/A,FALSE,"informes"}</definedName>
    <definedName name="GLOBALES" localSheetId="7">#REF!</definedName>
    <definedName name="GLOBALES" localSheetId="22">#REF!</definedName>
    <definedName name="GLOBALES" localSheetId="41">#REF!</definedName>
    <definedName name="GLOBALES" localSheetId="43">#REF!</definedName>
    <definedName name="GLOBALES">#REF!</definedName>
    <definedName name="Gob" localSheetId="7">#REF!</definedName>
    <definedName name="Gob" localSheetId="22">#REF!</definedName>
    <definedName name="Gob" localSheetId="41">#REF!</definedName>
    <definedName name="Gob" localSheetId="43">#REF!</definedName>
    <definedName name="Gob">#REF!</definedName>
    <definedName name="GobE">#REF!</definedName>
    <definedName name="GOBIERNOCRECIM" localSheetId="185">#REF!</definedName>
    <definedName name="GOBIERNOCRECIM" localSheetId="188">#REF!</definedName>
    <definedName name="GOBIERNOCRECIM" localSheetId="7">#REF!</definedName>
    <definedName name="GOBIERNOCRECIM" localSheetId="9">#REF!</definedName>
    <definedName name="GOBIERNOCRECIM" localSheetId="22">#REF!</definedName>
    <definedName name="GOBIERNOCRECIM" localSheetId="45">#REF!</definedName>
    <definedName name="GOBIERNOCRECIM" localSheetId="54">#REF!</definedName>
    <definedName name="GOBIERNOCRECIM" localSheetId="56">#REF!</definedName>
    <definedName name="GOBIERNOCRECIM" localSheetId="59">#REF!</definedName>
    <definedName name="GOBIERNOCRECIM" localSheetId="62">#REF!</definedName>
    <definedName name="GOBIERNOCRECIM" localSheetId="78">#REF!</definedName>
    <definedName name="GOBIERNOCRECIM" localSheetId="80">#REF!</definedName>
    <definedName name="GOBIERNOCRECIM" localSheetId="83">#REF!</definedName>
    <definedName name="GOBIERNOCRECIM" localSheetId="86">#REF!</definedName>
    <definedName name="GOBIERNOCRECIM" localSheetId="46">#REF!</definedName>
    <definedName name="GOBIERNOCRECIM" localSheetId="183">#REF!</definedName>
    <definedName name="GOBIERNOCRECIM" localSheetId="41">#REF!</definedName>
    <definedName name="GOBIERNOCRECIM" localSheetId="43">#REF!</definedName>
    <definedName name="GOBIERNOCRECIM">#REF!</definedName>
    <definedName name="GOBIERNOPESOS" localSheetId="185">#REF!</definedName>
    <definedName name="GOBIERNOPESOS" localSheetId="188">#REF!</definedName>
    <definedName name="GOBIERNOPESOS" localSheetId="7">#REF!</definedName>
    <definedName name="GOBIERNOPESOS" localSheetId="9">#REF!</definedName>
    <definedName name="GOBIERNOPESOS" localSheetId="22">#REF!</definedName>
    <definedName name="GOBIERNOPESOS" localSheetId="45">#REF!</definedName>
    <definedName name="GOBIERNOPESOS" localSheetId="54">#REF!</definedName>
    <definedName name="GOBIERNOPESOS" localSheetId="56">#REF!</definedName>
    <definedName name="GOBIERNOPESOS" localSheetId="59">#REF!</definedName>
    <definedName name="GOBIERNOPESOS" localSheetId="62">#REF!</definedName>
    <definedName name="GOBIERNOPESOS" localSheetId="78">#REF!</definedName>
    <definedName name="GOBIERNOPESOS" localSheetId="80">#REF!</definedName>
    <definedName name="GOBIERNOPESOS" localSheetId="83">#REF!</definedName>
    <definedName name="GOBIERNOPESOS" localSheetId="86">#REF!</definedName>
    <definedName name="GOBIERNOPESOS" localSheetId="46">#REF!</definedName>
    <definedName name="GOBIERNOPESOS" localSheetId="183">#REF!</definedName>
    <definedName name="GOBIERNOPESOS" localSheetId="41">#REF!</definedName>
    <definedName name="GOBIERNOPESOS" localSheetId="43">#REF!</definedName>
    <definedName name="GOBIERNOPESOS">#REF!</definedName>
    <definedName name="GOBIERNOPIB" localSheetId="185">#REF!</definedName>
    <definedName name="GOBIERNOPIB" localSheetId="188">#REF!</definedName>
    <definedName name="GOBIERNOPIB" localSheetId="7">#REF!</definedName>
    <definedName name="GOBIERNOPIB" localSheetId="9">#REF!</definedName>
    <definedName name="GOBIERNOPIB" localSheetId="22">#REF!</definedName>
    <definedName name="GOBIERNOPIB" localSheetId="45">#REF!</definedName>
    <definedName name="GOBIERNOPIB" localSheetId="54">#REF!</definedName>
    <definedName name="GOBIERNOPIB" localSheetId="56">#REF!</definedName>
    <definedName name="GOBIERNOPIB" localSheetId="59">#REF!</definedName>
    <definedName name="GOBIERNOPIB" localSheetId="62">#REF!</definedName>
    <definedName name="GOBIERNOPIB" localSheetId="78">#REF!</definedName>
    <definedName name="GOBIERNOPIB" localSheetId="80">#REF!</definedName>
    <definedName name="GOBIERNOPIB" localSheetId="83">#REF!</definedName>
    <definedName name="GOBIERNOPIB" localSheetId="86">#REF!</definedName>
    <definedName name="GOBIERNOPIB" localSheetId="46">#REF!</definedName>
    <definedName name="GOBIERNOPIB" localSheetId="183">#REF!</definedName>
    <definedName name="GOBIERNOPIB" localSheetId="41">#REF!</definedName>
    <definedName name="GOBIERNOPIB" localSheetId="43">#REF!</definedName>
    <definedName name="GOBIERNOPIB">#REF!</definedName>
    <definedName name="GobR">#REF!</definedName>
    <definedName name="god" localSheetId="7" hidden="1">{"INGRESOS DOLARES",#N/A,FALSE,"informes"}</definedName>
    <definedName name="god" localSheetId="8" hidden="1">{"INGRESOS DOLARES",#N/A,FALSE,"informes"}</definedName>
    <definedName name="god" localSheetId="10" hidden="1">{"INGRESOS DOLARES",#N/A,FALSE,"informes"}</definedName>
    <definedName name="god" localSheetId="11" hidden="1">{"INGRESOS DOLARES",#N/A,FALSE,"informes"}</definedName>
    <definedName name="god" localSheetId="12" hidden="1">{"INGRESOS DOLARES",#N/A,FALSE,"informes"}</definedName>
    <definedName name="god" localSheetId="13" hidden="1">{"INGRESOS DOLARES",#N/A,FALSE,"informes"}</definedName>
    <definedName name="god" localSheetId="14" hidden="1">{"INGRESOS DOLARES",#N/A,FALSE,"informes"}</definedName>
    <definedName name="god" localSheetId="15" hidden="1">{"INGRESOS DOLARES",#N/A,FALSE,"informes"}</definedName>
    <definedName name="god" localSheetId="17" hidden="1">{"INGRESOS DOLARES",#N/A,FALSE,"informes"}</definedName>
    <definedName name="god" localSheetId="18" hidden="1">{"INGRESOS DOLARES",#N/A,FALSE,"informes"}</definedName>
    <definedName name="god" localSheetId="19" hidden="1">{"INGRESOS DOLARES",#N/A,FALSE,"informes"}</definedName>
    <definedName name="god" localSheetId="20" hidden="1">{"INGRESOS DOLARES",#N/A,FALSE,"informes"}</definedName>
    <definedName name="god" localSheetId="21" hidden="1">{"INGRESOS DOLARES",#N/A,FALSE,"informes"}</definedName>
    <definedName name="god" localSheetId="22" hidden="1">{"INGRESOS DOLARES",#N/A,FALSE,"informes"}</definedName>
    <definedName name="god" localSheetId="29" hidden="1">{"INGRESOS DOLARES",#N/A,FALSE,"informes"}</definedName>
    <definedName name="god" localSheetId="32" hidden="1">{"INGRESOS DOLARES",#N/A,FALSE,"informes"}</definedName>
    <definedName name="god" localSheetId="34" hidden="1">{"INGRESOS DOLARES",#N/A,FALSE,"informes"}</definedName>
    <definedName name="god" localSheetId="36" hidden="1">{"INGRESOS DOLARES",#N/A,FALSE,"informes"}</definedName>
    <definedName name="god" localSheetId="39" hidden="1">{"INGRESOS DOLARES",#N/A,FALSE,"informes"}</definedName>
    <definedName name="god" localSheetId="45" hidden="1">{"INGRESOS DOLARES",#N/A,FALSE,"informes"}</definedName>
    <definedName name="god" localSheetId="46" hidden="1">{"INGRESOS DOLARES",#N/A,FALSE,"informes"}</definedName>
    <definedName name="god" localSheetId="37" hidden="1">{"INGRESOS DOLARES",#N/A,FALSE,"informes"}</definedName>
    <definedName name="god" localSheetId="38" hidden="1">{"INGRESOS DOLARES",#N/A,FALSE,"informes"}</definedName>
    <definedName name="god" localSheetId="40" hidden="1">{"INGRESOS DOLARES",#N/A,FALSE,"informes"}</definedName>
    <definedName name="god" localSheetId="23" hidden="1">{"INGRESOS DOLARES",#N/A,FALSE,"informes"}</definedName>
    <definedName name="god" localSheetId="24" hidden="1">{"INGRESOS DOLARES",#N/A,FALSE,"informes"}</definedName>
    <definedName name="god" localSheetId="25" hidden="1">{"INGRESOS DOLARES",#N/A,FALSE,"informes"}</definedName>
    <definedName name="god" localSheetId="26" hidden="1">{"INGRESOS DOLARES",#N/A,FALSE,"informes"}</definedName>
    <definedName name="god" localSheetId="27" hidden="1">{"INGRESOS DOLARES",#N/A,FALSE,"informes"}</definedName>
    <definedName name="god" localSheetId="28" hidden="1">{"INGRESOS DOLARES",#N/A,FALSE,"informes"}</definedName>
    <definedName name="god" localSheetId="33" hidden="1">{"INGRESOS DOLARES",#N/A,FALSE,"informes"}</definedName>
    <definedName name="god" localSheetId="35" hidden="1">{"INGRESOS DOLARES",#N/A,FALSE,"informes"}</definedName>
    <definedName name="god" localSheetId="41" hidden="1">{"INGRESOS DOLARES",#N/A,FALSE,"informes"}</definedName>
    <definedName name="god" localSheetId="43" hidden="1">{"INGRESOS DOLARES",#N/A,FALSE,"informes"}</definedName>
    <definedName name="god" hidden="1">{"INGRESOS DOLARES",#N/A,FALSE,"informes"}</definedName>
    <definedName name="GOL" localSheetId="7" hidden="1">{"INGRESOS DOLARES",#N/A,FALSE,"informes"}</definedName>
    <definedName name="GOL" localSheetId="8" hidden="1">{"INGRESOS DOLARES",#N/A,FALSE,"informes"}</definedName>
    <definedName name="GOL" localSheetId="10" hidden="1">{"INGRESOS DOLARES",#N/A,FALSE,"informes"}</definedName>
    <definedName name="GOL" localSheetId="11" hidden="1">{"INGRESOS DOLARES",#N/A,FALSE,"informes"}</definedName>
    <definedName name="GOL" localSheetId="12" hidden="1">{"INGRESOS DOLARES",#N/A,FALSE,"informes"}</definedName>
    <definedName name="GOL" localSheetId="13" hidden="1">{"INGRESOS DOLARES",#N/A,FALSE,"informes"}</definedName>
    <definedName name="GOL" localSheetId="14" hidden="1">{"INGRESOS DOLARES",#N/A,FALSE,"informes"}</definedName>
    <definedName name="GOL" localSheetId="15" hidden="1">{"INGRESOS DOLARES",#N/A,FALSE,"informes"}</definedName>
    <definedName name="GOL" localSheetId="17" hidden="1">{"INGRESOS DOLARES",#N/A,FALSE,"informes"}</definedName>
    <definedName name="GOL" localSheetId="18" hidden="1">{"INGRESOS DOLARES",#N/A,FALSE,"informes"}</definedName>
    <definedName name="GOL" localSheetId="19" hidden="1">{"INGRESOS DOLARES",#N/A,FALSE,"informes"}</definedName>
    <definedName name="GOL" localSheetId="20" hidden="1">{"INGRESOS DOLARES",#N/A,FALSE,"informes"}</definedName>
    <definedName name="GOL" localSheetId="21" hidden="1">{"INGRESOS DOLARES",#N/A,FALSE,"informes"}</definedName>
    <definedName name="GOL" localSheetId="22" hidden="1">{"INGRESOS DOLARES",#N/A,FALSE,"informes"}</definedName>
    <definedName name="GOL" localSheetId="29" hidden="1">{"INGRESOS DOLARES",#N/A,FALSE,"informes"}</definedName>
    <definedName name="GOL" localSheetId="32" hidden="1">{"INGRESOS DOLARES",#N/A,FALSE,"informes"}</definedName>
    <definedName name="GOL" localSheetId="34" hidden="1">{"INGRESOS DOLARES",#N/A,FALSE,"informes"}</definedName>
    <definedName name="GOL" localSheetId="36" hidden="1">{"INGRESOS DOLARES",#N/A,FALSE,"informes"}</definedName>
    <definedName name="GOL" localSheetId="39" hidden="1">{"INGRESOS DOLARES",#N/A,FALSE,"informes"}</definedName>
    <definedName name="GOL" localSheetId="45" hidden="1">{"INGRESOS DOLARES",#N/A,FALSE,"informes"}</definedName>
    <definedName name="GOL" localSheetId="46" hidden="1">{"INGRESOS DOLARES",#N/A,FALSE,"informes"}</definedName>
    <definedName name="GOL" localSheetId="37" hidden="1">{"INGRESOS DOLARES",#N/A,FALSE,"informes"}</definedName>
    <definedName name="GOL" localSheetId="38" hidden="1">{"INGRESOS DOLARES",#N/A,FALSE,"informes"}</definedName>
    <definedName name="GOL" localSheetId="40" hidden="1">{"INGRESOS DOLARES",#N/A,FALSE,"informes"}</definedName>
    <definedName name="GOL" localSheetId="23" hidden="1">{"INGRESOS DOLARES",#N/A,FALSE,"informes"}</definedName>
    <definedName name="GOL" localSheetId="24" hidden="1">{"INGRESOS DOLARES",#N/A,FALSE,"informes"}</definedName>
    <definedName name="GOL" localSheetId="25" hidden="1">{"INGRESOS DOLARES",#N/A,FALSE,"informes"}</definedName>
    <definedName name="GOL" localSheetId="26" hidden="1">{"INGRESOS DOLARES",#N/A,FALSE,"informes"}</definedName>
    <definedName name="GOL" localSheetId="27" hidden="1">{"INGRESOS DOLARES",#N/A,FALSE,"informes"}</definedName>
    <definedName name="GOL" localSheetId="28" hidden="1">{"INGRESOS DOLARES",#N/A,FALSE,"informes"}</definedName>
    <definedName name="GOL" localSheetId="33" hidden="1">{"INGRESOS DOLARES",#N/A,FALSE,"informes"}</definedName>
    <definedName name="GOL" localSheetId="35" hidden="1">{"INGRESOS DOLARES",#N/A,FALSE,"informes"}</definedName>
    <definedName name="GOL" localSheetId="41" hidden="1">{"INGRESOS DOLARES",#N/A,FALSE,"informes"}</definedName>
    <definedName name="GOL" localSheetId="43" hidden="1">{"INGRESOS DOLARES",#N/A,FALSE,"informes"}</definedName>
    <definedName name="GOL" hidden="1">{"INGRESOS DOLARES",#N/A,FALSE,"informes"}</definedName>
    <definedName name="GOP" localSheetId="7" hidden="1">{#N/A,#N/A,FALSE,"informes"}</definedName>
    <definedName name="GOP" localSheetId="8" hidden="1">{#N/A,#N/A,FALSE,"informes"}</definedName>
    <definedName name="GOP" localSheetId="10" hidden="1">{#N/A,#N/A,FALSE,"informes"}</definedName>
    <definedName name="GOP" localSheetId="11" hidden="1">{#N/A,#N/A,FALSE,"informes"}</definedName>
    <definedName name="GOP" localSheetId="12" hidden="1">{#N/A,#N/A,FALSE,"informes"}</definedName>
    <definedName name="GOP" localSheetId="13" hidden="1">{#N/A,#N/A,FALSE,"informes"}</definedName>
    <definedName name="GOP" localSheetId="14" hidden="1">{#N/A,#N/A,FALSE,"informes"}</definedName>
    <definedName name="GOP" localSheetId="15" hidden="1">{#N/A,#N/A,FALSE,"informes"}</definedName>
    <definedName name="GOP" localSheetId="17" hidden="1">{#N/A,#N/A,FALSE,"informes"}</definedName>
    <definedName name="GOP" localSheetId="18" hidden="1">{#N/A,#N/A,FALSE,"informes"}</definedName>
    <definedName name="GOP" localSheetId="19" hidden="1">{#N/A,#N/A,FALSE,"informes"}</definedName>
    <definedName name="GOP" localSheetId="20" hidden="1">{#N/A,#N/A,FALSE,"informes"}</definedName>
    <definedName name="GOP" localSheetId="21" hidden="1">{#N/A,#N/A,FALSE,"informes"}</definedName>
    <definedName name="GOP" localSheetId="22" hidden="1">{#N/A,#N/A,FALSE,"informes"}</definedName>
    <definedName name="GOP" localSheetId="29" hidden="1">{#N/A,#N/A,FALSE,"informes"}</definedName>
    <definedName name="GOP" localSheetId="32" hidden="1">{#N/A,#N/A,FALSE,"informes"}</definedName>
    <definedName name="GOP" localSheetId="34" hidden="1">{#N/A,#N/A,FALSE,"informes"}</definedName>
    <definedName name="GOP" localSheetId="36" hidden="1">{#N/A,#N/A,FALSE,"informes"}</definedName>
    <definedName name="GOP" localSheetId="39" hidden="1">{#N/A,#N/A,FALSE,"informes"}</definedName>
    <definedName name="GOP" localSheetId="45" hidden="1">{#N/A,#N/A,FALSE,"informes"}</definedName>
    <definedName name="GOP" localSheetId="46" hidden="1">{#N/A,#N/A,FALSE,"informes"}</definedName>
    <definedName name="GOP" localSheetId="37" hidden="1">{#N/A,#N/A,FALSE,"informes"}</definedName>
    <definedName name="GOP" localSheetId="38" hidden="1">{#N/A,#N/A,FALSE,"informes"}</definedName>
    <definedName name="GOP" localSheetId="40" hidden="1">{#N/A,#N/A,FALSE,"informes"}</definedName>
    <definedName name="GOP" localSheetId="23" hidden="1">{#N/A,#N/A,FALSE,"informes"}</definedName>
    <definedName name="GOP" localSheetId="24" hidden="1">{#N/A,#N/A,FALSE,"informes"}</definedName>
    <definedName name="GOP" localSheetId="25" hidden="1">{#N/A,#N/A,FALSE,"informes"}</definedName>
    <definedName name="GOP" localSheetId="26" hidden="1">{#N/A,#N/A,FALSE,"informes"}</definedName>
    <definedName name="GOP" localSheetId="27" hidden="1">{#N/A,#N/A,FALSE,"informes"}</definedName>
    <definedName name="GOP" localSheetId="28" hidden="1">{#N/A,#N/A,FALSE,"informes"}</definedName>
    <definedName name="GOP" localSheetId="33" hidden="1">{#N/A,#N/A,FALSE,"informes"}</definedName>
    <definedName name="GOP" localSheetId="35" hidden="1">{#N/A,#N/A,FALSE,"informes"}</definedName>
    <definedName name="GOP" localSheetId="41" hidden="1">{#N/A,#N/A,FALSE,"informes"}</definedName>
    <definedName name="GOP" localSheetId="43" hidden="1">{#N/A,#N/A,FALSE,"informes"}</definedName>
    <definedName name="GOP" hidden="1">{#N/A,#N/A,FALSE,"informes"}</definedName>
    <definedName name="_xlnm.Recorder" localSheetId="7">#REF!</definedName>
    <definedName name="_xlnm.Recorder" localSheetId="9">#REF!</definedName>
    <definedName name="_xlnm.Recorder" localSheetId="22">#REF!</definedName>
    <definedName name="_xlnm.Recorder" localSheetId="45">#REF!</definedName>
    <definedName name="_xlnm.Recorder" localSheetId="54">#REF!</definedName>
    <definedName name="_xlnm.Recorder" localSheetId="46">#REF!</definedName>
    <definedName name="_xlnm.Recorder" localSheetId="41">#REF!</definedName>
    <definedName name="_xlnm.Recorder" localSheetId="43">#REF!</definedName>
    <definedName name="_xlnm.Recorder">#REF!</definedName>
    <definedName name="grado" localSheetId="7">#REF!</definedName>
    <definedName name="grado" localSheetId="9">#REF!</definedName>
    <definedName name="grado" localSheetId="22">#REF!</definedName>
    <definedName name="grado" localSheetId="45">#REF!</definedName>
    <definedName name="grado" localSheetId="46">#REF!</definedName>
    <definedName name="grado" localSheetId="41">#REF!</definedName>
    <definedName name="grado" localSheetId="43">#REF!</definedName>
    <definedName name="grado">#REF!</definedName>
    <definedName name="Grafica" localSheetId="7">#REF!</definedName>
    <definedName name="Grafica" localSheetId="22">#REF!</definedName>
    <definedName name="Grafica" localSheetId="45">#REF!</definedName>
    <definedName name="GRAFICA" localSheetId="46">#REF!</definedName>
    <definedName name="Grafica" localSheetId="41">#REF!</definedName>
    <definedName name="Grafica" localSheetId="43">#REF!</definedName>
    <definedName name="Grafica">#REF!</definedName>
    <definedName name="Gráfica" hidden="1">{"INGRESOS DOLARES",#N/A,FALSE,"informes"}</definedName>
    <definedName name="grafico" localSheetId="7">#REF!</definedName>
    <definedName name="grafico" localSheetId="41">#REF!</definedName>
    <definedName name="grafico" localSheetId="43">#REF!</definedName>
    <definedName name="grafico">#REF!</definedName>
    <definedName name="gráfico4" localSheetId="7">#REF!</definedName>
    <definedName name="gráfico4" localSheetId="22">#REF!</definedName>
    <definedName name="gráfico4" localSheetId="45">#REF!</definedName>
    <definedName name="gráfico4" localSheetId="46">#REF!</definedName>
    <definedName name="gráfico4" localSheetId="41">#REF!</definedName>
    <definedName name="gráfico4" localSheetId="43">#REF!</definedName>
    <definedName name="gráfico4">#REF!</definedName>
    <definedName name="GRAFICO5A" localSheetId="7">#REF!</definedName>
    <definedName name="GRAFICO5A" localSheetId="22">#REF!</definedName>
    <definedName name="GRAFICO5A" localSheetId="32">#REF!</definedName>
    <definedName name="GRAFICO5A" localSheetId="34">#REF!</definedName>
    <definedName name="GRAFICO5A" localSheetId="36">#REF!</definedName>
    <definedName name="GRAFICO5A" localSheetId="39">#REF!</definedName>
    <definedName name="GRAFICO5A" localSheetId="45">#REF!</definedName>
    <definedName name="GRAFICO5A" localSheetId="46">#REF!</definedName>
    <definedName name="GRAFICO5A" localSheetId="37">#REF!</definedName>
    <definedName name="GRAFICO5A" localSheetId="38">#REF!</definedName>
    <definedName name="GRAFICO5A" localSheetId="40">#REF!</definedName>
    <definedName name="GRAFICO5A" localSheetId="33">#REF!</definedName>
    <definedName name="GRAFICO5A" localSheetId="35">#REF!</definedName>
    <definedName name="GRAFICO5A" localSheetId="41">#REF!</definedName>
    <definedName name="GRAFICO5A" localSheetId="43">#REF!</definedName>
    <definedName name="GRAFICO5A">#REF!</definedName>
    <definedName name="graficos" localSheetId="7">#REF!</definedName>
    <definedName name="graficos" localSheetId="22">#REF!</definedName>
    <definedName name="graficos" localSheetId="45">#REF!</definedName>
    <definedName name="graficos" localSheetId="46">#REF!</definedName>
    <definedName name="graficos" localSheetId="41">#REF!</definedName>
    <definedName name="graficos" localSheetId="43">#REF!</definedName>
    <definedName name="graficos">#REF!</definedName>
    <definedName name="GREFORMASRESUM1" localSheetId="185">#REF!</definedName>
    <definedName name="GREFORMASRESUM1" localSheetId="188">#REF!</definedName>
    <definedName name="GREFORMASRESUM1" localSheetId="7">#REF!</definedName>
    <definedName name="GREFORMASRESUM1" localSheetId="9">#REF!</definedName>
    <definedName name="GREFORMASRESUM1" localSheetId="22">#REF!</definedName>
    <definedName name="GREFORMASRESUM1" localSheetId="32">#REF!</definedName>
    <definedName name="GREFORMASRESUM1" localSheetId="34">#REF!</definedName>
    <definedName name="GREFORMASRESUM1" localSheetId="36">#REF!</definedName>
    <definedName name="GREFORMASRESUM1" localSheetId="39">#REF!</definedName>
    <definedName name="GREFORMASRESUM1" localSheetId="45">#REF!</definedName>
    <definedName name="GREFORMASRESUM1" localSheetId="54">#REF!</definedName>
    <definedName name="GREFORMASRESUM1" localSheetId="56">#REF!</definedName>
    <definedName name="GREFORMASRESUM1" localSheetId="59">#REF!</definedName>
    <definedName name="GREFORMASRESUM1" localSheetId="62">#REF!</definedName>
    <definedName name="GREFORMASRESUM1" localSheetId="78">#REF!</definedName>
    <definedName name="GREFORMASRESUM1" localSheetId="80">#REF!</definedName>
    <definedName name="GREFORMASRESUM1" localSheetId="83">#REF!</definedName>
    <definedName name="GREFORMASRESUM1" localSheetId="86">#REF!</definedName>
    <definedName name="GREFORMASRESUM1" localSheetId="46">#REF!</definedName>
    <definedName name="GREFORMASRESUM1" localSheetId="183">#REF!</definedName>
    <definedName name="GREFORMASRESUM1" localSheetId="37">#REF!</definedName>
    <definedName name="GREFORMASRESUM1" localSheetId="38">#REF!</definedName>
    <definedName name="GREFORMASRESUM1" localSheetId="40">#REF!</definedName>
    <definedName name="GREFORMASRESUM1" localSheetId="33">#REF!</definedName>
    <definedName name="GREFORMASRESUM1" localSheetId="35">#REF!</definedName>
    <definedName name="GREFORMASRESUM1" localSheetId="41">#REF!</definedName>
    <definedName name="GREFORMASRESUM1" localSheetId="43">#REF!</definedName>
    <definedName name="GREFORMASRESUM1">#REF!</definedName>
    <definedName name="GREFORMASRESUM2" localSheetId="185">#REF!</definedName>
    <definedName name="GREFORMASRESUM2" localSheetId="188">#REF!</definedName>
    <definedName name="GREFORMASRESUM2" localSheetId="7">#REF!</definedName>
    <definedName name="GREFORMASRESUM2" localSheetId="9">#REF!</definedName>
    <definedName name="GREFORMASRESUM2" localSheetId="22">#REF!</definedName>
    <definedName name="GREFORMASRESUM2" localSheetId="32">#REF!</definedName>
    <definedName name="GREFORMASRESUM2" localSheetId="34">#REF!</definedName>
    <definedName name="GREFORMASRESUM2" localSheetId="36">#REF!</definedName>
    <definedName name="GREFORMASRESUM2" localSheetId="39">#REF!</definedName>
    <definedName name="GREFORMASRESUM2" localSheetId="45">#REF!</definedName>
    <definedName name="GREFORMASRESUM2" localSheetId="54">#REF!</definedName>
    <definedName name="GREFORMASRESUM2" localSheetId="56">#REF!</definedName>
    <definedName name="GREFORMASRESUM2" localSheetId="59">#REF!</definedName>
    <definedName name="GREFORMASRESUM2" localSheetId="62">#REF!</definedName>
    <definedName name="GREFORMASRESUM2" localSheetId="78">#REF!</definedName>
    <definedName name="GREFORMASRESUM2" localSheetId="80">#REF!</definedName>
    <definedName name="GREFORMASRESUM2" localSheetId="83">#REF!</definedName>
    <definedName name="GREFORMASRESUM2" localSheetId="86">#REF!</definedName>
    <definedName name="GREFORMASRESUM2" localSheetId="46">#REF!</definedName>
    <definedName name="GREFORMASRESUM2" localSheetId="183">#REF!</definedName>
    <definedName name="GREFORMASRESUM2" localSheetId="37">#REF!</definedName>
    <definedName name="GREFORMASRESUM2" localSheetId="38">#REF!</definedName>
    <definedName name="GREFORMASRESUM2" localSheetId="40">#REF!</definedName>
    <definedName name="GREFORMASRESUM2" localSheetId="33">#REF!</definedName>
    <definedName name="GREFORMASRESUM2" localSheetId="35">#REF!</definedName>
    <definedName name="GREFORMASRESUM2" localSheetId="41">#REF!</definedName>
    <definedName name="GREFORMASRESUM2" localSheetId="43">#REF!</definedName>
    <definedName name="GREFORMASRESUM2">#REF!</definedName>
    <definedName name="GREFORMASRESUM3" localSheetId="185">#REF!</definedName>
    <definedName name="GREFORMASRESUM3" localSheetId="188">#REF!</definedName>
    <definedName name="GREFORMASRESUM3" localSheetId="7">#REF!</definedName>
    <definedName name="GREFORMASRESUM3" localSheetId="9">#REF!</definedName>
    <definedName name="GREFORMASRESUM3" localSheetId="22">#REF!</definedName>
    <definedName name="GREFORMASRESUM3" localSheetId="32">#REF!</definedName>
    <definedName name="GREFORMASRESUM3" localSheetId="34">#REF!</definedName>
    <definedName name="GREFORMASRESUM3" localSheetId="36">#REF!</definedName>
    <definedName name="GREFORMASRESUM3" localSheetId="39">#REF!</definedName>
    <definedName name="GREFORMASRESUM3" localSheetId="45">#REF!</definedName>
    <definedName name="GREFORMASRESUM3" localSheetId="54">#REF!</definedName>
    <definedName name="GREFORMASRESUM3" localSheetId="56">#REF!</definedName>
    <definedName name="GREFORMASRESUM3" localSheetId="59">#REF!</definedName>
    <definedName name="GREFORMASRESUM3" localSheetId="62">#REF!</definedName>
    <definedName name="GREFORMASRESUM3" localSheetId="78">#REF!</definedName>
    <definedName name="GREFORMASRESUM3" localSheetId="80">#REF!</definedName>
    <definedName name="GREFORMASRESUM3" localSheetId="83">#REF!</definedName>
    <definedName name="GREFORMASRESUM3" localSheetId="86">#REF!</definedName>
    <definedName name="GREFORMASRESUM3" localSheetId="46">#REF!</definedName>
    <definedName name="GREFORMASRESUM3" localSheetId="183">#REF!</definedName>
    <definedName name="GREFORMASRESUM3" localSheetId="37">#REF!</definedName>
    <definedName name="GREFORMASRESUM3" localSheetId="38">#REF!</definedName>
    <definedName name="GREFORMASRESUM3" localSheetId="40">#REF!</definedName>
    <definedName name="GREFORMASRESUM3" localSheetId="33">#REF!</definedName>
    <definedName name="GREFORMASRESUM3" localSheetId="35">#REF!</definedName>
    <definedName name="GREFORMASRESUM3" localSheetId="41">#REF!</definedName>
    <definedName name="GREFORMASRESUM3" localSheetId="43">#REF!</definedName>
    <definedName name="GREFORMASRESUM3">#REF!</definedName>
    <definedName name="GrillaBonos" localSheetId="7">#REF!</definedName>
    <definedName name="GrillaBonos" localSheetId="22">#REF!</definedName>
    <definedName name="GrillaBonos" localSheetId="45">#REF!</definedName>
    <definedName name="GrillaBonos" localSheetId="46">#REF!</definedName>
    <definedName name="GrillaBonos" localSheetId="41">#REF!</definedName>
    <definedName name="GrillaBonos" localSheetId="43">#REF!</definedName>
    <definedName name="GrillaBonos">#REF!</definedName>
    <definedName name="GrowthRate" localSheetId="22">#REF!</definedName>
    <definedName name="GrowthRate" localSheetId="46">#REF!</definedName>
    <definedName name="GrowthRate">#REF!</definedName>
    <definedName name="GRUPO" localSheetId="7">#REF!</definedName>
    <definedName name="GRUPO" localSheetId="22">#REF!</definedName>
    <definedName name="GRUPO" localSheetId="32">#REF!</definedName>
    <definedName name="GRUPO" localSheetId="34">#REF!</definedName>
    <definedName name="GRUPO" localSheetId="36">#REF!</definedName>
    <definedName name="GRUPO" localSheetId="39">#REF!</definedName>
    <definedName name="GRUPO" localSheetId="46">#REF!</definedName>
    <definedName name="GRUPO" localSheetId="37">#REF!</definedName>
    <definedName name="GRUPO" localSheetId="38">#REF!</definedName>
    <definedName name="GRUPO" localSheetId="40">#REF!</definedName>
    <definedName name="GRUPO" localSheetId="33">#REF!</definedName>
    <definedName name="GRUPO" localSheetId="35">#REF!</definedName>
    <definedName name="GRUPO" localSheetId="41">#REF!</definedName>
    <definedName name="GRUPO" localSheetId="43">#REF!</definedName>
    <definedName name="GRUPO">#REF!</definedName>
    <definedName name="Grupos" localSheetId="22">#REF!</definedName>
    <definedName name="Grupos" localSheetId="46">#REF!</definedName>
    <definedName name="Grupos">#REF!</definedName>
    <definedName name="gyirxsryyjry" localSheetId="7" hidden="1">{"INGRESOS DOLARES",#N/A,FALSE,"informes"}</definedName>
    <definedName name="gyirxsryyjry" localSheetId="8" hidden="1">{"INGRESOS DOLARES",#N/A,FALSE,"informes"}</definedName>
    <definedName name="gyirxsryyjry" localSheetId="9" hidden="1">{"INGRESOS DOLARES",#N/A,FALSE,"informes"}</definedName>
    <definedName name="gyirxsryyjry" localSheetId="10" hidden="1">{"INGRESOS DOLARES",#N/A,FALSE,"informes"}</definedName>
    <definedName name="gyirxsryyjry" localSheetId="11" hidden="1">{"INGRESOS DOLARES",#N/A,FALSE,"informes"}</definedName>
    <definedName name="gyirxsryyjry" localSheetId="12" hidden="1">{"INGRESOS DOLARES",#N/A,FALSE,"informes"}</definedName>
    <definedName name="gyirxsryyjry" localSheetId="13" hidden="1">{"INGRESOS DOLARES",#N/A,FALSE,"informes"}</definedName>
    <definedName name="gyirxsryyjry" localSheetId="14" hidden="1">{"INGRESOS DOLARES",#N/A,FALSE,"informes"}</definedName>
    <definedName name="gyirxsryyjry" localSheetId="15" hidden="1">{"INGRESOS DOLARES",#N/A,FALSE,"informes"}</definedName>
    <definedName name="gyirxsryyjry" localSheetId="17" hidden="1">{"INGRESOS DOLARES",#N/A,FALSE,"informes"}</definedName>
    <definedName name="gyirxsryyjry" localSheetId="18" hidden="1">{"INGRESOS DOLARES",#N/A,FALSE,"informes"}</definedName>
    <definedName name="gyirxsryyjry" localSheetId="19" hidden="1">{"INGRESOS DOLARES",#N/A,FALSE,"informes"}</definedName>
    <definedName name="gyirxsryyjry" localSheetId="20" hidden="1">{"INGRESOS DOLARES",#N/A,FALSE,"informes"}</definedName>
    <definedName name="gyirxsryyjry" localSheetId="21" hidden="1">{"INGRESOS DOLARES",#N/A,FALSE,"informes"}</definedName>
    <definedName name="gyirxsryyjry" localSheetId="22" hidden="1">{"INGRESOS DOLARES",#N/A,FALSE,"informes"}</definedName>
    <definedName name="gyirxsryyjry" localSheetId="29" hidden="1">{"INGRESOS DOLARES",#N/A,FALSE,"informes"}</definedName>
    <definedName name="gyirxsryyjry" localSheetId="32" hidden="1">{"INGRESOS DOLARES",#N/A,FALSE,"informes"}</definedName>
    <definedName name="gyirxsryyjry" localSheetId="34" hidden="1">{"INGRESOS DOLARES",#N/A,FALSE,"informes"}</definedName>
    <definedName name="gyirxsryyjry" localSheetId="36" hidden="1">{"INGRESOS DOLARES",#N/A,FALSE,"informes"}</definedName>
    <definedName name="gyirxsryyjry" localSheetId="39" hidden="1">{"INGRESOS DOLARES",#N/A,FALSE,"informes"}</definedName>
    <definedName name="gyirxsryyjry" localSheetId="45" hidden="1">{"INGRESOS DOLARES",#N/A,FALSE,"informes"}</definedName>
    <definedName name="gyirxsryyjry" localSheetId="54" hidden="1">{"INGRESOS DOLARES",#N/A,FALSE,"informes"}</definedName>
    <definedName name="gyirxsryyjry" localSheetId="55" hidden="1">{"INGRESOS DOLARES",#N/A,FALSE,"informes"}</definedName>
    <definedName name="gyirxsryyjry" localSheetId="56" hidden="1">{"INGRESOS DOLARES",#N/A,FALSE,"informes"}</definedName>
    <definedName name="gyirxsryyjry" localSheetId="59" hidden="1">{"INGRESOS DOLARES",#N/A,FALSE,"informes"}</definedName>
    <definedName name="gyirxsryyjry" localSheetId="62" hidden="1">{"INGRESOS DOLARES",#N/A,FALSE,"informes"}</definedName>
    <definedName name="gyirxsryyjry" localSheetId="78" hidden="1">{"INGRESOS DOLARES",#N/A,FALSE,"informes"}</definedName>
    <definedName name="gyirxsryyjry" localSheetId="79" hidden="1">{"INGRESOS DOLARES",#N/A,FALSE,"informes"}</definedName>
    <definedName name="gyirxsryyjry" localSheetId="80" hidden="1">{"INGRESOS DOLARES",#N/A,FALSE,"informes"}</definedName>
    <definedName name="gyirxsryyjry" localSheetId="83" hidden="1">{"INGRESOS DOLARES",#N/A,FALSE,"informes"}</definedName>
    <definedName name="gyirxsryyjry" localSheetId="86" hidden="1">{"INGRESOS DOLARES",#N/A,FALSE,"informes"}</definedName>
    <definedName name="gyirxsryyjry" localSheetId="46" hidden="1">{"INGRESOS DOLARES",#N/A,FALSE,"informes"}</definedName>
    <definedName name="gyirxsryyjry" localSheetId="37" hidden="1">{"INGRESOS DOLARES",#N/A,FALSE,"informes"}</definedName>
    <definedName name="gyirxsryyjry" localSheetId="38" hidden="1">{"INGRESOS DOLARES",#N/A,FALSE,"informes"}</definedName>
    <definedName name="gyirxsryyjry" localSheetId="40" hidden="1">{"INGRESOS DOLARES",#N/A,FALSE,"informes"}</definedName>
    <definedName name="gyirxsryyjry" localSheetId="23" hidden="1">{"INGRESOS DOLARES",#N/A,FALSE,"informes"}</definedName>
    <definedName name="gyirxsryyjry" localSheetId="24" hidden="1">{"INGRESOS DOLARES",#N/A,FALSE,"informes"}</definedName>
    <definedName name="gyirxsryyjry" localSheetId="25" hidden="1">{"INGRESOS DOLARES",#N/A,FALSE,"informes"}</definedName>
    <definedName name="gyirxsryyjry" localSheetId="26" hidden="1">{"INGRESOS DOLARES",#N/A,FALSE,"informes"}</definedName>
    <definedName name="gyirxsryyjry" localSheetId="27" hidden="1">{"INGRESOS DOLARES",#N/A,FALSE,"informes"}</definedName>
    <definedName name="gyirxsryyjry" localSheetId="28" hidden="1">{"INGRESOS DOLARES",#N/A,FALSE,"informes"}</definedName>
    <definedName name="gyirxsryyjry" localSheetId="33" hidden="1">{"INGRESOS DOLARES",#N/A,FALSE,"informes"}</definedName>
    <definedName name="gyirxsryyjry" localSheetId="35" hidden="1">{"INGRESOS DOLARES",#N/A,FALSE,"informes"}</definedName>
    <definedName name="gyirxsryyjry" localSheetId="41" hidden="1">{"INGRESOS DOLARES",#N/A,FALSE,"informes"}</definedName>
    <definedName name="gyirxsryyjry" localSheetId="43" hidden="1">{"INGRESOS DOLARES",#N/A,FALSE,"informes"}</definedName>
    <definedName name="gyirxsryyjry" localSheetId="87" hidden="1">{"INGRESOS DOLARES",#N/A,FALSE,"informes"}</definedName>
    <definedName name="gyirxsryyjry" hidden="1">{"INGRESOS DOLARES",#N/A,FALSE,"informes"}</definedName>
    <definedName name="h" localSheetId="7" hidden="1">{#N/A,#N/A,FALSE,"informes"}</definedName>
    <definedName name="h" localSheetId="8" hidden="1">{#N/A,#N/A,FALSE,"informes"}</definedName>
    <definedName name="h" localSheetId="9" hidden="1">{#N/A,#N/A,FALSE,"informes"}</definedName>
    <definedName name="h" localSheetId="10" hidden="1">{#N/A,#N/A,FALSE,"informes"}</definedName>
    <definedName name="h" localSheetId="11" hidden="1">{#N/A,#N/A,FALSE,"informes"}</definedName>
    <definedName name="h" localSheetId="12" hidden="1">{#N/A,#N/A,FALSE,"informes"}</definedName>
    <definedName name="h" localSheetId="13" hidden="1">{#N/A,#N/A,FALSE,"informes"}</definedName>
    <definedName name="h" localSheetId="14" hidden="1">{#N/A,#N/A,FALSE,"informes"}</definedName>
    <definedName name="h" localSheetId="15" hidden="1">{#N/A,#N/A,FALSE,"informes"}</definedName>
    <definedName name="h" localSheetId="17" hidden="1">{#N/A,#N/A,FALSE,"informes"}</definedName>
    <definedName name="h" localSheetId="18" hidden="1">{#N/A,#N/A,FALSE,"informes"}</definedName>
    <definedName name="h" localSheetId="19" hidden="1">{#N/A,#N/A,FALSE,"informes"}</definedName>
    <definedName name="h" localSheetId="20" hidden="1">{#N/A,#N/A,FALSE,"informes"}</definedName>
    <definedName name="h" localSheetId="21" hidden="1">{#N/A,#N/A,FALSE,"informes"}</definedName>
    <definedName name="h" localSheetId="22" hidden="1">{#N/A,#N/A,FALSE,"informes"}</definedName>
    <definedName name="h" localSheetId="29" hidden="1">{#N/A,#N/A,FALSE,"informes"}</definedName>
    <definedName name="h" localSheetId="32" hidden="1">{#N/A,#N/A,FALSE,"informes"}</definedName>
    <definedName name="h" localSheetId="34" hidden="1">{#N/A,#N/A,FALSE,"informes"}</definedName>
    <definedName name="h" localSheetId="36" hidden="1">{#N/A,#N/A,FALSE,"informes"}</definedName>
    <definedName name="h" localSheetId="39" hidden="1">{#N/A,#N/A,FALSE,"informes"}</definedName>
    <definedName name="h" localSheetId="45" hidden="1">{#N/A,#N/A,FALSE,"informes"}</definedName>
    <definedName name="h" localSheetId="54" hidden="1">{#N/A,#N/A,FALSE,"informes"}</definedName>
    <definedName name="h" localSheetId="55" hidden="1">{#N/A,#N/A,FALSE,"informes"}</definedName>
    <definedName name="h" localSheetId="56" hidden="1">{#N/A,#N/A,FALSE,"informes"}</definedName>
    <definedName name="h" localSheetId="59" hidden="1">{#N/A,#N/A,FALSE,"informes"}</definedName>
    <definedName name="h" localSheetId="62" hidden="1">{#N/A,#N/A,FALSE,"informes"}</definedName>
    <definedName name="h" localSheetId="78" hidden="1">{#N/A,#N/A,FALSE,"informes"}</definedName>
    <definedName name="h" localSheetId="79" hidden="1">{#N/A,#N/A,FALSE,"informes"}</definedName>
    <definedName name="h" localSheetId="80" hidden="1">{#N/A,#N/A,FALSE,"informes"}</definedName>
    <definedName name="h" localSheetId="83" hidden="1">{#N/A,#N/A,FALSE,"informes"}</definedName>
    <definedName name="h" localSheetId="86" hidden="1">{#N/A,#N/A,FALSE,"informes"}</definedName>
    <definedName name="h" localSheetId="46" hidden="1">{#N/A,#N/A,FALSE,"informes"}</definedName>
    <definedName name="h" localSheetId="37" hidden="1">{#N/A,#N/A,FALSE,"informes"}</definedName>
    <definedName name="h" localSheetId="38" hidden="1">{#N/A,#N/A,FALSE,"informes"}</definedName>
    <definedName name="h" localSheetId="40" hidden="1">{#N/A,#N/A,FALSE,"informes"}</definedName>
    <definedName name="h" localSheetId="23" hidden="1">{#N/A,#N/A,FALSE,"informes"}</definedName>
    <definedName name="h" localSheetId="24" hidden="1">{#N/A,#N/A,FALSE,"informes"}</definedName>
    <definedName name="h" localSheetId="25" hidden="1">{#N/A,#N/A,FALSE,"informes"}</definedName>
    <definedName name="h" localSheetId="26" hidden="1">{#N/A,#N/A,FALSE,"informes"}</definedName>
    <definedName name="h" localSheetId="27" hidden="1">{#N/A,#N/A,FALSE,"informes"}</definedName>
    <definedName name="h" localSheetId="28" hidden="1">{#N/A,#N/A,FALSE,"informes"}</definedName>
    <definedName name="h" localSheetId="33" hidden="1">{#N/A,#N/A,FALSE,"informes"}</definedName>
    <definedName name="h" localSheetId="35" hidden="1">{#N/A,#N/A,FALSE,"informes"}</definedName>
    <definedName name="h" localSheetId="41" hidden="1">{#N/A,#N/A,FALSE,"informes"}</definedName>
    <definedName name="h" localSheetId="43" hidden="1">{#N/A,#N/A,FALSE,"informes"}</definedName>
    <definedName name="h" localSheetId="87" hidden="1">{#N/A,#N/A,FALSE,"informes"}</definedName>
    <definedName name="h" hidden="1">{#N/A,#N/A,FALSE,"informes"}</definedName>
    <definedName name="HACER"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4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IENDA" localSheetId="22">#REF!</definedName>
    <definedName name="HACIENDA" localSheetId="46">#REF!</definedName>
    <definedName name="HACIENDA">#REF!</definedName>
    <definedName name="hda" localSheetId="7">#REF!</definedName>
    <definedName name="hda" localSheetId="22">#REF!</definedName>
    <definedName name="hda" localSheetId="46">#REF!</definedName>
    <definedName name="hda" localSheetId="41">#REF!</definedName>
    <definedName name="hda" localSheetId="43">#REF!</definedName>
    <definedName name="hda">#REF!</definedName>
    <definedName name="hdtya547i76riei" localSheetId="7" hidden="1">{"PAGOS DOLARES",#N/A,FALSE,"informes"}</definedName>
    <definedName name="hdtya547i76riei" localSheetId="8" hidden="1">{"PAGOS DOLARES",#N/A,FALSE,"informes"}</definedName>
    <definedName name="hdtya547i76riei" localSheetId="9" hidden="1">{"PAGOS DOLARES",#N/A,FALSE,"informes"}</definedName>
    <definedName name="hdtya547i76riei" localSheetId="10" hidden="1">{"PAGOS DOLARES",#N/A,FALSE,"informes"}</definedName>
    <definedName name="hdtya547i76riei" localSheetId="11" hidden="1">{"PAGOS DOLARES",#N/A,FALSE,"informes"}</definedName>
    <definedName name="hdtya547i76riei" localSheetId="12" hidden="1">{"PAGOS DOLARES",#N/A,FALSE,"informes"}</definedName>
    <definedName name="hdtya547i76riei" localSheetId="13" hidden="1">{"PAGOS DOLARES",#N/A,FALSE,"informes"}</definedName>
    <definedName name="hdtya547i76riei" localSheetId="14" hidden="1">{"PAGOS DOLARES",#N/A,FALSE,"informes"}</definedName>
    <definedName name="hdtya547i76riei" localSheetId="15" hidden="1">{"PAGOS DOLARES",#N/A,FALSE,"informes"}</definedName>
    <definedName name="hdtya547i76riei" localSheetId="17" hidden="1">{"PAGOS DOLARES",#N/A,FALSE,"informes"}</definedName>
    <definedName name="hdtya547i76riei" localSheetId="18" hidden="1">{"PAGOS DOLARES",#N/A,FALSE,"informes"}</definedName>
    <definedName name="hdtya547i76riei" localSheetId="19" hidden="1">{"PAGOS DOLARES",#N/A,FALSE,"informes"}</definedName>
    <definedName name="hdtya547i76riei" localSheetId="20" hidden="1">{"PAGOS DOLARES",#N/A,FALSE,"informes"}</definedName>
    <definedName name="hdtya547i76riei" localSheetId="21" hidden="1">{"PAGOS DOLARES",#N/A,FALSE,"informes"}</definedName>
    <definedName name="hdtya547i76riei" localSheetId="22" hidden="1">{"PAGOS DOLARES",#N/A,FALSE,"informes"}</definedName>
    <definedName name="hdtya547i76riei" localSheetId="29" hidden="1">{"PAGOS DOLARES",#N/A,FALSE,"informes"}</definedName>
    <definedName name="hdtya547i76riei" localSheetId="32" hidden="1">{"PAGOS DOLARES",#N/A,FALSE,"informes"}</definedName>
    <definedName name="hdtya547i76riei" localSheetId="34" hidden="1">{"PAGOS DOLARES",#N/A,FALSE,"informes"}</definedName>
    <definedName name="hdtya547i76riei" localSheetId="36" hidden="1">{"PAGOS DOLARES",#N/A,FALSE,"informes"}</definedName>
    <definedName name="hdtya547i76riei" localSheetId="39" hidden="1">{"PAGOS DOLARES",#N/A,FALSE,"informes"}</definedName>
    <definedName name="hdtya547i76riei" localSheetId="45" hidden="1">{"PAGOS DOLARES",#N/A,FALSE,"informes"}</definedName>
    <definedName name="hdtya547i76riei" localSheetId="54" hidden="1">{"PAGOS DOLARES",#N/A,FALSE,"informes"}</definedName>
    <definedName name="hdtya547i76riei" localSheetId="55" hidden="1">{"PAGOS DOLARES",#N/A,FALSE,"informes"}</definedName>
    <definedName name="hdtya547i76riei" localSheetId="56" hidden="1">{"PAGOS DOLARES",#N/A,FALSE,"informes"}</definedName>
    <definedName name="hdtya547i76riei" localSheetId="59" hidden="1">{"PAGOS DOLARES",#N/A,FALSE,"informes"}</definedName>
    <definedName name="hdtya547i76riei" localSheetId="62" hidden="1">{"PAGOS DOLARES",#N/A,FALSE,"informes"}</definedName>
    <definedName name="hdtya547i76riei" localSheetId="78" hidden="1">{"PAGOS DOLARES",#N/A,FALSE,"informes"}</definedName>
    <definedName name="hdtya547i76riei" localSheetId="79" hidden="1">{"PAGOS DOLARES",#N/A,FALSE,"informes"}</definedName>
    <definedName name="hdtya547i76riei" localSheetId="80" hidden="1">{"PAGOS DOLARES",#N/A,FALSE,"informes"}</definedName>
    <definedName name="hdtya547i76riei" localSheetId="83" hidden="1">{"PAGOS DOLARES",#N/A,FALSE,"informes"}</definedName>
    <definedName name="hdtya547i76riei" localSheetId="86" hidden="1">{"PAGOS DOLARES",#N/A,FALSE,"informes"}</definedName>
    <definedName name="hdtya547i76riei" localSheetId="46" hidden="1">{"PAGOS DOLARES",#N/A,FALSE,"informes"}</definedName>
    <definedName name="hdtya547i76riei" localSheetId="37" hidden="1">{"PAGOS DOLARES",#N/A,FALSE,"informes"}</definedName>
    <definedName name="hdtya547i76riei" localSheetId="38" hidden="1">{"PAGOS DOLARES",#N/A,FALSE,"informes"}</definedName>
    <definedName name="hdtya547i76riei" localSheetId="40" hidden="1">{"PAGOS DOLARES",#N/A,FALSE,"informes"}</definedName>
    <definedName name="hdtya547i76riei" localSheetId="23" hidden="1">{"PAGOS DOLARES",#N/A,FALSE,"informes"}</definedName>
    <definedName name="hdtya547i76riei" localSheetId="24" hidden="1">{"PAGOS DOLARES",#N/A,FALSE,"informes"}</definedName>
    <definedName name="hdtya547i76riei" localSheetId="25" hidden="1">{"PAGOS DOLARES",#N/A,FALSE,"informes"}</definedName>
    <definedName name="hdtya547i76riei" localSheetId="26" hidden="1">{"PAGOS DOLARES",#N/A,FALSE,"informes"}</definedName>
    <definedName name="hdtya547i76riei" localSheetId="27" hidden="1">{"PAGOS DOLARES",#N/A,FALSE,"informes"}</definedName>
    <definedName name="hdtya547i76riei" localSheetId="28" hidden="1">{"PAGOS DOLARES",#N/A,FALSE,"informes"}</definedName>
    <definedName name="hdtya547i76riei" localSheetId="33" hidden="1">{"PAGOS DOLARES",#N/A,FALSE,"informes"}</definedName>
    <definedName name="hdtya547i76riei" localSheetId="35" hidden="1">{"PAGOS DOLARES",#N/A,FALSE,"informes"}</definedName>
    <definedName name="hdtya547i76riei" localSheetId="41" hidden="1">{"PAGOS DOLARES",#N/A,FALSE,"informes"}</definedName>
    <definedName name="hdtya547i76riei" localSheetId="43" hidden="1">{"PAGOS DOLARES",#N/A,FALSE,"informes"}</definedName>
    <definedName name="hdtya547i76riei" localSheetId="87" hidden="1">{"PAGOS DOLARES",#N/A,FALSE,"informes"}</definedName>
    <definedName name="hdtya547i76riei" hidden="1">{"PAGOS DOLARES",#N/A,FALSE,"informes"}</definedName>
    <definedName name="hfdha" localSheetId="7" hidden="1">{"INGRESOS DOLARES",#N/A,FALSE,"informes"}</definedName>
    <definedName name="hfdha" localSheetId="8" hidden="1">{"INGRESOS DOLARES",#N/A,FALSE,"informes"}</definedName>
    <definedName name="hfdha" localSheetId="9" hidden="1">{"INGRESOS DOLARES",#N/A,FALSE,"informes"}</definedName>
    <definedName name="hfdha" localSheetId="10" hidden="1">{"INGRESOS DOLARES",#N/A,FALSE,"informes"}</definedName>
    <definedName name="hfdha" localSheetId="11" hidden="1">{"INGRESOS DOLARES",#N/A,FALSE,"informes"}</definedName>
    <definedName name="hfdha" localSheetId="12" hidden="1">{"INGRESOS DOLARES",#N/A,FALSE,"informes"}</definedName>
    <definedName name="hfdha" localSheetId="13" hidden="1">{"INGRESOS DOLARES",#N/A,FALSE,"informes"}</definedName>
    <definedName name="hfdha" localSheetId="14" hidden="1">{"INGRESOS DOLARES",#N/A,FALSE,"informes"}</definedName>
    <definedName name="hfdha" localSheetId="15" hidden="1">{"INGRESOS DOLARES",#N/A,FALSE,"informes"}</definedName>
    <definedName name="hfdha" localSheetId="17" hidden="1">{"INGRESOS DOLARES",#N/A,FALSE,"informes"}</definedName>
    <definedName name="hfdha" localSheetId="18" hidden="1">{"INGRESOS DOLARES",#N/A,FALSE,"informes"}</definedName>
    <definedName name="hfdha" localSheetId="19" hidden="1">{"INGRESOS DOLARES",#N/A,FALSE,"informes"}</definedName>
    <definedName name="hfdha" localSheetId="20" hidden="1">{"INGRESOS DOLARES",#N/A,FALSE,"informes"}</definedName>
    <definedName name="hfdha" localSheetId="21" hidden="1">{"INGRESOS DOLARES",#N/A,FALSE,"informes"}</definedName>
    <definedName name="hfdha" localSheetId="22" hidden="1">{"INGRESOS DOLARES",#N/A,FALSE,"informes"}</definedName>
    <definedName name="hfdha" localSheetId="29" hidden="1">{"INGRESOS DOLARES",#N/A,FALSE,"informes"}</definedName>
    <definedName name="hfdha" localSheetId="32" hidden="1">{"INGRESOS DOLARES",#N/A,FALSE,"informes"}</definedName>
    <definedName name="hfdha" localSheetId="34" hidden="1">{"INGRESOS DOLARES",#N/A,FALSE,"informes"}</definedName>
    <definedName name="hfdha" localSheetId="36" hidden="1">{"INGRESOS DOLARES",#N/A,FALSE,"informes"}</definedName>
    <definedName name="hfdha" localSheetId="39" hidden="1">{"INGRESOS DOLARES",#N/A,FALSE,"informes"}</definedName>
    <definedName name="hfdha" localSheetId="45" hidden="1">{"INGRESOS DOLARES",#N/A,FALSE,"informes"}</definedName>
    <definedName name="hfdha" localSheetId="54" hidden="1">{"INGRESOS DOLARES",#N/A,FALSE,"informes"}</definedName>
    <definedName name="hfdha" localSheetId="55" hidden="1">{"INGRESOS DOLARES",#N/A,FALSE,"informes"}</definedName>
    <definedName name="hfdha" localSheetId="56" hidden="1">{"INGRESOS DOLARES",#N/A,FALSE,"informes"}</definedName>
    <definedName name="hfdha" localSheetId="59" hidden="1">{"INGRESOS DOLARES",#N/A,FALSE,"informes"}</definedName>
    <definedName name="hfdha" localSheetId="62" hidden="1">{"INGRESOS DOLARES",#N/A,FALSE,"informes"}</definedName>
    <definedName name="hfdha" localSheetId="78" hidden="1">{"INGRESOS DOLARES",#N/A,FALSE,"informes"}</definedName>
    <definedName name="hfdha" localSheetId="79" hidden="1">{"INGRESOS DOLARES",#N/A,FALSE,"informes"}</definedName>
    <definedName name="hfdha" localSheetId="80" hidden="1">{"INGRESOS DOLARES",#N/A,FALSE,"informes"}</definedName>
    <definedName name="hfdha" localSheetId="83" hidden="1">{"INGRESOS DOLARES",#N/A,FALSE,"informes"}</definedName>
    <definedName name="hfdha" localSheetId="86" hidden="1">{"INGRESOS DOLARES",#N/A,FALSE,"informes"}</definedName>
    <definedName name="hfdha" localSheetId="46" hidden="1">{"INGRESOS DOLARES",#N/A,FALSE,"informes"}</definedName>
    <definedName name="hfdha" localSheetId="37" hidden="1">{"INGRESOS DOLARES",#N/A,FALSE,"informes"}</definedName>
    <definedName name="hfdha" localSheetId="38" hidden="1">{"INGRESOS DOLARES",#N/A,FALSE,"informes"}</definedName>
    <definedName name="hfdha" localSheetId="40" hidden="1">{"INGRESOS DOLARES",#N/A,FALSE,"informes"}</definedName>
    <definedName name="hfdha" localSheetId="23" hidden="1">{"INGRESOS DOLARES",#N/A,FALSE,"informes"}</definedName>
    <definedName name="hfdha" localSheetId="24" hidden="1">{"INGRESOS DOLARES",#N/A,FALSE,"informes"}</definedName>
    <definedName name="hfdha" localSheetId="25" hidden="1">{"INGRESOS DOLARES",#N/A,FALSE,"informes"}</definedName>
    <definedName name="hfdha" localSheetId="26" hidden="1">{"INGRESOS DOLARES",#N/A,FALSE,"informes"}</definedName>
    <definedName name="hfdha" localSheetId="27" hidden="1">{"INGRESOS DOLARES",#N/A,FALSE,"informes"}</definedName>
    <definedName name="hfdha" localSheetId="28" hidden="1">{"INGRESOS DOLARES",#N/A,FALSE,"informes"}</definedName>
    <definedName name="hfdha" localSheetId="33" hidden="1">{"INGRESOS DOLARES",#N/A,FALSE,"informes"}</definedName>
    <definedName name="hfdha" localSheetId="35" hidden="1">{"INGRESOS DOLARES",#N/A,FALSE,"informes"}</definedName>
    <definedName name="hfdha" localSheetId="41" hidden="1">{"INGRESOS DOLARES",#N/A,FALSE,"informes"}</definedName>
    <definedName name="hfdha" localSheetId="43" hidden="1">{"INGRESOS DOLARES",#N/A,FALSE,"informes"}</definedName>
    <definedName name="hfdha" localSheetId="87" hidden="1">{"INGRESOS DOLARES",#N/A,FALSE,"informes"}</definedName>
    <definedName name="hfdha" hidden="1">{"INGRESOS DOLARES",#N/A,FALSE,"informes"}</definedName>
    <definedName name="hfhfg" localSheetId="8" hidden="1">{"'1999'!$A$1:$F$66"}</definedName>
    <definedName name="hfhfg" localSheetId="17" hidden="1">{"'1999'!$A$1:$F$66"}</definedName>
    <definedName name="hfhfg" localSheetId="18" hidden="1">{"'1999'!$A$1:$F$66"}</definedName>
    <definedName name="hfhfg" localSheetId="19" hidden="1">{"'1999'!$A$1:$F$66"}</definedName>
    <definedName name="hfhfg" localSheetId="20" hidden="1">{"'1999'!$A$1:$F$66"}</definedName>
    <definedName name="hfhfg" localSheetId="21" hidden="1">{"'1999'!$A$1:$F$66"}</definedName>
    <definedName name="hfhfg" localSheetId="22" hidden="1">{"'1999'!$A$1:$F$66"}</definedName>
    <definedName name="hfhfg" localSheetId="29" hidden="1">{"'1999'!$A$1:$F$66"}</definedName>
    <definedName name="hfhfg" localSheetId="46" hidden="1">{"'1999'!$A$1:$F$66"}</definedName>
    <definedName name="hfhfg" localSheetId="23" hidden="1">{"'1999'!$A$1:$F$66"}</definedName>
    <definedName name="hfhfg" localSheetId="24" hidden="1">{"'1999'!$A$1:$F$66"}</definedName>
    <definedName name="hfhfg" localSheetId="25" hidden="1">{"'1999'!$A$1:$F$66"}</definedName>
    <definedName name="hfhfg" localSheetId="26" hidden="1">{"'1999'!$A$1:$F$66"}</definedName>
    <definedName name="hfhfg" localSheetId="27" hidden="1">{"'1999'!$A$1:$F$66"}</definedName>
    <definedName name="hfhfg" localSheetId="28" hidden="1">{"'1999'!$A$1:$F$66"}</definedName>
    <definedName name="hfhfg" hidden="1">{"'1999'!$A$1:$F$66"}</definedName>
    <definedName name="hgddhff" localSheetId="8" hidden="1">{"'1999'!$A$1:$F$66"}</definedName>
    <definedName name="hgddhff" localSheetId="17" hidden="1">{"'1999'!$A$1:$F$66"}</definedName>
    <definedName name="hgddhff" localSheetId="18" hidden="1">{"'1999'!$A$1:$F$66"}</definedName>
    <definedName name="hgddhff" localSheetId="19" hidden="1">{"'1999'!$A$1:$F$66"}</definedName>
    <definedName name="hgddhff" localSheetId="20" hidden="1">{"'1999'!$A$1:$F$66"}</definedName>
    <definedName name="hgddhff" localSheetId="21" hidden="1">{"'1999'!$A$1:$F$66"}</definedName>
    <definedName name="hgddhff" localSheetId="22" hidden="1">{"'1999'!$A$1:$F$66"}</definedName>
    <definedName name="hgddhff" localSheetId="29" hidden="1">{"'1999'!$A$1:$F$66"}</definedName>
    <definedName name="hgddhff" localSheetId="46" hidden="1">{"'1999'!$A$1:$F$66"}</definedName>
    <definedName name="hgddhff" localSheetId="23" hidden="1">{"'1999'!$A$1:$F$66"}</definedName>
    <definedName name="hgddhff" localSheetId="24" hidden="1">{"'1999'!$A$1:$F$66"}</definedName>
    <definedName name="hgddhff" localSheetId="25" hidden="1">{"'1999'!$A$1:$F$66"}</definedName>
    <definedName name="hgddhff" localSheetId="26" hidden="1">{"'1999'!$A$1:$F$66"}</definedName>
    <definedName name="hgddhff" localSheetId="27" hidden="1">{"'1999'!$A$1:$F$66"}</definedName>
    <definedName name="hgddhff" localSheetId="28" hidden="1">{"'1999'!$A$1:$F$66"}</definedName>
    <definedName name="hgddhff" hidden="1">{"'1999'!$A$1:$F$66"}</definedName>
    <definedName name="hghgfdfr" localSheetId="8" hidden="1">{"'1999'!$A$1:$F$66"}</definedName>
    <definedName name="hghgfdfr" localSheetId="17" hidden="1">{"'1999'!$A$1:$F$66"}</definedName>
    <definedName name="hghgfdfr" localSheetId="18" hidden="1">{"'1999'!$A$1:$F$66"}</definedName>
    <definedName name="hghgfdfr" localSheetId="19" hidden="1">{"'1999'!$A$1:$F$66"}</definedName>
    <definedName name="hghgfdfr" localSheetId="20" hidden="1">{"'1999'!$A$1:$F$66"}</definedName>
    <definedName name="hghgfdfr" localSheetId="21" hidden="1">{"'1999'!$A$1:$F$66"}</definedName>
    <definedName name="hghgfdfr" localSheetId="22" hidden="1">{"'1999'!$A$1:$F$66"}</definedName>
    <definedName name="hghgfdfr" localSheetId="29" hidden="1">{"'1999'!$A$1:$F$66"}</definedName>
    <definedName name="hghgfdfr" localSheetId="46" hidden="1">{"'1999'!$A$1:$F$66"}</definedName>
    <definedName name="hghgfdfr" localSheetId="23" hidden="1">{"'1999'!$A$1:$F$66"}</definedName>
    <definedName name="hghgfdfr" localSheetId="24" hidden="1">{"'1999'!$A$1:$F$66"}</definedName>
    <definedName name="hghgfdfr" localSheetId="25" hidden="1">{"'1999'!$A$1:$F$66"}</definedName>
    <definedName name="hghgfdfr" localSheetId="26" hidden="1">{"'1999'!$A$1:$F$66"}</definedName>
    <definedName name="hghgfdfr" localSheetId="27" hidden="1">{"'1999'!$A$1:$F$66"}</definedName>
    <definedName name="hghgfdfr" localSheetId="28" hidden="1">{"'1999'!$A$1:$F$66"}</definedName>
    <definedName name="hghgfdfr" hidden="1">{"'1999'!$A$1:$F$66"}</definedName>
    <definedName name="hh" localSheetId="7" hidden="1">{#N/A,#N/A,FALSE,"informes"}</definedName>
    <definedName name="hh" localSheetId="8" hidden="1">{#N/A,#N/A,FALSE,"informes"}</definedName>
    <definedName name="hh" localSheetId="9">#REF!</definedName>
    <definedName name="hh" localSheetId="10" hidden="1">{#N/A,#N/A,FALSE,"informes"}</definedName>
    <definedName name="hh" localSheetId="11" hidden="1">{#N/A,#N/A,FALSE,"informes"}</definedName>
    <definedName name="hh" localSheetId="12" hidden="1">{#N/A,#N/A,FALSE,"informes"}</definedName>
    <definedName name="hh" localSheetId="13" hidden="1">{#N/A,#N/A,FALSE,"informes"}</definedName>
    <definedName name="hh" localSheetId="14" hidden="1">{#N/A,#N/A,FALSE,"informes"}</definedName>
    <definedName name="hh" localSheetId="15" hidden="1">{#N/A,#N/A,FALSE,"informes"}</definedName>
    <definedName name="hh" localSheetId="17" hidden="1">{#N/A,#N/A,FALSE,"informes"}</definedName>
    <definedName name="hh" localSheetId="18" hidden="1">{#N/A,#N/A,FALSE,"informes"}</definedName>
    <definedName name="hh" localSheetId="19" hidden="1">{#N/A,#N/A,FALSE,"informes"}</definedName>
    <definedName name="hh" localSheetId="20" hidden="1">{#N/A,#N/A,FALSE,"informes"}</definedName>
    <definedName name="hh" localSheetId="21" hidden="1">{#N/A,#N/A,FALSE,"informes"}</definedName>
    <definedName name="hh" localSheetId="22" hidden="1">{#N/A,#N/A,FALSE,"informes"}</definedName>
    <definedName name="hh" localSheetId="29" hidden="1">{#N/A,#N/A,FALSE,"informes"}</definedName>
    <definedName name="hh" localSheetId="32" hidden="1">{#N/A,#N/A,FALSE,"informes"}</definedName>
    <definedName name="hh" localSheetId="34" hidden="1">{#N/A,#N/A,FALSE,"informes"}</definedName>
    <definedName name="hh" localSheetId="36" hidden="1">{#N/A,#N/A,FALSE,"informes"}</definedName>
    <definedName name="hh" localSheetId="39" hidden="1">{#N/A,#N/A,FALSE,"informes"}</definedName>
    <definedName name="hh" localSheetId="45" hidden="1">{#N/A,#N/A,FALSE,"informes"}</definedName>
    <definedName name="hh" localSheetId="54" hidden="1">{#N/A,#N/A,FALSE,"informes"}</definedName>
    <definedName name="hh" localSheetId="55" hidden="1">{#N/A,#N/A,FALSE,"informes"}</definedName>
    <definedName name="hh" localSheetId="56" hidden="1">{#N/A,#N/A,FALSE,"informes"}</definedName>
    <definedName name="hh" localSheetId="59" hidden="1">{#N/A,#N/A,FALSE,"informes"}</definedName>
    <definedName name="hh" localSheetId="62" hidden="1">{#N/A,#N/A,FALSE,"informes"}</definedName>
    <definedName name="hh" localSheetId="78" hidden="1">{#N/A,#N/A,FALSE,"informes"}</definedName>
    <definedName name="hh" localSheetId="79" hidden="1">{#N/A,#N/A,FALSE,"informes"}</definedName>
    <definedName name="hh" localSheetId="80" hidden="1">{#N/A,#N/A,FALSE,"informes"}</definedName>
    <definedName name="hh" localSheetId="83" hidden="1">{#N/A,#N/A,FALSE,"informes"}</definedName>
    <definedName name="hh" localSheetId="86" hidden="1">{#N/A,#N/A,FALSE,"informes"}</definedName>
    <definedName name="hh" localSheetId="46" hidden="1">{#N/A,#N/A,FALSE,"informes"}</definedName>
    <definedName name="hh" localSheetId="37" hidden="1">{#N/A,#N/A,FALSE,"informes"}</definedName>
    <definedName name="hh" localSheetId="38" hidden="1">{#N/A,#N/A,FALSE,"informes"}</definedName>
    <definedName name="hh" localSheetId="40" hidden="1">{#N/A,#N/A,FALSE,"informes"}</definedName>
    <definedName name="hh" localSheetId="23" hidden="1">{#N/A,#N/A,FALSE,"informes"}</definedName>
    <definedName name="hh" localSheetId="24" hidden="1">{#N/A,#N/A,FALSE,"informes"}</definedName>
    <definedName name="hh" localSheetId="25" hidden="1">{#N/A,#N/A,FALSE,"informes"}</definedName>
    <definedName name="hh" localSheetId="26" hidden="1">{#N/A,#N/A,FALSE,"informes"}</definedName>
    <definedName name="hh" localSheetId="27" hidden="1">{#N/A,#N/A,FALSE,"informes"}</definedName>
    <definedName name="hh" localSheetId="28" hidden="1">{#N/A,#N/A,FALSE,"informes"}</definedName>
    <definedName name="hh" localSheetId="33" hidden="1">{#N/A,#N/A,FALSE,"informes"}</definedName>
    <definedName name="hh" localSheetId="35" hidden="1">{#N/A,#N/A,FALSE,"informes"}</definedName>
    <definedName name="hh" localSheetId="41" hidden="1">{#N/A,#N/A,FALSE,"informes"}</definedName>
    <definedName name="hh" localSheetId="43" hidden="1">{#N/A,#N/A,FALSE,"informes"}</definedName>
    <definedName name="hh" localSheetId="87" hidden="1">{#N/A,#N/A,FALSE,"informes"}</definedName>
    <definedName name="hh" hidden="1">{#N/A,#N/A,FALSE,"informes"}</definedName>
    <definedName name="hhh" localSheetId="7" hidden="1">{"empresa",#N/A,FALSE,"xEMPRESA"}</definedName>
    <definedName name="hhh" localSheetId="8" hidden="1">{"empresa",#N/A,FALSE,"xEMPRESA"}</definedName>
    <definedName name="hhh" localSheetId="9" hidden="1">{"empresa",#N/A,FALSE,"xEMPRESA"}</definedName>
    <definedName name="hhh" localSheetId="10" hidden="1">{"empresa",#N/A,FALSE,"xEMPRESA"}</definedName>
    <definedName name="hhh" localSheetId="11" hidden="1">{"empresa",#N/A,FALSE,"xEMPRESA"}</definedName>
    <definedName name="hhh" localSheetId="12" hidden="1">{"empresa",#N/A,FALSE,"xEMPRESA"}</definedName>
    <definedName name="hhh" localSheetId="13" hidden="1">{"empresa",#N/A,FALSE,"xEMPRESA"}</definedName>
    <definedName name="hhh" localSheetId="14" hidden="1">{"empresa",#N/A,FALSE,"xEMPRESA"}</definedName>
    <definedName name="hhh" localSheetId="15" hidden="1">{"empresa",#N/A,FALSE,"xEMPRESA"}</definedName>
    <definedName name="hhh" localSheetId="17" hidden="1">{"empresa",#N/A,FALSE,"xEMPRESA"}</definedName>
    <definedName name="hhh" localSheetId="18" hidden="1">{"empresa",#N/A,FALSE,"xEMPRESA"}</definedName>
    <definedName name="hhh" localSheetId="19" hidden="1">{"empresa",#N/A,FALSE,"xEMPRESA"}</definedName>
    <definedName name="hhh" localSheetId="20" hidden="1">{"empresa",#N/A,FALSE,"xEMPRESA"}</definedName>
    <definedName name="hhh" localSheetId="21" hidden="1">{"empresa",#N/A,FALSE,"xEMPRESA"}</definedName>
    <definedName name="hhh" localSheetId="22" hidden="1">{"empresa",#N/A,FALSE,"xEMPRESA"}</definedName>
    <definedName name="hhh" localSheetId="29" hidden="1">{"empresa",#N/A,FALSE,"xEMPRESA"}</definedName>
    <definedName name="hhh" localSheetId="32" hidden="1">{"empresa",#N/A,FALSE,"xEMPRESA"}</definedName>
    <definedName name="hhh" localSheetId="34" hidden="1">{"empresa",#N/A,FALSE,"xEMPRESA"}</definedName>
    <definedName name="hhh" localSheetId="36" hidden="1">{"empresa",#N/A,FALSE,"xEMPRESA"}</definedName>
    <definedName name="hhh" localSheetId="39" hidden="1">{"empresa",#N/A,FALSE,"xEMPRESA"}</definedName>
    <definedName name="hhh" localSheetId="45" hidden="1">{"empresa",#N/A,FALSE,"xEMPRESA"}</definedName>
    <definedName name="hhh" localSheetId="46" hidden="1">{"empresa",#N/A,FALSE,"xEMPRESA"}</definedName>
    <definedName name="hhh" localSheetId="37" hidden="1">{"empresa",#N/A,FALSE,"xEMPRESA"}</definedName>
    <definedName name="hhh" localSheetId="38" hidden="1">{"empresa",#N/A,FALSE,"xEMPRESA"}</definedName>
    <definedName name="hhh" localSheetId="40" hidden="1">{"empresa",#N/A,FALSE,"xEMPRESA"}</definedName>
    <definedName name="hhh" localSheetId="23" hidden="1">{"empresa",#N/A,FALSE,"xEMPRESA"}</definedName>
    <definedName name="hhh" localSheetId="24" hidden="1">{"empresa",#N/A,FALSE,"xEMPRESA"}</definedName>
    <definedName name="hhh" localSheetId="25" hidden="1">{"empresa",#N/A,FALSE,"xEMPRESA"}</definedName>
    <definedName name="hhh" localSheetId="26" hidden="1">{"empresa",#N/A,FALSE,"xEMPRESA"}</definedName>
    <definedName name="hhh" localSheetId="27" hidden="1">{"empresa",#N/A,FALSE,"xEMPRESA"}</definedName>
    <definedName name="hhh" localSheetId="28" hidden="1">{"empresa",#N/A,FALSE,"xEMPRESA"}</definedName>
    <definedName name="hhh" localSheetId="33" hidden="1">{"empresa",#N/A,FALSE,"xEMPRESA"}</definedName>
    <definedName name="hhh" localSheetId="35" hidden="1">{"empresa",#N/A,FALSE,"xEMPRESA"}</definedName>
    <definedName name="hhh" localSheetId="41" hidden="1">{"empresa",#N/A,FALSE,"xEMPRESA"}</definedName>
    <definedName name="hhh" localSheetId="43" hidden="1">{"empresa",#N/A,FALSE,"xEMPRESA"}</definedName>
    <definedName name="hhh" hidden="1">{"empresa",#N/A,FALSE,"xEMPRESA"}</definedName>
    <definedName name="hhhh"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 localSheetId="7">#REF!</definedName>
    <definedName name="hhhhhhh" localSheetId="22">#REF!</definedName>
    <definedName name="hhhhhhh" localSheetId="45">#REF!</definedName>
    <definedName name="hhhhhhh" localSheetId="46">#REF!</definedName>
    <definedName name="hhhhhhh" localSheetId="41">#REF!</definedName>
    <definedName name="hhhhhhh" localSheetId="43">#REF!</definedName>
    <definedName name="hhhhhhh">#REF!</definedName>
    <definedName name="hhj" localSheetId="7">#REF!</definedName>
    <definedName name="hhj" localSheetId="9">#REF!</definedName>
    <definedName name="hhj" localSheetId="22">#REF!</definedName>
    <definedName name="hhj" localSheetId="45">#REF!</definedName>
    <definedName name="hhj" localSheetId="54">#REF!</definedName>
    <definedName name="hhj" localSheetId="46">#REF!</definedName>
    <definedName name="hhj" localSheetId="41">#REF!</definedName>
    <definedName name="hhj" localSheetId="43">#REF!</definedName>
    <definedName name="hhj">#REF!</definedName>
    <definedName name="hjhjh"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7" hidden="1">{#N/A,#N/A,FALSE,"informes"}</definedName>
    <definedName name="hjzr" localSheetId="8" hidden="1">{#N/A,#N/A,FALSE,"informes"}</definedName>
    <definedName name="hjzr" localSheetId="9" hidden="1">{#N/A,#N/A,FALSE,"informes"}</definedName>
    <definedName name="hjzr" localSheetId="10" hidden="1">{#N/A,#N/A,FALSE,"informes"}</definedName>
    <definedName name="hjzr" localSheetId="11" hidden="1">{#N/A,#N/A,FALSE,"informes"}</definedName>
    <definedName name="hjzr" localSheetId="12" hidden="1">{#N/A,#N/A,FALSE,"informes"}</definedName>
    <definedName name="hjzr" localSheetId="13" hidden="1">{#N/A,#N/A,FALSE,"informes"}</definedName>
    <definedName name="hjzr" localSheetId="14" hidden="1">{#N/A,#N/A,FALSE,"informes"}</definedName>
    <definedName name="hjzr" localSheetId="15" hidden="1">{#N/A,#N/A,FALSE,"informes"}</definedName>
    <definedName name="hjzr" localSheetId="17" hidden="1">{#N/A,#N/A,FALSE,"informes"}</definedName>
    <definedName name="hjzr" localSheetId="18" hidden="1">{#N/A,#N/A,FALSE,"informes"}</definedName>
    <definedName name="hjzr" localSheetId="19" hidden="1">{#N/A,#N/A,FALSE,"informes"}</definedName>
    <definedName name="hjzr" localSheetId="20" hidden="1">{#N/A,#N/A,FALSE,"informes"}</definedName>
    <definedName name="hjzr" localSheetId="21" hidden="1">{#N/A,#N/A,FALSE,"informes"}</definedName>
    <definedName name="hjzr" localSheetId="22" hidden="1">{#N/A,#N/A,FALSE,"informes"}</definedName>
    <definedName name="hjzr" localSheetId="29" hidden="1">{#N/A,#N/A,FALSE,"informes"}</definedName>
    <definedName name="hjzr" localSheetId="32" hidden="1">{#N/A,#N/A,FALSE,"informes"}</definedName>
    <definedName name="hjzr" localSheetId="34" hidden="1">{#N/A,#N/A,FALSE,"informes"}</definedName>
    <definedName name="hjzr" localSheetId="36" hidden="1">{#N/A,#N/A,FALSE,"informes"}</definedName>
    <definedName name="hjzr" localSheetId="39" hidden="1">{#N/A,#N/A,FALSE,"informes"}</definedName>
    <definedName name="hjzr" localSheetId="45" hidden="1">{#N/A,#N/A,FALSE,"informes"}</definedName>
    <definedName name="hjzr" localSheetId="54" hidden="1">{#N/A,#N/A,FALSE,"informes"}</definedName>
    <definedName name="hjzr" localSheetId="55" hidden="1">{#N/A,#N/A,FALSE,"informes"}</definedName>
    <definedName name="hjzr" localSheetId="56" hidden="1">{#N/A,#N/A,FALSE,"informes"}</definedName>
    <definedName name="hjzr" localSheetId="59" hidden="1">{#N/A,#N/A,FALSE,"informes"}</definedName>
    <definedName name="hjzr" localSheetId="62" hidden="1">{#N/A,#N/A,FALSE,"informes"}</definedName>
    <definedName name="hjzr" localSheetId="78" hidden="1">{#N/A,#N/A,FALSE,"informes"}</definedName>
    <definedName name="hjzr" localSheetId="79" hidden="1">{#N/A,#N/A,FALSE,"informes"}</definedName>
    <definedName name="hjzr" localSheetId="80" hidden="1">{#N/A,#N/A,FALSE,"informes"}</definedName>
    <definedName name="hjzr" localSheetId="83" hidden="1">{#N/A,#N/A,FALSE,"informes"}</definedName>
    <definedName name="hjzr" localSheetId="86" hidden="1">{#N/A,#N/A,FALSE,"informes"}</definedName>
    <definedName name="hjzr" localSheetId="46" hidden="1">{#N/A,#N/A,FALSE,"informes"}</definedName>
    <definedName name="hjzr" localSheetId="37" hidden="1">{#N/A,#N/A,FALSE,"informes"}</definedName>
    <definedName name="hjzr" localSheetId="38" hidden="1">{#N/A,#N/A,FALSE,"informes"}</definedName>
    <definedName name="hjzr" localSheetId="40" hidden="1">{#N/A,#N/A,FALSE,"informes"}</definedName>
    <definedName name="hjzr" localSheetId="23" hidden="1">{#N/A,#N/A,FALSE,"informes"}</definedName>
    <definedName name="hjzr" localSheetId="24" hidden="1">{#N/A,#N/A,FALSE,"informes"}</definedName>
    <definedName name="hjzr" localSheetId="25" hidden="1">{#N/A,#N/A,FALSE,"informes"}</definedName>
    <definedName name="hjzr" localSheetId="26" hidden="1">{#N/A,#N/A,FALSE,"informes"}</definedName>
    <definedName name="hjzr" localSheetId="27" hidden="1">{#N/A,#N/A,FALSE,"informes"}</definedName>
    <definedName name="hjzr" localSheetId="28" hidden="1">{#N/A,#N/A,FALSE,"informes"}</definedName>
    <definedName name="hjzr" localSheetId="33" hidden="1">{#N/A,#N/A,FALSE,"informes"}</definedName>
    <definedName name="hjzr" localSheetId="35" hidden="1">{#N/A,#N/A,FALSE,"informes"}</definedName>
    <definedName name="hjzr" localSheetId="41" hidden="1">{#N/A,#N/A,FALSE,"informes"}</definedName>
    <definedName name="hjzr" localSheetId="43" hidden="1">{#N/A,#N/A,FALSE,"informes"}</definedName>
    <definedName name="hjzr" localSheetId="87" hidden="1">{#N/A,#N/A,FALSE,"informes"}</definedName>
    <definedName name="hjzr" hidden="1">{#N/A,#N/A,FALSE,"informes"}</definedName>
    <definedName name="hkmzlnmobznozdkgnodzo" localSheetId="7" hidden="1">{#N/A,#N/A,FALSE,"informes"}</definedName>
    <definedName name="hkmzlnmobznozdkgnodzo" localSheetId="8" hidden="1">{#N/A,#N/A,FALSE,"informes"}</definedName>
    <definedName name="hkmzlnmobznozdkgnodzo" localSheetId="9" hidden="1">{#N/A,#N/A,FALSE,"informes"}</definedName>
    <definedName name="hkmzlnmobznozdkgnodzo" localSheetId="10" hidden="1">{#N/A,#N/A,FALSE,"informes"}</definedName>
    <definedName name="hkmzlnmobznozdkgnodzo" localSheetId="11" hidden="1">{#N/A,#N/A,FALSE,"informes"}</definedName>
    <definedName name="hkmzlnmobznozdkgnodzo" localSheetId="12" hidden="1">{#N/A,#N/A,FALSE,"informes"}</definedName>
    <definedName name="hkmzlnmobznozdkgnodzo" localSheetId="13" hidden="1">{#N/A,#N/A,FALSE,"informes"}</definedName>
    <definedName name="hkmzlnmobznozdkgnodzo" localSheetId="14" hidden="1">{#N/A,#N/A,FALSE,"informes"}</definedName>
    <definedName name="hkmzlnmobznozdkgnodzo" localSheetId="15" hidden="1">{#N/A,#N/A,FALSE,"informes"}</definedName>
    <definedName name="hkmzlnmobznozdkgnodzo" localSheetId="17" hidden="1">{#N/A,#N/A,FALSE,"informes"}</definedName>
    <definedName name="hkmzlnmobznozdkgnodzo" localSheetId="18" hidden="1">{#N/A,#N/A,FALSE,"informes"}</definedName>
    <definedName name="hkmzlnmobznozdkgnodzo" localSheetId="19" hidden="1">{#N/A,#N/A,FALSE,"informes"}</definedName>
    <definedName name="hkmzlnmobznozdkgnodzo" localSheetId="20" hidden="1">{#N/A,#N/A,FALSE,"informes"}</definedName>
    <definedName name="hkmzlnmobznozdkgnodzo" localSheetId="21" hidden="1">{#N/A,#N/A,FALSE,"informes"}</definedName>
    <definedName name="hkmzlnmobznozdkgnodzo" localSheetId="22" hidden="1">{#N/A,#N/A,FALSE,"informes"}</definedName>
    <definedName name="hkmzlnmobznozdkgnodzo" localSheetId="29" hidden="1">{#N/A,#N/A,FALSE,"informes"}</definedName>
    <definedName name="hkmzlnmobznozdkgnodzo" localSheetId="32" hidden="1">{#N/A,#N/A,FALSE,"informes"}</definedName>
    <definedName name="hkmzlnmobznozdkgnodzo" localSheetId="34" hidden="1">{#N/A,#N/A,FALSE,"informes"}</definedName>
    <definedName name="hkmzlnmobznozdkgnodzo" localSheetId="36" hidden="1">{#N/A,#N/A,FALSE,"informes"}</definedName>
    <definedName name="hkmzlnmobznozdkgnodzo" localSheetId="39" hidden="1">{#N/A,#N/A,FALSE,"informes"}</definedName>
    <definedName name="hkmzlnmobznozdkgnodzo" localSheetId="45" hidden="1">{#N/A,#N/A,FALSE,"informes"}</definedName>
    <definedName name="hkmzlnmobznozdkgnodzo" localSheetId="54" hidden="1">{#N/A,#N/A,FALSE,"informes"}</definedName>
    <definedName name="hkmzlnmobznozdkgnodzo" localSheetId="55" hidden="1">{#N/A,#N/A,FALSE,"informes"}</definedName>
    <definedName name="hkmzlnmobznozdkgnodzo" localSheetId="56" hidden="1">{#N/A,#N/A,FALSE,"informes"}</definedName>
    <definedName name="hkmzlnmobznozdkgnodzo" localSheetId="59" hidden="1">{#N/A,#N/A,FALSE,"informes"}</definedName>
    <definedName name="hkmzlnmobznozdkgnodzo" localSheetId="62" hidden="1">{#N/A,#N/A,FALSE,"informes"}</definedName>
    <definedName name="hkmzlnmobznozdkgnodzo" localSheetId="78" hidden="1">{#N/A,#N/A,FALSE,"informes"}</definedName>
    <definedName name="hkmzlnmobznozdkgnodzo" localSheetId="79" hidden="1">{#N/A,#N/A,FALSE,"informes"}</definedName>
    <definedName name="hkmzlnmobznozdkgnodzo" localSheetId="80" hidden="1">{#N/A,#N/A,FALSE,"informes"}</definedName>
    <definedName name="hkmzlnmobznozdkgnodzo" localSheetId="83" hidden="1">{#N/A,#N/A,FALSE,"informes"}</definedName>
    <definedName name="hkmzlnmobznozdkgnodzo" localSheetId="86" hidden="1">{#N/A,#N/A,FALSE,"informes"}</definedName>
    <definedName name="hkmzlnmobznozdkgnodzo" localSheetId="46" hidden="1">{#N/A,#N/A,FALSE,"informes"}</definedName>
    <definedName name="hkmzlnmobznozdkgnodzo" localSheetId="37" hidden="1">{#N/A,#N/A,FALSE,"informes"}</definedName>
    <definedName name="hkmzlnmobznozdkgnodzo" localSheetId="38" hidden="1">{#N/A,#N/A,FALSE,"informes"}</definedName>
    <definedName name="hkmzlnmobznozdkgnodzo" localSheetId="40" hidden="1">{#N/A,#N/A,FALSE,"informes"}</definedName>
    <definedName name="hkmzlnmobznozdkgnodzo" localSheetId="23" hidden="1">{#N/A,#N/A,FALSE,"informes"}</definedName>
    <definedName name="hkmzlnmobznozdkgnodzo" localSheetId="24" hidden="1">{#N/A,#N/A,FALSE,"informes"}</definedName>
    <definedName name="hkmzlnmobznozdkgnodzo" localSheetId="25" hidden="1">{#N/A,#N/A,FALSE,"informes"}</definedName>
    <definedName name="hkmzlnmobznozdkgnodzo" localSheetId="26" hidden="1">{#N/A,#N/A,FALSE,"informes"}</definedName>
    <definedName name="hkmzlnmobznozdkgnodzo" localSheetId="27" hidden="1">{#N/A,#N/A,FALSE,"informes"}</definedName>
    <definedName name="hkmzlnmobznozdkgnodzo" localSheetId="28" hidden="1">{#N/A,#N/A,FALSE,"informes"}</definedName>
    <definedName name="hkmzlnmobznozdkgnodzo" localSheetId="33" hidden="1">{#N/A,#N/A,FALSE,"informes"}</definedName>
    <definedName name="hkmzlnmobznozdkgnodzo" localSheetId="35" hidden="1">{#N/A,#N/A,FALSE,"informes"}</definedName>
    <definedName name="hkmzlnmobznozdkgnodzo" localSheetId="41" hidden="1">{#N/A,#N/A,FALSE,"informes"}</definedName>
    <definedName name="hkmzlnmobznozdkgnodzo" localSheetId="43" hidden="1">{#N/A,#N/A,FALSE,"informes"}</definedName>
    <definedName name="hkmzlnmobznozdkgnodzo" localSheetId="87" hidden="1">{#N/A,#N/A,FALSE,"informes"}</definedName>
    <definedName name="hkmzlnmobznozdkgnodzo" hidden="1">{#N/A,#N/A,FALSE,"informes"}</definedName>
    <definedName name="hmj" localSheetId="7" hidden="1">{#N/A,#N/A,FALSE,"informes"}</definedName>
    <definedName name="hmj" localSheetId="8" hidden="1">{#N/A,#N/A,FALSE,"informes"}</definedName>
    <definedName name="hmj" localSheetId="9" hidden="1">{#N/A,#N/A,FALSE,"informes"}</definedName>
    <definedName name="hmj" localSheetId="10" hidden="1">{#N/A,#N/A,FALSE,"informes"}</definedName>
    <definedName name="hmj" localSheetId="11" hidden="1">{#N/A,#N/A,FALSE,"informes"}</definedName>
    <definedName name="hmj" localSheetId="12" hidden="1">{#N/A,#N/A,FALSE,"informes"}</definedName>
    <definedName name="hmj" localSheetId="13" hidden="1">{#N/A,#N/A,FALSE,"informes"}</definedName>
    <definedName name="hmj" localSheetId="14" hidden="1">{#N/A,#N/A,FALSE,"informes"}</definedName>
    <definedName name="hmj" localSheetId="15" hidden="1">{#N/A,#N/A,FALSE,"informes"}</definedName>
    <definedName name="hmj" localSheetId="17" hidden="1">{#N/A,#N/A,FALSE,"informes"}</definedName>
    <definedName name="hmj" localSheetId="18" hidden="1">{#N/A,#N/A,FALSE,"informes"}</definedName>
    <definedName name="hmj" localSheetId="19" hidden="1">{#N/A,#N/A,FALSE,"informes"}</definedName>
    <definedName name="hmj" localSheetId="20" hidden="1">{#N/A,#N/A,FALSE,"informes"}</definedName>
    <definedName name="hmj" localSheetId="21" hidden="1">{#N/A,#N/A,FALSE,"informes"}</definedName>
    <definedName name="hmj" localSheetId="22" hidden="1">{#N/A,#N/A,FALSE,"informes"}</definedName>
    <definedName name="hmj" localSheetId="29" hidden="1">{#N/A,#N/A,FALSE,"informes"}</definedName>
    <definedName name="hmj" localSheetId="32" hidden="1">{#N/A,#N/A,FALSE,"informes"}</definedName>
    <definedName name="hmj" localSheetId="34" hidden="1">{#N/A,#N/A,FALSE,"informes"}</definedName>
    <definedName name="hmj" localSheetId="36" hidden="1">{#N/A,#N/A,FALSE,"informes"}</definedName>
    <definedName name="hmj" localSheetId="39" hidden="1">{#N/A,#N/A,FALSE,"informes"}</definedName>
    <definedName name="hmj" localSheetId="45" hidden="1">{#N/A,#N/A,FALSE,"informes"}</definedName>
    <definedName name="hmj" localSheetId="54" hidden="1">{#N/A,#N/A,FALSE,"informes"}</definedName>
    <definedName name="hmj" localSheetId="55" hidden="1">{#N/A,#N/A,FALSE,"informes"}</definedName>
    <definedName name="hmj" localSheetId="56" hidden="1">{#N/A,#N/A,FALSE,"informes"}</definedName>
    <definedName name="hmj" localSheetId="59" hidden="1">{#N/A,#N/A,FALSE,"informes"}</definedName>
    <definedName name="hmj" localSheetId="62" hidden="1">{#N/A,#N/A,FALSE,"informes"}</definedName>
    <definedName name="hmj" localSheetId="78" hidden="1">{#N/A,#N/A,FALSE,"informes"}</definedName>
    <definedName name="hmj" localSheetId="79" hidden="1">{#N/A,#N/A,FALSE,"informes"}</definedName>
    <definedName name="hmj" localSheetId="80" hidden="1">{#N/A,#N/A,FALSE,"informes"}</definedName>
    <definedName name="hmj" localSheetId="83" hidden="1">{#N/A,#N/A,FALSE,"informes"}</definedName>
    <definedName name="hmj" localSheetId="86" hidden="1">{#N/A,#N/A,FALSE,"informes"}</definedName>
    <definedName name="hmj" localSheetId="46" hidden="1">{#N/A,#N/A,FALSE,"informes"}</definedName>
    <definedName name="hmj" localSheetId="37" hidden="1">{#N/A,#N/A,FALSE,"informes"}</definedName>
    <definedName name="hmj" localSheetId="38" hidden="1">{#N/A,#N/A,FALSE,"informes"}</definedName>
    <definedName name="hmj" localSheetId="40" hidden="1">{#N/A,#N/A,FALSE,"informes"}</definedName>
    <definedName name="hmj" localSheetId="23" hidden="1">{#N/A,#N/A,FALSE,"informes"}</definedName>
    <definedName name="hmj" localSheetId="24" hidden="1">{#N/A,#N/A,FALSE,"informes"}</definedName>
    <definedName name="hmj" localSheetId="25" hidden="1">{#N/A,#N/A,FALSE,"informes"}</definedName>
    <definedName name="hmj" localSheetId="26" hidden="1">{#N/A,#N/A,FALSE,"informes"}</definedName>
    <definedName name="hmj" localSheetId="27" hidden="1">{#N/A,#N/A,FALSE,"informes"}</definedName>
    <definedName name="hmj" localSheetId="28" hidden="1">{#N/A,#N/A,FALSE,"informes"}</definedName>
    <definedName name="hmj" localSheetId="33" hidden="1">{#N/A,#N/A,FALSE,"informes"}</definedName>
    <definedName name="hmj" localSheetId="35" hidden="1">{#N/A,#N/A,FALSE,"informes"}</definedName>
    <definedName name="hmj" localSheetId="41" hidden="1">{#N/A,#N/A,FALSE,"informes"}</definedName>
    <definedName name="hmj" localSheetId="43" hidden="1">{#N/A,#N/A,FALSE,"informes"}</definedName>
    <definedName name="hmj" localSheetId="87" hidden="1">{#N/A,#N/A,FALSE,"informes"}</definedName>
    <definedName name="hmj" hidden="1">{#N/A,#N/A,FALSE,"informes"}</definedName>
    <definedName name="Hogares" localSheetId="7">#REF!</definedName>
    <definedName name="Hogares" localSheetId="22">#REF!</definedName>
    <definedName name="Hogares" localSheetId="41">#REF!</definedName>
    <definedName name="Hogares" localSheetId="43">#REF!</definedName>
    <definedName name="Hogares">#REF!</definedName>
    <definedName name="HogE">#REF!</definedName>
    <definedName name="HogR">#REF!</definedName>
    <definedName name="Holaaaaaaaaaaaa" localSheetId="46">#REF!</definedName>
    <definedName name="Holaaaaaaaaaaaa">#REF!</definedName>
    <definedName name="horext" localSheetId="185">#REF!</definedName>
    <definedName name="horext" localSheetId="188">#REF!</definedName>
    <definedName name="horext" localSheetId="7">#REF!</definedName>
    <definedName name="horext" localSheetId="9">#REF!</definedName>
    <definedName name="horext" localSheetId="22">#REF!</definedName>
    <definedName name="horext" localSheetId="45">#REF!</definedName>
    <definedName name="horext" localSheetId="46">#REF!</definedName>
    <definedName name="horext" localSheetId="183">#REF!</definedName>
    <definedName name="horext" localSheetId="41">#REF!</definedName>
    <definedName name="horext" localSheetId="43">#REF!</definedName>
    <definedName name="horext">#REF!</definedName>
    <definedName name="hstegefsdss" localSheetId="8" hidden="1">{"'1999'!$A$1:$F$66"}</definedName>
    <definedName name="hstegefsdss" localSheetId="17" hidden="1">{"'1999'!$A$1:$F$66"}</definedName>
    <definedName name="hstegefsdss" localSheetId="18" hidden="1">{"'1999'!$A$1:$F$66"}</definedName>
    <definedName name="hstegefsdss" localSheetId="19" hidden="1">{"'1999'!$A$1:$F$66"}</definedName>
    <definedName name="hstegefsdss" localSheetId="20" hidden="1">{"'1999'!$A$1:$F$66"}</definedName>
    <definedName name="hstegefsdss" localSheetId="21" hidden="1">{"'1999'!$A$1:$F$66"}</definedName>
    <definedName name="hstegefsdss" localSheetId="22" hidden="1">{"'1999'!$A$1:$F$66"}</definedName>
    <definedName name="hstegefsdss" localSheetId="29" hidden="1">{"'1999'!$A$1:$F$66"}</definedName>
    <definedName name="hstegefsdss" localSheetId="46" hidden="1">{"'1999'!$A$1:$F$66"}</definedName>
    <definedName name="hstegefsdss" localSheetId="23" hidden="1">{"'1999'!$A$1:$F$66"}</definedName>
    <definedName name="hstegefsdss" localSheetId="24" hidden="1">{"'1999'!$A$1:$F$66"}</definedName>
    <definedName name="hstegefsdss" localSheetId="25" hidden="1">{"'1999'!$A$1:$F$66"}</definedName>
    <definedName name="hstegefsdss" localSheetId="26" hidden="1">{"'1999'!$A$1:$F$66"}</definedName>
    <definedName name="hstegefsdss" localSheetId="27" hidden="1">{"'1999'!$A$1:$F$66"}</definedName>
    <definedName name="hstegefsdss" localSheetId="28" hidden="1">{"'1999'!$A$1:$F$66"}</definedName>
    <definedName name="hstegefsdss" hidden="1">{"'1999'!$A$1:$F$66"}</definedName>
    <definedName name="HTML_CodePage" hidden="1">1252</definedName>
    <definedName name="HTML_Control" localSheetId="8" hidden="1">{"'Sheet1'!$A$1:$G$85"}</definedName>
    <definedName name="HTML_Control" localSheetId="17" hidden="1">{"'Sheet1'!$A$1:$G$85"}</definedName>
    <definedName name="HTML_Control" localSheetId="18" hidden="1">{"'Sheet1'!$A$1:$G$85"}</definedName>
    <definedName name="HTML_Control" localSheetId="19" hidden="1">{"'Sheet1'!$A$1:$G$85"}</definedName>
    <definedName name="HTML_Control" localSheetId="20" hidden="1">{"'Sheet1'!$A$1:$G$85"}</definedName>
    <definedName name="HTML_Control" localSheetId="21" hidden="1">{"'Sheet1'!$A$1:$G$85"}</definedName>
    <definedName name="HTML_Control" localSheetId="22" hidden="1">{"'Sheet1'!$A$1:$G$85"}</definedName>
    <definedName name="HTML_Control" localSheetId="29" hidden="1">{"'Sheet1'!$A$1:$G$85"}</definedName>
    <definedName name="HTML_Control" localSheetId="46" hidden="1">{"'Sheet1'!$A$1:$G$85"}</definedName>
    <definedName name="HTML_Control" localSheetId="23" hidden="1">{"'Sheet1'!$A$1:$G$85"}</definedName>
    <definedName name="HTML_Control" localSheetId="24" hidden="1">{"'Sheet1'!$A$1:$G$85"}</definedName>
    <definedName name="HTML_Control" localSheetId="25" hidden="1">{"'Sheet1'!$A$1:$G$85"}</definedName>
    <definedName name="HTML_Control" localSheetId="26" hidden="1">{"'Sheet1'!$A$1:$G$85"}</definedName>
    <definedName name="HTML_Control" localSheetId="27" hidden="1">{"'Sheet1'!$A$1:$G$85"}</definedName>
    <definedName name="HTML_Control" localSheetId="28" hidden="1">{"'Sheet1'!$A$1:$G$85"}</definedName>
    <definedName name="HTML_Control" hidden="1">{"'Sheet1'!$A$1:$G$85"}</definedName>
    <definedName name="html_CONTROL1" localSheetId="8" hidden="1">{"'1999'!$A$1:$F$66"}</definedName>
    <definedName name="html_CONTROL1" localSheetId="17" hidden="1">{"'1999'!$A$1:$F$66"}</definedName>
    <definedName name="html_CONTROL1" localSheetId="18" hidden="1">{"'1999'!$A$1:$F$66"}</definedName>
    <definedName name="html_CONTROL1" localSheetId="19" hidden="1">{"'1999'!$A$1:$F$66"}</definedName>
    <definedName name="html_CONTROL1" localSheetId="20" hidden="1">{"'1999'!$A$1:$F$66"}</definedName>
    <definedName name="html_CONTROL1" localSheetId="21" hidden="1">{"'1999'!$A$1:$F$66"}</definedName>
    <definedName name="html_CONTROL1" localSheetId="22" hidden="1">{"'1999'!$A$1:$F$66"}</definedName>
    <definedName name="html_CONTROL1" localSheetId="29" hidden="1">{"'1999'!$A$1:$F$66"}</definedName>
    <definedName name="html_CONTROL1" localSheetId="46" hidden="1">{"'1999'!$A$1:$F$66"}</definedName>
    <definedName name="html_CONTROL1" localSheetId="23" hidden="1">{"'1999'!$A$1:$F$66"}</definedName>
    <definedName name="html_CONTROL1" localSheetId="24" hidden="1">{"'1999'!$A$1:$F$66"}</definedName>
    <definedName name="html_CONTROL1" localSheetId="25" hidden="1">{"'1999'!$A$1:$F$66"}</definedName>
    <definedName name="html_CONTROL1" localSheetId="26" hidden="1">{"'1999'!$A$1:$F$66"}</definedName>
    <definedName name="html_CONTROL1" localSheetId="27" hidden="1">{"'1999'!$A$1:$F$66"}</definedName>
    <definedName name="html_CONTROL1" localSheetId="28" hidden="1">{"'1999'!$A$1:$F$66"}</definedName>
    <definedName name="html_CONTROL1" hidden="1">{"'1999'!$A$1:$F$66"}</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"E:\OfertaPublica\Inscritas\HTML.htm"</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185">#REF!</definedName>
    <definedName name="I" localSheetId="188">#REF!</definedName>
    <definedName name="I" localSheetId="7">#REF!</definedName>
    <definedName name="I" localSheetId="9">#REF!</definedName>
    <definedName name="I" localSheetId="22">#REF!</definedName>
    <definedName name="I" localSheetId="45">#REF!</definedName>
    <definedName name="I" localSheetId="54">#REF!</definedName>
    <definedName name="I" localSheetId="56">#REF!</definedName>
    <definedName name="I" localSheetId="59">#REF!</definedName>
    <definedName name="I" localSheetId="62">#REF!</definedName>
    <definedName name="I" localSheetId="78">#REF!</definedName>
    <definedName name="I" localSheetId="80">#REF!</definedName>
    <definedName name="I" localSheetId="83">#REF!</definedName>
    <definedName name="I" localSheetId="86">#REF!</definedName>
    <definedName name="I" localSheetId="46">#REF!</definedName>
    <definedName name="I" localSheetId="183">#REF!</definedName>
    <definedName name="I" localSheetId="41">#REF!</definedName>
    <definedName name="I" localSheetId="43">#REF!</definedName>
    <definedName name="I">#REF!</definedName>
    <definedName name="IAMR" localSheetId="7" hidden="1">{"PAGOS DOLARES",#N/A,FALSE,"informes"}</definedName>
    <definedName name="IAMR" localSheetId="8" hidden="1">{"PAGOS DOLARES",#N/A,FALSE,"informes"}</definedName>
    <definedName name="IAMR" localSheetId="10" hidden="1">{"PAGOS DOLARES",#N/A,FALSE,"informes"}</definedName>
    <definedName name="IAMR" localSheetId="11" hidden="1">{"PAGOS DOLARES",#N/A,FALSE,"informes"}</definedName>
    <definedName name="IAMR" localSheetId="12" hidden="1">{"PAGOS DOLARES",#N/A,FALSE,"informes"}</definedName>
    <definedName name="IAMR" localSheetId="13" hidden="1">{"PAGOS DOLARES",#N/A,FALSE,"informes"}</definedName>
    <definedName name="IAMR" localSheetId="14" hidden="1">{"PAGOS DOLARES",#N/A,FALSE,"informes"}</definedName>
    <definedName name="IAMR" localSheetId="15" hidden="1">{"PAGOS DOLARES",#N/A,FALSE,"informes"}</definedName>
    <definedName name="IAMR" localSheetId="17" hidden="1">{"PAGOS DOLARES",#N/A,FALSE,"informes"}</definedName>
    <definedName name="IAMR" localSheetId="18" hidden="1">{"PAGOS DOLARES",#N/A,FALSE,"informes"}</definedName>
    <definedName name="IAMR" localSheetId="19" hidden="1">{"PAGOS DOLARES",#N/A,FALSE,"informes"}</definedName>
    <definedName name="IAMR" localSheetId="20" hidden="1">{"PAGOS DOLARES",#N/A,FALSE,"informes"}</definedName>
    <definedName name="IAMR" localSheetId="21" hidden="1">{"PAGOS DOLARES",#N/A,FALSE,"informes"}</definedName>
    <definedName name="IAMR" localSheetId="22" hidden="1">{"PAGOS DOLARES",#N/A,FALSE,"informes"}</definedName>
    <definedName name="IAMR" localSheetId="29" hidden="1">{"PAGOS DOLARES",#N/A,FALSE,"informes"}</definedName>
    <definedName name="IAMR" localSheetId="32" hidden="1">{"PAGOS DOLARES",#N/A,FALSE,"informes"}</definedName>
    <definedName name="IAMR" localSheetId="34" hidden="1">{"PAGOS DOLARES",#N/A,FALSE,"informes"}</definedName>
    <definedName name="IAMR" localSheetId="36" hidden="1">{"PAGOS DOLARES",#N/A,FALSE,"informes"}</definedName>
    <definedName name="IAMR" localSheetId="39" hidden="1">{"PAGOS DOLARES",#N/A,FALSE,"informes"}</definedName>
    <definedName name="IAMR" localSheetId="45" hidden="1">{"PAGOS DOLARES",#N/A,FALSE,"informes"}</definedName>
    <definedName name="IAMR" localSheetId="46" hidden="1">{"PAGOS DOLARES",#N/A,FALSE,"informes"}</definedName>
    <definedName name="IAMR" localSheetId="37" hidden="1">{"PAGOS DOLARES",#N/A,FALSE,"informes"}</definedName>
    <definedName name="IAMR" localSheetId="38" hidden="1">{"PAGOS DOLARES",#N/A,FALSE,"informes"}</definedName>
    <definedName name="IAMR" localSheetId="40" hidden="1">{"PAGOS DOLARES",#N/A,FALSE,"informes"}</definedName>
    <definedName name="IAMR" localSheetId="23" hidden="1">{"PAGOS DOLARES",#N/A,FALSE,"informes"}</definedName>
    <definedName name="IAMR" localSheetId="24" hidden="1">{"PAGOS DOLARES",#N/A,FALSE,"informes"}</definedName>
    <definedName name="IAMR" localSheetId="25" hidden="1">{"PAGOS DOLARES",#N/A,FALSE,"informes"}</definedName>
    <definedName name="IAMR" localSheetId="26" hidden="1">{"PAGOS DOLARES",#N/A,FALSE,"informes"}</definedName>
    <definedName name="IAMR" localSheetId="27" hidden="1">{"PAGOS DOLARES",#N/A,FALSE,"informes"}</definedName>
    <definedName name="IAMR" localSheetId="28" hidden="1">{"PAGOS DOLARES",#N/A,FALSE,"informes"}</definedName>
    <definedName name="IAMR" localSheetId="33" hidden="1">{"PAGOS DOLARES",#N/A,FALSE,"informes"}</definedName>
    <definedName name="IAMR" localSheetId="35" hidden="1">{"PAGOS DOLARES",#N/A,FALSE,"informes"}</definedName>
    <definedName name="IAMR" localSheetId="41" hidden="1">{"PAGOS DOLARES",#N/A,FALSE,"informes"}</definedName>
    <definedName name="IAMR" localSheetId="43" hidden="1">{"PAGOS DOLARES",#N/A,FALSE,"informes"}</definedName>
    <definedName name="IAMR" hidden="1">{"PAGOS DOLARES",#N/A,FALSE,"informes"}</definedName>
    <definedName name="icap" localSheetId="7">#REF!</definedName>
    <definedName name="icap" localSheetId="22">#REF!</definedName>
    <definedName name="icap" localSheetId="41">#REF!</definedName>
    <definedName name="icap" localSheetId="43">#REF!</definedName>
    <definedName name="icap">#REF!</definedName>
    <definedName name="icbf" localSheetId="7">#REF!</definedName>
    <definedName name="icbf" localSheetId="9">#REF!</definedName>
    <definedName name="icbf" localSheetId="22">#REF!</definedName>
    <definedName name="icbf" localSheetId="32">#REF!</definedName>
    <definedName name="icbf" localSheetId="34">#REF!</definedName>
    <definedName name="icbf" localSheetId="36">#REF!</definedName>
    <definedName name="icbf" localSheetId="39">#REF!</definedName>
    <definedName name="icbf" localSheetId="45">#REF!</definedName>
    <definedName name="icbf" localSheetId="46">#REF!</definedName>
    <definedName name="icbf" localSheetId="37">#REF!</definedName>
    <definedName name="icbf" localSheetId="38">#REF!</definedName>
    <definedName name="icbf" localSheetId="40">#REF!</definedName>
    <definedName name="icbf" localSheetId="33">#REF!</definedName>
    <definedName name="icbf" localSheetId="35">#REF!</definedName>
    <definedName name="icbf" localSheetId="41">#REF!</definedName>
    <definedName name="icbf" localSheetId="43">#REF!</definedName>
    <definedName name="icbf">#REF!</definedName>
    <definedName name="ihfsderffbh" localSheetId="8" hidden="1">{"'1999'!$A$1:$F$66"}</definedName>
    <definedName name="ihfsderffbh" localSheetId="17" hidden="1">{"'1999'!$A$1:$F$66"}</definedName>
    <definedName name="ihfsderffbh" localSheetId="18" hidden="1">{"'1999'!$A$1:$F$66"}</definedName>
    <definedName name="ihfsderffbh" localSheetId="19" hidden="1">{"'1999'!$A$1:$F$66"}</definedName>
    <definedName name="ihfsderffbh" localSheetId="20" hidden="1">{"'1999'!$A$1:$F$66"}</definedName>
    <definedName name="ihfsderffbh" localSheetId="21" hidden="1">{"'1999'!$A$1:$F$66"}</definedName>
    <definedName name="ihfsderffbh" localSheetId="22" hidden="1">{"'1999'!$A$1:$F$66"}</definedName>
    <definedName name="ihfsderffbh" localSheetId="29" hidden="1">{"'1999'!$A$1:$F$66"}</definedName>
    <definedName name="ihfsderffbh" localSheetId="46" hidden="1">{"'1999'!$A$1:$F$66"}</definedName>
    <definedName name="ihfsderffbh" localSheetId="23" hidden="1">{"'1999'!$A$1:$F$66"}</definedName>
    <definedName name="ihfsderffbh" localSheetId="24" hidden="1">{"'1999'!$A$1:$F$66"}</definedName>
    <definedName name="ihfsderffbh" localSheetId="25" hidden="1">{"'1999'!$A$1:$F$66"}</definedName>
    <definedName name="ihfsderffbh" localSheetId="26" hidden="1">{"'1999'!$A$1:$F$66"}</definedName>
    <definedName name="ihfsderffbh" localSheetId="27" hidden="1">{"'1999'!$A$1:$F$66"}</definedName>
    <definedName name="ihfsderffbh" localSheetId="28" hidden="1">{"'1999'!$A$1:$F$66"}</definedName>
    <definedName name="ihfsderffbh" hidden="1">{"'1999'!$A$1:$F$66"}</definedName>
    <definedName name="ihgffffdds" localSheetId="8" hidden="1">{"'1999'!$A$1:$F$66"}</definedName>
    <definedName name="ihgffffdds" localSheetId="17" hidden="1">{"'1999'!$A$1:$F$66"}</definedName>
    <definedName name="ihgffffdds" localSheetId="18" hidden="1">{"'1999'!$A$1:$F$66"}</definedName>
    <definedName name="ihgffffdds" localSheetId="19" hidden="1">{"'1999'!$A$1:$F$66"}</definedName>
    <definedName name="ihgffffdds" localSheetId="20" hidden="1">{"'1999'!$A$1:$F$66"}</definedName>
    <definedName name="ihgffffdds" localSheetId="21" hidden="1">{"'1999'!$A$1:$F$66"}</definedName>
    <definedName name="ihgffffdds" localSheetId="22" hidden="1">{"'1999'!$A$1:$F$66"}</definedName>
    <definedName name="ihgffffdds" localSheetId="29" hidden="1">{"'1999'!$A$1:$F$66"}</definedName>
    <definedName name="ihgffffdds" localSheetId="46" hidden="1">{"'1999'!$A$1:$F$66"}</definedName>
    <definedName name="ihgffffdds" localSheetId="23" hidden="1">{"'1999'!$A$1:$F$66"}</definedName>
    <definedName name="ihgffffdds" localSheetId="24" hidden="1">{"'1999'!$A$1:$F$66"}</definedName>
    <definedName name="ihgffffdds" localSheetId="25" hidden="1">{"'1999'!$A$1:$F$66"}</definedName>
    <definedName name="ihgffffdds" localSheetId="26" hidden="1">{"'1999'!$A$1:$F$66"}</definedName>
    <definedName name="ihgffffdds" localSheetId="27" hidden="1">{"'1999'!$A$1:$F$66"}</definedName>
    <definedName name="ihgffffdds" localSheetId="28" hidden="1">{"'1999'!$A$1:$F$66"}</definedName>
    <definedName name="ihgffffdds" hidden="1">{"'1999'!$A$1:$F$66"}</definedName>
    <definedName name="IIPC" localSheetId="22">#REF!</definedName>
    <definedName name="IIPC" localSheetId="46">#REF!</definedName>
    <definedName name="IIPC">#REF!</definedName>
    <definedName name="ima" localSheetId="22">#REF!</definedName>
    <definedName name="ima" localSheetId="46">#REF!</definedName>
    <definedName name="ima">#REF!</definedName>
    <definedName name="IMAR" localSheetId="7" hidden="1">{"PAGOS DOLARES",#N/A,FALSE,"informes"}</definedName>
    <definedName name="IMAR" localSheetId="8" hidden="1">{"PAGOS DOLARES",#N/A,FALSE,"informes"}</definedName>
    <definedName name="IMAR" localSheetId="10" hidden="1">{"PAGOS DOLARES",#N/A,FALSE,"informes"}</definedName>
    <definedName name="IMAR" localSheetId="11" hidden="1">{"PAGOS DOLARES",#N/A,FALSE,"informes"}</definedName>
    <definedName name="IMAR" localSheetId="12" hidden="1">{"PAGOS DOLARES",#N/A,FALSE,"informes"}</definedName>
    <definedName name="IMAR" localSheetId="13" hidden="1">{"PAGOS DOLARES",#N/A,FALSE,"informes"}</definedName>
    <definedName name="IMAR" localSheetId="14" hidden="1">{"PAGOS DOLARES",#N/A,FALSE,"informes"}</definedName>
    <definedName name="IMAR" localSheetId="15" hidden="1">{"PAGOS DOLARES",#N/A,FALSE,"informes"}</definedName>
    <definedName name="IMAR" localSheetId="17" hidden="1">{"PAGOS DOLARES",#N/A,FALSE,"informes"}</definedName>
    <definedName name="IMAR" localSheetId="18" hidden="1">{"PAGOS DOLARES",#N/A,FALSE,"informes"}</definedName>
    <definedName name="IMAR" localSheetId="19" hidden="1">{"PAGOS DOLARES",#N/A,FALSE,"informes"}</definedName>
    <definedName name="IMAR" localSheetId="20" hidden="1">{"PAGOS DOLARES",#N/A,FALSE,"informes"}</definedName>
    <definedName name="IMAR" localSheetId="21" hidden="1">{"PAGOS DOLARES",#N/A,FALSE,"informes"}</definedName>
    <definedName name="IMAR" localSheetId="22" hidden="1">{"PAGOS DOLARES",#N/A,FALSE,"informes"}</definedName>
    <definedName name="IMAR" localSheetId="29" hidden="1">{"PAGOS DOLARES",#N/A,FALSE,"informes"}</definedName>
    <definedName name="IMAR" localSheetId="32" hidden="1">{"PAGOS DOLARES",#N/A,FALSE,"informes"}</definedName>
    <definedName name="IMAR" localSheetId="34" hidden="1">{"PAGOS DOLARES",#N/A,FALSE,"informes"}</definedName>
    <definedName name="IMAR" localSheetId="36" hidden="1">{"PAGOS DOLARES",#N/A,FALSE,"informes"}</definedName>
    <definedName name="IMAR" localSheetId="39" hidden="1">{"PAGOS DOLARES",#N/A,FALSE,"informes"}</definedName>
    <definedName name="IMAR" localSheetId="45" hidden="1">{"PAGOS DOLARES",#N/A,FALSE,"informes"}</definedName>
    <definedName name="IMAR" localSheetId="46" hidden="1">{"PAGOS DOLARES",#N/A,FALSE,"informes"}</definedName>
    <definedName name="IMAR" localSheetId="37" hidden="1">{"PAGOS DOLARES",#N/A,FALSE,"informes"}</definedName>
    <definedName name="IMAR" localSheetId="38" hidden="1">{"PAGOS DOLARES",#N/A,FALSE,"informes"}</definedName>
    <definedName name="IMAR" localSheetId="40" hidden="1">{"PAGOS DOLARES",#N/A,FALSE,"informes"}</definedName>
    <definedName name="IMAR" localSheetId="23" hidden="1">{"PAGOS DOLARES",#N/A,FALSE,"informes"}</definedName>
    <definedName name="IMAR" localSheetId="24" hidden="1">{"PAGOS DOLARES",#N/A,FALSE,"informes"}</definedName>
    <definedName name="IMAR" localSheetId="25" hidden="1">{"PAGOS DOLARES",#N/A,FALSE,"informes"}</definedName>
    <definedName name="IMAR" localSheetId="26" hidden="1">{"PAGOS DOLARES",#N/A,FALSE,"informes"}</definedName>
    <definedName name="IMAR" localSheetId="27" hidden="1">{"PAGOS DOLARES",#N/A,FALSE,"informes"}</definedName>
    <definedName name="IMAR" localSheetId="28" hidden="1">{"PAGOS DOLARES",#N/A,FALSE,"informes"}</definedName>
    <definedName name="IMAR" localSheetId="33" hidden="1">{"PAGOS DOLARES",#N/A,FALSE,"informes"}</definedName>
    <definedName name="IMAR" localSheetId="35" hidden="1">{"PAGOS DOLARES",#N/A,FALSE,"informes"}</definedName>
    <definedName name="IMAR" localSheetId="41" hidden="1">{"PAGOS DOLARES",#N/A,FALSE,"informes"}</definedName>
    <definedName name="IMAR" localSheetId="43" hidden="1">{"PAGOS DOLARES",#N/A,FALSE,"informes"}</definedName>
    <definedName name="IMAR" hidden="1">{"PAGOS DOLARES",#N/A,FALSE,"informes"}</definedName>
    <definedName name="IMPCUA10" localSheetId="7">#REF!</definedName>
    <definedName name="IMPCUA10" localSheetId="22">#REF!</definedName>
    <definedName name="IMPCUA10" localSheetId="41">#REF!</definedName>
    <definedName name="IMPCUA10" localSheetId="43">#REF!</definedName>
    <definedName name="IMPCUA10">#REF!</definedName>
    <definedName name="IMPCUA2" localSheetId="7">#REF!</definedName>
    <definedName name="IMPCUA2" localSheetId="22">#REF!</definedName>
    <definedName name="IMPCUA2" localSheetId="41">#REF!</definedName>
    <definedName name="IMPCUA2" localSheetId="43">#REF!</definedName>
    <definedName name="IMPCUA2">#REF!</definedName>
    <definedName name="IMPCUA3" localSheetId="7">#REF!</definedName>
    <definedName name="IMPCUA3" localSheetId="22">#REF!</definedName>
    <definedName name="IMPCUA3" localSheetId="41">#REF!</definedName>
    <definedName name="IMPCUA3" localSheetId="43">#REF!</definedName>
    <definedName name="IMPCUA3">#REF!</definedName>
    <definedName name="IMPCUA4" localSheetId="7">#REF!</definedName>
    <definedName name="IMPCUA4" localSheetId="22">#REF!</definedName>
    <definedName name="IMPCUA4" localSheetId="41">#REF!</definedName>
    <definedName name="IMPCUA4" localSheetId="43">#REF!</definedName>
    <definedName name="IMPCUA4">#REF!</definedName>
    <definedName name="IMPCUA5" localSheetId="7">#REF!</definedName>
    <definedName name="IMPCUA5" localSheetId="22">#REF!</definedName>
    <definedName name="IMPCUA5" localSheetId="41">#REF!</definedName>
    <definedName name="IMPCUA5" localSheetId="43">#REF!</definedName>
    <definedName name="IMPCUA5">#REF!</definedName>
    <definedName name="IMPCUA6" localSheetId="7">#REF!</definedName>
    <definedName name="IMPCUA6" localSheetId="22">#REF!</definedName>
    <definedName name="IMPCUA6" localSheetId="41">#REF!</definedName>
    <definedName name="IMPCUA6" localSheetId="43">#REF!</definedName>
    <definedName name="IMPCUA6">#REF!</definedName>
    <definedName name="IMPCUA7" localSheetId="7">#REF!</definedName>
    <definedName name="IMPCUA7" localSheetId="22">#REF!</definedName>
    <definedName name="IMPCUA7" localSheetId="41">#REF!</definedName>
    <definedName name="IMPCUA7" localSheetId="43">#REF!</definedName>
    <definedName name="IMPCUA7">#REF!</definedName>
    <definedName name="IMPCUA7A" localSheetId="7">#REF!</definedName>
    <definedName name="IMPCUA7A" localSheetId="22">#REF!</definedName>
    <definedName name="IMPCUA7A" localSheetId="41">#REF!</definedName>
    <definedName name="IMPCUA7A" localSheetId="43">#REF!</definedName>
    <definedName name="IMPCUA7A">#REF!</definedName>
    <definedName name="IMPCUA8" localSheetId="7">#REF!</definedName>
    <definedName name="IMPCUA8" localSheetId="22">#REF!</definedName>
    <definedName name="IMPCUA8" localSheetId="41">#REF!</definedName>
    <definedName name="IMPCUA8" localSheetId="43">#REF!</definedName>
    <definedName name="IMPCUA8">#REF!</definedName>
    <definedName name="IMPCUA9" localSheetId="7">#REF!</definedName>
    <definedName name="IMPCUA9" localSheetId="22">#REF!</definedName>
    <definedName name="IMPCUA9" localSheetId="41">#REF!</definedName>
    <definedName name="IMPCUA9" localSheetId="43">#REF!</definedName>
    <definedName name="IMPCUA9">#REF!</definedName>
    <definedName name="Impotimbre" localSheetId="22">#REF!</definedName>
    <definedName name="Impotimbre" localSheetId="46">#REF!</definedName>
    <definedName name="Impotimbre">#REF!</definedName>
    <definedName name="impresión" localSheetId="22">#REF!</definedName>
    <definedName name="impresión" localSheetId="46">#REF!</definedName>
    <definedName name="impresión">#REF!</definedName>
    <definedName name="imprimir.oswa" localSheetId="7" hidden="1">{"epma",#N/A,FALSE,"EPMA"}</definedName>
    <definedName name="imprimir.oswa" localSheetId="8" hidden="1">{"epma",#N/A,FALSE,"EPMA"}</definedName>
    <definedName name="imprimir.oswa" localSheetId="9" hidden="1">{"epma",#N/A,FALSE,"EPMA"}</definedName>
    <definedName name="imprimir.oswa" localSheetId="10" hidden="1">{"epma",#N/A,FALSE,"EPMA"}</definedName>
    <definedName name="imprimir.oswa" localSheetId="11" hidden="1">{"epma",#N/A,FALSE,"EPMA"}</definedName>
    <definedName name="imprimir.oswa" localSheetId="12" hidden="1">{"epma",#N/A,FALSE,"EPMA"}</definedName>
    <definedName name="imprimir.oswa" localSheetId="13" hidden="1">{"epma",#N/A,FALSE,"EPMA"}</definedName>
    <definedName name="imprimir.oswa" localSheetId="14" hidden="1">{"epma",#N/A,FALSE,"EPMA"}</definedName>
    <definedName name="imprimir.oswa" localSheetId="15" hidden="1">{"epma",#N/A,FALSE,"EPMA"}</definedName>
    <definedName name="imprimir.oswa" localSheetId="17" hidden="1">{"epma",#N/A,FALSE,"EPMA"}</definedName>
    <definedName name="imprimir.oswa" localSheetId="18" hidden="1">{"epma",#N/A,FALSE,"EPMA"}</definedName>
    <definedName name="imprimir.oswa" localSheetId="19" hidden="1">{"epma",#N/A,FALSE,"EPMA"}</definedName>
    <definedName name="imprimir.oswa" localSheetId="20" hidden="1">{"epma",#N/A,FALSE,"EPMA"}</definedName>
    <definedName name="imprimir.oswa" localSheetId="21" hidden="1">{"epma",#N/A,FALSE,"EPMA"}</definedName>
    <definedName name="imprimir.oswa" localSheetId="22" hidden="1">{"epma",#N/A,FALSE,"EPMA"}</definedName>
    <definedName name="imprimir.oswa" localSheetId="29" hidden="1">{"epma",#N/A,FALSE,"EPMA"}</definedName>
    <definedName name="imprimir.oswa" localSheetId="32" hidden="1">{"epma",#N/A,FALSE,"EPMA"}</definedName>
    <definedName name="imprimir.oswa" localSheetId="34" hidden="1">{"epma",#N/A,FALSE,"EPMA"}</definedName>
    <definedName name="imprimir.oswa" localSheetId="36" hidden="1">{"epma",#N/A,FALSE,"EPMA"}</definedName>
    <definedName name="imprimir.oswa" localSheetId="39" hidden="1">{"epma",#N/A,FALSE,"EPMA"}</definedName>
    <definedName name="imprimir.oswa" localSheetId="45" hidden="1">{"epma",#N/A,FALSE,"EPMA"}</definedName>
    <definedName name="imprimir.oswa" localSheetId="54" hidden="1">{"epma",#N/A,FALSE,"EPMA"}</definedName>
    <definedName name="imprimir.oswa" localSheetId="55" hidden="1">{"epma",#N/A,FALSE,"EPMA"}</definedName>
    <definedName name="imprimir.oswa" localSheetId="56" hidden="1">{"epma",#N/A,FALSE,"EPMA"}</definedName>
    <definedName name="imprimir.oswa" localSheetId="59" hidden="1">{"epma",#N/A,FALSE,"EPMA"}</definedName>
    <definedName name="imprimir.oswa" localSheetId="62" hidden="1">{"epma",#N/A,FALSE,"EPMA"}</definedName>
    <definedName name="imprimir.oswa" localSheetId="78" hidden="1">{"epma",#N/A,FALSE,"EPMA"}</definedName>
    <definedName name="imprimir.oswa" localSheetId="79" hidden="1">{"epma",#N/A,FALSE,"EPMA"}</definedName>
    <definedName name="imprimir.oswa" localSheetId="80" hidden="1">{"epma",#N/A,FALSE,"EPMA"}</definedName>
    <definedName name="imprimir.oswa" localSheetId="83" hidden="1">{"epma",#N/A,FALSE,"EPMA"}</definedName>
    <definedName name="imprimir.oswa" localSheetId="86" hidden="1">{"epma",#N/A,FALSE,"EPMA"}</definedName>
    <definedName name="imprimir.oswa" localSheetId="46" hidden="1">{"epma",#N/A,FALSE,"EPMA"}</definedName>
    <definedName name="imprimir.oswa" localSheetId="37" hidden="1">{"epma",#N/A,FALSE,"EPMA"}</definedName>
    <definedName name="imprimir.oswa" localSheetId="38" hidden="1">{"epma",#N/A,FALSE,"EPMA"}</definedName>
    <definedName name="imprimir.oswa" localSheetId="40" hidden="1">{"epma",#N/A,FALSE,"EPMA"}</definedName>
    <definedName name="imprimir.oswa" localSheetId="23" hidden="1">{"epma",#N/A,FALSE,"EPMA"}</definedName>
    <definedName name="imprimir.oswa" localSheetId="24" hidden="1">{"epma",#N/A,FALSE,"EPMA"}</definedName>
    <definedName name="imprimir.oswa" localSheetId="25" hidden="1">{"epma",#N/A,FALSE,"EPMA"}</definedName>
    <definedName name="imprimir.oswa" localSheetId="26" hidden="1">{"epma",#N/A,FALSE,"EPMA"}</definedName>
    <definedName name="imprimir.oswa" localSheetId="27" hidden="1">{"epma",#N/A,FALSE,"EPMA"}</definedName>
    <definedName name="imprimir.oswa" localSheetId="28" hidden="1">{"epma",#N/A,FALSE,"EPMA"}</definedName>
    <definedName name="imprimir.oswa" localSheetId="33" hidden="1">{"epma",#N/A,FALSE,"EPMA"}</definedName>
    <definedName name="imprimir.oswa" localSheetId="35" hidden="1">{"epma",#N/A,FALSE,"EPMA"}</definedName>
    <definedName name="imprimir.oswa" localSheetId="41" hidden="1">{"epma",#N/A,FALSE,"EPMA"}</definedName>
    <definedName name="imprimir.oswa" localSheetId="43" hidden="1">{"epma",#N/A,FALSE,"EPMA"}</definedName>
    <definedName name="imprimir.oswa" localSheetId="87" hidden="1">{"epma",#N/A,FALSE,"EPMA"}</definedName>
    <definedName name="imprimir.oswa" hidden="1">{"epma",#N/A,FALSE,"EPMA"}</definedName>
    <definedName name="impuestos"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185">#REF!</definedName>
    <definedName name="IN00_" localSheetId="188">#REF!</definedName>
    <definedName name="IN00_" localSheetId="7">#REF!</definedName>
    <definedName name="IN00_" localSheetId="9">#REF!</definedName>
    <definedName name="IN00_" localSheetId="22">#REF!</definedName>
    <definedName name="IN00_" localSheetId="45">#REF!</definedName>
    <definedName name="IN00_" localSheetId="54">#REF!</definedName>
    <definedName name="IN00_" localSheetId="56">#REF!</definedName>
    <definedName name="IN00_" localSheetId="59">#REF!</definedName>
    <definedName name="IN00_" localSheetId="62">#REF!</definedName>
    <definedName name="IN00_" localSheetId="78">#REF!</definedName>
    <definedName name="IN00_" localSheetId="80">#REF!</definedName>
    <definedName name="IN00_" localSheetId="83">#REF!</definedName>
    <definedName name="IN00_" localSheetId="86">#REF!</definedName>
    <definedName name="IN00_" localSheetId="46">#REF!</definedName>
    <definedName name="IN00_" localSheetId="183">#REF!</definedName>
    <definedName name="IN00_" localSheetId="41">#REF!</definedName>
    <definedName name="IN00_" localSheetId="43">#REF!</definedName>
    <definedName name="IN00_">#REF!</definedName>
    <definedName name="IN93_" localSheetId="185">#REF!</definedName>
    <definedName name="IN93_" localSheetId="188">#REF!</definedName>
    <definedName name="IN93_" localSheetId="7">#REF!</definedName>
    <definedName name="IN93_" localSheetId="9">#REF!</definedName>
    <definedName name="IN93_" localSheetId="22">#REF!</definedName>
    <definedName name="IN93_" localSheetId="45">#REF!</definedName>
    <definedName name="IN93_" localSheetId="54">#REF!</definedName>
    <definedName name="IN93_" localSheetId="56">#REF!</definedName>
    <definedName name="IN93_" localSheetId="59">#REF!</definedName>
    <definedName name="IN93_" localSheetId="62">#REF!</definedName>
    <definedName name="IN93_" localSheetId="78">#REF!</definedName>
    <definedName name="IN93_" localSheetId="80">#REF!</definedName>
    <definedName name="IN93_" localSheetId="83">#REF!</definedName>
    <definedName name="IN93_" localSheetId="86">#REF!</definedName>
    <definedName name="IN93_" localSheetId="46">#REF!</definedName>
    <definedName name="IN93_" localSheetId="183">#REF!</definedName>
    <definedName name="IN93_" localSheetId="41">#REF!</definedName>
    <definedName name="IN93_" localSheetId="43">#REF!</definedName>
    <definedName name="IN93_">#REF!</definedName>
    <definedName name="IN94_" localSheetId="185">#REF!</definedName>
    <definedName name="IN94_" localSheetId="188">#REF!</definedName>
    <definedName name="IN94_" localSheetId="7">#REF!</definedName>
    <definedName name="IN94_" localSheetId="9">#REF!</definedName>
    <definedName name="IN94_" localSheetId="22">#REF!</definedName>
    <definedName name="IN94_" localSheetId="45">#REF!</definedName>
    <definedName name="IN94_" localSheetId="54">#REF!</definedName>
    <definedName name="IN94_" localSheetId="56">#REF!</definedName>
    <definedName name="IN94_" localSheetId="59">#REF!</definedName>
    <definedName name="IN94_" localSheetId="62">#REF!</definedName>
    <definedName name="IN94_" localSheetId="78">#REF!</definedName>
    <definedName name="IN94_" localSheetId="80">#REF!</definedName>
    <definedName name="IN94_" localSheetId="83">#REF!</definedName>
    <definedName name="IN94_" localSheetId="86">#REF!</definedName>
    <definedName name="IN94_" localSheetId="46">#REF!</definedName>
    <definedName name="IN94_" localSheetId="183">#REF!</definedName>
    <definedName name="IN94_" localSheetId="41">#REF!</definedName>
    <definedName name="IN94_" localSheetId="43">#REF!</definedName>
    <definedName name="IN94_">#REF!</definedName>
    <definedName name="IN95_" localSheetId="185">#REF!</definedName>
    <definedName name="IN95_" localSheetId="188">#REF!</definedName>
    <definedName name="IN95_" localSheetId="7">#REF!</definedName>
    <definedName name="IN95_" localSheetId="9">#REF!</definedName>
    <definedName name="IN95_" localSheetId="22">#REF!</definedName>
    <definedName name="IN95_" localSheetId="45">#REF!</definedName>
    <definedName name="IN95_" localSheetId="56">#REF!</definedName>
    <definedName name="IN95_" localSheetId="59">#REF!</definedName>
    <definedName name="IN95_" localSheetId="62">#REF!</definedName>
    <definedName name="IN95_" localSheetId="78">#REF!</definedName>
    <definedName name="IN95_" localSheetId="80">#REF!</definedName>
    <definedName name="IN95_" localSheetId="83">#REF!</definedName>
    <definedName name="IN95_" localSheetId="86">#REF!</definedName>
    <definedName name="IN95_" localSheetId="46">#REF!</definedName>
    <definedName name="IN95_" localSheetId="183">#REF!</definedName>
    <definedName name="IN95_" localSheetId="41">#REF!</definedName>
    <definedName name="IN95_" localSheetId="43">#REF!</definedName>
    <definedName name="IN95_">#REF!</definedName>
    <definedName name="IN96_" localSheetId="185">#REF!</definedName>
    <definedName name="IN96_" localSheetId="188">#REF!</definedName>
    <definedName name="IN96_" localSheetId="7">#REF!</definedName>
    <definedName name="IN96_" localSheetId="9">#REF!</definedName>
    <definedName name="IN96_" localSheetId="22">#REF!</definedName>
    <definedName name="IN96_" localSheetId="45">#REF!</definedName>
    <definedName name="IN96_" localSheetId="56">#REF!</definedName>
    <definedName name="IN96_" localSheetId="59">#REF!</definedName>
    <definedName name="IN96_" localSheetId="62">#REF!</definedName>
    <definedName name="IN96_" localSheetId="78">#REF!</definedName>
    <definedName name="IN96_" localSheetId="80">#REF!</definedName>
    <definedName name="IN96_" localSheetId="83">#REF!</definedName>
    <definedName name="IN96_" localSheetId="86">#REF!</definedName>
    <definedName name="IN96_" localSheetId="46">#REF!</definedName>
    <definedName name="IN96_" localSheetId="183">#REF!</definedName>
    <definedName name="IN96_" localSheetId="41">#REF!</definedName>
    <definedName name="IN96_" localSheetId="43">#REF!</definedName>
    <definedName name="IN96_">#REF!</definedName>
    <definedName name="IN97_" localSheetId="185">#REF!</definedName>
    <definedName name="IN97_" localSheetId="188">#REF!</definedName>
    <definedName name="IN97_" localSheetId="7">#REF!</definedName>
    <definedName name="IN97_" localSheetId="9">#REF!</definedName>
    <definedName name="IN97_" localSheetId="22">#REF!</definedName>
    <definedName name="IN97_" localSheetId="45">#REF!</definedName>
    <definedName name="IN97_" localSheetId="56">#REF!</definedName>
    <definedName name="IN97_" localSheetId="59">#REF!</definedName>
    <definedName name="IN97_" localSheetId="62">#REF!</definedName>
    <definedName name="IN97_" localSheetId="78">#REF!</definedName>
    <definedName name="IN97_" localSheetId="80">#REF!</definedName>
    <definedName name="IN97_" localSheetId="83">#REF!</definedName>
    <definedName name="IN97_" localSheetId="86">#REF!</definedName>
    <definedName name="IN97_" localSheetId="46">#REF!</definedName>
    <definedName name="IN97_" localSheetId="183">#REF!</definedName>
    <definedName name="IN97_" localSheetId="41">#REF!</definedName>
    <definedName name="IN97_" localSheetId="43">#REF!</definedName>
    <definedName name="IN97_">#REF!</definedName>
    <definedName name="IN98_" localSheetId="185">#REF!</definedName>
    <definedName name="IN98_" localSheetId="188">#REF!</definedName>
    <definedName name="IN98_" localSheetId="7">#REF!</definedName>
    <definedName name="IN98_" localSheetId="9">#REF!</definedName>
    <definedName name="IN98_" localSheetId="22">#REF!</definedName>
    <definedName name="IN98_" localSheetId="45">#REF!</definedName>
    <definedName name="IN98_" localSheetId="56">#REF!</definedName>
    <definedName name="IN98_" localSheetId="59">#REF!</definedName>
    <definedName name="IN98_" localSheetId="62">#REF!</definedName>
    <definedName name="IN98_" localSheetId="78">#REF!</definedName>
    <definedName name="IN98_" localSheetId="80">#REF!</definedName>
    <definedName name="IN98_" localSheetId="83">#REF!</definedName>
    <definedName name="IN98_" localSheetId="86">#REF!</definedName>
    <definedName name="IN98_" localSheetId="46">#REF!</definedName>
    <definedName name="IN98_" localSheetId="183">#REF!</definedName>
    <definedName name="IN98_" localSheetId="41">#REF!</definedName>
    <definedName name="IN98_" localSheetId="43">#REF!</definedName>
    <definedName name="IN98_">#REF!</definedName>
    <definedName name="IN99_" localSheetId="185">#REF!</definedName>
    <definedName name="IN99_" localSheetId="188">#REF!</definedName>
    <definedName name="IN99_" localSheetId="7">#REF!</definedName>
    <definedName name="IN99_" localSheetId="9">#REF!</definedName>
    <definedName name="IN99_" localSheetId="22">#REF!</definedName>
    <definedName name="IN99_" localSheetId="45">#REF!</definedName>
    <definedName name="IN99_" localSheetId="56">#REF!</definedName>
    <definedName name="IN99_" localSheetId="59">#REF!</definedName>
    <definedName name="IN99_" localSheetId="62">#REF!</definedName>
    <definedName name="IN99_" localSheetId="78">#REF!</definedName>
    <definedName name="IN99_" localSheetId="80">#REF!</definedName>
    <definedName name="IN99_" localSheetId="83">#REF!</definedName>
    <definedName name="IN99_" localSheetId="86">#REF!</definedName>
    <definedName name="IN99_" localSheetId="46">#REF!</definedName>
    <definedName name="IN99_" localSheetId="183">#REF!</definedName>
    <definedName name="IN99_" localSheetId="41">#REF!</definedName>
    <definedName name="IN99_" localSheetId="43">#REF!</definedName>
    <definedName name="IN99_">#REF!</definedName>
    <definedName name="INCGG00_" localSheetId="185">#REF!</definedName>
    <definedName name="INCGG00_" localSheetId="188">#REF!</definedName>
    <definedName name="INCGG00_" localSheetId="7">#REF!</definedName>
    <definedName name="INCGG00_" localSheetId="9">#REF!</definedName>
    <definedName name="INCGG00_" localSheetId="22">#REF!</definedName>
    <definedName name="INCGG00_" localSheetId="45">#REF!</definedName>
    <definedName name="INCGG00_" localSheetId="56">#REF!</definedName>
    <definedName name="INCGG00_" localSheetId="59">#REF!</definedName>
    <definedName name="INCGG00_" localSheetId="62">#REF!</definedName>
    <definedName name="INCGG00_" localSheetId="78">#REF!</definedName>
    <definedName name="INCGG00_" localSheetId="80">#REF!</definedName>
    <definedName name="INCGG00_" localSheetId="83">#REF!</definedName>
    <definedName name="INCGG00_" localSheetId="86">#REF!</definedName>
    <definedName name="INCGG00_" localSheetId="46">#REF!</definedName>
    <definedName name="INCGG00_" localSheetId="183">#REF!</definedName>
    <definedName name="INCGG00_" localSheetId="41">#REF!</definedName>
    <definedName name="INCGG00_" localSheetId="43">#REF!</definedName>
    <definedName name="INCGG00_">#REF!</definedName>
    <definedName name="INCGG93_" localSheetId="185">#REF!</definedName>
    <definedName name="INCGG93_" localSheetId="188">#REF!</definedName>
    <definedName name="INCGG93_" localSheetId="7">#REF!</definedName>
    <definedName name="INCGG93_" localSheetId="9">#REF!</definedName>
    <definedName name="INCGG93_" localSheetId="22">#REF!</definedName>
    <definedName name="INCGG93_" localSheetId="45">#REF!</definedName>
    <definedName name="INCGG93_" localSheetId="56">#REF!</definedName>
    <definedName name="INCGG93_" localSheetId="59">#REF!</definedName>
    <definedName name="INCGG93_" localSheetId="62">#REF!</definedName>
    <definedName name="INCGG93_" localSheetId="78">#REF!</definedName>
    <definedName name="INCGG93_" localSheetId="80">#REF!</definedName>
    <definedName name="INCGG93_" localSheetId="83">#REF!</definedName>
    <definedName name="INCGG93_" localSheetId="86">#REF!</definedName>
    <definedName name="INCGG93_" localSheetId="46">#REF!</definedName>
    <definedName name="INCGG93_" localSheetId="183">#REF!</definedName>
    <definedName name="INCGG93_" localSheetId="41">#REF!</definedName>
    <definedName name="INCGG93_" localSheetId="43">#REF!</definedName>
    <definedName name="INCGG93_">#REF!</definedName>
    <definedName name="INCGG94_" localSheetId="185">#REF!</definedName>
    <definedName name="INCGG94_" localSheetId="188">#REF!</definedName>
    <definedName name="INCGG94_" localSheetId="7">#REF!</definedName>
    <definedName name="INCGG94_" localSheetId="9">#REF!</definedName>
    <definedName name="INCGG94_" localSheetId="22">#REF!</definedName>
    <definedName name="INCGG94_" localSheetId="45">#REF!</definedName>
    <definedName name="INCGG94_" localSheetId="56">#REF!</definedName>
    <definedName name="INCGG94_" localSheetId="59">#REF!</definedName>
    <definedName name="INCGG94_" localSheetId="62">#REF!</definedName>
    <definedName name="INCGG94_" localSheetId="78">#REF!</definedName>
    <definedName name="INCGG94_" localSheetId="80">#REF!</definedName>
    <definedName name="INCGG94_" localSheetId="83">#REF!</definedName>
    <definedName name="INCGG94_" localSheetId="86">#REF!</definedName>
    <definedName name="INCGG94_" localSheetId="46">#REF!</definedName>
    <definedName name="INCGG94_" localSheetId="183">#REF!</definedName>
    <definedName name="INCGG94_" localSheetId="41">#REF!</definedName>
    <definedName name="INCGG94_" localSheetId="43">#REF!</definedName>
    <definedName name="INCGG94_">#REF!</definedName>
    <definedName name="INCGG95_" localSheetId="185">#REF!</definedName>
    <definedName name="INCGG95_" localSheetId="188">#REF!</definedName>
    <definedName name="INCGG95_" localSheetId="7">#REF!</definedName>
    <definedName name="INCGG95_" localSheetId="9">#REF!</definedName>
    <definedName name="INCGG95_" localSheetId="22">#REF!</definedName>
    <definedName name="INCGG95_" localSheetId="45">#REF!</definedName>
    <definedName name="INCGG95_" localSheetId="56">#REF!</definedName>
    <definedName name="INCGG95_" localSheetId="59">#REF!</definedName>
    <definedName name="INCGG95_" localSheetId="62">#REF!</definedName>
    <definedName name="INCGG95_" localSheetId="78">#REF!</definedName>
    <definedName name="INCGG95_" localSheetId="80">#REF!</definedName>
    <definedName name="INCGG95_" localSheetId="83">#REF!</definedName>
    <definedName name="INCGG95_" localSheetId="86">#REF!</definedName>
    <definedName name="INCGG95_" localSheetId="46">#REF!</definedName>
    <definedName name="INCGG95_" localSheetId="183">#REF!</definedName>
    <definedName name="INCGG95_" localSheetId="41">#REF!</definedName>
    <definedName name="INCGG95_" localSheetId="43">#REF!</definedName>
    <definedName name="INCGG95_">#REF!</definedName>
    <definedName name="INCGG96_" localSheetId="185">#REF!</definedName>
    <definedName name="INCGG96_" localSheetId="188">#REF!</definedName>
    <definedName name="INCGG96_" localSheetId="7">#REF!</definedName>
    <definedName name="INCGG96_" localSheetId="9">#REF!</definedName>
    <definedName name="INCGG96_" localSheetId="22">#REF!</definedName>
    <definedName name="INCGG96_" localSheetId="45">#REF!</definedName>
    <definedName name="INCGG96_" localSheetId="56">#REF!</definedName>
    <definedName name="INCGG96_" localSheetId="59">#REF!</definedName>
    <definedName name="INCGG96_" localSheetId="62">#REF!</definedName>
    <definedName name="INCGG96_" localSheetId="78">#REF!</definedName>
    <definedName name="INCGG96_" localSheetId="80">#REF!</definedName>
    <definedName name="INCGG96_" localSheetId="83">#REF!</definedName>
    <definedName name="INCGG96_" localSheetId="86">#REF!</definedName>
    <definedName name="INCGG96_" localSheetId="46">#REF!</definedName>
    <definedName name="INCGG96_" localSheetId="183">#REF!</definedName>
    <definedName name="INCGG96_" localSheetId="41">#REF!</definedName>
    <definedName name="INCGG96_" localSheetId="43">#REF!</definedName>
    <definedName name="INCGG96_">#REF!</definedName>
    <definedName name="INCGG97_" localSheetId="185">#REF!</definedName>
    <definedName name="INCGG97_" localSheetId="188">#REF!</definedName>
    <definedName name="INCGG97_" localSheetId="7">#REF!</definedName>
    <definedName name="INCGG97_" localSheetId="9">#REF!</definedName>
    <definedName name="INCGG97_" localSheetId="22">#REF!</definedName>
    <definedName name="INCGG97_" localSheetId="45">#REF!</definedName>
    <definedName name="INCGG97_" localSheetId="56">#REF!</definedName>
    <definedName name="INCGG97_" localSheetId="59">#REF!</definedName>
    <definedName name="INCGG97_" localSheetId="62">#REF!</definedName>
    <definedName name="INCGG97_" localSheetId="78">#REF!</definedName>
    <definedName name="INCGG97_" localSheetId="80">#REF!</definedName>
    <definedName name="INCGG97_" localSheetId="83">#REF!</definedName>
    <definedName name="INCGG97_" localSheetId="86">#REF!</definedName>
    <definedName name="INCGG97_" localSheetId="46">#REF!</definedName>
    <definedName name="INCGG97_" localSheetId="183">#REF!</definedName>
    <definedName name="INCGG97_" localSheetId="41">#REF!</definedName>
    <definedName name="INCGG97_" localSheetId="43">#REF!</definedName>
    <definedName name="INCGG97_">#REF!</definedName>
    <definedName name="INCGG98_" localSheetId="185">#REF!</definedName>
    <definedName name="INCGG98_" localSheetId="188">#REF!</definedName>
    <definedName name="INCGG98_" localSheetId="7">#REF!</definedName>
    <definedName name="INCGG98_" localSheetId="9">#REF!</definedName>
    <definedName name="INCGG98_" localSheetId="22">#REF!</definedName>
    <definedName name="INCGG98_" localSheetId="45">#REF!</definedName>
    <definedName name="INCGG98_" localSheetId="56">#REF!</definedName>
    <definedName name="INCGG98_" localSheetId="59">#REF!</definedName>
    <definedName name="INCGG98_" localSheetId="62">#REF!</definedName>
    <definedName name="INCGG98_" localSheetId="78">#REF!</definedName>
    <definedName name="INCGG98_" localSheetId="80">#REF!</definedName>
    <definedName name="INCGG98_" localSheetId="83">#REF!</definedName>
    <definedName name="INCGG98_" localSheetId="86">#REF!</definedName>
    <definedName name="INCGG98_" localSheetId="46">#REF!</definedName>
    <definedName name="INCGG98_" localSheetId="183">#REF!</definedName>
    <definedName name="INCGG98_" localSheetId="41">#REF!</definedName>
    <definedName name="INCGG98_" localSheetId="43">#REF!</definedName>
    <definedName name="INCGG98_">#REF!</definedName>
    <definedName name="INCGG99_" localSheetId="185">#REF!</definedName>
    <definedName name="INCGG99_" localSheetId="188">#REF!</definedName>
    <definedName name="INCGG99_" localSheetId="7">#REF!</definedName>
    <definedName name="INCGG99_" localSheetId="9">#REF!</definedName>
    <definedName name="INCGG99_" localSheetId="22">#REF!</definedName>
    <definedName name="INCGG99_" localSheetId="45">#REF!</definedName>
    <definedName name="INCGG99_" localSheetId="56">#REF!</definedName>
    <definedName name="INCGG99_" localSheetId="59">#REF!</definedName>
    <definedName name="INCGG99_" localSheetId="62">#REF!</definedName>
    <definedName name="INCGG99_" localSheetId="78">#REF!</definedName>
    <definedName name="INCGG99_" localSheetId="80">#REF!</definedName>
    <definedName name="INCGG99_" localSheetId="83">#REF!</definedName>
    <definedName name="INCGG99_" localSheetId="86">#REF!</definedName>
    <definedName name="INCGG99_" localSheetId="46">#REF!</definedName>
    <definedName name="INCGG99_" localSheetId="183">#REF!</definedName>
    <definedName name="INCGG99_" localSheetId="41">#REF!</definedName>
    <definedName name="INCGG99_" localSheetId="43">#REF!</definedName>
    <definedName name="INCGG99_">#REF!</definedName>
    <definedName name="Incr_sal_conv" localSheetId="7">#REF!</definedName>
    <definedName name="Incr_sal_conv" localSheetId="9">#REF!</definedName>
    <definedName name="Incr_sal_conv" localSheetId="22">#REF!</definedName>
    <definedName name="Incr_sal_conv" localSheetId="45">#REF!</definedName>
    <definedName name="Incr_sal_conv" localSheetId="46">#REF!</definedName>
    <definedName name="Incr_sal_conv" localSheetId="41">#REF!</definedName>
    <definedName name="Incr_sal_conv" localSheetId="43">#REF!</definedName>
    <definedName name="Incr_sal_conv">#REF!</definedName>
    <definedName name="INCSP00_" localSheetId="185">#REF!</definedName>
    <definedName name="INCSP00_" localSheetId="188">#REF!</definedName>
    <definedName name="INCSP00_" localSheetId="7">#REF!</definedName>
    <definedName name="INCSP00_" localSheetId="9">#REF!</definedName>
    <definedName name="INCSP00_" localSheetId="22">#REF!</definedName>
    <definedName name="INCSP00_" localSheetId="32">#REF!</definedName>
    <definedName name="INCSP00_" localSheetId="34">#REF!</definedName>
    <definedName name="INCSP00_" localSheetId="36">#REF!</definedName>
    <definedName name="INCSP00_" localSheetId="39">#REF!</definedName>
    <definedName name="INCSP00_" localSheetId="45">#REF!</definedName>
    <definedName name="INCSP00_" localSheetId="54">#REF!</definedName>
    <definedName name="INCSP00_" localSheetId="56">#REF!</definedName>
    <definedName name="INCSP00_" localSheetId="59">#REF!</definedName>
    <definedName name="INCSP00_" localSheetId="62">#REF!</definedName>
    <definedName name="INCSP00_" localSheetId="78">#REF!</definedName>
    <definedName name="INCSP00_" localSheetId="80">#REF!</definedName>
    <definedName name="INCSP00_" localSheetId="83">#REF!</definedName>
    <definedName name="INCSP00_" localSheetId="86">#REF!</definedName>
    <definedName name="INCSP00_" localSheetId="46">#REF!</definedName>
    <definedName name="INCSP00_" localSheetId="183">#REF!</definedName>
    <definedName name="INCSP00_" localSheetId="37">#REF!</definedName>
    <definedName name="INCSP00_" localSheetId="38">#REF!</definedName>
    <definedName name="INCSP00_" localSheetId="40">#REF!</definedName>
    <definedName name="INCSP00_" localSheetId="33">#REF!</definedName>
    <definedName name="INCSP00_" localSheetId="35">#REF!</definedName>
    <definedName name="INCSP00_" localSheetId="41">#REF!</definedName>
    <definedName name="INCSP00_" localSheetId="43">#REF!</definedName>
    <definedName name="INCSP00_">#REF!</definedName>
    <definedName name="INCSP93_" localSheetId="185">#REF!</definedName>
    <definedName name="INCSP93_" localSheetId="188">#REF!</definedName>
    <definedName name="INCSP93_" localSheetId="7">#REF!</definedName>
    <definedName name="INCSP93_" localSheetId="9">#REF!</definedName>
    <definedName name="INCSP93_" localSheetId="22">#REF!</definedName>
    <definedName name="INCSP93_" localSheetId="32">#REF!</definedName>
    <definedName name="INCSP93_" localSheetId="34">#REF!</definedName>
    <definedName name="INCSP93_" localSheetId="36">#REF!</definedName>
    <definedName name="INCSP93_" localSheetId="39">#REF!</definedName>
    <definedName name="INCSP93_" localSheetId="45">#REF!</definedName>
    <definedName name="INCSP93_" localSheetId="54">#REF!</definedName>
    <definedName name="INCSP93_" localSheetId="56">#REF!</definedName>
    <definedName name="INCSP93_" localSheetId="59">#REF!</definedName>
    <definedName name="INCSP93_" localSheetId="62">#REF!</definedName>
    <definedName name="INCSP93_" localSheetId="78">#REF!</definedName>
    <definedName name="INCSP93_" localSheetId="80">#REF!</definedName>
    <definedName name="INCSP93_" localSheetId="83">#REF!</definedName>
    <definedName name="INCSP93_" localSheetId="86">#REF!</definedName>
    <definedName name="INCSP93_" localSheetId="46">#REF!</definedName>
    <definedName name="INCSP93_" localSheetId="183">#REF!</definedName>
    <definedName name="INCSP93_" localSheetId="37">#REF!</definedName>
    <definedName name="INCSP93_" localSheetId="38">#REF!</definedName>
    <definedName name="INCSP93_" localSheetId="40">#REF!</definedName>
    <definedName name="INCSP93_" localSheetId="33">#REF!</definedName>
    <definedName name="INCSP93_" localSheetId="35">#REF!</definedName>
    <definedName name="INCSP93_" localSheetId="41">#REF!</definedName>
    <definedName name="INCSP93_" localSheetId="43">#REF!</definedName>
    <definedName name="INCSP93_">#REF!</definedName>
    <definedName name="INCSP94_" localSheetId="185">#REF!</definedName>
    <definedName name="INCSP94_" localSheetId="188">#REF!</definedName>
    <definedName name="INCSP94_" localSheetId="7">#REF!</definedName>
    <definedName name="INCSP94_" localSheetId="9">#REF!</definedName>
    <definedName name="INCSP94_" localSheetId="22">#REF!</definedName>
    <definedName name="INCSP94_" localSheetId="32">#REF!</definedName>
    <definedName name="INCSP94_" localSheetId="34">#REF!</definedName>
    <definedName name="INCSP94_" localSheetId="36">#REF!</definedName>
    <definedName name="INCSP94_" localSheetId="39">#REF!</definedName>
    <definedName name="INCSP94_" localSheetId="45">#REF!</definedName>
    <definedName name="INCSP94_" localSheetId="54">#REF!</definedName>
    <definedName name="INCSP94_" localSheetId="56">#REF!</definedName>
    <definedName name="INCSP94_" localSheetId="59">#REF!</definedName>
    <definedName name="INCSP94_" localSheetId="62">#REF!</definedName>
    <definedName name="INCSP94_" localSheetId="78">#REF!</definedName>
    <definedName name="INCSP94_" localSheetId="80">#REF!</definedName>
    <definedName name="INCSP94_" localSheetId="83">#REF!</definedName>
    <definedName name="INCSP94_" localSheetId="86">#REF!</definedName>
    <definedName name="INCSP94_" localSheetId="46">#REF!</definedName>
    <definedName name="INCSP94_" localSheetId="183">#REF!</definedName>
    <definedName name="INCSP94_" localSheetId="37">#REF!</definedName>
    <definedName name="INCSP94_" localSheetId="38">#REF!</definedName>
    <definedName name="INCSP94_" localSheetId="40">#REF!</definedName>
    <definedName name="INCSP94_" localSheetId="33">#REF!</definedName>
    <definedName name="INCSP94_" localSheetId="35">#REF!</definedName>
    <definedName name="INCSP94_" localSheetId="41">#REF!</definedName>
    <definedName name="INCSP94_" localSheetId="43">#REF!</definedName>
    <definedName name="INCSP94_">#REF!</definedName>
    <definedName name="INCSP95_" localSheetId="185">#REF!</definedName>
    <definedName name="INCSP95_" localSheetId="188">#REF!</definedName>
    <definedName name="INCSP95_" localSheetId="7">#REF!</definedName>
    <definedName name="INCSP95_" localSheetId="9">#REF!</definedName>
    <definedName name="INCSP95_" localSheetId="22">#REF!</definedName>
    <definedName name="INCSP95_" localSheetId="45">#REF!</definedName>
    <definedName name="INCSP95_" localSheetId="56">#REF!</definedName>
    <definedName name="INCSP95_" localSheetId="59">#REF!</definedName>
    <definedName name="INCSP95_" localSheetId="62">#REF!</definedName>
    <definedName name="INCSP95_" localSheetId="78">#REF!</definedName>
    <definedName name="INCSP95_" localSheetId="80">#REF!</definedName>
    <definedName name="INCSP95_" localSheetId="83">#REF!</definedName>
    <definedName name="INCSP95_" localSheetId="86">#REF!</definedName>
    <definedName name="INCSP95_" localSheetId="46">#REF!</definedName>
    <definedName name="INCSP95_" localSheetId="183">#REF!</definedName>
    <definedName name="INCSP95_" localSheetId="41">#REF!</definedName>
    <definedName name="INCSP95_" localSheetId="43">#REF!</definedName>
    <definedName name="INCSP95_">#REF!</definedName>
    <definedName name="INCSP96_" localSheetId="185">#REF!</definedName>
    <definedName name="INCSP96_" localSheetId="188">#REF!</definedName>
    <definedName name="INCSP96_" localSheetId="7">#REF!</definedName>
    <definedName name="INCSP96_" localSheetId="9">#REF!</definedName>
    <definedName name="INCSP96_" localSheetId="22">#REF!</definedName>
    <definedName name="INCSP96_" localSheetId="45">#REF!</definedName>
    <definedName name="INCSP96_" localSheetId="56">#REF!</definedName>
    <definedName name="INCSP96_" localSheetId="59">#REF!</definedName>
    <definedName name="INCSP96_" localSheetId="62">#REF!</definedName>
    <definedName name="INCSP96_" localSheetId="78">#REF!</definedName>
    <definedName name="INCSP96_" localSheetId="80">#REF!</definedName>
    <definedName name="INCSP96_" localSheetId="83">#REF!</definedName>
    <definedName name="INCSP96_" localSheetId="86">#REF!</definedName>
    <definedName name="INCSP96_" localSheetId="46">#REF!</definedName>
    <definedName name="INCSP96_" localSheetId="183">#REF!</definedName>
    <definedName name="INCSP96_" localSheetId="41">#REF!</definedName>
    <definedName name="INCSP96_" localSheetId="43">#REF!</definedName>
    <definedName name="INCSP96_">#REF!</definedName>
    <definedName name="INCSP97_" localSheetId="185">#REF!</definedName>
    <definedName name="INCSP97_" localSheetId="188">#REF!</definedName>
    <definedName name="INCSP97_" localSheetId="7">#REF!</definedName>
    <definedName name="INCSP97_" localSheetId="9">#REF!</definedName>
    <definedName name="INCSP97_" localSheetId="22">#REF!</definedName>
    <definedName name="INCSP97_" localSheetId="45">#REF!</definedName>
    <definedName name="INCSP97_" localSheetId="56">#REF!</definedName>
    <definedName name="INCSP97_" localSheetId="59">#REF!</definedName>
    <definedName name="INCSP97_" localSheetId="62">#REF!</definedName>
    <definedName name="INCSP97_" localSheetId="78">#REF!</definedName>
    <definedName name="INCSP97_" localSheetId="80">#REF!</definedName>
    <definedName name="INCSP97_" localSheetId="83">#REF!</definedName>
    <definedName name="INCSP97_" localSheetId="86">#REF!</definedName>
    <definedName name="INCSP97_" localSheetId="46">#REF!</definedName>
    <definedName name="INCSP97_" localSheetId="183">#REF!</definedName>
    <definedName name="INCSP97_" localSheetId="41">#REF!</definedName>
    <definedName name="INCSP97_" localSheetId="43">#REF!</definedName>
    <definedName name="INCSP97_">#REF!</definedName>
    <definedName name="INCSP98_" localSheetId="185">#REF!</definedName>
    <definedName name="INCSP98_" localSheetId="188">#REF!</definedName>
    <definedName name="INCSP98_" localSheetId="7">#REF!</definedName>
    <definedName name="INCSP98_" localSheetId="9">#REF!</definedName>
    <definedName name="INCSP98_" localSheetId="22">#REF!</definedName>
    <definedName name="INCSP98_" localSheetId="45">#REF!</definedName>
    <definedName name="INCSP98_" localSheetId="56">#REF!</definedName>
    <definedName name="INCSP98_" localSheetId="59">#REF!</definedName>
    <definedName name="INCSP98_" localSheetId="62">#REF!</definedName>
    <definedName name="INCSP98_" localSheetId="78">#REF!</definedName>
    <definedName name="INCSP98_" localSheetId="80">#REF!</definedName>
    <definedName name="INCSP98_" localSheetId="83">#REF!</definedName>
    <definedName name="INCSP98_" localSheetId="86">#REF!</definedName>
    <definedName name="INCSP98_" localSheetId="46">#REF!</definedName>
    <definedName name="INCSP98_" localSheetId="183">#REF!</definedName>
    <definedName name="INCSP98_" localSheetId="41">#REF!</definedName>
    <definedName name="INCSP98_" localSheetId="43">#REF!</definedName>
    <definedName name="INCSP98_">#REF!</definedName>
    <definedName name="INCSP99_" localSheetId="185">#REF!</definedName>
    <definedName name="INCSP99_" localSheetId="188">#REF!</definedName>
    <definedName name="INCSP99_" localSheetId="7">#REF!</definedName>
    <definedName name="INCSP99_" localSheetId="9">#REF!</definedName>
    <definedName name="INCSP99_" localSheetId="22">#REF!</definedName>
    <definedName name="INCSP99_" localSheetId="45">#REF!</definedName>
    <definedName name="INCSP99_" localSheetId="56">#REF!</definedName>
    <definedName name="INCSP99_" localSheetId="59">#REF!</definedName>
    <definedName name="INCSP99_" localSheetId="62">#REF!</definedName>
    <definedName name="INCSP99_" localSheetId="78">#REF!</definedName>
    <definedName name="INCSP99_" localSheetId="80">#REF!</definedName>
    <definedName name="INCSP99_" localSheetId="83">#REF!</definedName>
    <definedName name="INCSP99_" localSheetId="86">#REF!</definedName>
    <definedName name="INCSP99_" localSheetId="46">#REF!</definedName>
    <definedName name="INCSP99_" localSheetId="183">#REF!</definedName>
    <definedName name="INCSP99_" localSheetId="41">#REF!</definedName>
    <definedName name="INCSP99_" localSheetId="43">#REF!</definedName>
    <definedName name="INCSP99_">#REF!</definedName>
    <definedName name="INCTRAN00_" localSheetId="185">#REF!</definedName>
    <definedName name="INCTRAN00_" localSheetId="188">#REF!</definedName>
    <definedName name="INCTRAN00_" localSheetId="7">#REF!</definedName>
    <definedName name="INCTRAN00_" localSheetId="9">#REF!</definedName>
    <definedName name="INCTRAN00_" localSheetId="22">#REF!</definedName>
    <definedName name="INCTRAN00_" localSheetId="45">#REF!</definedName>
    <definedName name="INCTRAN00_" localSheetId="56">#REF!</definedName>
    <definedName name="INCTRAN00_" localSheetId="59">#REF!</definedName>
    <definedName name="INCTRAN00_" localSheetId="62">#REF!</definedName>
    <definedName name="INCTRAN00_" localSheetId="78">#REF!</definedName>
    <definedName name="INCTRAN00_" localSheetId="80">#REF!</definedName>
    <definedName name="INCTRAN00_" localSheetId="83">#REF!</definedName>
    <definedName name="INCTRAN00_" localSheetId="86">#REF!</definedName>
    <definedName name="INCTRAN00_" localSheetId="46">#REF!</definedName>
    <definedName name="INCTRAN00_" localSheetId="183">#REF!</definedName>
    <definedName name="INCTRAN00_" localSheetId="41">#REF!</definedName>
    <definedName name="INCTRAN00_" localSheetId="43">#REF!</definedName>
    <definedName name="INCTRAN00_">#REF!</definedName>
    <definedName name="INCTRAN93_" localSheetId="185">#REF!</definedName>
    <definedName name="INCTRAN93_" localSheetId="188">#REF!</definedName>
    <definedName name="INCTRAN93_" localSheetId="7">#REF!</definedName>
    <definedName name="INCTRAN93_" localSheetId="9">#REF!</definedName>
    <definedName name="INCTRAN93_" localSheetId="22">#REF!</definedName>
    <definedName name="INCTRAN93_" localSheetId="45">#REF!</definedName>
    <definedName name="INCTRAN93_" localSheetId="56">#REF!</definedName>
    <definedName name="INCTRAN93_" localSheetId="59">#REF!</definedName>
    <definedName name="INCTRAN93_" localSheetId="62">#REF!</definedName>
    <definedName name="INCTRAN93_" localSheetId="78">#REF!</definedName>
    <definedName name="INCTRAN93_" localSheetId="80">#REF!</definedName>
    <definedName name="INCTRAN93_" localSheetId="83">#REF!</definedName>
    <definedName name="INCTRAN93_" localSheetId="86">#REF!</definedName>
    <definedName name="INCTRAN93_" localSheetId="46">#REF!</definedName>
    <definedName name="INCTRAN93_" localSheetId="183">#REF!</definedName>
    <definedName name="INCTRAN93_" localSheetId="41">#REF!</definedName>
    <definedName name="INCTRAN93_" localSheetId="43">#REF!</definedName>
    <definedName name="INCTRAN93_">#REF!</definedName>
    <definedName name="INCTRAN94_" localSheetId="185">#REF!</definedName>
    <definedName name="INCTRAN94_" localSheetId="188">#REF!</definedName>
    <definedName name="INCTRAN94_" localSheetId="7">#REF!</definedName>
    <definedName name="INCTRAN94_" localSheetId="9">#REF!</definedName>
    <definedName name="INCTRAN94_" localSheetId="22">#REF!</definedName>
    <definedName name="INCTRAN94_" localSheetId="45">#REF!</definedName>
    <definedName name="INCTRAN94_" localSheetId="56">#REF!</definedName>
    <definedName name="INCTRAN94_" localSheetId="59">#REF!</definedName>
    <definedName name="INCTRAN94_" localSheetId="62">#REF!</definedName>
    <definedName name="INCTRAN94_" localSheetId="78">#REF!</definedName>
    <definedName name="INCTRAN94_" localSheetId="80">#REF!</definedName>
    <definedName name="INCTRAN94_" localSheetId="83">#REF!</definedName>
    <definedName name="INCTRAN94_" localSheetId="86">#REF!</definedName>
    <definedName name="INCTRAN94_" localSheetId="46">#REF!</definedName>
    <definedName name="INCTRAN94_" localSheetId="183">#REF!</definedName>
    <definedName name="INCTRAN94_" localSheetId="41">#REF!</definedName>
    <definedName name="INCTRAN94_" localSheetId="43">#REF!</definedName>
    <definedName name="INCTRAN94_">#REF!</definedName>
    <definedName name="INCTRAN95_" localSheetId="185">#REF!</definedName>
    <definedName name="INCTRAN95_" localSheetId="188">#REF!</definedName>
    <definedName name="INCTRAN95_" localSheetId="7">#REF!</definedName>
    <definedName name="INCTRAN95_" localSheetId="9">#REF!</definedName>
    <definedName name="INCTRAN95_" localSheetId="22">#REF!</definedName>
    <definedName name="INCTRAN95_" localSheetId="45">#REF!</definedName>
    <definedName name="INCTRAN95_" localSheetId="56">#REF!</definedName>
    <definedName name="INCTRAN95_" localSheetId="59">#REF!</definedName>
    <definedName name="INCTRAN95_" localSheetId="62">#REF!</definedName>
    <definedName name="INCTRAN95_" localSheetId="78">#REF!</definedName>
    <definedName name="INCTRAN95_" localSheetId="80">#REF!</definedName>
    <definedName name="INCTRAN95_" localSheetId="83">#REF!</definedName>
    <definedName name="INCTRAN95_" localSheetId="86">#REF!</definedName>
    <definedName name="INCTRAN95_" localSheetId="46">#REF!</definedName>
    <definedName name="INCTRAN95_" localSheetId="183">#REF!</definedName>
    <definedName name="INCTRAN95_" localSheetId="41">#REF!</definedName>
    <definedName name="INCTRAN95_" localSheetId="43">#REF!</definedName>
    <definedName name="INCTRAN95_">#REF!</definedName>
    <definedName name="INCTRAN96_" localSheetId="185">#REF!</definedName>
    <definedName name="INCTRAN96_" localSheetId="188">#REF!</definedName>
    <definedName name="INCTRAN96_" localSheetId="7">#REF!</definedName>
    <definedName name="INCTRAN96_" localSheetId="9">#REF!</definedName>
    <definedName name="INCTRAN96_" localSheetId="22">#REF!</definedName>
    <definedName name="INCTRAN96_" localSheetId="45">#REF!</definedName>
    <definedName name="INCTRAN96_" localSheetId="56">#REF!</definedName>
    <definedName name="INCTRAN96_" localSheetId="59">#REF!</definedName>
    <definedName name="INCTRAN96_" localSheetId="62">#REF!</definedName>
    <definedName name="INCTRAN96_" localSheetId="78">#REF!</definedName>
    <definedName name="INCTRAN96_" localSheetId="80">#REF!</definedName>
    <definedName name="INCTRAN96_" localSheetId="83">#REF!</definedName>
    <definedName name="INCTRAN96_" localSheetId="86">#REF!</definedName>
    <definedName name="INCTRAN96_" localSheetId="46">#REF!</definedName>
    <definedName name="INCTRAN96_" localSheetId="183">#REF!</definedName>
    <definedName name="INCTRAN96_" localSheetId="41">#REF!</definedName>
    <definedName name="INCTRAN96_" localSheetId="43">#REF!</definedName>
    <definedName name="INCTRAN96_">#REF!</definedName>
    <definedName name="INCTRAN97_" localSheetId="185">#REF!</definedName>
    <definedName name="INCTRAN97_" localSheetId="188">#REF!</definedName>
    <definedName name="INCTRAN97_" localSheetId="7">#REF!</definedName>
    <definedName name="INCTRAN97_" localSheetId="9">#REF!</definedName>
    <definedName name="INCTRAN97_" localSheetId="22">#REF!</definedName>
    <definedName name="INCTRAN97_" localSheetId="45">#REF!</definedName>
    <definedName name="INCTRAN97_" localSheetId="56">#REF!</definedName>
    <definedName name="INCTRAN97_" localSheetId="59">#REF!</definedName>
    <definedName name="INCTRAN97_" localSheetId="62">#REF!</definedName>
    <definedName name="INCTRAN97_" localSheetId="78">#REF!</definedName>
    <definedName name="INCTRAN97_" localSheetId="80">#REF!</definedName>
    <definedName name="INCTRAN97_" localSheetId="83">#REF!</definedName>
    <definedName name="INCTRAN97_" localSheetId="86">#REF!</definedName>
    <definedName name="INCTRAN97_" localSheetId="46">#REF!</definedName>
    <definedName name="INCTRAN97_" localSheetId="183">#REF!</definedName>
    <definedName name="INCTRAN97_" localSheetId="41">#REF!</definedName>
    <definedName name="INCTRAN97_" localSheetId="43">#REF!</definedName>
    <definedName name="INCTRAN97_">#REF!</definedName>
    <definedName name="INCTRAN98_" localSheetId="185">#REF!</definedName>
    <definedName name="INCTRAN98_" localSheetId="188">#REF!</definedName>
    <definedName name="INCTRAN98_" localSheetId="7">#REF!</definedName>
    <definedName name="INCTRAN98_" localSheetId="9">#REF!</definedName>
    <definedName name="INCTRAN98_" localSheetId="22">#REF!</definedName>
    <definedName name="INCTRAN98_" localSheetId="45">#REF!</definedName>
    <definedName name="INCTRAN98_" localSheetId="56">#REF!</definedName>
    <definedName name="INCTRAN98_" localSheetId="59">#REF!</definedName>
    <definedName name="INCTRAN98_" localSheetId="62">#REF!</definedName>
    <definedName name="INCTRAN98_" localSheetId="78">#REF!</definedName>
    <definedName name="INCTRAN98_" localSheetId="80">#REF!</definedName>
    <definedName name="INCTRAN98_" localSheetId="83">#REF!</definedName>
    <definedName name="INCTRAN98_" localSheetId="86">#REF!</definedName>
    <definedName name="INCTRAN98_" localSheetId="46">#REF!</definedName>
    <definedName name="INCTRAN98_" localSheetId="183">#REF!</definedName>
    <definedName name="INCTRAN98_" localSheetId="41">#REF!</definedName>
    <definedName name="INCTRAN98_" localSheetId="43">#REF!</definedName>
    <definedName name="INCTRAN98_">#REF!</definedName>
    <definedName name="INCTRAN99_" localSheetId="185">#REF!</definedName>
    <definedName name="INCTRAN99_" localSheetId="188">#REF!</definedName>
    <definedName name="INCTRAN99_" localSheetId="7">#REF!</definedName>
    <definedName name="INCTRAN99_" localSheetId="9">#REF!</definedName>
    <definedName name="INCTRAN99_" localSheetId="22">#REF!</definedName>
    <definedName name="INCTRAN99_" localSheetId="45">#REF!</definedName>
    <definedName name="INCTRAN99_" localSheetId="56">#REF!</definedName>
    <definedName name="INCTRAN99_" localSheetId="59">#REF!</definedName>
    <definedName name="INCTRAN99_" localSheetId="62">#REF!</definedName>
    <definedName name="INCTRAN99_" localSheetId="78">#REF!</definedName>
    <definedName name="INCTRAN99_" localSheetId="80">#REF!</definedName>
    <definedName name="INCTRAN99_" localSheetId="83">#REF!</definedName>
    <definedName name="INCTRAN99_" localSheetId="86">#REF!</definedName>
    <definedName name="INCTRAN99_" localSheetId="46">#REF!</definedName>
    <definedName name="INCTRAN99_" localSheetId="183">#REF!</definedName>
    <definedName name="INCTRAN99_" localSheetId="41">#REF!</definedName>
    <definedName name="INCTRAN99_" localSheetId="43">#REF!</definedName>
    <definedName name="INCTRAN99_">#REF!</definedName>
    <definedName name="ind" localSheetId="22">#REF!</definedName>
    <definedName name="ind" localSheetId="46">#REF!</definedName>
    <definedName name="ind">#REF!</definedName>
    <definedName name="Indicadores" localSheetId="7">#REF!</definedName>
    <definedName name="Indicadores" localSheetId="22">#REF!</definedName>
    <definedName name="Indicadores" localSheetId="45">#REF!</definedName>
    <definedName name="Indicadores" localSheetId="46">#REF!</definedName>
    <definedName name="Indicadores" localSheetId="41">#REF!</definedName>
    <definedName name="Indicadores" localSheetId="43">#REF!</definedName>
    <definedName name="Indicadores">#REF!</definedName>
    <definedName name="Indicadores_Corte_a" localSheetId="7">OFFSET(#REF!,0,0,COUNT(#REF!))</definedName>
    <definedName name="Indicadores_Corte_a" localSheetId="22">OFFSET(#REF!,0,0,COUNT(#REF!))</definedName>
    <definedName name="Indicadores_Corte_a" localSheetId="46">OFFSET(#REF!,0,0,COUNT(#REF!))</definedName>
    <definedName name="Indicadores_Corte_a" localSheetId="41">OFFSET(#REF!,0,0,COUNT(#REF!))</definedName>
    <definedName name="Indicadores_Corte_a" localSheetId="43">OFFSET(#REF!,0,0,COUNT(#REF!))</definedName>
    <definedName name="Indicadores_Corte_a">OFFSET(#REF!,0,0,COUNT(#REF!))</definedName>
    <definedName name="Indicadores_Serie_1" localSheetId="7">OFFSET(#REF!,0,0,COUNT(#REF!))</definedName>
    <definedName name="Indicadores_Serie_1" localSheetId="22">OFFSET(#REF!,0,0,COUNT(#REF!))</definedName>
    <definedName name="Indicadores_Serie_1" localSheetId="41">OFFSET(#REF!,0,0,COUNT(#REF!))</definedName>
    <definedName name="Indicadores_Serie_1" localSheetId="43">OFFSET(#REF!,0,0,COUNT(#REF!))</definedName>
    <definedName name="Indicadores_Serie_1">OFFSET(#REF!,0,0,COUNT(#REF!))</definedName>
    <definedName name="Indicadores_Serie_2" localSheetId="7">OFFSET(#REF!,0,0,COUNT(#REF!))</definedName>
    <definedName name="Indicadores_Serie_2" localSheetId="22">OFFSET(#REF!,0,0,COUNT(#REF!))</definedName>
    <definedName name="Indicadores_Serie_2" localSheetId="41">OFFSET(#REF!,0,0,COUNT(#REF!))</definedName>
    <definedName name="Indicadores_Serie_2" localSheetId="43">OFFSET(#REF!,0,0,COUNT(#REF!))</definedName>
    <definedName name="Indicadores_Serie_2">OFFSET(#REF!,0,0,COUNT(#REF!))</definedName>
    <definedName name="Indicadores_Serie_3" localSheetId="7">OFFSET(#REF!,0,0,COUNT(#REF!))</definedName>
    <definedName name="Indicadores_Serie_3" localSheetId="22">OFFSET(#REF!,0,0,COUNT(#REF!))</definedName>
    <definedName name="Indicadores_Serie_3" localSheetId="41">OFFSET(#REF!,0,0,COUNT(#REF!))</definedName>
    <definedName name="Indicadores_Serie_3" localSheetId="43">OFFSET(#REF!,0,0,COUNT(#REF!))</definedName>
    <definedName name="Indicadores_Serie_3">OFFSET(#REF!,0,0,COUNT(#REF!))</definedName>
    <definedName name="Indicadores_Serie_4" localSheetId="7">OFFSET(#REF!,0,0,COUNT(#REF!))</definedName>
    <definedName name="Indicadores_Serie_4" localSheetId="22">OFFSET(#REF!,0,0,COUNT(#REF!))</definedName>
    <definedName name="Indicadores_Serie_4" localSheetId="41">OFFSET(#REF!,0,0,COUNT(#REF!))</definedName>
    <definedName name="Indicadores_Serie_4" localSheetId="43">OFFSET(#REF!,0,0,COUNT(#REF!))</definedName>
    <definedName name="Indicadores_Serie_4">OFFSET(#REF!,0,0,COUNT(#REF!))</definedName>
    <definedName name="Indicadores_Serie_5" localSheetId="7">OFFSET(#REF!,0,0,COUNT(#REF!))</definedName>
    <definedName name="Indicadores_Serie_5" localSheetId="22">OFFSET(#REF!,0,0,COUNT(#REF!))</definedName>
    <definedName name="Indicadores_Serie_5" localSheetId="41">OFFSET(#REF!,0,0,COUNT(#REF!))</definedName>
    <definedName name="Indicadores_Serie_5" localSheetId="43">OFFSET(#REF!,0,0,COUNT(#REF!))</definedName>
    <definedName name="Indicadores_Serie_5">OFFSET(#REF!,0,0,COUNT(#REF!))</definedName>
    <definedName name="Indicadores_Serie_6" localSheetId="7">OFFSET(#REF!,0,0,COUNT(#REF!))</definedName>
    <definedName name="Indicadores_Serie_6" localSheetId="22">OFFSET(#REF!,0,0,COUNT(#REF!))</definedName>
    <definedName name="Indicadores_Serie_6" localSheetId="41">OFFSET(#REF!,0,0,COUNT(#REF!))</definedName>
    <definedName name="Indicadores_Serie_6" localSheetId="43">OFFSET(#REF!,0,0,COUNT(#REF!))</definedName>
    <definedName name="Indicadores_Serie_6">OFFSET(#REF!,0,0,COUNT(#REF!))</definedName>
    <definedName name="Indicadores_Serie_7" localSheetId="7">OFFSET(#REF!,0,0,COUNT(#REF!))</definedName>
    <definedName name="Indicadores_Serie_7" localSheetId="22">OFFSET(#REF!,0,0,COUNT(#REF!))</definedName>
    <definedName name="Indicadores_Serie_7" localSheetId="41">OFFSET(#REF!,0,0,COUNT(#REF!))</definedName>
    <definedName name="Indicadores_Serie_7" localSheetId="43">OFFSET(#REF!,0,0,COUNT(#REF!))</definedName>
    <definedName name="Indicadores_Serie_7">OFFSET(#REF!,0,0,COUNT(#REF!))</definedName>
    <definedName name="Indicadores_Serie_8" localSheetId="7">OFFSET(#REF!,0,0,COUNT(#REF!))</definedName>
    <definedName name="Indicadores_Serie_8" localSheetId="22">OFFSET(#REF!,0,0,COUNT(#REF!))</definedName>
    <definedName name="Indicadores_Serie_8" localSheetId="41">OFFSET(#REF!,0,0,COUNT(#REF!))</definedName>
    <definedName name="Indicadores_Serie_8" localSheetId="43">OFFSET(#REF!,0,0,COUNT(#REF!))</definedName>
    <definedName name="Indicadores_Serie_8">OFFSET(#REF!,0,0,COUNT(#REF!))</definedName>
    <definedName name="IndicadoresColumna_título_etiqueta" localSheetId="7">#REF!</definedName>
    <definedName name="IndicadoresColumna_título_etiqueta" localSheetId="22">#REF!</definedName>
    <definedName name="IndicadoresColumna_título_etiqueta" localSheetId="41">#REF!</definedName>
    <definedName name="IndicadoresColumna_título_etiqueta" localSheetId="43">#REF!</definedName>
    <definedName name="IndicadoresColumna_título_etiqueta">#REF!</definedName>
    <definedName name="IndicadoresColumna_título_etiqueta_2" localSheetId="7">#REF!</definedName>
    <definedName name="IndicadoresColumna_título_etiqueta_2" localSheetId="22">#REF!</definedName>
    <definedName name="IndicadoresColumna_título_etiqueta_2" localSheetId="41">#REF!</definedName>
    <definedName name="IndicadoresColumna_título_etiqueta_2" localSheetId="43">#REF!</definedName>
    <definedName name="IndicadoresColumna_título_etiqueta_2">#REF!</definedName>
    <definedName name="IndicadoresColumna_título_etiqueta_3" localSheetId="7">#REF!</definedName>
    <definedName name="IndicadoresColumna_título_etiqueta_3" localSheetId="22">#REF!</definedName>
    <definedName name="IndicadoresColumna_título_etiqueta_3" localSheetId="41">#REF!</definedName>
    <definedName name="IndicadoresColumna_título_etiqueta_3" localSheetId="43">#REF!</definedName>
    <definedName name="IndicadoresColumna_título_etiqueta_3">#REF!</definedName>
    <definedName name="IndicadoresColumna_título_etiqueta_4" localSheetId="7">#REF!</definedName>
    <definedName name="IndicadoresColumna_título_etiqueta_4" localSheetId="22">#REF!</definedName>
    <definedName name="IndicadoresColumna_título_etiqueta_4" localSheetId="41">#REF!</definedName>
    <definedName name="IndicadoresColumna_título_etiqueta_4" localSheetId="43">#REF!</definedName>
    <definedName name="IndicadoresColumna_título_etiqueta_4">#REF!</definedName>
    <definedName name="IndicadoresColumna_título_etiqueta_5" localSheetId="7">#REF!</definedName>
    <definedName name="IndicadoresColumna_título_etiqueta_5" localSheetId="22">#REF!</definedName>
    <definedName name="IndicadoresColumna_título_etiqueta_5" localSheetId="41">#REF!</definedName>
    <definedName name="IndicadoresColumna_título_etiqueta_5" localSheetId="43">#REF!</definedName>
    <definedName name="IndicadoresColumna_título_etiqueta_5">#REF!</definedName>
    <definedName name="IndicadoresSección_subtítulo_etiqueta" localSheetId="7">#REF!</definedName>
    <definedName name="IndicadoresSección_subtítulo_etiqueta" localSheetId="22">#REF!</definedName>
    <definedName name="IndicadoresSección_subtítulo_etiqueta" localSheetId="41">#REF!</definedName>
    <definedName name="IndicadoresSección_subtítulo_etiqueta" localSheetId="43">#REF!</definedName>
    <definedName name="IndicadoresSección_subtítulo_etiqueta">#REF!</definedName>
    <definedName name="IndicadoresSección_subtítulo_etiqueta_2" localSheetId="7">#REF!</definedName>
    <definedName name="IndicadoresSección_subtítulo_etiqueta_2" localSheetId="22">#REF!</definedName>
    <definedName name="IndicadoresSección_subtítulo_etiqueta_2" localSheetId="41">#REF!</definedName>
    <definedName name="IndicadoresSección_subtítulo_etiqueta_2" localSheetId="43">#REF!</definedName>
    <definedName name="IndicadoresSección_subtítulo_etiqueta_2">#REF!</definedName>
    <definedName name="IndicadoresSección_subtítulo_etiqueta_3" localSheetId="7">#REF!</definedName>
    <definedName name="IndicadoresSección_subtítulo_etiqueta_3" localSheetId="22">#REF!</definedName>
    <definedName name="IndicadoresSección_subtítulo_etiqueta_3" localSheetId="41">#REF!</definedName>
    <definedName name="IndicadoresSección_subtítulo_etiqueta_3" localSheetId="43">#REF!</definedName>
    <definedName name="IndicadoresSección_subtítulo_etiqueta_3">#REF!</definedName>
    <definedName name="IndicadoresSección_título_etiqueta" localSheetId="7">#REF!</definedName>
    <definedName name="IndicadoresSección_título_etiqueta" localSheetId="22">#REF!</definedName>
    <definedName name="IndicadoresSección_título_etiqueta" localSheetId="41">#REF!</definedName>
    <definedName name="IndicadoresSección_título_etiqueta" localSheetId="43">#REF!</definedName>
    <definedName name="IndicadoresSección_título_etiqueta">#REF!</definedName>
    <definedName name="IndicadoresSección_título_etiqueta_2" localSheetId="7">#REF!</definedName>
    <definedName name="IndicadoresSección_título_etiqueta_2" localSheetId="22">#REF!</definedName>
    <definedName name="IndicadoresSección_título_etiqueta_2" localSheetId="41">#REF!</definedName>
    <definedName name="IndicadoresSección_título_etiqueta_2" localSheetId="43">#REF!</definedName>
    <definedName name="IndicadoresSección_título_etiqueta_2">#REF!</definedName>
    <definedName name="IndicadoresSección_título_etiqueta_3" localSheetId="7">#REF!</definedName>
    <definedName name="IndicadoresSección_título_etiqueta_3" localSheetId="22">#REF!</definedName>
    <definedName name="IndicadoresSección_título_etiqueta_3" localSheetId="41">#REF!</definedName>
    <definedName name="IndicadoresSección_título_etiqueta_3" localSheetId="43">#REF!</definedName>
    <definedName name="IndicadoresSección_título_etiqueta_3">#REF!</definedName>
    <definedName name="INDICE_DE_LAS_BOLSAS" localSheetId="7">#REF!</definedName>
    <definedName name="INDICE_DE_LAS_BOLSAS" localSheetId="22">#REF!</definedName>
    <definedName name="INDICE_DE_LAS_BOLSAS" localSheetId="45">#REF!</definedName>
    <definedName name="INDICE_DE_LAS_BOLSAS" localSheetId="46">#REF!</definedName>
    <definedName name="INDICE_DE_LAS_BOLSAS" localSheetId="41">#REF!</definedName>
    <definedName name="INDICE_DE_LAS_BOLSAS" localSheetId="43">#REF!</definedName>
    <definedName name="INDICE_DE_LAS_BOLSAS">#REF!</definedName>
    <definedName name="INDICE_DE_LAS_BOLSAS_DE_BOGOTA_Y_MEDELLIN" localSheetId="7">#REF!</definedName>
    <definedName name="INDICE_DE_LAS_BOLSAS_DE_BOGOTA_Y_MEDELLIN" localSheetId="22">#REF!</definedName>
    <definedName name="INDICE_DE_LAS_BOLSAS_DE_BOGOTA_Y_MEDELLIN" localSheetId="45">#REF!</definedName>
    <definedName name="INDICE_DE_LAS_BOLSAS_DE_BOGOTA_Y_MEDELLIN" localSheetId="46">#REF!</definedName>
    <definedName name="INDICE_DE_LAS_BOLSAS_DE_BOGOTA_Y_MEDELLIN" localSheetId="41">#REF!</definedName>
    <definedName name="INDICE_DE_LAS_BOLSAS_DE_BOGOTA_Y_MEDELLIN" localSheetId="43">#REF!</definedName>
    <definedName name="INDICE_DE_LAS_BOLSAS_DE_BOGOTA_Y_MEDELLIN">#REF!</definedName>
    <definedName name="Indice_Principal_Título" localSheetId="7">#REF!</definedName>
    <definedName name="Indice_Principal_Título" localSheetId="22">#REF!</definedName>
    <definedName name="Indice_Principal_Título" localSheetId="46">#REF!</definedName>
    <definedName name="Indice_Principal_Título" localSheetId="41">#REF!</definedName>
    <definedName name="Indice_Principal_Título" localSheetId="43">#REF!</definedName>
    <definedName name="Indice_Principal_Título">#REF!</definedName>
    <definedName name="Indice_PrincipalCategory_etiqueta" localSheetId="7">#REF!</definedName>
    <definedName name="Indice_PrincipalCategory_etiqueta" localSheetId="22">#REF!</definedName>
    <definedName name="Indice_PrincipalCategory_etiqueta" localSheetId="46">#REF!</definedName>
    <definedName name="Indice_PrincipalCategory_etiqueta" localSheetId="41">#REF!</definedName>
    <definedName name="Indice_PrincipalCategory_etiqueta" localSheetId="43">#REF!</definedName>
    <definedName name="Indice_PrincipalCategory_etiqueta">#REF!</definedName>
    <definedName name="Indice_PrincipalContenido_etiqueta" localSheetId="7">#REF!</definedName>
    <definedName name="Indice_PrincipalContenido_etiqueta" localSheetId="22">#REF!</definedName>
    <definedName name="Indice_PrincipalContenido_etiqueta" localSheetId="46">#REF!</definedName>
    <definedName name="Indice_PrincipalContenido_etiqueta" localSheetId="41">#REF!</definedName>
    <definedName name="Indice_PrincipalContenido_etiqueta" localSheetId="43">#REF!</definedName>
    <definedName name="Indice_PrincipalContenido_etiqueta">#REF!</definedName>
    <definedName name="Indice_PrincipalContenido_texto" localSheetId="7">#REF!</definedName>
    <definedName name="Indice_PrincipalContenido_texto" localSheetId="22">#REF!</definedName>
    <definedName name="Indice_PrincipalContenido_texto" localSheetId="41">#REF!</definedName>
    <definedName name="Indice_PrincipalContenido_texto" localSheetId="43">#REF!</definedName>
    <definedName name="Indice_PrincipalContenido_texto">#REF!</definedName>
    <definedName name="Indice_PrincipalCuadro_texto_fuentes" localSheetId="7">#REF!</definedName>
    <definedName name="Indice_PrincipalCuadro_texto_fuentes" localSheetId="22">#REF!</definedName>
    <definedName name="Indice_PrincipalCuadro_texto_fuentes" localSheetId="41">#REF!</definedName>
    <definedName name="Indice_PrincipalCuadro_texto_fuentes" localSheetId="43">#REF!</definedName>
    <definedName name="Indice_PrincipalCuadro_texto_fuentes">#REF!</definedName>
    <definedName name="Indice_PrincipalCuadro_texto_indicadores" localSheetId="7">#REF!</definedName>
    <definedName name="Indice_PrincipalCuadro_texto_indicadores" localSheetId="22">#REF!</definedName>
    <definedName name="Indice_PrincipalCuadro_texto_indicadores" localSheetId="41">#REF!</definedName>
    <definedName name="Indice_PrincipalCuadro_texto_indicadores" localSheetId="43">#REF!</definedName>
    <definedName name="Indice_PrincipalCuadro_texto_indicadores">#REF!</definedName>
    <definedName name="Indice_PrincipalCuadro_texto_moneda" localSheetId="7">#REF!</definedName>
    <definedName name="Indice_PrincipalCuadro_texto_moneda" localSheetId="22">#REF!</definedName>
    <definedName name="Indice_PrincipalCuadro_texto_moneda" localSheetId="41">#REF!</definedName>
    <definedName name="Indice_PrincipalCuadro_texto_moneda" localSheetId="43">#REF!</definedName>
    <definedName name="Indice_PrincipalCuadro_texto_moneda">#REF!</definedName>
    <definedName name="Indice_PrincipalCuadro_texto_saldos" localSheetId="7">#REF!</definedName>
    <definedName name="Indice_PrincipalCuadro_texto_saldos" localSheetId="22">#REF!</definedName>
    <definedName name="Indice_PrincipalCuadro_texto_saldos" localSheetId="41">#REF!</definedName>
    <definedName name="Indice_PrincipalCuadro_texto_saldos" localSheetId="43">#REF!</definedName>
    <definedName name="Indice_PrincipalCuadro_texto_saldos">#REF!</definedName>
    <definedName name="Indice_PrincipalCuadro_texto_servicio" localSheetId="7">#REF!</definedName>
    <definedName name="Indice_PrincipalCuadro_texto_servicio" localSheetId="22">#REF!</definedName>
    <definedName name="Indice_PrincipalCuadro_texto_servicio" localSheetId="41">#REF!</definedName>
    <definedName name="Indice_PrincipalCuadro_texto_servicio" localSheetId="43">#REF!</definedName>
    <definedName name="Indice_PrincipalCuadro_texto_servicio">#REF!</definedName>
    <definedName name="Indice_PrincipalCuadro_texto_tasas" localSheetId="7">#REF!</definedName>
    <definedName name="Indice_PrincipalCuadro_texto_tasas" localSheetId="22">#REF!</definedName>
    <definedName name="Indice_PrincipalCuadro_texto_tasas" localSheetId="41">#REF!</definedName>
    <definedName name="Indice_PrincipalCuadro_texto_tasas" localSheetId="43">#REF!</definedName>
    <definedName name="Indice_PrincipalCuadro_texto_tasas">#REF!</definedName>
    <definedName name="Indice_PrincipalDatos_y_enlaces_etiqueta" localSheetId="7">#REF!</definedName>
    <definedName name="Indice_PrincipalDatos_y_enlaces_etiqueta" localSheetId="22">#REF!</definedName>
    <definedName name="Indice_PrincipalDatos_y_enlaces_etiqueta" localSheetId="41">#REF!</definedName>
    <definedName name="Indice_PrincipalDatos_y_enlaces_etiqueta" localSheetId="43">#REF!</definedName>
    <definedName name="Indice_PrincipalDatos_y_enlaces_etiqueta">#REF!</definedName>
    <definedName name="Indice_PrincipalDescripción_etiqueta" localSheetId="7">#REF!</definedName>
    <definedName name="Indice_PrincipalDescripción_etiqueta" localSheetId="22">#REF!</definedName>
    <definedName name="Indice_PrincipalDescripción_etiqueta" localSheetId="41">#REF!</definedName>
    <definedName name="Indice_PrincipalDescripción_etiqueta" localSheetId="43">#REF!</definedName>
    <definedName name="Indice_PrincipalDescripción_etiqueta">#REF!</definedName>
    <definedName name="Indice_PrincipalFecha_corte_etiqueta" localSheetId="7">#REF!</definedName>
    <definedName name="Indice_PrincipalFecha_corte_etiqueta" localSheetId="22">#REF!</definedName>
    <definedName name="Indice_PrincipalFecha_corte_etiqueta" localSheetId="41">#REF!</definedName>
    <definedName name="Indice_PrincipalFecha_corte_etiqueta" localSheetId="43">#REF!</definedName>
    <definedName name="Indice_PrincipalFecha_corte_etiqueta">#REF!</definedName>
    <definedName name="Indice_PrincipalFecha_corte_texto" localSheetId="7">#REF!</definedName>
    <definedName name="Indice_PrincipalFecha_corte_texto" localSheetId="22">#REF!</definedName>
    <definedName name="Indice_PrincipalFecha_corte_texto" localSheetId="41">#REF!</definedName>
    <definedName name="Indice_PrincipalFecha_corte_texto" localSheetId="43">#REF!</definedName>
    <definedName name="Indice_PrincipalFecha_corte_texto">#REF!</definedName>
    <definedName name="Indice_PrincipalFecha_de_revisión_etiqueta" localSheetId="7">#REF!</definedName>
    <definedName name="Indice_PrincipalFecha_de_revisión_etiqueta" localSheetId="22">#REF!</definedName>
    <definedName name="Indice_PrincipalFecha_de_revisión_etiqueta" localSheetId="41">#REF!</definedName>
    <definedName name="Indice_PrincipalFecha_de_revisión_etiqueta" localSheetId="43">#REF!</definedName>
    <definedName name="Indice_PrincipalFecha_de_revisión_etiqueta">#REF!</definedName>
    <definedName name="Indice_PrincipalFecha_de_revision_texto" localSheetId="7">#REF!</definedName>
    <definedName name="Indice_PrincipalFecha_de_revision_texto" localSheetId="22">#REF!</definedName>
    <definedName name="Indice_PrincipalFecha_de_revision_texto" localSheetId="41">#REF!</definedName>
    <definedName name="Indice_PrincipalFecha_de_revision_texto" localSheetId="43">#REF!</definedName>
    <definedName name="Indice_PrincipalFecha_de_revision_texto">#REF!</definedName>
    <definedName name="Indice_PrincipalFrecuencia_de_publicación_etiqueta" localSheetId="7">#REF!</definedName>
    <definedName name="Indice_PrincipalFrecuencia_de_publicación_etiqueta" localSheetId="22">#REF!</definedName>
    <definedName name="Indice_PrincipalFrecuencia_de_publicación_etiqueta" localSheetId="41">#REF!</definedName>
    <definedName name="Indice_PrincipalFrecuencia_de_publicación_etiqueta" localSheetId="43">#REF!</definedName>
    <definedName name="Indice_PrincipalFrecuencia_de_publicación_etiqueta">#REF!</definedName>
    <definedName name="Indice_PrincipalFrecuencia_de_publicación_texto" localSheetId="7">#REF!</definedName>
    <definedName name="Indice_PrincipalFrecuencia_de_publicación_texto" localSheetId="22">#REF!</definedName>
    <definedName name="Indice_PrincipalFrecuencia_de_publicación_texto" localSheetId="41">#REF!</definedName>
    <definedName name="Indice_PrincipalFrecuencia_de_publicación_texto" localSheetId="43">#REF!</definedName>
    <definedName name="Indice_PrincipalFrecuencia_de_publicación_texto">#REF!</definedName>
    <definedName name="Indice_PrincipalFuentes_de_deuda__etiqueta" localSheetId="7">#REF!</definedName>
    <definedName name="Indice_PrincipalFuentes_de_deuda__etiqueta" localSheetId="22">#REF!</definedName>
    <definedName name="Indice_PrincipalFuentes_de_deuda__etiqueta" localSheetId="41">#REF!</definedName>
    <definedName name="Indice_PrincipalFuentes_de_deuda__etiqueta" localSheetId="43">#REF!</definedName>
    <definedName name="Indice_PrincipalFuentes_de_deuda__etiqueta">#REF!</definedName>
    <definedName name="Indice_PrincipalFuentes_de_deuda_externa_texto" localSheetId="7">#REF!</definedName>
    <definedName name="Indice_PrincipalFuentes_de_deuda_externa_texto" localSheetId="22">#REF!</definedName>
    <definedName name="Indice_PrincipalFuentes_de_deuda_externa_texto" localSheetId="41">#REF!</definedName>
    <definedName name="Indice_PrincipalFuentes_de_deuda_externa_texto" localSheetId="43">#REF!</definedName>
    <definedName name="Indice_PrincipalFuentes_de_deuda_externa_texto">#REF!</definedName>
    <definedName name="Indice_PrincipalFuentes_de_deuda_Interna_texto" localSheetId="7">#REF!</definedName>
    <definedName name="Indice_PrincipalFuentes_de_deuda_Interna_texto" localSheetId="22">#REF!</definedName>
    <definedName name="Indice_PrincipalFuentes_de_deuda_Interna_texto" localSheetId="41">#REF!</definedName>
    <definedName name="Indice_PrincipalFuentes_de_deuda_Interna_texto" localSheetId="43">#REF!</definedName>
    <definedName name="Indice_PrincipalFuentes_de_deuda_Interna_texto">#REF!</definedName>
    <definedName name="Indice_PrincipalFuentes_de_deuda_total_texto_2" localSheetId="7">#REF!</definedName>
    <definedName name="Indice_PrincipalFuentes_de_deuda_total_texto_2" localSheetId="22">#REF!</definedName>
    <definedName name="Indice_PrincipalFuentes_de_deuda_total_texto_2" localSheetId="41">#REF!</definedName>
    <definedName name="Indice_PrincipalFuentes_de_deuda_total_texto_2" localSheetId="43">#REF!</definedName>
    <definedName name="Indice_PrincipalFuentes_de_deuda_total_texto_2">#REF!</definedName>
    <definedName name="Indice_PrincipalFuentes_etiqueta" localSheetId="7">#REF!</definedName>
    <definedName name="Indice_PrincipalFuentes_etiqueta" localSheetId="22">#REF!</definedName>
    <definedName name="Indice_PrincipalFuentes_etiqueta" localSheetId="41">#REF!</definedName>
    <definedName name="Indice_PrincipalFuentes_etiqueta" localSheetId="43">#REF!</definedName>
    <definedName name="Indice_PrincipalFuentes_etiqueta">#REF!</definedName>
    <definedName name="Indice_PrincipalFuentes_texto" localSheetId="7">#REF!</definedName>
    <definedName name="Indice_PrincipalFuentes_texto" localSheetId="22">#REF!</definedName>
    <definedName name="Indice_PrincipalFuentes_texto" localSheetId="41">#REF!</definedName>
    <definedName name="Indice_PrincipalFuentes_texto" localSheetId="43">#REF!</definedName>
    <definedName name="Indice_PrincipalFuentes_texto">#REF!</definedName>
    <definedName name="Indice_PrincipalFuentes_texto_3" localSheetId="7">#REF!</definedName>
    <definedName name="Indice_PrincipalFuentes_texto_3" localSheetId="22">#REF!</definedName>
    <definedName name="Indice_PrincipalFuentes_texto_3" localSheetId="41">#REF!</definedName>
    <definedName name="Indice_PrincipalFuentes_texto_3" localSheetId="43">#REF!</definedName>
    <definedName name="Indice_PrincipalFuentes_texto_3">#REF!</definedName>
    <definedName name="Indice_PrincipalIndicadores_etiqueta" localSheetId="7">#REF!</definedName>
    <definedName name="Indice_PrincipalIndicadores_etiqueta" localSheetId="22">#REF!</definedName>
    <definedName name="Indice_PrincipalIndicadores_etiqueta" localSheetId="41">#REF!</definedName>
    <definedName name="Indice_PrincipalIndicadores_etiqueta" localSheetId="43">#REF!</definedName>
    <definedName name="Indice_PrincipalIndicadores_etiqueta">#REF!</definedName>
    <definedName name="Indice_PrincipalIndicadores_texto" localSheetId="7">#REF!</definedName>
    <definedName name="Indice_PrincipalIndicadores_texto" localSheetId="22">#REF!</definedName>
    <definedName name="Indice_PrincipalIndicadores_texto" localSheetId="41">#REF!</definedName>
    <definedName name="Indice_PrincipalIndicadores_texto" localSheetId="43">#REF!</definedName>
    <definedName name="Indice_PrincipalIndicadores_texto">#REF!</definedName>
    <definedName name="Indice_PrincipalInicio" localSheetId="7">#REF!</definedName>
    <definedName name="Indice_PrincipalInicio" localSheetId="22">#REF!</definedName>
    <definedName name="Indice_PrincipalInicio" localSheetId="41">#REF!</definedName>
    <definedName name="Indice_PrincipalInicio" localSheetId="43">#REF!</definedName>
    <definedName name="Indice_PrincipalInicio">#REF!</definedName>
    <definedName name="Indice_PrincipalLeyenda_etiqueta" localSheetId="7">#REF!</definedName>
    <definedName name="Indice_PrincipalLeyenda_etiqueta" localSheetId="22">#REF!</definedName>
    <definedName name="Indice_PrincipalLeyenda_etiqueta" localSheetId="41">#REF!</definedName>
    <definedName name="Indice_PrincipalLeyenda_etiqueta" localSheetId="43">#REF!</definedName>
    <definedName name="Indice_PrincipalLeyenda_etiqueta">#REF!</definedName>
    <definedName name="Indice_PrincipalLeyenda_texto" localSheetId="7">#REF!</definedName>
    <definedName name="Indice_PrincipalLeyenda_texto" localSheetId="22">#REF!</definedName>
    <definedName name="Indice_PrincipalLeyenda_texto" localSheetId="41">#REF!</definedName>
    <definedName name="Indice_PrincipalLeyenda_texto" localSheetId="43">#REF!</definedName>
    <definedName name="Indice_PrincipalLeyenda_texto">#REF!</definedName>
    <definedName name="Indice_PrincipalLeyenda_texto_2" localSheetId="7">#REF!</definedName>
    <definedName name="Indice_PrincipalLeyenda_texto_2" localSheetId="22">#REF!</definedName>
    <definedName name="Indice_PrincipalLeyenda_texto_2" localSheetId="41">#REF!</definedName>
    <definedName name="Indice_PrincipalLeyenda_texto_2" localSheetId="43">#REF!</definedName>
    <definedName name="Indice_PrincipalLeyenda_texto_2">#REF!</definedName>
    <definedName name="Indice_PrincipalLeyenda_texto_3" localSheetId="7">#REF!</definedName>
    <definedName name="Indice_PrincipalLeyenda_texto_3" localSheetId="22">#REF!</definedName>
    <definedName name="Indice_PrincipalLeyenda_texto_3" localSheetId="41">#REF!</definedName>
    <definedName name="Indice_PrincipalLeyenda_texto_3" localSheetId="43">#REF!</definedName>
    <definedName name="Indice_PrincipalLeyenda_texto_3">#REF!</definedName>
    <definedName name="Indice_PrincipalLeyenda_texto_4" localSheetId="7">#REF!</definedName>
    <definedName name="Indice_PrincipalLeyenda_texto_4" localSheetId="22">#REF!</definedName>
    <definedName name="Indice_PrincipalLeyenda_texto_4" localSheetId="41">#REF!</definedName>
    <definedName name="Indice_PrincipalLeyenda_texto_4" localSheetId="43">#REF!</definedName>
    <definedName name="Indice_PrincipalLeyenda_texto_4">#REF!</definedName>
    <definedName name="Indice_PrincipalMoneda_de_deuda_etiqueta" localSheetId="7">#REF!</definedName>
    <definedName name="Indice_PrincipalMoneda_de_deuda_etiqueta" localSheetId="22">#REF!</definedName>
    <definedName name="Indice_PrincipalMoneda_de_deuda_etiqueta" localSheetId="41">#REF!</definedName>
    <definedName name="Indice_PrincipalMoneda_de_deuda_etiqueta" localSheetId="43">#REF!</definedName>
    <definedName name="Indice_PrincipalMoneda_de_deuda_etiqueta">#REF!</definedName>
    <definedName name="Indice_PrincipalMoneda_de_deuda_texto" localSheetId="7">#REF!</definedName>
    <definedName name="Indice_PrincipalMoneda_de_deuda_texto" localSheetId="22">#REF!</definedName>
    <definedName name="Indice_PrincipalMoneda_de_deuda_texto" localSheetId="41">#REF!</definedName>
    <definedName name="Indice_PrincipalMoneda_de_deuda_texto" localSheetId="43">#REF!</definedName>
    <definedName name="Indice_PrincipalMoneda_de_deuda_texto">#REF!</definedName>
    <definedName name="Indice_PrincipalMoneda_de_deuda_texto_2" localSheetId="7">#REF!</definedName>
    <definedName name="Indice_PrincipalMoneda_de_deuda_texto_2" localSheetId="22">#REF!</definedName>
    <definedName name="Indice_PrincipalMoneda_de_deuda_texto_2" localSheetId="41">#REF!</definedName>
    <definedName name="Indice_PrincipalMoneda_de_deuda_texto_2" localSheetId="43">#REF!</definedName>
    <definedName name="Indice_PrincipalMoneda_de_deuda_texto_2">#REF!</definedName>
    <definedName name="Indice_PrincipalMoneda_de_deuda_texto_3" localSheetId="7">#REF!</definedName>
    <definedName name="Indice_PrincipalMoneda_de_deuda_texto_3" localSheetId="22">#REF!</definedName>
    <definedName name="Indice_PrincipalMoneda_de_deuda_texto_3" localSheetId="41">#REF!</definedName>
    <definedName name="Indice_PrincipalMoneda_de_deuda_texto_3" localSheetId="43">#REF!</definedName>
    <definedName name="Indice_PrincipalMoneda_de_deuda_texto_3">#REF!</definedName>
    <definedName name="Indice_PrincipalSaldos_de_deuda_etiqueta" localSheetId="7">#REF!</definedName>
    <definedName name="Indice_PrincipalSaldos_de_deuda_etiqueta" localSheetId="22">#REF!</definedName>
    <definedName name="Indice_PrincipalSaldos_de_deuda_etiqueta" localSheetId="41">#REF!</definedName>
    <definedName name="Indice_PrincipalSaldos_de_deuda_etiqueta" localSheetId="43">#REF!</definedName>
    <definedName name="Indice_PrincipalSaldos_de_deuda_etiqueta">#REF!</definedName>
    <definedName name="Indice_PrincipalSaldos_de_deuda_texto" localSheetId="7">#REF!</definedName>
    <definedName name="Indice_PrincipalSaldos_de_deuda_texto" localSheetId="22">#REF!</definedName>
    <definedName name="Indice_PrincipalSaldos_de_deuda_texto" localSheetId="41">#REF!</definedName>
    <definedName name="Indice_PrincipalSaldos_de_deuda_texto" localSheetId="43">#REF!</definedName>
    <definedName name="Indice_PrincipalSaldos_de_deuda_texto">#REF!</definedName>
    <definedName name="Indice_PrincipalServicio_de_deuda_texto" localSheetId="7">#REF!</definedName>
    <definedName name="Indice_PrincipalServicio_de_deuda_texto" localSheetId="22">#REF!</definedName>
    <definedName name="Indice_PrincipalServicio_de_deuda_texto" localSheetId="41">#REF!</definedName>
    <definedName name="Indice_PrincipalServicio_de_deuda_texto" localSheetId="43">#REF!</definedName>
    <definedName name="Indice_PrincipalServicio_de_deuda_texto">#REF!</definedName>
    <definedName name="Indice_PrincipalServicio_de_deuda_texto_2" localSheetId="7">#REF!</definedName>
    <definedName name="Indice_PrincipalServicio_de_deuda_texto_2" localSheetId="22">#REF!</definedName>
    <definedName name="Indice_PrincipalServicio_de_deuda_texto_2" localSheetId="41">#REF!</definedName>
    <definedName name="Indice_PrincipalServicio_de_deuda_texto_2" localSheetId="43">#REF!</definedName>
    <definedName name="Indice_PrincipalServicio_de_deuda_texto_2">#REF!</definedName>
    <definedName name="Indice_PrincipalServicio_de_deuda_texto_3" localSheetId="7">#REF!</definedName>
    <definedName name="Indice_PrincipalServicio_de_deuda_texto_3" localSheetId="22">#REF!</definedName>
    <definedName name="Indice_PrincipalServicio_de_deuda_texto_3" localSheetId="41">#REF!</definedName>
    <definedName name="Indice_PrincipalServicio_de_deuda_texto_3" localSheetId="43">#REF!</definedName>
    <definedName name="Indice_PrincipalServicio_de_deuda_texto_3">#REF!</definedName>
    <definedName name="Indice_PrincipalTasas_de_deuda_etiqueta" localSheetId="7">#REF!</definedName>
    <definedName name="Indice_PrincipalTasas_de_deuda_etiqueta" localSheetId="22">#REF!</definedName>
    <definedName name="Indice_PrincipalTasas_de_deuda_etiqueta" localSheetId="41">#REF!</definedName>
    <definedName name="Indice_PrincipalTasas_de_deuda_etiqueta" localSheetId="43">#REF!</definedName>
    <definedName name="Indice_PrincipalTasas_de_deuda_etiqueta">#REF!</definedName>
    <definedName name="Indice_PrincipalTasas_de_deuda_texto" localSheetId="7">#REF!</definedName>
    <definedName name="Indice_PrincipalTasas_de_deuda_texto" localSheetId="22">#REF!</definedName>
    <definedName name="Indice_PrincipalTasas_de_deuda_texto" localSheetId="41">#REF!</definedName>
    <definedName name="Indice_PrincipalTasas_de_deuda_texto" localSheetId="43">#REF!</definedName>
    <definedName name="Indice_PrincipalTasas_de_deuda_texto">#REF!</definedName>
    <definedName name="Indice_PrincipalTasas_de_deuda_texto_2" localSheetId="7">#REF!</definedName>
    <definedName name="Indice_PrincipalTasas_de_deuda_texto_2" localSheetId="22">#REF!</definedName>
    <definedName name="Indice_PrincipalTasas_de_deuda_texto_2" localSheetId="41">#REF!</definedName>
    <definedName name="Indice_PrincipalTasas_de_deuda_texto_2" localSheetId="43">#REF!</definedName>
    <definedName name="Indice_PrincipalTasas_de_deuda_texto_2">#REF!</definedName>
    <definedName name="Indice_PrincipalTasas_de_deuda_texto_3" localSheetId="7">#REF!</definedName>
    <definedName name="Indice_PrincipalTasas_de_deuda_texto_3" localSheetId="22">#REF!</definedName>
    <definedName name="Indice_PrincipalTasas_de_deuda_texto_3" localSheetId="41">#REF!</definedName>
    <definedName name="Indice_PrincipalTasas_de_deuda_texto_3" localSheetId="43">#REF!</definedName>
    <definedName name="Indice_PrincipalTasas_de_deuda_texto_3">#REF!</definedName>
    <definedName name="Indice_PrincipalUbicación_etiqueta" localSheetId="7">#REF!</definedName>
    <definedName name="Indice_PrincipalUbicación_etiqueta" localSheetId="22">#REF!</definedName>
    <definedName name="Indice_PrincipalUbicación_etiqueta" localSheetId="41">#REF!</definedName>
    <definedName name="Indice_PrincipalUbicación_etiqueta" localSheetId="43">#REF!</definedName>
    <definedName name="Indice_PrincipalUbicación_etiqueta">#REF!</definedName>
    <definedName name="Indice_PrincipalUbicación_texto" localSheetId="7">#REF!</definedName>
    <definedName name="Indice_PrincipalUbicación_texto" localSheetId="22">#REF!</definedName>
    <definedName name="Indice_PrincipalUbicación_texto" localSheetId="41">#REF!</definedName>
    <definedName name="Indice_PrincipalUbicación_texto" localSheetId="43">#REF!</definedName>
    <definedName name="Indice_PrincipalUbicación_texto">#REF!</definedName>
    <definedName name="indvac" localSheetId="7">#REF!</definedName>
    <definedName name="indvac" localSheetId="9">#REF!</definedName>
    <definedName name="indvac" localSheetId="22">#REF!</definedName>
    <definedName name="indvac" localSheetId="32">#REF!</definedName>
    <definedName name="indvac" localSheetId="34">#REF!</definedName>
    <definedName name="indvac" localSheetId="36">#REF!</definedName>
    <definedName name="indvac" localSheetId="39">#REF!</definedName>
    <definedName name="indvac" localSheetId="45">#REF!</definedName>
    <definedName name="indvac" localSheetId="46">#REF!</definedName>
    <definedName name="indvac" localSheetId="37">#REF!</definedName>
    <definedName name="indvac" localSheetId="38">#REF!</definedName>
    <definedName name="indvac" localSheetId="40">#REF!</definedName>
    <definedName name="indvac" localSheetId="33">#REF!</definedName>
    <definedName name="indvac" localSheetId="35">#REF!</definedName>
    <definedName name="indvac" localSheetId="41">#REF!</definedName>
    <definedName name="indvac" localSheetId="43">#REF!</definedName>
    <definedName name="indvac">#REF!</definedName>
    <definedName name="inf" localSheetId="7">#REF!</definedName>
    <definedName name="inf" localSheetId="22">#REF!</definedName>
    <definedName name="inf" localSheetId="32">#REF!</definedName>
    <definedName name="inf" localSheetId="34">#REF!</definedName>
    <definedName name="inf" localSheetId="36">#REF!</definedName>
    <definedName name="inf" localSheetId="39">#REF!</definedName>
    <definedName name="inf" localSheetId="45">#REF!</definedName>
    <definedName name="inf" localSheetId="46">#REF!</definedName>
    <definedName name="inf" localSheetId="37">#REF!</definedName>
    <definedName name="inf" localSheetId="38">#REF!</definedName>
    <definedName name="inf" localSheetId="40">#REF!</definedName>
    <definedName name="inf" localSheetId="33">#REF!</definedName>
    <definedName name="inf" localSheetId="35">#REF!</definedName>
    <definedName name="inf" localSheetId="41">#REF!</definedName>
    <definedName name="inf" localSheetId="43">#REF!</definedName>
    <definedName name="inf">#REF!</definedName>
    <definedName name="Inflacion" localSheetId="7">#REF!</definedName>
    <definedName name="Inflacion" localSheetId="22">#REF!</definedName>
    <definedName name="Inflacion" localSheetId="46">#REF!</definedName>
    <definedName name="Inflacion" localSheetId="41">#REF!</definedName>
    <definedName name="Inflacion" localSheetId="43">#REF!</definedName>
    <definedName name="Inflacion">#REF!</definedName>
    <definedName name="INFLACIÓN_AÑO_COMPLETO" localSheetId="7">#REF!</definedName>
    <definedName name="INFLACIÓN_AÑO_COMPLETO" localSheetId="22">#REF!</definedName>
    <definedName name="INFLACIÓN_AÑO_COMPLETO" localSheetId="45">#REF!</definedName>
    <definedName name="INFLACIÓN_AÑO_COMPLETO" localSheetId="46">#REF!</definedName>
    <definedName name="INFLACIÓN_AÑO_COMPLETO" localSheetId="41">#REF!</definedName>
    <definedName name="INFLACIÓN_AÑO_COMPLETO" localSheetId="43">#REF!</definedName>
    <definedName name="INFLACIÓN_AÑO_COMPLETO">#REF!</definedName>
    <definedName name="INFLACIÓN_AÑO_CORRIDO" localSheetId="7">#REF!</definedName>
    <definedName name="INFLACIÓN_AÑO_CORRIDO" localSheetId="22">#REF!</definedName>
    <definedName name="INFLACIÓN_AÑO_CORRIDO" localSheetId="45">#REF!</definedName>
    <definedName name="INFLACIÓN_AÑO_CORRIDO" localSheetId="46">#REF!</definedName>
    <definedName name="INFLACIÓN_AÑO_CORRIDO" localSheetId="41">#REF!</definedName>
    <definedName name="INFLACIÓN_AÑO_CORRIDO" localSheetId="43">#REF!</definedName>
    <definedName name="INFLACIÓN_AÑO_CORRIDO">#REF!</definedName>
    <definedName name="INFLACIÓN_MENSUAL" localSheetId="7">#REF!</definedName>
    <definedName name="INFLACIÓN_MENSUAL" localSheetId="22">#REF!</definedName>
    <definedName name="INFLACIÓN_MENSUAL" localSheetId="45">#REF!</definedName>
    <definedName name="INFLACIÓN_MENSUAL" localSheetId="46">#REF!</definedName>
    <definedName name="INFLACIÓN_MENSUAL" localSheetId="41">#REF!</definedName>
    <definedName name="INFLACIÓN_MENSUAL" localSheetId="43">#REF!</definedName>
    <definedName name="INFLACIÓN_MENSUAL">#REF!</definedName>
    <definedName name="Info_Gral_Excel_2001" localSheetId="7">#REF!</definedName>
    <definedName name="Info_Gral_Excel_2001" localSheetId="22">#REF!</definedName>
    <definedName name="Info_Gral_Excel_2001" localSheetId="32">#REF!</definedName>
    <definedName name="Info_Gral_Excel_2001" localSheetId="34">#REF!</definedName>
    <definedName name="Info_Gral_Excel_2001" localSheetId="36">#REF!</definedName>
    <definedName name="Info_Gral_Excel_2001" localSheetId="39">#REF!</definedName>
    <definedName name="Info_Gral_Excel_2001" localSheetId="45">#REF!</definedName>
    <definedName name="Info_Gral_Excel_2001" localSheetId="46">#REF!</definedName>
    <definedName name="Info_Gral_Excel_2001" localSheetId="37">#REF!</definedName>
    <definedName name="Info_Gral_Excel_2001" localSheetId="38">#REF!</definedName>
    <definedName name="Info_Gral_Excel_2001" localSheetId="40">#REF!</definedName>
    <definedName name="Info_Gral_Excel_2001" localSheetId="33">#REF!</definedName>
    <definedName name="Info_Gral_Excel_2001" localSheetId="35">#REF!</definedName>
    <definedName name="Info_Gral_Excel_2001" localSheetId="41">#REF!</definedName>
    <definedName name="Info_Gral_Excel_2001" localSheetId="43">#REF!</definedName>
    <definedName name="Info_Gral_Excel_2001">#REF!</definedName>
    <definedName name="ingapr" localSheetId="185">#REF!</definedName>
    <definedName name="ingapr" localSheetId="188">#REF!</definedName>
    <definedName name="ingapr" localSheetId="7">#REF!</definedName>
    <definedName name="ingapr" localSheetId="9">#REF!</definedName>
    <definedName name="ingapr" localSheetId="22">#REF!</definedName>
    <definedName name="ingapr" localSheetId="32">#REF!</definedName>
    <definedName name="ingapr" localSheetId="34">#REF!</definedName>
    <definedName name="ingapr" localSheetId="36">#REF!</definedName>
    <definedName name="ingapr" localSheetId="39">#REF!</definedName>
    <definedName name="ingapr" localSheetId="45">#REF!</definedName>
    <definedName name="ingapr" localSheetId="46">#REF!</definedName>
    <definedName name="ingapr" localSheetId="183">#REF!</definedName>
    <definedName name="ingapr" localSheetId="37">#REF!</definedName>
    <definedName name="ingapr" localSheetId="38">#REF!</definedName>
    <definedName name="ingapr" localSheetId="40">#REF!</definedName>
    <definedName name="ingapr" localSheetId="33">#REF!</definedName>
    <definedName name="ingapr" localSheetId="35">#REF!</definedName>
    <definedName name="ingapr" localSheetId="41">#REF!</definedName>
    <definedName name="ingapr" localSheetId="43">#REF!</definedName>
    <definedName name="ingapr">#REF!</definedName>
    <definedName name="ingbas" localSheetId="185">#REF!</definedName>
    <definedName name="ingbas" localSheetId="188">#REF!</definedName>
    <definedName name="ingbas" localSheetId="7">#REF!</definedName>
    <definedName name="ingbas" localSheetId="9">#REF!</definedName>
    <definedName name="ingbas" localSheetId="22">#REF!</definedName>
    <definedName name="ingbas" localSheetId="32">#REF!</definedName>
    <definedName name="ingbas" localSheetId="34">#REF!</definedName>
    <definedName name="ingbas" localSheetId="36">#REF!</definedName>
    <definedName name="ingbas" localSheetId="39">#REF!</definedName>
    <definedName name="ingbas" localSheetId="45">#REF!</definedName>
    <definedName name="ingbas" localSheetId="46">#REF!</definedName>
    <definedName name="ingbas" localSheetId="183">#REF!</definedName>
    <definedName name="ingbas" localSheetId="37">#REF!</definedName>
    <definedName name="ingbas" localSheetId="38">#REF!</definedName>
    <definedName name="ingbas" localSheetId="40">#REF!</definedName>
    <definedName name="ingbas" localSheetId="33">#REF!</definedName>
    <definedName name="ingbas" localSheetId="35">#REF!</definedName>
    <definedName name="ingbas" localSheetId="41">#REF!</definedName>
    <definedName name="ingbas" localSheetId="43">#REF!</definedName>
    <definedName name="ingbas">#REF!</definedName>
    <definedName name="ingest" localSheetId="185">#REF!</definedName>
    <definedName name="ingest" localSheetId="188">#REF!</definedName>
    <definedName name="ingest" localSheetId="7">#REF!</definedName>
    <definedName name="ingest" localSheetId="9">#REF!</definedName>
    <definedName name="ingest" localSheetId="22">#REF!</definedName>
    <definedName name="ingest" localSheetId="45">#REF!</definedName>
    <definedName name="ingest" localSheetId="46">#REF!</definedName>
    <definedName name="ingest" localSheetId="183">#REF!</definedName>
    <definedName name="ingest" localSheetId="41">#REF!</definedName>
    <definedName name="ingest" localSheetId="43">#REF!</definedName>
    <definedName name="ingest">#REF!</definedName>
    <definedName name="IngNivel4Actual" localSheetId="22">#REF!</definedName>
    <definedName name="IngNivel4Actual">#REF!</definedName>
    <definedName name="ingprg" localSheetId="185">#REF!</definedName>
    <definedName name="ingprg" localSheetId="188">#REF!</definedName>
    <definedName name="ingprg" localSheetId="7">#REF!</definedName>
    <definedName name="ingprg" localSheetId="9">#REF!</definedName>
    <definedName name="ingprg" localSheetId="22">#REF!</definedName>
    <definedName name="ingprg" localSheetId="45">#REF!</definedName>
    <definedName name="ingprg" localSheetId="46">#REF!</definedName>
    <definedName name="ingprg" localSheetId="183">#REF!</definedName>
    <definedName name="ingprg" localSheetId="41">#REF!</definedName>
    <definedName name="ingprg" localSheetId="43">#REF!</definedName>
    <definedName name="ingprg">#REF!</definedName>
    <definedName name="IngRecaudoActual" localSheetId="22">#REF!</definedName>
    <definedName name="IngRecaudoActual">#REF!</definedName>
    <definedName name="ingresos" localSheetId="185">#REF!</definedName>
    <definedName name="ingresos" localSheetId="188">#REF!</definedName>
    <definedName name="ingresos" localSheetId="7">#REF!</definedName>
    <definedName name="ingresos" localSheetId="9">#REF!</definedName>
    <definedName name="ingresos" localSheetId="22">#REF!</definedName>
    <definedName name="ingresos" localSheetId="45">#REF!</definedName>
    <definedName name="ingresos" localSheetId="54">#REF!</definedName>
    <definedName name="ingresos" localSheetId="56">#REF!</definedName>
    <definedName name="ingresos" localSheetId="59">#REF!</definedName>
    <definedName name="ingresos" localSheetId="62">#REF!</definedName>
    <definedName name="ingresos" localSheetId="78">#REF!</definedName>
    <definedName name="ingresos" localSheetId="80">#REF!</definedName>
    <definedName name="ingresos" localSheetId="83">#REF!</definedName>
    <definedName name="ingresos" localSheetId="86">#REF!</definedName>
    <definedName name="ingresos" localSheetId="46">#REF!</definedName>
    <definedName name="ingresos" localSheetId="183">#REF!</definedName>
    <definedName name="ingresos" localSheetId="41">#REF!</definedName>
    <definedName name="ingresos" localSheetId="43">#REF!</definedName>
    <definedName name="ingresos">#REF!</definedName>
    <definedName name="INGRESOS_DE_LA_NACION__1996_REAL__1997_ESTIMACION_Y_1998_PROYECCION" localSheetId="185">#REF!</definedName>
    <definedName name="INGRESOS_DE_LA_NACION__1996_REAL__1997_ESTIMACION_Y_1998_PROYECCION" localSheetId="188">#REF!</definedName>
    <definedName name="INGRESOS_DE_LA_NACION__1996_REAL__1997_ESTIMACION_Y_1998_PROYECCION" localSheetId="7">#REF!</definedName>
    <definedName name="INGRESOS_DE_LA_NACION__1996_REAL__1997_ESTIMACION_Y_1998_PROYECCION" localSheetId="9">#REF!</definedName>
    <definedName name="INGRESOS_DE_LA_NACION__1996_REAL__1997_ESTIMACION_Y_1998_PROYECCION" localSheetId="22">#REF!</definedName>
    <definedName name="INGRESOS_DE_LA_NACION__1996_REAL__1997_ESTIMACION_Y_1998_PROYECCION" localSheetId="45">#REF!</definedName>
    <definedName name="INGRESOS_DE_LA_NACION__1996_REAL__1997_ESTIMACION_Y_1998_PROYECCION" localSheetId="54">#REF!</definedName>
    <definedName name="INGRESOS_DE_LA_NACION__1996_REAL__1997_ESTIMACION_Y_1998_PROYECCION" localSheetId="56">#REF!</definedName>
    <definedName name="INGRESOS_DE_LA_NACION__1996_REAL__1997_ESTIMACION_Y_1998_PROYECCION" localSheetId="59">#REF!</definedName>
    <definedName name="INGRESOS_DE_LA_NACION__1996_REAL__1997_ESTIMACION_Y_1998_PROYECCION" localSheetId="62">#REF!</definedName>
    <definedName name="INGRESOS_DE_LA_NACION__1996_REAL__1997_ESTIMACION_Y_1998_PROYECCION" localSheetId="78">#REF!</definedName>
    <definedName name="INGRESOS_DE_LA_NACION__1996_REAL__1997_ESTIMACION_Y_1998_PROYECCION" localSheetId="80">#REF!</definedName>
    <definedName name="INGRESOS_DE_LA_NACION__1996_REAL__1997_ESTIMACION_Y_1998_PROYECCION" localSheetId="83">#REF!</definedName>
    <definedName name="INGRESOS_DE_LA_NACION__1996_REAL__1997_ESTIMACION_Y_1998_PROYECCION" localSheetId="86">#REF!</definedName>
    <definedName name="INGRESOS_DE_LA_NACION__1996_REAL__1997_ESTIMACION_Y_1998_PROYECCION" localSheetId="46">#REF!</definedName>
    <definedName name="INGRESOS_DE_LA_NACION__1996_REAL__1997_ESTIMACION_Y_1998_PROYECCION" localSheetId="183">#REF!</definedName>
    <definedName name="INGRESOS_DE_LA_NACION__1996_REAL__1997_ESTIMACION_Y_1998_PROYECCION" localSheetId="41">#REF!</definedName>
    <definedName name="INGRESOS_DE_LA_NACION__1996_REAL__1997_ESTIMACION_Y_1998_PROYECCION" localSheetId="43">#REF!</definedName>
    <definedName name="INGRESOS_DE_LA_NACION__1996_REAL__1997_ESTIMACION_Y_1998_PROYECCION">#REF!</definedName>
    <definedName name="ingresos97" localSheetId="185">#REF!</definedName>
    <definedName name="ingresos97" localSheetId="188">#REF!</definedName>
    <definedName name="ingresos97" localSheetId="7">#REF!</definedName>
    <definedName name="ingresos97" localSheetId="9">#REF!</definedName>
    <definedName name="ingresos97" localSheetId="22">#REF!</definedName>
    <definedName name="ingresos97" localSheetId="45">#REF!</definedName>
    <definedName name="ingresos97" localSheetId="54">#REF!</definedName>
    <definedName name="ingresos97" localSheetId="56">#REF!</definedName>
    <definedName name="ingresos97" localSheetId="59">#REF!</definedName>
    <definedName name="ingresos97" localSheetId="62">#REF!</definedName>
    <definedName name="ingresos97" localSheetId="78">#REF!</definedName>
    <definedName name="ingresos97" localSheetId="80">#REF!</definedName>
    <definedName name="ingresos97" localSheetId="83">#REF!</definedName>
    <definedName name="ingresos97" localSheetId="86">#REF!</definedName>
    <definedName name="ingresos97" localSheetId="46">#REF!</definedName>
    <definedName name="ingresos97" localSheetId="183">#REF!</definedName>
    <definedName name="ingresos97" localSheetId="41">#REF!</definedName>
    <definedName name="ingresos97" localSheetId="43">#REF!</definedName>
    <definedName name="ingresos97">#REF!</definedName>
    <definedName name="ingsol" localSheetId="185">#REF!</definedName>
    <definedName name="ingsol" localSheetId="188">#REF!</definedName>
    <definedName name="ingsol" localSheetId="7">#REF!</definedName>
    <definedName name="ingsol" localSheetId="9">#REF!</definedName>
    <definedName name="ingsol" localSheetId="22">#REF!</definedName>
    <definedName name="ingsol" localSheetId="45">#REF!</definedName>
    <definedName name="ingsol" localSheetId="46">#REF!</definedName>
    <definedName name="ingsol" localSheetId="183">#REF!</definedName>
    <definedName name="ingsol" localSheetId="41">#REF!</definedName>
    <definedName name="ingsol" localSheetId="43">#REF!</definedName>
    <definedName name="ingsol">#REF!</definedName>
    <definedName name="IngTipoEntActual" localSheetId="22">#REF!</definedName>
    <definedName name="IngTipoEntActual">#REF!</definedName>
    <definedName name="instec" localSheetId="7">#REF!</definedName>
    <definedName name="instec" localSheetId="9">#REF!</definedName>
    <definedName name="instec" localSheetId="22">#REF!</definedName>
    <definedName name="instec" localSheetId="45">#REF!</definedName>
    <definedName name="instec" localSheetId="46">#REF!</definedName>
    <definedName name="instec" localSheetId="41">#REF!</definedName>
    <definedName name="instec" localSheetId="43">#REF!</definedName>
    <definedName name="instec">#REF!</definedName>
    <definedName name="Interesesdiario" localSheetId="7">#REF!</definedName>
    <definedName name="Interesesdiario" localSheetId="22">#REF!</definedName>
    <definedName name="Interesesdiario" localSheetId="45">#REF!</definedName>
    <definedName name="Interesesdiario" localSheetId="46">#REF!</definedName>
    <definedName name="Interesesdiario" localSheetId="41">#REF!</definedName>
    <definedName name="Interesesdiario" localSheetId="43">#REF!</definedName>
    <definedName name="Interesesdiario">#REF!</definedName>
    <definedName name="INTYCOM00_" localSheetId="187">#REF!</definedName>
    <definedName name="INTYCOM00_" localSheetId="188">#REF!</definedName>
    <definedName name="INTYCOM00_" localSheetId="7">#REF!</definedName>
    <definedName name="INTYCOM00_" localSheetId="9">#REF!</definedName>
    <definedName name="INTYCOM00_" localSheetId="18">#REF!</definedName>
    <definedName name="INTYCOM00_" localSheetId="19">#REF!</definedName>
    <definedName name="INTYCOM00_" localSheetId="20">#REF!</definedName>
    <definedName name="INTYCOM00_" localSheetId="21">#REF!</definedName>
    <definedName name="INTYCOM00_" localSheetId="22">#REF!</definedName>
    <definedName name="INTYCOM00_" localSheetId="45">#REF!</definedName>
    <definedName name="INTYCOM00_" localSheetId="46">#REF!</definedName>
    <definedName name="INTYCOM00_" localSheetId="41">#REF!</definedName>
    <definedName name="INTYCOM00_" localSheetId="43">#REF!</definedName>
    <definedName name="INTYCOM00_">#REF!</definedName>
    <definedName name="INTYCOM94_" localSheetId="187">#REF!</definedName>
    <definedName name="INTYCOM94_" localSheetId="188">#REF!</definedName>
    <definedName name="INTYCOM94_" localSheetId="7">#REF!</definedName>
    <definedName name="INTYCOM94_" localSheetId="9">#REF!</definedName>
    <definedName name="INTYCOM94_" localSheetId="18">#REF!</definedName>
    <definedName name="INTYCOM94_" localSheetId="19">#REF!</definedName>
    <definedName name="INTYCOM94_" localSheetId="20">#REF!</definedName>
    <definedName name="INTYCOM94_" localSheetId="21">#REF!</definedName>
    <definedName name="INTYCOM94_" localSheetId="22">#REF!</definedName>
    <definedName name="INTYCOM94_" localSheetId="45">#REF!</definedName>
    <definedName name="INTYCOM94_" localSheetId="46">#REF!</definedName>
    <definedName name="INTYCOM94_" localSheetId="41">#REF!</definedName>
    <definedName name="INTYCOM94_" localSheetId="43">#REF!</definedName>
    <definedName name="INTYCOM94_">#REF!</definedName>
    <definedName name="INTYCOM95_" localSheetId="187">#REF!</definedName>
    <definedName name="INTYCOM95_" localSheetId="188">#REF!</definedName>
    <definedName name="INTYCOM95_" localSheetId="7">#REF!</definedName>
    <definedName name="INTYCOM95_" localSheetId="9">#REF!</definedName>
    <definedName name="INTYCOM95_" localSheetId="18">#REF!</definedName>
    <definedName name="INTYCOM95_" localSheetId="19">#REF!</definedName>
    <definedName name="INTYCOM95_" localSheetId="20">#REF!</definedName>
    <definedName name="INTYCOM95_" localSheetId="21">#REF!</definedName>
    <definedName name="INTYCOM95_" localSheetId="22">#REF!</definedName>
    <definedName name="INTYCOM95_" localSheetId="45">#REF!</definedName>
    <definedName name="INTYCOM95_" localSheetId="46">#REF!</definedName>
    <definedName name="INTYCOM95_" localSheetId="41">#REF!</definedName>
    <definedName name="INTYCOM95_" localSheetId="43">#REF!</definedName>
    <definedName name="INTYCOM95_">#REF!</definedName>
    <definedName name="INTYCOM96_" localSheetId="187">#REF!</definedName>
    <definedName name="INTYCOM96_" localSheetId="188">#REF!</definedName>
    <definedName name="INTYCOM96_" localSheetId="7">#REF!</definedName>
    <definedName name="INTYCOM96_" localSheetId="9">#REF!</definedName>
    <definedName name="INTYCOM96_" localSheetId="22">#REF!</definedName>
    <definedName name="INTYCOM96_" localSheetId="45">#REF!</definedName>
    <definedName name="INTYCOM96_" localSheetId="46">#REF!</definedName>
    <definedName name="INTYCOM96_" localSheetId="41">#REF!</definedName>
    <definedName name="INTYCOM96_" localSheetId="43">#REF!</definedName>
    <definedName name="INTYCOM96_">#REF!</definedName>
    <definedName name="INTYCOM97_" localSheetId="187">#REF!</definedName>
    <definedName name="INTYCOM97_" localSheetId="188">#REF!</definedName>
    <definedName name="INTYCOM97_" localSheetId="7">#REF!</definedName>
    <definedName name="INTYCOM97_" localSheetId="9">#REF!</definedName>
    <definedName name="INTYCOM97_" localSheetId="22">#REF!</definedName>
    <definedName name="INTYCOM97_" localSheetId="45">#REF!</definedName>
    <definedName name="INTYCOM97_" localSheetId="46">#REF!</definedName>
    <definedName name="INTYCOM97_" localSheetId="41">#REF!</definedName>
    <definedName name="INTYCOM97_" localSheetId="43">#REF!</definedName>
    <definedName name="INTYCOM97_">#REF!</definedName>
    <definedName name="INTYCOM98_" localSheetId="187">#REF!</definedName>
    <definedName name="INTYCOM98_" localSheetId="188">#REF!</definedName>
    <definedName name="INTYCOM98_" localSheetId="7">#REF!</definedName>
    <definedName name="INTYCOM98_" localSheetId="9">#REF!</definedName>
    <definedName name="INTYCOM98_" localSheetId="22">#REF!</definedName>
    <definedName name="INTYCOM98_" localSheetId="45">#REF!</definedName>
    <definedName name="INTYCOM98_" localSheetId="46">#REF!</definedName>
    <definedName name="INTYCOM98_" localSheetId="41">#REF!</definedName>
    <definedName name="INTYCOM98_" localSheetId="43">#REF!</definedName>
    <definedName name="INTYCOM98_">#REF!</definedName>
    <definedName name="INTYCOM99_" localSheetId="187">#REF!</definedName>
    <definedName name="INTYCOM99_" localSheetId="188">#REF!</definedName>
    <definedName name="INTYCOM99_" localSheetId="7">#REF!</definedName>
    <definedName name="INTYCOM99_" localSheetId="9">#REF!</definedName>
    <definedName name="INTYCOM99_" localSheetId="22">#REF!</definedName>
    <definedName name="INTYCOM99_" localSheetId="45">#REF!</definedName>
    <definedName name="INTYCOM99_" localSheetId="46">#REF!</definedName>
    <definedName name="INTYCOM99_" localSheetId="41">#REF!</definedName>
    <definedName name="INTYCOM99_" localSheetId="43">#REF!</definedName>
    <definedName name="INTYCOM99_">#REF!</definedName>
    <definedName name="INVERSION" localSheetId="7">#REF!</definedName>
    <definedName name="INVERSION" localSheetId="9">#REF!</definedName>
    <definedName name="INVERSION" localSheetId="22">#REF!</definedName>
    <definedName name="INVERSION" localSheetId="32">#REF!</definedName>
    <definedName name="INVERSION" localSheetId="34">#REF!</definedName>
    <definedName name="INVERSION" localSheetId="36">#REF!</definedName>
    <definedName name="INVERSION" localSheetId="39">#REF!</definedName>
    <definedName name="INVERSION" localSheetId="45">#REF!</definedName>
    <definedName name="INVERSION" localSheetId="46">#REF!</definedName>
    <definedName name="INVERSION" localSheetId="37">#REF!</definedName>
    <definedName name="INVERSION" localSheetId="38">#REF!</definedName>
    <definedName name="INVERSION" localSheetId="40">#REF!</definedName>
    <definedName name="INVERSION" localSheetId="33">#REF!</definedName>
    <definedName name="INVERSION" localSheetId="35">#REF!</definedName>
    <definedName name="INVERSION" localSheetId="41">#REF!</definedName>
    <definedName name="INVERSION" localSheetId="43">#REF!</definedName>
    <definedName name="INVERSION">#REF!</definedName>
    <definedName name="inversion9899" localSheetId="7">#REF!</definedName>
    <definedName name="inversion9899" localSheetId="9">#REF!</definedName>
    <definedName name="inversion9899" localSheetId="22">#REF!</definedName>
    <definedName name="inversion9899" localSheetId="32">#REF!</definedName>
    <definedName name="inversion9899" localSheetId="34">#REF!</definedName>
    <definedName name="inversion9899" localSheetId="36">#REF!</definedName>
    <definedName name="inversion9899" localSheetId="39">#REF!</definedName>
    <definedName name="inversion9899" localSheetId="45">#REF!</definedName>
    <definedName name="inversion9899" localSheetId="54">#REF!</definedName>
    <definedName name="inversion9899" localSheetId="46">#REF!</definedName>
    <definedName name="inversion9899" localSheetId="37">#REF!</definedName>
    <definedName name="inversion9899" localSheetId="38">#REF!</definedName>
    <definedName name="inversion9899" localSheetId="40">#REF!</definedName>
    <definedName name="inversion9899" localSheetId="33">#REF!</definedName>
    <definedName name="inversion9899" localSheetId="35">#REF!</definedName>
    <definedName name="inversion9899" localSheetId="41">#REF!</definedName>
    <definedName name="inversion9899" localSheetId="43">#REF!</definedName>
    <definedName name="inversion9899">#REF!</definedName>
    <definedName name="IPC" localSheetId="7">#REF!</definedName>
    <definedName name="IPC" localSheetId="22">#REF!</definedName>
    <definedName name="IPC" localSheetId="32">#REF!</definedName>
    <definedName name="IPC" localSheetId="34">#REF!</definedName>
    <definedName name="IPC" localSheetId="36">#REF!</definedName>
    <definedName name="IPC" localSheetId="39">#REF!</definedName>
    <definedName name="IPC" localSheetId="45">#REF!</definedName>
    <definedName name="IPC" localSheetId="46">#REF!</definedName>
    <definedName name="IPC" localSheetId="37">#REF!</definedName>
    <definedName name="IPC" localSheetId="38">#REF!</definedName>
    <definedName name="IPC" localSheetId="40">#REF!</definedName>
    <definedName name="IPC" localSheetId="33">#REF!</definedName>
    <definedName name="IPC" localSheetId="35">#REF!</definedName>
    <definedName name="IPC" localSheetId="41">#REF!</definedName>
    <definedName name="IPC" localSheetId="43">#REF!</definedName>
    <definedName name="IPC">#REF!</definedName>
    <definedName name="ipc_2012" localSheetId="22">#REF!</definedName>
    <definedName name="ipc_2012" localSheetId="46">#REF!</definedName>
    <definedName name="ipc_2012">#REF!</definedName>
    <definedName name="ipc_b" localSheetId="22">#REF!</definedName>
    <definedName name="ipc_b" localSheetId="46">#REF!</definedName>
    <definedName name="ipc_b">#REF!</definedName>
    <definedName name="ipc_s" localSheetId="22">#REF!</definedName>
    <definedName name="ipc_s" localSheetId="46">#REF!</definedName>
    <definedName name="ipc_s">#REF!</definedName>
    <definedName name="IPC00" localSheetId="7">#REF!</definedName>
    <definedName name="IPC00" localSheetId="22">#REF!</definedName>
    <definedName name="IPC00" localSheetId="32">#REF!</definedName>
    <definedName name="IPC00" localSheetId="34">#REF!</definedName>
    <definedName name="IPC00" localSheetId="36">#REF!</definedName>
    <definedName name="IPC00" localSheetId="39">#REF!</definedName>
    <definedName name="IPC00" localSheetId="45">#REF!</definedName>
    <definedName name="IPC00" localSheetId="46">#REF!</definedName>
    <definedName name="IPC00" localSheetId="37">#REF!</definedName>
    <definedName name="IPC00" localSheetId="38">#REF!</definedName>
    <definedName name="IPC00" localSheetId="40">#REF!</definedName>
    <definedName name="IPC00" localSheetId="33">#REF!</definedName>
    <definedName name="IPC00" localSheetId="35">#REF!</definedName>
    <definedName name="IPC00" localSheetId="41">#REF!</definedName>
    <definedName name="IPC00" localSheetId="43">#REF!</definedName>
    <definedName name="IPC00">#REF!</definedName>
    <definedName name="IPCB" localSheetId="22">#REF!</definedName>
    <definedName name="IPCB" localSheetId="46">#REF!</definedName>
    <definedName name="IPCB">#REF!</definedName>
    <definedName name="IPCP" localSheetId="22">#REF!</definedName>
    <definedName name="IPCP" localSheetId="46">#REF!</definedName>
    <definedName name="IPCP">#REF!</definedName>
    <definedName name="IS" localSheetId="7" hidden="1">{#N/A,#N/A,FALSE,"informes"}</definedName>
    <definedName name="IS" localSheetId="8" hidden="1">{#N/A,#N/A,FALSE,"informes"}</definedName>
    <definedName name="IS" localSheetId="10" hidden="1">{#N/A,#N/A,FALSE,"informes"}</definedName>
    <definedName name="IS" localSheetId="11" hidden="1">{#N/A,#N/A,FALSE,"informes"}</definedName>
    <definedName name="IS" localSheetId="12" hidden="1">{#N/A,#N/A,FALSE,"informes"}</definedName>
    <definedName name="IS" localSheetId="13" hidden="1">{#N/A,#N/A,FALSE,"informes"}</definedName>
    <definedName name="IS" localSheetId="14" hidden="1">{#N/A,#N/A,FALSE,"informes"}</definedName>
    <definedName name="IS" localSheetId="15" hidden="1">{#N/A,#N/A,FALSE,"informes"}</definedName>
    <definedName name="IS" localSheetId="17" hidden="1">{#N/A,#N/A,FALSE,"informes"}</definedName>
    <definedName name="IS" localSheetId="18" hidden="1">{#N/A,#N/A,FALSE,"informes"}</definedName>
    <definedName name="IS" localSheetId="19" hidden="1">{#N/A,#N/A,FALSE,"informes"}</definedName>
    <definedName name="IS" localSheetId="20" hidden="1">{#N/A,#N/A,FALSE,"informes"}</definedName>
    <definedName name="IS" localSheetId="21" hidden="1">{#N/A,#N/A,FALSE,"informes"}</definedName>
    <definedName name="IS" localSheetId="22" hidden="1">{#N/A,#N/A,FALSE,"informes"}</definedName>
    <definedName name="IS" localSheetId="29" hidden="1">{#N/A,#N/A,FALSE,"informes"}</definedName>
    <definedName name="IS" localSheetId="32" hidden="1">{#N/A,#N/A,FALSE,"informes"}</definedName>
    <definedName name="IS" localSheetId="34" hidden="1">{#N/A,#N/A,FALSE,"informes"}</definedName>
    <definedName name="IS" localSheetId="36" hidden="1">{#N/A,#N/A,FALSE,"informes"}</definedName>
    <definedName name="IS" localSheetId="39" hidden="1">{#N/A,#N/A,FALSE,"informes"}</definedName>
    <definedName name="IS" localSheetId="45" hidden="1">{#N/A,#N/A,FALSE,"informes"}</definedName>
    <definedName name="IS" localSheetId="46" hidden="1">{#N/A,#N/A,FALSE,"informes"}</definedName>
    <definedName name="IS" localSheetId="37" hidden="1">{#N/A,#N/A,FALSE,"informes"}</definedName>
    <definedName name="IS" localSheetId="38" hidden="1">{#N/A,#N/A,FALSE,"informes"}</definedName>
    <definedName name="IS" localSheetId="40" hidden="1">{#N/A,#N/A,FALSE,"informes"}</definedName>
    <definedName name="IS" localSheetId="23" hidden="1">{#N/A,#N/A,FALSE,"informes"}</definedName>
    <definedName name="IS" localSheetId="24" hidden="1">{#N/A,#N/A,FALSE,"informes"}</definedName>
    <definedName name="IS" localSheetId="25" hidden="1">{#N/A,#N/A,FALSE,"informes"}</definedName>
    <definedName name="IS" localSheetId="26" hidden="1">{#N/A,#N/A,FALSE,"informes"}</definedName>
    <definedName name="IS" localSheetId="27" hidden="1">{#N/A,#N/A,FALSE,"informes"}</definedName>
    <definedName name="IS" localSheetId="28" hidden="1">{#N/A,#N/A,FALSE,"informes"}</definedName>
    <definedName name="IS" localSheetId="33" hidden="1">{#N/A,#N/A,FALSE,"informes"}</definedName>
    <definedName name="IS" localSheetId="35" hidden="1">{#N/A,#N/A,FALSE,"informes"}</definedName>
    <definedName name="IS" localSheetId="41" hidden="1">{#N/A,#N/A,FALSE,"informes"}</definedName>
    <definedName name="IS" localSheetId="43" hidden="1">{#N/A,#N/A,FALSE,"informes"}</definedName>
    <definedName name="IS" hidden="1">{#N/A,#N/A,FALSE,"informes"}</definedName>
    <definedName name="ISFLSH" localSheetId="7">#REF!</definedName>
    <definedName name="ISFLSH" localSheetId="22">#REF!</definedName>
    <definedName name="ISFLSH" localSheetId="41">#REF!</definedName>
    <definedName name="ISFLSH" localSheetId="43">#REF!</definedName>
    <definedName name="ISFLSH">#REF!</definedName>
    <definedName name="ISFLSHE">#REF!</definedName>
    <definedName name="ISFLSHR">#REF!</definedName>
    <definedName name="ITCRIPP" localSheetId="7">#REF!</definedName>
    <definedName name="ITCRIPP" localSheetId="22">#REF!</definedName>
    <definedName name="ITCRIPP" localSheetId="45">#REF!</definedName>
    <definedName name="ITCRIPP" localSheetId="46">#REF!</definedName>
    <definedName name="ITCRIPP" localSheetId="41">#REF!</definedName>
    <definedName name="ITCRIPP" localSheetId="43">#REF!</definedName>
    <definedName name="ITCRIPP">#REF!</definedName>
    <definedName name="ITL" localSheetId="7">#REF!</definedName>
    <definedName name="ITL" localSheetId="22">#REF!</definedName>
    <definedName name="ITL" localSheetId="45">#REF!</definedName>
    <definedName name="ITL" localSheetId="46">#REF!</definedName>
    <definedName name="ITL" localSheetId="41">#REF!</definedName>
    <definedName name="ITL" localSheetId="43">#REF!</definedName>
    <definedName name="ITL">#REF!</definedName>
    <definedName name="IVAN" localSheetId="7" hidden="1">{"PAGOS DOLARES",#N/A,FALSE,"informes"}</definedName>
    <definedName name="IVAN" localSheetId="8" hidden="1">{"PAGOS DOLARES",#N/A,FALSE,"informes"}</definedName>
    <definedName name="IVAN" localSheetId="10" hidden="1">{"PAGOS DOLARES",#N/A,FALSE,"informes"}</definedName>
    <definedName name="IVAN" localSheetId="11" hidden="1">{"PAGOS DOLARES",#N/A,FALSE,"informes"}</definedName>
    <definedName name="IVAN" localSheetId="12" hidden="1">{"PAGOS DOLARES",#N/A,FALSE,"informes"}</definedName>
    <definedName name="IVAN" localSheetId="13" hidden="1">{"PAGOS DOLARES",#N/A,FALSE,"informes"}</definedName>
    <definedName name="IVAN" localSheetId="14" hidden="1">{"PAGOS DOLARES",#N/A,FALSE,"informes"}</definedName>
    <definedName name="IVAN" localSheetId="15" hidden="1">{"PAGOS DOLARES",#N/A,FALSE,"informes"}</definedName>
    <definedName name="IVAN" localSheetId="17" hidden="1">{"PAGOS DOLARES",#N/A,FALSE,"informes"}</definedName>
    <definedName name="IVAN" localSheetId="18" hidden="1">{"PAGOS DOLARES",#N/A,FALSE,"informes"}</definedName>
    <definedName name="IVAN" localSheetId="19" hidden="1">{"PAGOS DOLARES",#N/A,FALSE,"informes"}</definedName>
    <definedName name="IVAN" localSheetId="20" hidden="1">{"PAGOS DOLARES",#N/A,FALSE,"informes"}</definedName>
    <definedName name="IVAN" localSheetId="21" hidden="1">{"PAGOS DOLARES",#N/A,FALSE,"informes"}</definedName>
    <definedName name="IVAN" localSheetId="22" hidden="1">{"PAGOS DOLARES",#N/A,FALSE,"informes"}</definedName>
    <definedName name="IVAN" localSheetId="29" hidden="1">{"PAGOS DOLARES",#N/A,FALSE,"informes"}</definedName>
    <definedName name="IVAN" localSheetId="32" hidden="1">{"PAGOS DOLARES",#N/A,FALSE,"informes"}</definedName>
    <definedName name="IVAN" localSheetId="34" hidden="1">{"PAGOS DOLARES",#N/A,FALSE,"informes"}</definedName>
    <definedName name="IVAN" localSheetId="36" hidden="1">{"PAGOS DOLARES",#N/A,FALSE,"informes"}</definedName>
    <definedName name="IVAN" localSheetId="39" hidden="1">{"PAGOS DOLARES",#N/A,FALSE,"informes"}</definedName>
    <definedName name="IVAN" localSheetId="45" hidden="1">{"PAGOS DOLARES",#N/A,FALSE,"informes"}</definedName>
    <definedName name="IVAN" localSheetId="46" hidden="1">{"PAGOS DOLARES",#N/A,FALSE,"informes"}</definedName>
    <definedName name="IVAN" localSheetId="37" hidden="1">{"PAGOS DOLARES",#N/A,FALSE,"informes"}</definedName>
    <definedName name="IVAN" localSheetId="38" hidden="1">{"PAGOS DOLARES",#N/A,FALSE,"informes"}</definedName>
    <definedName name="IVAN" localSheetId="40" hidden="1">{"PAGOS DOLARES",#N/A,FALSE,"informes"}</definedName>
    <definedName name="IVAN" localSheetId="23" hidden="1">{"PAGOS DOLARES",#N/A,FALSE,"informes"}</definedName>
    <definedName name="IVAN" localSheetId="24" hidden="1">{"PAGOS DOLARES",#N/A,FALSE,"informes"}</definedName>
    <definedName name="IVAN" localSheetId="25" hidden="1">{"PAGOS DOLARES",#N/A,FALSE,"informes"}</definedName>
    <definedName name="IVAN" localSheetId="26" hidden="1">{"PAGOS DOLARES",#N/A,FALSE,"informes"}</definedName>
    <definedName name="IVAN" localSheetId="27" hidden="1">{"PAGOS DOLARES",#N/A,FALSE,"informes"}</definedName>
    <definedName name="IVAN" localSheetId="28" hidden="1">{"PAGOS DOLARES",#N/A,FALSE,"informes"}</definedName>
    <definedName name="IVAN" localSheetId="33" hidden="1">{"PAGOS DOLARES",#N/A,FALSE,"informes"}</definedName>
    <definedName name="IVAN" localSheetId="35" hidden="1">{"PAGOS DOLARES",#N/A,FALSE,"informes"}</definedName>
    <definedName name="IVAN" localSheetId="41" hidden="1">{"PAGOS DOLARES",#N/A,FALSE,"informes"}</definedName>
    <definedName name="IVAN" localSheetId="43" hidden="1">{"PAGOS DOLARES",#N/A,FALSE,"informes"}</definedName>
    <definedName name="IVAN" hidden="1">{"PAGOS DOLARES",#N/A,FALSE,"informes"}</definedName>
    <definedName name="IVG" localSheetId="7" hidden="1">{"PAGOS DOLARES",#N/A,FALSE,"informes"}</definedName>
    <definedName name="IVG" localSheetId="8" hidden="1">{"PAGOS DOLARES",#N/A,FALSE,"informes"}</definedName>
    <definedName name="IVG" localSheetId="10" hidden="1">{"PAGOS DOLARES",#N/A,FALSE,"informes"}</definedName>
    <definedName name="IVG" localSheetId="11" hidden="1">{"PAGOS DOLARES",#N/A,FALSE,"informes"}</definedName>
    <definedName name="IVG" localSheetId="12" hidden="1">{"PAGOS DOLARES",#N/A,FALSE,"informes"}</definedName>
    <definedName name="IVG" localSheetId="13" hidden="1">{"PAGOS DOLARES",#N/A,FALSE,"informes"}</definedName>
    <definedName name="IVG" localSheetId="14" hidden="1">{"PAGOS DOLARES",#N/A,FALSE,"informes"}</definedName>
    <definedName name="IVG" localSheetId="15" hidden="1">{"PAGOS DOLARES",#N/A,FALSE,"informes"}</definedName>
    <definedName name="IVG" localSheetId="17" hidden="1">{"PAGOS DOLARES",#N/A,FALSE,"informes"}</definedName>
    <definedName name="IVG" localSheetId="18" hidden="1">{"PAGOS DOLARES",#N/A,FALSE,"informes"}</definedName>
    <definedName name="IVG" localSheetId="19" hidden="1">{"PAGOS DOLARES",#N/A,FALSE,"informes"}</definedName>
    <definedName name="IVG" localSheetId="20" hidden="1">{"PAGOS DOLARES",#N/A,FALSE,"informes"}</definedName>
    <definedName name="IVG" localSheetId="21" hidden="1">{"PAGOS DOLARES",#N/A,FALSE,"informes"}</definedName>
    <definedName name="IVG" localSheetId="22" hidden="1">{"PAGOS DOLARES",#N/A,FALSE,"informes"}</definedName>
    <definedName name="IVG" localSheetId="29" hidden="1">{"PAGOS DOLARES",#N/A,FALSE,"informes"}</definedName>
    <definedName name="IVG" localSheetId="32" hidden="1">{"PAGOS DOLARES",#N/A,FALSE,"informes"}</definedName>
    <definedName name="IVG" localSheetId="34" hidden="1">{"PAGOS DOLARES",#N/A,FALSE,"informes"}</definedName>
    <definedName name="IVG" localSheetId="36" hidden="1">{"PAGOS DOLARES",#N/A,FALSE,"informes"}</definedName>
    <definedName name="IVG" localSheetId="39" hidden="1">{"PAGOS DOLARES",#N/A,FALSE,"informes"}</definedName>
    <definedName name="IVG" localSheetId="45" hidden="1">{"PAGOS DOLARES",#N/A,FALSE,"informes"}</definedName>
    <definedName name="IVG" localSheetId="46" hidden="1">{"PAGOS DOLARES",#N/A,FALSE,"informes"}</definedName>
    <definedName name="IVG" localSheetId="37" hidden="1">{"PAGOS DOLARES",#N/A,FALSE,"informes"}</definedName>
    <definedName name="IVG" localSheetId="38" hidden="1">{"PAGOS DOLARES",#N/A,FALSE,"informes"}</definedName>
    <definedName name="IVG" localSheetId="40" hidden="1">{"PAGOS DOLARES",#N/A,FALSE,"informes"}</definedName>
    <definedName name="IVG" localSheetId="23" hidden="1">{"PAGOS DOLARES",#N/A,FALSE,"informes"}</definedName>
    <definedName name="IVG" localSheetId="24" hidden="1">{"PAGOS DOLARES",#N/A,FALSE,"informes"}</definedName>
    <definedName name="IVG" localSheetId="25" hidden="1">{"PAGOS DOLARES",#N/A,FALSE,"informes"}</definedName>
    <definedName name="IVG" localSheetId="26" hidden="1">{"PAGOS DOLARES",#N/A,FALSE,"informes"}</definedName>
    <definedName name="IVG" localSheetId="27" hidden="1">{"PAGOS DOLARES",#N/A,FALSE,"informes"}</definedName>
    <definedName name="IVG" localSheetId="28" hidden="1">{"PAGOS DOLARES",#N/A,FALSE,"informes"}</definedName>
    <definedName name="IVG" localSheetId="33" hidden="1">{"PAGOS DOLARES",#N/A,FALSE,"informes"}</definedName>
    <definedName name="IVG" localSheetId="35" hidden="1">{"PAGOS DOLARES",#N/A,FALSE,"informes"}</definedName>
    <definedName name="IVG" localSheetId="41" hidden="1">{"PAGOS DOLARES",#N/A,FALSE,"informes"}</definedName>
    <definedName name="IVG" localSheetId="43" hidden="1">{"PAGOS DOLARES",#N/A,FALSE,"informes"}</definedName>
    <definedName name="IVG" hidden="1">{"PAGOS DOLARES",#N/A,FALSE,"informes"}</definedName>
    <definedName name="ivm" localSheetId="185">#REF!</definedName>
    <definedName name="ivm" localSheetId="187">#REF!</definedName>
    <definedName name="ivm" localSheetId="188">#REF!</definedName>
    <definedName name="ivm" localSheetId="7">#REF!</definedName>
    <definedName name="ivm" localSheetId="9">#REF!</definedName>
    <definedName name="ivm" localSheetId="22">#REF!</definedName>
    <definedName name="ivm" localSheetId="45">#REF!</definedName>
    <definedName name="ivm" localSheetId="54">#REF!</definedName>
    <definedName name="ivm" localSheetId="46">#REF!</definedName>
    <definedName name="ivm" localSheetId="183">#REF!</definedName>
    <definedName name="ivm" localSheetId="41">#REF!</definedName>
    <definedName name="ivm" localSheetId="43">#REF!</definedName>
    <definedName name="ivm">#REF!</definedName>
    <definedName name="J" localSheetId="7">#REF!</definedName>
    <definedName name="J" localSheetId="41">#REF!</definedName>
    <definedName name="J" localSheetId="43">#REF!</definedName>
    <definedName name="J">#REF!</definedName>
    <definedName name="j6yuu" localSheetId="7" hidden="1">{#N/A,#N/A,FALSE,"informes"}</definedName>
    <definedName name="j6yuu" localSheetId="8" hidden="1">{#N/A,#N/A,FALSE,"informes"}</definedName>
    <definedName name="j6yuu" localSheetId="9" hidden="1">{#N/A,#N/A,FALSE,"informes"}</definedName>
    <definedName name="j6yuu" localSheetId="10" hidden="1">{#N/A,#N/A,FALSE,"informes"}</definedName>
    <definedName name="j6yuu" localSheetId="11" hidden="1">{#N/A,#N/A,FALSE,"informes"}</definedName>
    <definedName name="j6yuu" localSheetId="12" hidden="1">{#N/A,#N/A,FALSE,"informes"}</definedName>
    <definedName name="j6yuu" localSheetId="13" hidden="1">{#N/A,#N/A,FALSE,"informes"}</definedName>
    <definedName name="j6yuu" localSheetId="14" hidden="1">{#N/A,#N/A,FALSE,"informes"}</definedName>
    <definedName name="j6yuu" localSheetId="15" hidden="1">{#N/A,#N/A,FALSE,"informes"}</definedName>
    <definedName name="j6yuu" localSheetId="17" hidden="1">{#N/A,#N/A,FALSE,"informes"}</definedName>
    <definedName name="j6yuu" localSheetId="18" hidden="1">{#N/A,#N/A,FALSE,"informes"}</definedName>
    <definedName name="j6yuu" localSheetId="19" hidden="1">{#N/A,#N/A,FALSE,"informes"}</definedName>
    <definedName name="j6yuu" localSheetId="20" hidden="1">{#N/A,#N/A,FALSE,"informes"}</definedName>
    <definedName name="j6yuu" localSheetId="21" hidden="1">{#N/A,#N/A,FALSE,"informes"}</definedName>
    <definedName name="j6yuu" localSheetId="22" hidden="1">{#N/A,#N/A,FALSE,"informes"}</definedName>
    <definedName name="j6yuu" localSheetId="29" hidden="1">{#N/A,#N/A,FALSE,"informes"}</definedName>
    <definedName name="j6yuu" localSheetId="32" hidden="1">{#N/A,#N/A,FALSE,"informes"}</definedName>
    <definedName name="j6yuu" localSheetId="34" hidden="1">{#N/A,#N/A,FALSE,"informes"}</definedName>
    <definedName name="j6yuu" localSheetId="36" hidden="1">{#N/A,#N/A,FALSE,"informes"}</definedName>
    <definedName name="j6yuu" localSheetId="39" hidden="1">{#N/A,#N/A,FALSE,"informes"}</definedName>
    <definedName name="j6yuu" localSheetId="45" hidden="1">{#N/A,#N/A,FALSE,"informes"}</definedName>
    <definedName name="j6yuu" localSheetId="54" hidden="1">{#N/A,#N/A,FALSE,"informes"}</definedName>
    <definedName name="j6yuu" localSheetId="55" hidden="1">{#N/A,#N/A,FALSE,"informes"}</definedName>
    <definedName name="j6yuu" localSheetId="56" hidden="1">{#N/A,#N/A,FALSE,"informes"}</definedName>
    <definedName name="j6yuu" localSheetId="59" hidden="1">{#N/A,#N/A,FALSE,"informes"}</definedName>
    <definedName name="j6yuu" localSheetId="62" hidden="1">{#N/A,#N/A,FALSE,"informes"}</definedName>
    <definedName name="j6yuu" localSheetId="78" hidden="1">{#N/A,#N/A,FALSE,"informes"}</definedName>
    <definedName name="j6yuu" localSheetId="79" hidden="1">{#N/A,#N/A,FALSE,"informes"}</definedName>
    <definedName name="j6yuu" localSheetId="80" hidden="1">{#N/A,#N/A,FALSE,"informes"}</definedName>
    <definedName name="j6yuu" localSheetId="83" hidden="1">{#N/A,#N/A,FALSE,"informes"}</definedName>
    <definedName name="j6yuu" localSheetId="86" hidden="1">{#N/A,#N/A,FALSE,"informes"}</definedName>
    <definedName name="j6yuu" localSheetId="46" hidden="1">{#N/A,#N/A,FALSE,"informes"}</definedName>
    <definedName name="j6yuu" localSheetId="37" hidden="1">{#N/A,#N/A,FALSE,"informes"}</definedName>
    <definedName name="j6yuu" localSheetId="38" hidden="1">{#N/A,#N/A,FALSE,"informes"}</definedName>
    <definedName name="j6yuu" localSheetId="40" hidden="1">{#N/A,#N/A,FALSE,"informes"}</definedName>
    <definedName name="j6yuu" localSheetId="23" hidden="1">{#N/A,#N/A,FALSE,"informes"}</definedName>
    <definedName name="j6yuu" localSheetId="24" hidden="1">{#N/A,#N/A,FALSE,"informes"}</definedName>
    <definedName name="j6yuu" localSheetId="25" hidden="1">{#N/A,#N/A,FALSE,"informes"}</definedName>
    <definedName name="j6yuu" localSheetId="26" hidden="1">{#N/A,#N/A,FALSE,"informes"}</definedName>
    <definedName name="j6yuu" localSheetId="27" hidden="1">{#N/A,#N/A,FALSE,"informes"}</definedName>
    <definedName name="j6yuu" localSheetId="28" hidden="1">{#N/A,#N/A,FALSE,"informes"}</definedName>
    <definedName name="j6yuu" localSheetId="33" hidden="1">{#N/A,#N/A,FALSE,"informes"}</definedName>
    <definedName name="j6yuu" localSheetId="35" hidden="1">{#N/A,#N/A,FALSE,"informes"}</definedName>
    <definedName name="j6yuu" localSheetId="41" hidden="1">{#N/A,#N/A,FALSE,"informes"}</definedName>
    <definedName name="j6yuu" localSheetId="43" hidden="1">{#N/A,#N/A,FALSE,"informes"}</definedName>
    <definedName name="j6yuu" localSheetId="87" hidden="1">{#N/A,#N/A,FALSE,"informes"}</definedName>
    <definedName name="j6yuu" hidden="1">{#N/A,#N/A,FALSE,"informes"}</definedName>
    <definedName name="jasejrj" localSheetId="7" hidden="1">{"INGRESOS DOLARES",#N/A,FALSE,"informes"}</definedName>
    <definedName name="jasejrj" localSheetId="8" hidden="1">{"INGRESOS DOLARES",#N/A,FALSE,"informes"}</definedName>
    <definedName name="jasejrj" localSheetId="9" hidden="1">{"INGRESOS DOLARES",#N/A,FALSE,"informes"}</definedName>
    <definedName name="jasejrj" localSheetId="10" hidden="1">{"INGRESOS DOLARES",#N/A,FALSE,"informes"}</definedName>
    <definedName name="jasejrj" localSheetId="11" hidden="1">{"INGRESOS DOLARES",#N/A,FALSE,"informes"}</definedName>
    <definedName name="jasejrj" localSheetId="12" hidden="1">{"INGRESOS DOLARES",#N/A,FALSE,"informes"}</definedName>
    <definedName name="jasejrj" localSheetId="13" hidden="1">{"INGRESOS DOLARES",#N/A,FALSE,"informes"}</definedName>
    <definedName name="jasejrj" localSheetId="14" hidden="1">{"INGRESOS DOLARES",#N/A,FALSE,"informes"}</definedName>
    <definedName name="jasejrj" localSheetId="15" hidden="1">{"INGRESOS DOLARES",#N/A,FALSE,"informes"}</definedName>
    <definedName name="jasejrj" localSheetId="17" hidden="1">{"INGRESOS DOLARES",#N/A,FALSE,"informes"}</definedName>
    <definedName name="jasejrj" localSheetId="18" hidden="1">{"INGRESOS DOLARES",#N/A,FALSE,"informes"}</definedName>
    <definedName name="jasejrj" localSheetId="19" hidden="1">{"INGRESOS DOLARES",#N/A,FALSE,"informes"}</definedName>
    <definedName name="jasejrj" localSheetId="20" hidden="1">{"INGRESOS DOLARES",#N/A,FALSE,"informes"}</definedName>
    <definedName name="jasejrj" localSheetId="21" hidden="1">{"INGRESOS DOLARES",#N/A,FALSE,"informes"}</definedName>
    <definedName name="jasejrj" localSheetId="22" hidden="1">{"INGRESOS DOLARES",#N/A,FALSE,"informes"}</definedName>
    <definedName name="jasejrj" localSheetId="29" hidden="1">{"INGRESOS DOLARES",#N/A,FALSE,"informes"}</definedName>
    <definedName name="jasejrj" localSheetId="32" hidden="1">{"INGRESOS DOLARES",#N/A,FALSE,"informes"}</definedName>
    <definedName name="jasejrj" localSheetId="34" hidden="1">{"INGRESOS DOLARES",#N/A,FALSE,"informes"}</definedName>
    <definedName name="jasejrj" localSheetId="36" hidden="1">{"INGRESOS DOLARES",#N/A,FALSE,"informes"}</definedName>
    <definedName name="jasejrj" localSheetId="39" hidden="1">{"INGRESOS DOLARES",#N/A,FALSE,"informes"}</definedName>
    <definedName name="jasejrj" localSheetId="45" hidden="1">{"INGRESOS DOLARES",#N/A,FALSE,"informes"}</definedName>
    <definedName name="jasejrj" localSheetId="54" hidden="1">{"INGRESOS DOLARES",#N/A,FALSE,"informes"}</definedName>
    <definedName name="jasejrj" localSheetId="55" hidden="1">{"INGRESOS DOLARES",#N/A,FALSE,"informes"}</definedName>
    <definedName name="jasejrj" localSheetId="56" hidden="1">{"INGRESOS DOLARES",#N/A,FALSE,"informes"}</definedName>
    <definedName name="jasejrj" localSheetId="59" hidden="1">{"INGRESOS DOLARES",#N/A,FALSE,"informes"}</definedName>
    <definedName name="jasejrj" localSheetId="62" hidden="1">{"INGRESOS DOLARES",#N/A,FALSE,"informes"}</definedName>
    <definedName name="jasejrj" localSheetId="78" hidden="1">{"INGRESOS DOLARES",#N/A,FALSE,"informes"}</definedName>
    <definedName name="jasejrj" localSheetId="79" hidden="1">{"INGRESOS DOLARES",#N/A,FALSE,"informes"}</definedName>
    <definedName name="jasejrj" localSheetId="80" hidden="1">{"INGRESOS DOLARES",#N/A,FALSE,"informes"}</definedName>
    <definedName name="jasejrj" localSheetId="83" hidden="1">{"INGRESOS DOLARES",#N/A,FALSE,"informes"}</definedName>
    <definedName name="jasejrj" localSheetId="86" hidden="1">{"INGRESOS DOLARES",#N/A,FALSE,"informes"}</definedName>
    <definedName name="jasejrj" localSheetId="46" hidden="1">{"INGRESOS DOLARES",#N/A,FALSE,"informes"}</definedName>
    <definedName name="jasejrj" localSheetId="37" hidden="1">{"INGRESOS DOLARES",#N/A,FALSE,"informes"}</definedName>
    <definedName name="jasejrj" localSheetId="38" hidden="1">{"INGRESOS DOLARES",#N/A,FALSE,"informes"}</definedName>
    <definedName name="jasejrj" localSheetId="40" hidden="1">{"INGRESOS DOLARES",#N/A,FALSE,"informes"}</definedName>
    <definedName name="jasejrj" localSheetId="23" hidden="1">{"INGRESOS DOLARES",#N/A,FALSE,"informes"}</definedName>
    <definedName name="jasejrj" localSheetId="24" hidden="1">{"INGRESOS DOLARES",#N/A,FALSE,"informes"}</definedName>
    <definedName name="jasejrj" localSheetId="25" hidden="1">{"INGRESOS DOLARES",#N/A,FALSE,"informes"}</definedName>
    <definedName name="jasejrj" localSheetId="26" hidden="1">{"INGRESOS DOLARES",#N/A,FALSE,"informes"}</definedName>
    <definedName name="jasejrj" localSheetId="27" hidden="1">{"INGRESOS DOLARES",#N/A,FALSE,"informes"}</definedName>
    <definedName name="jasejrj" localSheetId="28" hidden="1">{"INGRESOS DOLARES",#N/A,FALSE,"informes"}</definedName>
    <definedName name="jasejrj" localSheetId="33" hidden="1">{"INGRESOS DOLARES",#N/A,FALSE,"informes"}</definedName>
    <definedName name="jasejrj" localSheetId="35" hidden="1">{"INGRESOS DOLARES",#N/A,FALSE,"informes"}</definedName>
    <definedName name="jasejrj" localSheetId="41" hidden="1">{"INGRESOS DOLARES",#N/A,FALSE,"informes"}</definedName>
    <definedName name="jasejrj" localSheetId="43" hidden="1">{"INGRESOS DOLARES",#N/A,FALSE,"informes"}</definedName>
    <definedName name="jasejrj" localSheetId="87" hidden="1">{"INGRESOS DOLARES",#N/A,FALSE,"informes"}</definedName>
    <definedName name="jasejrj" hidden="1">{"INGRESOS DOLARES",#N/A,FALSE,"informes"}</definedName>
    <definedName name="jbkgjhfhkjih" localSheetId="7" hidden="1">{#N/A,#N/A,FALSE,"informes"}</definedName>
    <definedName name="jbkgjhfhkjih" localSheetId="8" hidden="1">{#N/A,#N/A,FALSE,"informes"}</definedName>
    <definedName name="jbkgjhfhkjih" localSheetId="9" hidden="1">{#N/A,#N/A,FALSE,"informes"}</definedName>
    <definedName name="jbkgjhfhkjih" localSheetId="10" hidden="1">{#N/A,#N/A,FALSE,"informes"}</definedName>
    <definedName name="jbkgjhfhkjih" localSheetId="11" hidden="1">{#N/A,#N/A,FALSE,"informes"}</definedName>
    <definedName name="jbkgjhfhkjih" localSheetId="12" hidden="1">{#N/A,#N/A,FALSE,"informes"}</definedName>
    <definedName name="jbkgjhfhkjih" localSheetId="13" hidden="1">{#N/A,#N/A,FALSE,"informes"}</definedName>
    <definedName name="jbkgjhfhkjih" localSheetId="14" hidden="1">{#N/A,#N/A,FALSE,"informes"}</definedName>
    <definedName name="jbkgjhfhkjih" localSheetId="15" hidden="1">{#N/A,#N/A,FALSE,"informes"}</definedName>
    <definedName name="jbkgjhfhkjih" localSheetId="17" hidden="1">{#N/A,#N/A,FALSE,"informes"}</definedName>
    <definedName name="jbkgjhfhkjih" localSheetId="18" hidden="1">{#N/A,#N/A,FALSE,"informes"}</definedName>
    <definedName name="jbkgjhfhkjih" localSheetId="19" hidden="1">{#N/A,#N/A,FALSE,"informes"}</definedName>
    <definedName name="jbkgjhfhkjih" localSheetId="20" hidden="1">{#N/A,#N/A,FALSE,"informes"}</definedName>
    <definedName name="jbkgjhfhkjih" localSheetId="21" hidden="1">{#N/A,#N/A,FALSE,"informes"}</definedName>
    <definedName name="jbkgjhfhkjih" localSheetId="22" hidden="1">{#N/A,#N/A,FALSE,"informes"}</definedName>
    <definedName name="jbkgjhfhkjih" localSheetId="29" hidden="1">{#N/A,#N/A,FALSE,"informes"}</definedName>
    <definedName name="jbkgjhfhkjih" localSheetId="32" hidden="1">{#N/A,#N/A,FALSE,"informes"}</definedName>
    <definedName name="jbkgjhfhkjih" localSheetId="34" hidden="1">{#N/A,#N/A,FALSE,"informes"}</definedName>
    <definedName name="jbkgjhfhkjih" localSheetId="36" hidden="1">{#N/A,#N/A,FALSE,"informes"}</definedName>
    <definedName name="jbkgjhfhkjih" localSheetId="39" hidden="1">{#N/A,#N/A,FALSE,"informes"}</definedName>
    <definedName name="jbkgjhfhkjih" localSheetId="45" hidden="1">{#N/A,#N/A,FALSE,"informes"}</definedName>
    <definedName name="jbkgjhfhkjih" localSheetId="54" hidden="1">{#N/A,#N/A,FALSE,"informes"}</definedName>
    <definedName name="jbkgjhfhkjih" localSheetId="55" hidden="1">{#N/A,#N/A,FALSE,"informes"}</definedName>
    <definedName name="jbkgjhfhkjih" localSheetId="56" hidden="1">{#N/A,#N/A,FALSE,"informes"}</definedName>
    <definedName name="jbkgjhfhkjih" localSheetId="59" hidden="1">{#N/A,#N/A,FALSE,"informes"}</definedName>
    <definedName name="jbkgjhfhkjih" localSheetId="62" hidden="1">{#N/A,#N/A,FALSE,"informes"}</definedName>
    <definedName name="jbkgjhfhkjih" localSheetId="78" hidden="1">{#N/A,#N/A,FALSE,"informes"}</definedName>
    <definedName name="jbkgjhfhkjih" localSheetId="79" hidden="1">{#N/A,#N/A,FALSE,"informes"}</definedName>
    <definedName name="jbkgjhfhkjih" localSheetId="80" hidden="1">{#N/A,#N/A,FALSE,"informes"}</definedName>
    <definedName name="jbkgjhfhkjih" localSheetId="83" hidden="1">{#N/A,#N/A,FALSE,"informes"}</definedName>
    <definedName name="jbkgjhfhkjih" localSheetId="86" hidden="1">{#N/A,#N/A,FALSE,"informes"}</definedName>
    <definedName name="jbkgjhfhkjih" localSheetId="46" hidden="1">{#N/A,#N/A,FALSE,"informes"}</definedName>
    <definedName name="jbkgjhfhkjih" localSheetId="37" hidden="1">{#N/A,#N/A,FALSE,"informes"}</definedName>
    <definedName name="jbkgjhfhkjih" localSheetId="38" hidden="1">{#N/A,#N/A,FALSE,"informes"}</definedName>
    <definedName name="jbkgjhfhkjih" localSheetId="40" hidden="1">{#N/A,#N/A,FALSE,"informes"}</definedName>
    <definedName name="jbkgjhfhkjih" localSheetId="23" hidden="1">{#N/A,#N/A,FALSE,"informes"}</definedName>
    <definedName name="jbkgjhfhkjih" localSheetId="24" hidden="1">{#N/A,#N/A,FALSE,"informes"}</definedName>
    <definedName name="jbkgjhfhkjih" localSheetId="25" hidden="1">{#N/A,#N/A,FALSE,"informes"}</definedName>
    <definedName name="jbkgjhfhkjih" localSheetId="26" hidden="1">{#N/A,#N/A,FALSE,"informes"}</definedName>
    <definedName name="jbkgjhfhkjih" localSheetId="27" hidden="1">{#N/A,#N/A,FALSE,"informes"}</definedName>
    <definedName name="jbkgjhfhkjih" localSheetId="28" hidden="1">{#N/A,#N/A,FALSE,"informes"}</definedName>
    <definedName name="jbkgjhfhkjih" localSheetId="33" hidden="1">{#N/A,#N/A,FALSE,"informes"}</definedName>
    <definedName name="jbkgjhfhkjih" localSheetId="35" hidden="1">{#N/A,#N/A,FALSE,"informes"}</definedName>
    <definedName name="jbkgjhfhkjih" localSheetId="41" hidden="1">{#N/A,#N/A,FALSE,"informes"}</definedName>
    <definedName name="jbkgjhfhkjih" localSheetId="43" hidden="1">{#N/A,#N/A,FALSE,"informes"}</definedName>
    <definedName name="jbkgjhfhkjih" localSheetId="87" hidden="1">{#N/A,#N/A,FALSE,"informes"}</definedName>
    <definedName name="jbkgjhfhkjih" hidden="1">{#N/A,#N/A,FALSE,"informes"}</definedName>
    <definedName name="jdsjsjs" localSheetId="7">OFFSET(#REF!,0,0,COUNT(#REF!),1)</definedName>
    <definedName name="jdsjsjs" localSheetId="22">OFFSET(#REF!,0,0,COUNT(#REF!),1)</definedName>
    <definedName name="jdsjsjs" localSheetId="41">OFFSET(#REF!,0,0,COUNT(#REF!),1)</definedName>
    <definedName name="jdsjsjs" localSheetId="43">OFFSET(#REF!,0,0,COUNT(#REF!),1)</definedName>
    <definedName name="jdsjsjs">OFFSET(#REF!,0,0,COUNT(#REF!),1)</definedName>
    <definedName name="jes" localSheetId="7" hidden="1">{"INGRESOS DOLARES",#N/A,FALSE,"informes"}</definedName>
    <definedName name="jes" localSheetId="8" hidden="1">{"INGRESOS DOLARES",#N/A,FALSE,"informes"}</definedName>
    <definedName name="jes" localSheetId="9" hidden="1">{"INGRESOS DOLARES",#N/A,FALSE,"informes"}</definedName>
    <definedName name="jes" localSheetId="10" hidden="1">{"INGRESOS DOLARES",#N/A,FALSE,"informes"}</definedName>
    <definedName name="jes" localSheetId="11" hidden="1">{"INGRESOS DOLARES",#N/A,FALSE,"informes"}</definedName>
    <definedName name="jes" localSheetId="12" hidden="1">{"INGRESOS DOLARES",#N/A,FALSE,"informes"}</definedName>
    <definedName name="jes" localSheetId="13" hidden="1">{"INGRESOS DOLARES",#N/A,FALSE,"informes"}</definedName>
    <definedName name="jes" localSheetId="14" hidden="1">{"INGRESOS DOLARES",#N/A,FALSE,"informes"}</definedName>
    <definedName name="jes" localSheetId="15" hidden="1">{"INGRESOS DOLARES",#N/A,FALSE,"informes"}</definedName>
    <definedName name="jes" localSheetId="17" hidden="1">{"INGRESOS DOLARES",#N/A,FALSE,"informes"}</definedName>
    <definedName name="jes" localSheetId="18" hidden="1">{"INGRESOS DOLARES",#N/A,FALSE,"informes"}</definedName>
    <definedName name="jes" localSheetId="19" hidden="1">{"INGRESOS DOLARES",#N/A,FALSE,"informes"}</definedName>
    <definedName name="jes" localSheetId="20" hidden="1">{"INGRESOS DOLARES",#N/A,FALSE,"informes"}</definedName>
    <definedName name="jes" localSheetId="21" hidden="1">{"INGRESOS DOLARES",#N/A,FALSE,"informes"}</definedName>
    <definedName name="jes" localSheetId="22" hidden="1">{"INGRESOS DOLARES",#N/A,FALSE,"informes"}</definedName>
    <definedName name="jes" localSheetId="29" hidden="1">{"INGRESOS DOLARES",#N/A,FALSE,"informes"}</definedName>
    <definedName name="jes" localSheetId="32" hidden="1">{"INGRESOS DOLARES",#N/A,FALSE,"informes"}</definedName>
    <definedName name="jes" localSheetId="34" hidden="1">{"INGRESOS DOLARES",#N/A,FALSE,"informes"}</definedName>
    <definedName name="jes" localSheetId="36" hidden="1">{"INGRESOS DOLARES",#N/A,FALSE,"informes"}</definedName>
    <definedName name="jes" localSheetId="39" hidden="1">{"INGRESOS DOLARES",#N/A,FALSE,"informes"}</definedName>
    <definedName name="jes" localSheetId="45" hidden="1">{"INGRESOS DOLARES",#N/A,FALSE,"informes"}</definedName>
    <definedName name="jes" localSheetId="54" hidden="1">{"INGRESOS DOLARES",#N/A,FALSE,"informes"}</definedName>
    <definedName name="jes" localSheetId="55" hidden="1">{"INGRESOS DOLARES",#N/A,FALSE,"informes"}</definedName>
    <definedName name="jes" localSheetId="56" hidden="1">{"INGRESOS DOLARES",#N/A,FALSE,"informes"}</definedName>
    <definedName name="jes" localSheetId="59" hidden="1">{"INGRESOS DOLARES",#N/A,FALSE,"informes"}</definedName>
    <definedName name="jes" localSheetId="62" hidden="1">{"INGRESOS DOLARES",#N/A,FALSE,"informes"}</definedName>
    <definedName name="jes" localSheetId="78" hidden="1">{"INGRESOS DOLARES",#N/A,FALSE,"informes"}</definedName>
    <definedName name="jes" localSheetId="79" hidden="1">{"INGRESOS DOLARES",#N/A,FALSE,"informes"}</definedName>
    <definedName name="jes" localSheetId="80" hidden="1">{"INGRESOS DOLARES",#N/A,FALSE,"informes"}</definedName>
    <definedName name="jes" localSheetId="83" hidden="1">{"INGRESOS DOLARES",#N/A,FALSE,"informes"}</definedName>
    <definedName name="jes" localSheetId="86" hidden="1">{"INGRESOS DOLARES",#N/A,FALSE,"informes"}</definedName>
    <definedName name="jes" localSheetId="46" hidden="1">{"INGRESOS DOLARES",#N/A,FALSE,"informes"}</definedName>
    <definedName name="jes" localSheetId="37" hidden="1">{"INGRESOS DOLARES",#N/A,FALSE,"informes"}</definedName>
    <definedName name="jes" localSheetId="38" hidden="1">{"INGRESOS DOLARES",#N/A,FALSE,"informes"}</definedName>
    <definedName name="jes" localSheetId="40" hidden="1">{"INGRESOS DOLARES",#N/A,FALSE,"informes"}</definedName>
    <definedName name="jes" localSheetId="23" hidden="1">{"INGRESOS DOLARES",#N/A,FALSE,"informes"}</definedName>
    <definedName name="jes" localSheetId="24" hidden="1">{"INGRESOS DOLARES",#N/A,FALSE,"informes"}</definedName>
    <definedName name="jes" localSheetId="25" hidden="1">{"INGRESOS DOLARES",#N/A,FALSE,"informes"}</definedName>
    <definedName name="jes" localSheetId="26" hidden="1">{"INGRESOS DOLARES",#N/A,FALSE,"informes"}</definedName>
    <definedName name="jes" localSheetId="27" hidden="1">{"INGRESOS DOLARES",#N/A,FALSE,"informes"}</definedName>
    <definedName name="jes" localSheetId="28" hidden="1">{"INGRESOS DOLARES",#N/A,FALSE,"informes"}</definedName>
    <definedName name="jes" localSheetId="33" hidden="1">{"INGRESOS DOLARES",#N/A,FALSE,"informes"}</definedName>
    <definedName name="jes" localSheetId="35" hidden="1">{"INGRESOS DOLARES",#N/A,FALSE,"informes"}</definedName>
    <definedName name="jes" localSheetId="41" hidden="1">{"INGRESOS DOLARES",#N/A,FALSE,"informes"}</definedName>
    <definedName name="jes" localSheetId="43" hidden="1">{"INGRESOS DOLARES",#N/A,FALSE,"informes"}</definedName>
    <definedName name="jes" localSheetId="87" hidden="1">{"INGRESOS DOLARES",#N/A,FALSE,"informes"}</definedName>
    <definedName name="jes" hidden="1">{"INGRESOS DOLARES",#N/A,FALSE,"informes"}</definedName>
    <definedName name="jgfz" localSheetId="7" hidden="1">{"PAGOS DOLARES",#N/A,FALSE,"informes"}</definedName>
    <definedName name="jgfz" localSheetId="8" hidden="1">{"PAGOS DOLARES",#N/A,FALSE,"informes"}</definedName>
    <definedName name="jgfz" localSheetId="9" hidden="1">{"PAGOS DOLARES",#N/A,FALSE,"informes"}</definedName>
    <definedName name="jgfz" localSheetId="10" hidden="1">{"PAGOS DOLARES",#N/A,FALSE,"informes"}</definedName>
    <definedName name="jgfz" localSheetId="11" hidden="1">{"PAGOS DOLARES",#N/A,FALSE,"informes"}</definedName>
    <definedName name="jgfz" localSheetId="12" hidden="1">{"PAGOS DOLARES",#N/A,FALSE,"informes"}</definedName>
    <definedName name="jgfz" localSheetId="13" hidden="1">{"PAGOS DOLARES",#N/A,FALSE,"informes"}</definedName>
    <definedName name="jgfz" localSheetId="14" hidden="1">{"PAGOS DOLARES",#N/A,FALSE,"informes"}</definedName>
    <definedName name="jgfz" localSheetId="15" hidden="1">{"PAGOS DOLARES",#N/A,FALSE,"informes"}</definedName>
    <definedName name="jgfz" localSheetId="17" hidden="1">{"PAGOS DOLARES",#N/A,FALSE,"informes"}</definedName>
    <definedName name="jgfz" localSheetId="18" hidden="1">{"PAGOS DOLARES",#N/A,FALSE,"informes"}</definedName>
    <definedName name="jgfz" localSheetId="19" hidden="1">{"PAGOS DOLARES",#N/A,FALSE,"informes"}</definedName>
    <definedName name="jgfz" localSheetId="20" hidden="1">{"PAGOS DOLARES",#N/A,FALSE,"informes"}</definedName>
    <definedName name="jgfz" localSheetId="21" hidden="1">{"PAGOS DOLARES",#N/A,FALSE,"informes"}</definedName>
    <definedName name="jgfz" localSheetId="22" hidden="1">{"PAGOS DOLARES",#N/A,FALSE,"informes"}</definedName>
    <definedName name="jgfz" localSheetId="29" hidden="1">{"PAGOS DOLARES",#N/A,FALSE,"informes"}</definedName>
    <definedName name="jgfz" localSheetId="32" hidden="1">{"PAGOS DOLARES",#N/A,FALSE,"informes"}</definedName>
    <definedName name="jgfz" localSheetId="34" hidden="1">{"PAGOS DOLARES",#N/A,FALSE,"informes"}</definedName>
    <definedName name="jgfz" localSheetId="36" hidden="1">{"PAGOS DOLARES",#N/A,FALSE,"informes"}</definedName>
    <definedName name="jgfz" localSheetId="39" hidden="1">{"PAGOS DOLARES",#N/A,FALSE,"informes"}</definedName>
    <definedName name="jgfz" localSheetId="45" hidden="1">{"PAGOS DOLARES",#N/A,FALSE,"informes"}</definedName>
    <definedName name="jgfz" localSheetId="54" hidden="1">{"PAGOS DOLARES",#N/A,FALSE,"informes"}</definedName>
    <definedName name="jgfz" localSheetId="55" hidden="1">{"PAGOS DOLARES",#N/A,FALSE,"informes"}</definedName>
    <definedName name="jgfz" localSheetId="56" hidden="1">{"PAGOS DOLARES",#N/A,FALSE,"informes"}</definedName>
    <definedName name="jgfz" localSheetId="59" hidden="1">{"PAGOS DOLARES",#N/A,FALSE,"informes"}</definedName>
    <definedName name="jgfz" localSheetId="62" hidden="1">{"PAGOS DOLARES",#N/A,FALSE,"informes"}</definedName>
    <definedName name="jgfz" localSheetId="78" hidden="1">{"PAGOS DOLARES",#N/A,FALSE,"informes"}</definedName>
    <definedName name="jgfz" localSheetId="79" hidden="1">{"PAGOS DOLARES",#N/A,FALSE,"informes"}</definedName>
    <definedName name="jgfz" localSheetId="80" hidden="1">{"PAGOS DOLARES",#N/A,FALSE,"informes"}</definedName>
    <definedName name="jgfz" localSheetId="83" hidden="1">{"PAGOS DOLARES",#N/A,FALSE,"informes"}</definedName>
    <definedName name="jgfz" localSheetId="86" hidden="1">{"PAGOS DOLARES",#N/A,FALSE,"informes"}</definedName>
    <definedName name="jgfz" localSheetId="46" hidden="1">{"PAGOS DOLARES",#N/A,FALSE,"informes"}</definedName>
    <definedName name="jgfz" localSheetId="37" hidden="1">{"PAGOS DOLARES",#N/A,FALSE,"informes"}</definedName>
    <definedName name="jgfz" localSheetId="38" hidden="1">{"PAGOS DOLARES",#N/A,FALSE,"informes"}</definedName>
    <definedName name="jgfz" localSheetId="40" hidden="1">{"PAGOS DOLARES",#N/A,FALSE,"informes"}</definedName>
    <definedName name="jgfz" localSheetId="23" hidden="1">{"PAGOS DOLARES",#N/A,FALSE,"informes"}</definedName>
    <definedName name="jgfz" localSheetId="24" hidden="1">{"PAGOS DOLARES",#N/A,FALSE,"informes"}</definedName>
    <definedName name="jgfz" localSheetId="25" hidden="1">{"PAGOS DOLARES",#N/A,FALSE,"informes"}</definedName>
    <definedName name="jgfz" localSheetId="26" hidden="1">{"PAGOS DOLARES",#N/A,FALSE,"informes"}</definedName>
    <definedName name="jgfz" localSheetId="27" hidden="1">{"PAGOS DOLARES",#N/A,FALSE,"informes"}</definedName>
    <definedName name="jgfz" localSheetId="28" hidden="1">{"PAGOS DOLARES",#N/A,FALSE,"informes"}</definedName>
    <definedName name="jgfz" localSheetId="33" hidden="1">{"PAGOS DOLARES",#N/A,FALSE,"informes"}</definedName>
    <definedName name="jgfz" localSheetId="35" hidden="1">{"PAGOS DOLARES",#N/A,FALSE,"informes"}</definedName>
    <definedName name="jgfz" localSheetId="41" hidden="1">{"PAGOS DOLARES",#N/A,FALSE,"informes"}</definedName>
    <definedName name="jgfz" localSheetId="43" hidden="1">{"PAGOS DOLARES",#N/A,FALSE,"informes"}</definedName>
    <definedName name="jgfz" localSheetId="87" hidden="1">{"PAGOS DOLARES",#N/A,FALSE,"informes"}</definedName>
    <definedName name="jgfz" hidden="1">{"PAGOS DOLARES",#N/A,FALSE,"informes"}</definedName>
    <definedName name="jgjgj" localSheetId="7" hidden="1">{#N/A,#N/A,FALSE,"informes"}</definedName>
    <definedName name="jgjgj" localSheetId="8" hidden="1">{#N/A,#N/A,FALSE,"informes"}</definedName>
    <definedName name="jgjgj" localSheetId="9" hidden="1">{#N/A,#N/A,FALSE,"informes"}</definedName>
    <definedName name="jgjgj" localSheetId="10" hidden="1">{#N/A,#N/A,FALSE,"informes"}</definedName>
    <definedName name="jgjgj" localSheetId="11" hidden="1">{#N/A,#N/A,FALSE,"informes"}</definedName>
    <definedName name="jgjgj" localSheetId="12" hidden="1">{#N/A,#N/A,FALSE,"informes"}</definedName>
    <definedName name="jgjgj" localSheetId="13" hidden="1">{#N/A,#N/A,FALSE,"informes"}</definedName>
    <definedName name="jgjgj" localSheetId="14" hidden="1">{#N/A,#N/A,FALSE,"informes"}</definedName>
    <definedName name="jgjgj" localSheetId="15" hidden="1">{#N/A,#N/A,FALSE,"informes"}</definedName>
    <definedName name="jgjgj" localSheetId="17" hidden="1">{#N/A,#N/A,FALSE,"informes"}</definedName>
    <definedName name="jgjgj" localSheetId="18" hidden="1">{#N/A,#N/A,FALSE,"informes"}</definedName>
    <definedName name="jgjgj" localSheetId="19" hidden="1">{#N/A,#N/A,FALSE,"informes"}</definedName>
    <definedName name="jgjgj" localSheetId="20" hidden="1">{#N/A,#N/A,FALSE,"informes"}</definedName>
    <definedName name="jgjgj" localSheetId="21" hidden="1">{#N/A,#N/A,FALSE,"informes"}</definedName>
    <definedName name="jgjgj" localSheetId="22" hidden="1">{#N/A,#N/A,FALSE,"informes"}</definedName>
    <definedName name="jgjgj" localSheetId="29" hidden="1">{#N/A,#N/A,FALSE,"informes"}</definedName>
    <definedName name="jgjgj" localSheetId="32" hidden="1">{#N/A,#N/A,FALSE,"informes"}</definedName>
    <definedName name="jgjgj" localSheetId="34" hidden="1">{#N/A,#N/A,FALSE,"informes"}</definedName>
    <definedName name="jgjgj" localSheetId="36" hidden="1">{#N/A,#N/A,FALSE,"informes"}</definedName>
    <definedName name="jgjgj" localSheetId="39" hidden="1">{#N/A,#N/A,FALSE,"informes"}</definedName>
    <definedName name="jgjgj" localSheetId="45" hidden="1">{#N/A,#N/A,FALSE,"informes"}</definedName>
    <definedName name="jgjgj" localSheetId="54" hidden="1">{#N/A,#N/A,FALSE,"informes"}</definedName>
    <definedName name="jgjgj" localSheetId="55" hidden="1">{#N/A,#N/A,FALSE,"informes"}</definedName>
    <definedName name="jgjgj" localSheetId="56" hidden="1">{#N/A,#N/A,FALSE,"informes"}</definedName>
    <definedName name="jgjgj" localSheetId="59" hidden="1">{#N/A,#N/A,FALSE,"informes"}</definedName>
    <definedName name="jgjgj" localSheetId="62" hidden="1">{#N/A,#N/A,FALSE,"informes"}</definedName>
    <definedName name="jgjgj" localSheetId="78" hidden="1">{#N/A,#N/A,FALSE,"informes"}</definedName>
    <definedName name="jgjgj" localSheetId="79" hidden="1">{#N/A,#N/A,FALSE,"informes"}</definedName>
    <definedName name="jgjgj" localSheetId="80" hidden="1">{#N/A,#N/A,FALSE,"informes"}</definedName>
    <definedName name="jgjgj" localSheetId="83" hidden="1">{#N/A,#N/A,FALSE,"informes"}</definedName>
    <definedName name="jgjgj" localSheetId="86" hidden="1">{#N/A,#N/A,FALSE,"informes"}</definedName>
    <definedName name="jgjgj" localSheetId="46" hidden="1">{#N/A,#N/A,FALSE,"informes"}</definedName>
    <definedName name="jgjgj" localSheetId="37" hidden="1">{#N/A,#N/A,FALSE,"informes"}</definedName>
    <definedName name="jgjgj" localSheetId="38" hidden="1">{#N/A,#N/A,FALSE,"informes"}</definedName>
    <definedName name="jgjgj" localSheetId="40" hidden="1">{#N/A,#N/A,FALSE,"informes"}</definedName>
    <definedName name="jgjgj" localSheetId="23" hidden="1">{#N/A,#N/A,FALSE,"informes"}</definedName>
    <definedName name="jgjgj" localSheetId="24" hidden="1">{#N/A,#N/A,FALSE,"informes"}</definedName>
    <definedName name="jgjgj" localSheetId="25" hidden="1">{#N/A,#N/A,FALSE,"informes"}</definedName>
    <definedName name="jgjgj" localSheetId="26" hidden="1">{#N/A,#N/A,FALSE,"informes"}</definedName>
    <definedName name="jgjgj" localSheetId="27" hidden="1">{#N/A,#N/A,FALSE,"informes"}</definedName>
    <definedName name="jgjgj" localSheetId="28" hidden="1">{#N/A,#N/A,FALSE,"informes"}</definedName>
    <definedName name="jgjgj" localSheetId="33" hidden="1">{#N/A,#N/A,FALSE,"informes"}</definedName>
    <definedName name="jgjgj" localSheetId="35" hidden="1">{#N/A,#N/A,FALSE,"informes"}</definedName>
    <definedName name="jgjgj" localSheetId="41" hidden="1">{#N/A,#N/A,FALSE,"informes"}</definedName>
    <definedName name="jgjgj" localSheetId="43" hidden="1">{#N/A,#N/A,FALSE,"informes"}</definedName>
    <definedName name="jgjgj" localSheetId="87" hidden="1">{#N/A,#N/A,FALSE,"informes"}</definedName>
    <definedName name="jgjgj" hidden="1">{#N/A,#N/A,FALSE,"informes"}</definedName>
    <definedName name="jhet" localSheetId="7" hidden="1">{#N/A,#N/A,FALSE,"informes"}</definedName>
    <definedName name="jhet" localSheetId="8" hidden="1">{#N/A,#N/A,FALSE,"informes"}</definedName>
    <definedName name="jhet" localSheetId="9" hidden="1">{#N/A,#N/A,FALSE,"informes"}</definedName>
    <definedName name="jhet" localSheetId="10" hidden="1">{#N/A,#N/A,FALSE,"informes"}</definedName>
    <definedName name="jhet" localSheetId="11" hidden="1">{#N/A,#N/A,FALSE,"informes"}</definedName>
    <definedName name="jhet" localSheetId="12" hidden="1">{#N/A,#N/A,FALSE,"informes"}</definedName>
    <definedName name="jhet" localSheetId="13" hidden="1">{#N/A,#N/A,FALSE,"informes"}</definedName>
    <definedName name="jhet" localSheetId="14" hidden="1">{#N/A,#N/A,FALSE,"informes"}</definedName>
    <definedName name="jhet" localSheetId="15" hidden="1">{#N/A,#N/A,FALSE,"informes"}</definedName>
    <definedName name="jhet" localSheetId="17" hidden="1">{#N/A,#N/A,FALSE,"informes"}</definedName>
    <definedName name="jhet" localSheetId="18" hidden="1">{#N/A,#N/A,FALSE,"informes"}</definedName>
    <definedName name="jhet" localSheetId="19" hidden="1">{#N/A,#N/A,FALSE,"informes"}</definedName>
    <definedName name="jhet" localSheetId="20" hidden="1">{#N/A,#N/A,FALSE,"informes"}</definedName>
    <definedName name="jhet" localSheetId="21" hidden="1">{#N/A,#N/A,FALSE,"informes"}</definedName>
    <definedName name="jhet" localSheetId="22" hidden="1">{#N/A,#N/A,FALSE,"informes"}</definedName>
    <definedName name="jhet" localSheetId="29" hidden="1">{#N/A,#N/A,FALSE,"informes"}</definedName>
    <definedName name="jhet" localSheetId="32" hidden="1">{#N/A,#N/A,FALSE,"informes"}</definedName>
    <definedName name="jhet" localSheetId="34" hidden="1">{#N/A,#N/A,FALSE,"informes"}</definedName>
    <definedName name="jhet" localSheetId="36" hidden="1">{#N/A,#N/A,FALSE,"informes"}</definedName>
    <definedName name="jhet" localSheetId="39" hidden="1">{#N/A,#N/A,FALSE,"informes"}</definedName>
    <definedName name="jhet" localSheetId="45" hidden="1">{#N/A,#N/A,FALSE,"informes"}</definedName>
    <definedName name="jhet" localSheetId="54" hidden="1">{#N/A,#N/A,FALSE,"informes"}</definedName>
    <definedName name="jhet" localSheetId="55" hidden="1">{#N/A,#N/A,FALSE,"informes"}</definedName>
    <definedName name="jhet" localSheetId="56" hidden="1">{#N/A,#N/A,FALSE,"informes"}</definedName>
    <definedName name="jhet" localSheetId="59" hidden="1">{#N/A,#N/A,FALSE,"informes"}</definedName>
    <definedName name="jhet" localSheetId="62" hidden="1">{#N/A,#N/A,FALSE,"informes"}</definedName>
    <definedName name="jhet" localSheetId="78" hidden="1">{#N/A,#N/A,FALSE,"informes"}</definedName>
    <definedName name="jhet" localSheetId="79" hidden="1">{#N/A,#N/A,FALSE,"informes"}</definedName>
    <definedName name="jhet" localSheetId="80" hidden="1">{#N/A,#N/A,FALSE,"informes"}</definedName>
    <definedName name="jhet" localSheetId="83" hidden="1">{#N/A,#N/A,FALSE,"informes"}</definedName>
    <definedName name="jhet" localSheetId="86" hidden="1">{#N/A,#N/A,FALSE,"informes"}</definedName>
    <definedName name="jhet" localSheetId="46" hidden="1">{#N/A,#N/A,FALSE,"informes"}</definedName>
    <definedName name="jhet" localSheetId="37" hidden="1">{#N/A,#N/A,FALSE,"informes"}</definedName>
    <definedName name="jhet" localSheetId="38" hidden="1">{#N/A,#N/A,FALSE,"informes"}</definedName>
    <definedName name="jhet" localSheetId="40" hidden="1">{#N/A,#N/A,FALSE,"informes"}</definedName>
    <definedName name="jhet" localSheetId="23" hidden="1">{#N/A,#N/A,FALSE,"informes"}</definedName>
    <definedName name="jhet" localSheetId="24" hidden="1">{#N/A,#N/A,FALSE,"informes"}</definedName>
    <definedName name="jhet" localSheetId="25" hidden="1">{#N/A,#N/A,FALSE,"informes"}</definedName>
    <definedName name="jhet" localSheetId="26" hidden="1">{#N/A,#N/A,FALSE,"informes"}</definedName>
    <definedName name="jhet" localSheetId="27" hidden="1">{#N/A,#N/A,FALSE,"informes"}</definedName>
    <definedName name="jhet" localSheetId="28" hidden="1">{#N/A,#N/A,FALSE,"informes"}</definedName>
    <definedName name="jhet" localSheetId="33" hidden="1">{#N/A,#N/A,FALSE,"informes"}</definedName>
    <definedName name="jhet" localSheetId="35" hidden="1">{#N/A,#N/A,FALSE,"informes"}</definedName>
    <definedName name="jhet" localSheetId="41" hidden="1">{#N/A,#N/A,FALSE,"informes"}</definedName>
    <definedName name="jhet" localSheetId="43" hidden="1">{#N/A,#N/A,FALSE,"informes"}</definedName>
    <definedName name="jhet" localSheetId="87" hidden="1">{#N/A,#N/A,FALSE,"informes"}</definedName>
    <definedName name="jhet" hidden="1">{#N/A,#N/A,FALSE,"informes"}</definedName>
    <definedName name="jhtutuyu6iiiiiiiiiiiiiiiiiiiii" localSheetId="7" hidden="1">{#N/A,#N/A,FALSE,"informes"}</definedName>
    <definedName name="jhtutuyu6iiiiiiiiiiiiiiiiiiiii" localSheetId="8" hidden="1">{#N/A,#N/A,FALSE,"informes"}</definedName>
    <definedName name="jhtutuyu6iiiiiiiiiiiiiiiiiiiii" localSheetId="9" hidden="1">{#N/A,#N/A,FALSE,"informes"}</definedName>
    <definedName name="jhtutuyu6iiiiiiiiiiiiiiiiiiiii" localSheetId="10" hidden="1">{#N/A,#N/A,FALSE,"informes"}</definedName>
    <definedName name="jhtutuyu6iiiiiiiiiiiiiiiiiiiii" localSheetId="11" hidden="1">{#N/A,#N/A,FALSE,"informes"}</definedName>
    <definedName name="jhtutuyu6iiiiiiiiiiiiiiiiiiiii" localSheetId="12" hidden="1">{#N/A,#N/A,FALSE,"informes"}</definedName>
    <definedName name="jhtutuyu6iiiiiiiiiiiiiiiiiiiii" localSheetId="13" hidden="1">{#N/A,#N/A,FALSE,"informes"}</definedName>
    <definedName name="jhtutuyu6iiiiiiiiiiiiiiiiiiiii" localSheetId="14" hidden="1">{#N/A,#N/A,FALSE,"informes"}</definedName>
    <definedName name="jhtutuyu6iiiiiiiiiiiiiiiiiiiii" localSheetId="15" hidden="1">{#N/A,#N/A,FALSE,"informes"}</definedName>
    <definedName name="jhtutuyu6iiiiiiiiiiiiiiiiiiiii" localSheetId="17" hidden="1">{#N/A,#N/A,FALSE,"informes"}</definedName>
    <definedName name="jhtutuyu6iiiiiiiiiiiiiiiiiiiii" localSheetId="18" hidden="1">{#N/A,#N/A,FALSE,"informes"}</definedName>
    <definedName name="jhtutuyu6iiiiiiiiiiiiiiiiiiiii" localSheetId="19" hidden="1">{#N/A,#N/A,FALSE,"informes"}</definedName>
    <definedName name="jhtutuyu6iiiiiiiiiiiiiiiiiiiii" localSheetId="20" hidden="1">{#N/A,#N/A,FALSE,"informes"}</definedName>
    <definedName name="jhtutuyu6iiiiiiiiiiiiiiiiiiiii" localSheetId="21" hidden="1">{#N/A,#N/A,FALSE,"informes"}</definedName>
    <definedName name="jhtutuyu6iiiiiiiiiiiiiiiiiiiii" localSheetId="22" hidden="1">{#N/A,#N/A,FALSE,"informes"}</definedName>
    <definedName name="jhtutuyu6iiiiiiiiiiiiiiiiiiiii" localSheetId="29" hidden="1">{#N/A,#N/A,FALSE,"informes"}</definedName>
    <definedName name="jhtutuyu6iiiiiiiiiiiiiiiiiiiii" localSheetId="32" hidden="1">{#N/A,#N/A,FALSE,"informes"}</definedName>
    <definedName name="jhtutuyu6iiiiiiiiiiiiiiiiiiiii" localSheetId="34" hidden="1">{#N/A,#N/A,FALSE,"informes"}</definedName>
    <definedName name="jhtutuyu6iiiiiiiiiiiiiiiiiiiii" localSheetId="36" hidden="1">{#N/A,#N/A,FALSE,"informes"}</definedName>
    <definedName name="jhtutuyu6iiiiiiiiiiiiiiiiiiiii" localSheetId="39" hidden="1">{#N/A,#N/A,FALSE,"informes"}</definedName>
    <definedName name="jhtutuyu6iiiiiiiiiiiiiiiiiiiii" localSheetId="45" hidden="1">{#N/A,#N/A,FALSE,"informes"}</definedName>
    <definedName name="jhtutuyu6iiiiiiiiiiiiiiiiiiiii" localSheetId="54" hidden="1">{#N/A,#N/A,FALSE,"informes"}</definedName>
    <definedName name="jhtutuyu6iiiiiiiiiiiiiiiiiiiii" localSheetId="55" hidden="1">{#N/A,#N/A,FALSE,"informes"}</definedName>
    <definedName name="jhtutuyu6iiiiiiiiiiiiiiiiiiiii" localSheetId="56" hidden="1">{#N/A,#N/A,FALSE,"informes"}</definedName>
    <definedName name="jhtutuyu6iiiiiiiiiiiiiiiiiiiii" localSheetId="59" hidden="1">{#N/A,#N/A,FALSE,"informes"}</definedName>
    <definedName name="jhtutuyu6iiiiiiiiiiiiiiiiiiiii" localSheetId="62" hidden="1">{#N/A,#N/A,FALSE,"informes"}</definedName>
    <definedName name="jhtutuyu6iiiiiiiiiiiiiiiiiiiii" localSheetId="78" hidden="1">{#N/A,#N/A,FALSE,"informes"}</definedName>
    <definedName name="jhtutuyu6iiiiiiiiiiiiiiiiiiiii" localSheetId="79" hidden="1">{#N/A,#N/A,FALSE,"informes"}</definedName>
    <definedName name="jhtutuyu6iiiiiiiiiiiiiiiiiiiii" localSheetId="80" hidden="1">{#N/A,#N/A,FALSE,"informes"}</definedName>
    <definedName name="jhtutuyu6iiiiiiiiiiiiiiiiiiiii" localSheetId="83" hidden="1">{#N/A,#N/A,FALSE,"informes"}</definedName>
    <definedName name="jhtutuyu6iiiiiiiiiiiiiiiiiiiii" localSheetId="86" hidden="1">{#N/A,#N/A,FALSE,"informes"}</definedName>
    <definedName name="jhtutuyu6iiiiiiiiiiiiiiiiiiiii" localSheetId="46" hidden="1">{#N/A,#N/A,FALSE,"informes"}</definedName>
    <definedName name="jhtutuyu6iiiiiiiiiiiiiiiiiiiii" localSheetId="37" hidden="1">{#N/A,#N/A,FALSE,"informes"}</definedName>
    <definedName name="jhtutuyu6iiiiiiiiiiiiiiiiiiiii" localSheetId="38" hidden="1">{#N/A,#N/A,FALSE,"informes"}</definedName>
    <definedName name="jhtutuyu6iiiiiiiiiiiiiiiiiiiii" localSheetId="40" hidden="1">{#N/A,#N/A,FALSE,"informes"}</definedName>
    <definedName name="jhtutuyu6iiiiiiiiiiiiiiiiiiiii" localSheetId="23" hidden="1">{#N/A,#N/A,FALSE,"informes"}</definedName>
    <definedName name="jhtutuyu6iiiiiiiiiiiiiiiiiiiii" localSheetId="24" hidden="1">{#N/A,#N/A,FALSE,"informes"}</definedName>
    <definedName name="jhtutuyu6iiiiiiiiiiiiiiiiiiiii" localSheetId="25" hidden="1">{#N/A,#N/A,FALSE,"informes"}</definedName>
    <definedName name="jhtutuyu6iiiiiiiiiiiiiiiiiiiii" localSheetId="26" hidden="1">{#N/A,#N/A,FALSE,"informes"}</definedName>
    <definedName name="jhtutuyu6iiiiiiiiiiiiiiiiiiiii" localSheetId="27" hidden="1">{#N/A,#N/A,FALSE,"informes"}</definedName>
    <definedName name="jhtutuyu6iiiiiiiiiiiiiiiiiiiii" localSheetId="28" hidden="1">{#N/A,#N/A,FALSE,"informes"}</definedName>
    <definedName name="jhtutuyu6iiiiiiiiiiiiiiiiiiiii" localSheetId="33" hidden="1">{#N/A,#N/A,FALSE,"informes"}</definedName>
    <definedName name="jhtutuyu6iiiiiiiiiiiiiiiiiiiii" localSheetId="35" hidden="1">{#N/A,#N/A,FALSE,"informes"}</definedName>
    <definedName name="jhtutuyu6iiiiiiiiiiiiiiiiiiiii" localSheetId="41" hidden="1">{#N/A,#N/A,FALSE,"informes"}</definedName>
    <definedName name="jhtutuyu6iiiiiiiiiiiiiiiiiiiii" localSheetId="43" hidden="1">{#N/A,#N/A,FALSE,"informes"}</definedName>
    <definedName name="jhtutuyu6iiiiiiiiiiiiiiiiiiiii" localSheetId="87" hidden="1">{#N/A,#N/A,FALSE,"informes"}</definedName>
    <definedName name="jhtutuyu6iiiiiiiiiiiiiiiiiiiii" hidden="1">{#N/A,#N/A,FALSE,"informes"}</definedName>
    <definedName name="jhxkluxtikys" localSheetId="7" hidden="1">{"INGRESOS DOLARES",#N/A,FALSE,"informes"}</definedName>
    <definedName name="jhxkluxtikys" localSheetId="8" hidden="1">{"INGRESOS DOLARES",#N/A,FALSE,"informes"}</definedName>
    <definedName name="jhxkluxtikys" localSheetId="9" hidden="1">{"INGRESOS DOLARES",#N/A,FALSE,"informes"}</definedName>
    <definedName name="jhxkluxtikys" localSheetId="10" hidden="1">{"INGRESOS DOLARES",#N/A,FALSE,"informes"}</definedName>
    <definedName name="jhxkluxtikys" localSheetId="11" hidden="1">{"INGRESOS DOLARES",#N/A,FALSE,"informes"}</definedName>
    <definedName name="jhxkluxtikys" localSheetId="12" hidden="1">{"INGRESOS DOLARES",#N/A,FALSE,"informes"}</definedName>
    <definedName name="jhxkluxtikys" localSheetId="13" hidden="1">{"INGRESOS DOLARES",#N/A,FALSE,"informes"}</definedName>
    <definedName name="jhxkluxtikys" localSheetId="14" hidden="1">{"INGRESOS DOLARES",#N/A,FALSE,"informes"}</definedName>
    <definedName name="jhxkluxtikys" localSheetId="15" hidden="1">{"INGRESOS DOLARES",#N/A,FALSE,"informes"}</definedName>
    <definedName name="jhxkluxtikys" localSheetId="17" hidden="1">{"INGRESOS DOLARES",#N/A,FALSE,"informes"}</definedName>
    <definedName name="jhxkluxtikys" localSheetId="18" hidden="1">{"INGRESOS DOLARES",#N/A,FALSE,"informes"}</definedName>
    <definedName name="jhxkluxtikys" localSheetId="19" hidden="1">{"INGRESOS DOLARES",#N/A,FALSE,"informes"}</definedName>
    <definedName name="jhxkluxtikys" localSheetId="20" hidden="1">{"INGRESOS DOLARES",#N/A,FALSE,"informes"}</definedName>
    <definedName name="jhxkluxtikys" localSheetId="21" hidden="1">{"INGRESOS DOLARES",#N/A,FALSE,"informes"}</definedName>
    <definedName name="jhxkluxtikys" localSheetId="22" hidden="1">{"INGRESOS DOLARES",#N/A,FALSE,"informes"}</definedName>
    <definedName name="jhxkluxtikys" localSheetId="29" hidden="1">{"INGRESOS DOLARES",#N/A,FALSE,"informes"}</definedName>
    <definedName name="jhxkluxtikys" localSheetId="32" hidden="1">{"INGRESOS DOLARES",#N/A,FALSE,"informes"}</definedName>
    <definedName name="jhxkluxtikys" localSheetId="34" hidden="1">{"INGRESOS DOLARES",#N/A,FALSE,"informes"}</definedName>
    <definedName name="jhxkluxtikys" localSheetId="36" hidden="1">{"INGRESOS DOLARES",#N/A,FALSE,"informes"}</definedName>
    <definedName name="jhxkluxtikys" localSheetId="39" hidden="1">{"INGRESOS DOLARES",#N/A,FALSE,"informes"}</definedName>
    <definedName name="jhxkluxtikys" localSheetId="45" hidden="1">{"INGRESOS DOLARES",#N/A,FALSE,"informes"}</definedName>
    <definedName name="jhxkluxtikys" localSheetId="54" hidden="1">{"INGRESOS DOLARES",#N/A,FALSE,"informes"}</definedName>
    <definedName name="jhxkluxtikys" localSheetId="55" hidden="1">{"INGRESOS DOLARES",#N/A,FALSE,"informes"}</definedName>
    <definedName name="jhxkluxtikys" localSheetId="56" hidden="1">{"INGRESOS DOLARES",#N/A,FALSE,"informes"}</definedName>
    <definedName name="jhxkluxtikys" localSheetId="59" hidden="1">{"INGRESOS DOLARES",#N/A,FALSE,"informes"}</definedName>
    <definedName name="jhxkluxtikys" localSheetId="62" hidden="1">{"INGRESOS DOLARES",#N/A,FALSE,"informes"}</definedName>
    <definedName name="jhxkluxtikys" localSheetId="78" hidden="1">{"INGRESOS DOLARES",#N/A,FALSE,"informes"}</definedName>
    <definedName name="jhxkluxtikys" localSheetId="79" hidden="1">{"INGRESOS DOLARES",#N/A,FALSE,"informes"}</definedName>
    <definedName name="jhxkluxtikys" localSheetId="80" hidden="1">{"INGRESOS DOLARES",#N/A,FALSE,"informes"}</definedName>
    <definedName name="jhxkluxtikys" localSheetId="83" hidden="1">{"INGRESOS DOLARES",#N/A,FALSE,"informes"}</definedName>
    <definedName name="jhxkluxtikys" localSheetId="86" hidden="1">{"INGRESOS DOLARES",#N/A,FALSE,"informes"}</definedName>
    <definedName name="jhxkluxtikys" localSheetId="46" hidden="1">{"INGRESOS DOLARES",#N/A,FALSE,"informes"}</definedName>
    <definedName name="jhxkluxtikys" localSheetId="37" hidden="1">{"INGRESOS DOLARES",#N/A,FALSE,"informes"}</definedName>
    <definedName name="jhxkluxtikys" localSheetId="38" hidden="1">{"INGRESOS DOLARES",#N/A,FALSE,"informes"}</definedName>
    <definedName name="jhxkluxtikys" localSheetId="40" hidden="1">{"INGRESOS DOLARES",#N/A,FALSE,"informes"}</definedName>
    <definedName name="jhxkluxtikys" localSheetId="23" hidden="1">{"INGRESOS DOLARES",#N/A,FALSE,"informes"}</definedName>
    <definedName name="jhxkluxtikys" localSheetId="24" hidden="1">{"INGRESOS DOLARES",#N/A,FALSE,"informes"}</definedName>
    <definedName name="jhxkluxtikys" localSheetId="25" hidden="1">{"INGRESOS DOLARES",#N/A,FALSE,"informes"}</definedName>
    <definedName name="jhxkluxtikys" localSheetId="26" hidden="1">{"INGRESOS DOLARES",#N/A,FALSE,"informes"}</definedName>
    <definedName name="jhxkluxtikys" localSheetId="27" hidden="1">{"INGRESOS DOLARES",#N/A,FALSE,"informes"}</definedName>
    <definedName name="jhxkluxtikys" localSheetId="28" hidden="1">{"INGRESOS DOLARES",#N/A,FALSE,"informes"}</definedName>
    <definedName name="jhxkluxtikys" localSheetId="33" hidden="1">{"INGRESOS DOLARES",#N/A,FALSE,"informes"}</definedName>
    <definedName name="jhxkluxtikys" localSheetId="35" hidden="1">{"INGRESOS DOLARES",#N/A,FALSE,"informes"}</definedName>
    <definedName name="jhxkluxtikys" localSheetId="41" hidden="1">{"INGRESOS DOLARES",#N/A,FALSE,"informes"}</definedName>
    <definedName name="jhxkluxtikys" localSheetId="43" hidden="1">{"INGRESOS DOLARES",#N/A,FALSE,"informes"}</definedName>
    <definedName name="jhxkluxtikys" localSheetId="87" hidden="1">{"INGRESOS DOLARES",#N/A,FALSE,"informes"}</definedName>
    <definedName name="jhxkluxtikys" hidden="1">{"INGRESOS DOLARES",#N/A,FALSE,"informes"}</definedName>
    <definedName name="jik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jjjjjjtgggggggggggggg" localSheetId="8" hidden="1">{"'1999'!$A$1:$F$66"}</definedName>
    <definedName name="jjjjjjjtgggggggggggggg" localSheetId="17" hidden="1">{"'1999'!$A$1:$F$66"}</definedName>
    <definedName name="jjjjjjjtgggggggggggggg" localSheetId="18" hidden="1">{"'1999'!$A$1:$F$66"}</definedName>
    <definedName name="jjjjjjjtgggggggggggggg" localSheetId="19" hidden="1">{"'1999'!$A$1:$F$66"}</definedName>
    <definedName name="jjjjjjjtgggggggggggggg" localSheetId="20" hidden="1">{"'1999'!$A$1:$F$66"}</definedName>
    <definedName name="jjjjjjjtgggggggggggggg" localSheetId="21" hidden="1">{"'1999'!$A$1:$F$66"}</definedName>
    <definedName name="jjjjjjjtgggggggggggggg" localSheetId="22" hidden="1">{"'1999'!$A$1:$F$66"}</definedName>
    <definedName name="jjjjjjjtgggggggggggggg" localSheetId="29" hidden="1">{"'1999'!$A$1:$F$66"}</definedName>
    <definedName name="jjjjjjjtgggggggggggggg" localSheetId="46" hidden="1">{"'1999'!$A$1:$F$66"}</definedName>
    <definedName name="jjjjjjjtgggggggggggggg" localSheetId="23" hidden="1">{"'1999'!$A$1:$F$66"}</definedName>
    <definedName name="jjjjjjjtgggggggggggggg" localSheetId="24" hidden="1">{"'1999'!$A$1:$F$66"}</definedName>
    <definedName name="jjjjjjjtgggggggggggggg" localSheetId="25" hidden="1">{"'1999'!$A$1:$F$66"}</definedName>
    <definedName name="jjjjjjjtgggggggggggggg" localSheetId="26" hidden="1">{"'1999'!$A$1:$F$66"}</definedName>
    <definedName name="jjjjjjjtgggggggggggggg" localSheetId="27" hidden="1">{"'1999'!$A$1:$F$66"}</definedName>
    <definedName name="jjjjjjjtgggggggggggggg" localSheetId="28" hidden="1">{"'1999'!$A$1:$F$66"}</definedName>
    <definedName name="jjjjjjjtgggggggggggggg" hidden="1">{"'1999'!$A$1:$F$66"}</definedName>
    <definedName name="JKJKJK"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4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7" hidden="1">{"PAGOS DOLARES",#N/A,FALSE,"informes"}</definedName>
    <definedName name="jkxhklxr7yikyxrjkr" localSheetId="8" hidden="1">{"PAGOS DOLARES",#N/A,FALSE,"informes"}</definedName>
    <definedName name="jkxhklxr7yikyxrjkr" localSheetId="9" hidden="1">{"PAGOS DOLARES",#N/A,FALSE,"informes"}</definedName>
    <definedName name="jkxhklxr7yikyxrjkr" localSheetId="10" hidden="1">{"PAGOS DOLARES",#N/A,FALSE,"informes"}</definedName>
    <definedName name="jkxhklxr7yikyxrjkr" localSheetId="11" hidden="1">{"PAGOS DOLARES",#N/A,FALSE,"informes"}</definedName>
    <definedName name="jkxhklxr7yikyxrjkr" localSheetId="12" hidden="1">{"PAGOS DOLARES",#N/A,FALSE,"informes"}</definedName>
    <definedName name="jkxhklxr7yikyxrjkr" localSheetId="13" hidden="1">{"PAGOS DOLARES",#N/A,FALSE,"informes"}</definedName>
    <definedName name="jkxhklxr7yikyxrjkr" localSheetId="14" hidden="1">{"PAGOS DOLARES",#N/A,FALSE,"informes"}</definedName>
    <definedName name="jkxhklxr7yikyxrjkr" localSheetId="15" hidden="1">{"PAGOS DOLARES",#N/A,FALSE,"informes"}</definedName>
    <definedName name="jkxhklxr7yikyxrjkr" localSheetId="17" hidden="1">{"PAGOS DOLARES",#N/A,FALSE,"informes"}</definedName>
    <definedName name="jkxhklxr7yikyxrjkr" localSheetId="18" hidden="1">{"PAGOS DOLARES",#N/A,FALSE,"informes"}</definedName>
    <definedName name="jkxhklxr7yikyxrjkr" localSheetId="19" hidden="1">{"PAGOS DOLARES",#N/A,FALSE,"informes"}</definedName>
    <definedName name="jkxhklxr7yikyxrjkr" localSheetId="20" hidden="1">{"PAGOS DOLARES",#N/A,FALSE,"informes"}</definedName>
    <definedName name="jkxhklxr7yikyxrjkr" localSheetId="21" hidden="1">{"PAGOS DOLARES",#N/A,FALSE,"informes"}</definedName>
    <definedName name="jkxhklxr7yikyxrjkr" localSheetId="22" hidden="1">{"PAGOS DOLARES",#N/A,FALSE,"informes"}</definedName>
    <definedName name="jkxhklxr7yikyxrjkr" localSheetId="29" hidden="1">{"PAGOS DOLARES",#N/A,FALSE,"informes"}</definedName>
    <definedName name="jkxhklxr7yikyxrjkr" localSheetId="32" hidden="1">{"PAGOS DOLARES",#N/A,FALSE,"informes"}</definedName>
    <definedName name="jkxhklxr7yikyxrjkr" localSheetId="34" hidden="1">{"PAGOS DOLARES",#N/A,FALSE,"informes"}</definedName>
    <definedName name="jkxhklxr7yikyxrjkr" localSheetId="36" hidden="1">{"PAGOS DOLARES",#N/A,FALSE,"informes"}</definedName>
    <definedName name="jkxhklxr7yikyxrjkr" localSheetId="39" hidden="1">{"PAGOS DOLARES",#N/A,FALSE,"informes"}</definedName>
    <definedName name="jkxhklxr7yikyxrjkr" localSheetId="45" hidden="1">{"PAGOS DOLARES",#N/A,FALSE,"informes"}</definedName>
    <definedName name="jkxhklxr7yikyxrjkr" localSheetId="54" hidden="1">{"PAGOS DOLARES",#N/A,FALSE,"informes"}</definedName>
    <definedName name="jkxhklxr7yikyxrjkr" localSheetId="55" hidden="1">{"PAGOS DOLARES",#N/A,FALSE,"informes"}</definedName>
    <definedName name="jkxhklxr7yikyxrjkr" localSheetId="56" hidden="1">{"PAGOS DOLARES",#N/A,FALSE,"informes"}</definedName>
    <definedName name="jkxhklxr7yikyxrjkr" localSheetId="59" hidden="1">{"PAGOS DOLARES",#N/A,FALSE,"informes"}</definedName>
    <definedName name="jkxhklxr7yikyxrjkr" localSheetId="62" hidden="1">{"PAGOS DOLARES",#N/A,FALSE,"informes"}</definedName>
    <definedName name="jkxhklxr7yikyxrjkr" localSheetId="78" hidden="1">{"PAGOS DOLARES",#N/A,FALSE,"informes"}</definedName>
    <definedName name="jkxhklxr7yikyxrjkr" localSheetId="79" hidden="1">{"PAGOS DOLARES",#N/A,FALSE,"informes"}</definedName>
    <definedName name="jkxhklxr7yikyxrjkr" localSheetId="80" hidden="1">{"PAGOS DOLARES",#N/A,FALSE,"informes"}</definedName>
    <definedName name="jkxhklxr7yikyxrjkr" localSheetId="83" hidden="1">{"PAGOS DOLARES",#N/A,FALSE,"informes"}</definedName>
    <definedName name="jkxhklxr7yikyxrjkr" localSheetId="86" hidden="1">{"PAGOS DOLARES",#N/A,FALSE,"informes"}</definedName>
    <definedName name="jkxhklxr7yikyxrjkr" localSheetId="46" hidden="1">{"PAGOS DOLARES",#N/A,FALSE,"informes"}</definedName>
    <definedName name="jkxhklxr7yikyxrjkr" localSheetId="37" hidden="1">{"PAGOS DOLARES",#N/A,FALSE,"informes"}</definedName>
    <definedName name="jkxhklxr7yikyxrjkr" localSheetId="38" hidden="1">{"PAGOS DOLARES",#N/A,FALSE,"informes"}</definedName>
    <definedName name="jkxhklxr7yikyxrjkr" localSheetId="40" hidden="1">{"PAGOS DOLARES",#N/A,FALSE,"informes"}</definedName>
    <definedName name="jkxhklxr7yikyxrjkr" localSheetId="23" hidden="1">{"PAGOS DOLARES",#N/A,FALSE,"informes"}</definedName>
    <definedName name="jkxhklxr7yikyxrjkr" localSheetId="24" hidden="1">{"PAGOS DOLARES",#N/A,FALSE,"informes"}</definedName>
    <definedName name="jkxhklxr7yikyxrjkr" localSheetId="25" hidden="1">{"PAGOS DOLARES",#N/A,FALSE,"informes"}</definedName>
    <definedName name="jkxhklxr7yikyxrjkr" localSheetId="26" hidden="1">{"PAGOS DOLARES",#N/A,FALSE,"informes"}</definedName>
    <definedName name="jkxhklxr7yikyxrjkr" localSheetId="27" hidden="1">{"PAGOS DOLARES",#N/A,FALSE,"informes"}</definedName>
    <definedName name="jkxhklxr7yikyxrjkr" localSheetId="28" hidden="1">{"PAGOS DOLARES",#N/A,FALSE,"informes"}</definedName>
    <definedName name="jkxhklxr7yikyxrjkr" localSheetId="33" hidden="1">{"PAGOS DOLARES",#N/A,FALSE,"informes"}</definedName>
    <definedName name="jkxhklxr7yikyxrjkr" localSheetId="35" hidden="1">{"PAGOS DOLARES",#N/A,FALSE,"informes"}</definedName>
    <definedName name="jkxhklxr7yikyxrjkr" localSheetId="41" hidden="1">{"PAGOS DOLARES",#N/A,FALSE,"informes"}</definedName>
    <definedName name="jkxhklxr7yikyxrjkr" localSheetId="43" hidden="1">{"PAGOS DOLARES",#N/A,FALSE,"informes"}</definedName>
    <definedName name="jkxhklxr7yikyxrjkr" localSheetId="87" hidden="1">{"PAGOS DOLARES",#N/A,FALSE,"informes"}</definedName>
    <definedName name="jkxhklxr7yikyxrjkr" hidden="1">{"PAGOS DOLARES",#N/A,FALSE,"informes"}</definedName>
    <definedName name="jn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4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 localSheetId="7">#REF!</definedName>
    <definedName name="JPY" localSheetId="22">#REF!</definedName>
    <definedName name="JPY" localSheetId="45">#REF!</definedName>
    <definedName name="JPY" localSheetId="46">#REF!</definedName>
    <definedName name="JPY" localSheetId="41">#REF!</definedName>
    <definedName name="JPY" localSheetId="43">#REF!</definedName>
    <definedName name="JPY">#REF!</definedName>
    <definedName name="jreszjz" localSheetId="7" hidden="1">{#N/A,#N/A,FALSE,"informes"}</definedName>
    <definedName name="jreszjz" localSheetId="8" hidden="1">{#N/A,#N/A,FALSE,"informes"}</definedName>
    <definedName name="jreszjz" localSheetId="9" hidden="1">{#N/A,#N/A,FALSE,"informes"}</definedName>
    <definedName name="jreszjz" localSheetId="10" hidden="1">{#N/A,#N/A,FALSE,"informes"}</definedName>
    <definedName name="jreszjz" localSheetId="11" hidden="1">{#N/A,#N/A,FALSE,"informes"}</definedName>
    <definedName name="jreszjz" localSheetId="12" hidden="1">{#N/A,#N/A,FALSE,"informes"}</definedName>
    <definedName name="jreszjz" localSheetId="13" hidden="1">{#N/A,#N/A,FALSE,"informes"}</definedName>
    <definedName name="jreszjz" localSheetId="14" hidden="1">{#N/A,#N/A,FALSE,"informes"}</definedName>
    <definedName name="jreszjz" localSheetId="15" hidden="1">{#N/A,#N/A,FALSE,"informes"}</definedName>
    <definedName name="jreszjz" localSheetId="17" hidden="1">{#N/A,#N/A,FALSE,"informes"}</definedName>
    <definedName name="jreszjz" localSheetId="18" hidden="1">{#N/A,#N/A,FALSE,"informes"}</definedName>
    <definedName name="jreszjz" localSheetId="19" hidden="1">{#N/A,#N/A,FALSE,"informes"}</definedName>
    <definedName name="jreszjz" localSheetId="20" hidden="1">{#N/A,#N/A,FALSE,"informes"}</definedName>
    <definedName name="jreszjz" localSheetId="21" hidden="1">{#N/A,#N/A,FALSE,"informes"}</definedName>
    <definedName name="jreszjz" localSheetId="22" hidden="1">{#N/A,#N/A,FALSE,"informes"}</definedName>
    <definedName name="jreszjz" localSheetId="29" hidden="1">{#N/A,#N/A,FALSE,"informes"}</definedName>
    <definedName name="jreszjz" localSheetId="32" hidden="1">{#N/A,#N/A,FALSE,"informes"}</definedName>
    <definedName name="jreszjz" localSheetId="34" hidden="1">{#N/A,#N/A,FALSE,"informes"}</definedName>
    <definedName name="jreszjz" localSheetId="36" hidden="1">{#N/A,#N/A,FALSE,"informes"}</definedName>
    <definedName name="jreszjz" localSheetId="39" hidden="1">{#N/A,#N/A,FALSE,"informes"}</definedName>
    <definedName name="jreszjz" localSheetId="45" hidden="1">{#N/A,#N/A,FALSE,"informes"}</definedName>
    <definedName name="jreszjz" localSheetId="54" hidden="1">{#N/A,#N/A,FALSE,"informes"}</definedName>
    <definedName name="jreszjz" localSheetId="55" hidden="1">{#N/A,#N/A,FALSE,"informes"}</definedName>
    <definedName name="jreszjz" localSheetId="56" hidden="1">{#N/A,#N/A,FALSE,"informes"}</definedName>
    <definedName name="jreszjz" localSheetId="59" hidden="1">{#N/A,#N/A,FALSE,"informes"}</definedName>
    <definedName name="jreszjz" localSheetId="62" hidden="1">{#N/A,#N/A,FALSE,"informes"}</definedName>
    <definedName name="jreszjz" localSheetId="78" hidden="1">{#N/A,#N/A,FALSE,"informes"}</definedName>
    <definedName name="jreszjz" localSheetId="79" hidden="1">{#N/A,#N/A,FALSE,"informes"}</definedName>
    <definedName name="jreszjz" localSheetId="80" hidden="1">{#N/A,#N/A,FALSE,"informes"}</definedName>
    <definedName name="jreszjz" localSheetId="83" hidden="1">{#N/A,#N/A,FALSE,"informes"}</definedName>
    <definedName name="jreszjz" localSheetId="86" hidden="1">{#N/A,#N/A,FALSE,"informes"}</definedName>
    <definedName name="jreszjz" localSheetId="46" hidden="1">{#N/A,#N/A,FALSE,"informes"}</definedName>
    <definedName name="jreszjz" localSheetId="37" hidden="1">{#N/A,#N/A,FALSE,"informes"}</definedName>
    <definedName name="jreszjz" localSheetId="38" hidden="1">{#N/A,#N/A,FALSE,"informes"}</definedName>
    <definedName name="jreszjz" localSheetId="40" hidden="1">{#N/A,#N/A,FALSE,"informes"}</definedName>
    <definedName name="jreszjz" localSheetId="23" hidden="1">{#N/A,#N/A,FALSE,"informes"}</definedName>
    <definedName name="jreszjz" localSheetId="24" hidden="1">{#N/A,#N/A,FALSE,"informes"}</definedName>
    <definedName name="jreszjz" localSheetId="25" hidden="1">{#N/A,#N/A,FALSE,"informes"}</definedName>
    <definedName name="jreszjz" localSheetId="26" hidden="1">{#N/A,#N/A,FALSE,"informes"}</definedName>
    <definedName name="jreszjz" localSheetId="27" hidden="1">{#N/A,#N/A,FALSE,"informes"}</definedName>
    <definedName name="jreszjz" localSheetId="28" hidden="1">{#N/A,#N/A,FALSE,"informes"}</definedName>
    <definedName name="jreszjz" localSheetId="33" hidden="1">{#N/A,#N/A,FALSE,"informes"}</definedName>
    <definedName name="jreszjz" localSheetId="35" hidden="1">{#N/A,#N/A,FALSE,"informes"}</definedName>
    <definedName name="jreszjz" localSheetId="41" hidden="1">{#N/A,#N/A,FALSE,"informes"}</definedName>
    <definedName name="jreszjz" localSheetId="43" hidden="1">{#N/A,#N/A,FALSE,"informes"}</definedName>
    <definedName name="jreszjz" localSheetId="87" hidden="1">{#N/A,#N/A,FALSE,"informes"}</definedName>
    <definedName name="jreszjz" hidden="1">{#N/A,#N/A,FALSE,"informes"}</definedName>
    <definedName name="jrxsyktuod" localSheetId="7" hidden="1">{#N/A,#N/A,FALSE,"informes"}</definedName>
    <definedName name="jrxsyktuod" localSheetId="8" hidden="1">{#N/A,#N/A,FALSE,"informes"}</definedName>
    <definedName name="jrxsyktuod" localSheetId="9" hidden="1">{#N/A,#N/A,FALSE,"informes"}</definedName>
    <definedName name="jrxsyktuod" localSheetId="10" hidden="1">{#N/A,#N/A,FALSE,"informes"}</definedName>
    <definedName name="jrxsyktuod" localSheetId="11" hidden="1">{#N/A,#N/A,FALSE,"informes"}</definedName>
    <definedName name="jrxsyktuod" localSheetId="12" hidden="1">{#N/A,#N/A,FALSE,"informes"}</definedName>
    <definedName name="jrxsyktuod" localSheetId="13" hidden="1">{#N/A,#N/A,FALSE,"informes"}</definedName>
    <definedName name="jrxsyktuod" localSheetId="14" hidden="1">{#N/A,#N/A,FALSE,"informes"}</definedName>
    <definedName name="jrxsyktuod" localSheetId="15" hidden="1">{#N/A,#N/A,FALSE,"informes"}</definedName>
    <definedName name="jrxsyktuod" localSheetId="17" hidden="1">{#N/A,#N/A,FALSE,"informes"}</definedName>
    <definedName name="jrxsyktuod" localSheetId="18" hidden="1">{#N/A,#N/A,FALSE,"informes"}</definedName>
    <definedName name="jrxsyktuod" localSheetId="19" hidden="1">{#N/A,#N/A,FALSE,"informes"}</definedName>
    <definedName name="jrxsyktuod" localSheetId="20" hidden="1">{#N/A,#N/A,FALSE,"informes"}</definedName>
    <definedName name="jrxsyktuod" localSheetId="21" hidden="1">{#N/A,#N/A,FALSE,"informes"}</definedName>
    <definedName name="jrxsyktuod" localSheetId="22" hidden="1">{#N/A,#N/A,FALSE,"informes"}</definedName>
    <definedName name="jrxsyktuod" localSheetId="29" hidden="1">{#N/A,#N/A,FALSE,"informes"}</definedName>
    <definedName name="jrxsyktuod" localSheetId="32" hidden="1">{#N/A,#N/A,FALSE,"informes"}</definedName>
    <definedName name="jrxsyktuod" localSheetId="34" hidden="1">{#N/A,#N/A,FALSE,"informes"}</definedName>
    <definedName name="jrxsyktuod" localSheetId="36" hidden="1">{#N/A,#N/A,FALSE,"informes"}</definedName>
    <definedName name="jrxsyktuod" localSheetId="39" hidden="1">{#N/A,#N/A,FALSE,"informes"}</definedName>
    <definedName name="jrxsyktuod" localSheetId="45" hidden="1">{#N/A,#N/A,FALSE,"informes"}</definedName>
    <definedName name="jrxsyktuod" localSheetId="54" hidden="1">{#N/A,#N/A,FALSE,"informes"}</definedName>
    <definedName name="jrxsyktuod" localSheetId="55" hidden="1">{#N/A,#N/A,FALSE,"informes"}</definedName>
    <definedName name="jrxsyktuod" localSheetId="56" hidden="1">{#N/A,#N/A,FALSE,"informes"}</definedName>
    <definedName name="jrxsyktuod" localSheetId="59" hidden="1">{#N/A,#N/A,FALSE,"informes"}</definedName>
    <definedName name="jrxsyktuod" localSheetId="62" hidden="1">{#N/A,#N/A,FALSE,"informes"}</definedName>
    <definedName name="jrxsyktuod" localSheetId="78" hidden="1">{#N/A,#N/A,FALSE,"informes"}</definedName>
    <definedName name="jrxsyktuod" localSheetId="79" hidden="1">{#N/A,#N/A,FALSE,"informes"}</definedName>
    <definedName name="jrxsyktuod" localSheetId="80" hidden="1">{#N/A,#N/A,FALSE,"informes"}</definedName>
    <definedName name="jrxsyktuod" localSheetId="83" hidden="1">{#N/A,#N/A,FALSE,"informes"}</definedName>
    <definedName name="jrxsyktuod" localSheetId="86" hidden="1">{#N/A,#N/A,FALSE,"informes"}</definedName>
    <definedName name="jrxsyktuod" localSheetId="46" hidden="1">{#N/A,#N/A,FALSE,"informes"}</definedName>
    <definedName name="jrxsyktuod" localSheetId="37" hidden="1">{#N/A,#N/A,FALSE,"informes"}</definedName>
    <definedName name="jrxsyktuod" localSheetId="38" hidden="1">{#N/A,#N/A,FALSE,"informes"}</definedName>
    <definedName name="jrxsyktuod" localSheetId="40" hidden="1">{#N/A,#N/A,FALSE,"informes"}</definedName>
    <definedName name="jrxsyktuod" localSheetId="23" hidden="1">{#N/A,#N/A,FALSE,"informes"}</definedName>
    <definedName name="jrxsyktuod" localSheetId="24" hidden="1">{#N/A,#N/A,FALSE,"informes"}</definedName>
    <definedName name="jrxsyktuod" localSheetId="25" hidden="1">{#N/A,#N/A,FALSE,"informes"}</definedName>
    <definedName name="jrxsyktuod" localSheetId="26" hidden="1">{#N/A,#N/A,FALSE,"informes"}</definedName>
    <definedName name="jrxsyktuod" localSheetId="27" hidden="1">{#N/A,#N/A,FALSE,"informes"}</definedName>
    <definedName name="jrxsyktuod" localSheetId="28" hidden="1">{#N/A,#N/A,FALSE,"informes"}</definedName>
    <definedName name="jrxsyktuod" localSheetId="33" hidden="1">{#N/A,#N/A,FALSE,"informes"}</definedName>
    <definedName name="jrxsyktuod" localSheetId="35" hidden="1">{#N/A,#N/A,FALSE,"informes"}</definedName>
    <definedName name="jrxsyktuod" localSheetId="41" hidden="1">{#N/A,#N/A,FALSE,"informes"}</definedName>
    <definedName name="jrxsyktuod" localSheetId="43" hidden="1">{#N/A,#N/A,FALSE,"informes"}</definedName>
    <definedName name="jrxsyktuod" localSheetId="87" hidden="1">{#N/A,#N/A,FALSE,"informes"}</definedName>
    <definedName name="jrxsyktuod" hidden="1">{#N/A,#N/A,FALSE,"informes"}</definedName>
    <definedName name="JU" localSheetId="7" hidden="1">{#N/A,#N/A,FALSE,"informes"}</definedName>
    <definedName name="JU" localSheetId="8" hidden="1">{#N/A,#N/A,FALSE,"informes"}</definedName>
    <definedName name="JU" localSheetId="10" hidden="1">{#N/A,#N/A,FALSE,"informes"}</definedName>
    <definedName name="JU" localSheetId="11" hidden="1">{#N/A,#N/A,FALSE,"informes"}</definedName>
    <definedName name="JU" localSheetId="12" hidden="1">{#N/A,#N/A,FALSE,"informes"}</definedName>
    <definedName name="JU" localSheetId="13" hidden="1">{#N/A,#N/A,FALSE,"informes"}</definedName>
    <definedName name="JU" localSheetId="14" hidden="1">{#N/A,#N/A,FALSE,"informes"}</definedName>
    <definedName name="JU" localSheetId="15" hidden="1">{#N/A,#N/A,FALSE,"informes"}</definedName>
    <definedName name="JU" localSheetId="17" hidden="1">{#N/A,#N/A,FALSE,"informes"}</definedName>
    <definedName name="JU" localSheetId="18" hidden="1">{#N/A,#N/A,FALSE,"informes"}</definedName>
    <definedName name="JU" localSheetId="19" hidden="1">{#N/A,#N/A,FALSE,"informes"}</definedName>
    <definedName name="JU" localSheetId="20" hidden="1">{#N/A,#N/A,FALSE,"informes"}</definedName>
    <definedName name="JU" localSheetId="21" hidden="1">{#N/A,#N/A,FALSE,"informes"}</definedName>
    <definedName name="JU" localSheetId="22" hidden="1">{#N/A,#N/A,FALSE,"informes"}</definedName>
    <definedName name="JU" localSheetId="29" hidden="1">{#N/A,#N/A,FALSE,"informes"}</definedName>
    <definedName name="JU" localSheetId="32" hidden="1">{#N/A,#N/A,FALSE,"informes"}</definedName>
    <definedName name="JU" localSheetId="34" hidden="1">{#N/A,#N/A,FALSE,"informes"}</definedName>
    <definedName name="JU" localSheetId="36" hidden="1">{#N/A,#N/A,FALSE,"informes"}</definedName>
    <definedName name="JU" localSheetId="39" hidden="1">{#N/A,#N/A,FALSE,"informes"}</definedName>
    <definedName name="JU" localSheetId="45" hidden="1">{#N/A,#N/A,FALSE,"informes"}</definedName>
    <definedName name="JU" localSheetId="46" hidden="1">{#N/A,#N/A,FALSE,"informes"}</definedName>
    <definedName name="JU" localSheetId="37" hidden="1">{#N/A,#N/A,FALSE,"informes"}</definedName>
    <definedName name="JU" localSheetId="38" hidden="1">{#N/A,#N/A,FALSE,"informes"}</definedName>
    <definedName name="JU" localSheetId="40" hidden="1">{#N/A,#N/A,FALSE,"informes"}</definedName>
    <definedName name="JU" localSheetId="23" hidden="1">{#N/A,#N/A,FALSE,"informes"}</definedName>
    <definedName name="JU" localSheetId="24" hidden="1">{#N/A,#N/A,FALSE,"informes"}</definedName>
    <definedName name="JU" localSheetId="25" hidden="1">{#N/A,#N/A,FALSE,"informes"}</definedName>
    <definedName name="JU" localSheetId="26" hidden="1">{#N/A,#N/A,FALSE,"informes"}</definedName>
    <definedName name="JU" localSheetId="27" hidden="1">{#N/A,#N/A,FALSE,"informes"}</definedName>
    <definedName name="JU" localSheetId="28" hidden="1">{#N/A,#N/A,FALSE,"informes"}</definedName>
    <definedName name="JU" localSheetId="33" hidden="1">{#N/A,#N/A,FALSE,"informes"}</definedName>
    <definedName name="JU" localSheetId="35" hidden="1">{#N/A,#N/A,FALSE,"informes"}</definedName>
    <definedName name="JU" localSheetId="41" hidden="1">{#N/A,#N/A,FALSE,"informes"}</definedName>
    <definedName name="JU" localSheetId="43" hidden="1">{#N/A,#N/A,FALSE,"informes"}</definedName>
    <definedName name="JU" hidden="1">{#N/A,#N/A,FALSE,"informes"}</definedName>
    <definedName name="Jul" localSheetId="187">#REF!</definedName>
    <definedName name="Jul" localSheetId="188">#REF!</definedName>
    <definedName name="Jul" localSheetId="7">#REF!</definedName>
    <definedName name="Jul" localSheetId="9">#REF!</definedName>
    <definedName name="Jul" localSheetId="18">#REF!</definedName>
    <definedName name="Jul" localSheetId="19">#REF!</definedName>
    <definedName name="Jul" localSheetId="20">#REF!</definedName>
    <definedName name="Jul" localSheetId="21">#REF!</definedName>
    <definedName name="Jul" localSheetId="22">#REF!</definedName>
    <definedName name="Jul" localSheetId="45">#REF!</definedName>
    <definedName name="Jul" localSheetId="54">#REF!</definedName>
    <definedName name="Jul" localSheetId="46">#REF!</definedName>
    <definedName name="Jul" localSheetId="41">#REF!</definedName>
    <definedName name="Jul" localSheetId="43">#REF!</definedName>
    <definedName name="Jul">#REF!</definedName>
    <definedName name="JUL._89" localSheetId="7">#REF!</definedName>
    <definedName name="JUL._89" localSheetId="22">#REF!</definedName>
    <definedName name="JUL._89" localSheetId="32">#REF!</definedName>
    <definedName name="JUL._89" localSheetId="34">#REF!</definedName>
    <definedName name="JUL._89" localSheetId="36">#REF!</definedName>
    <definedName name="JUL._89" localSheetId="39">#REF!</definedName>
    <definedName name="JUL._89" localSheetId="45">#REF!</definedName>
    <definedName name="JUL._89" localSheetId="46">#REF!</definedName>
    <definedName name="JUL._89" localSheetId="37">#REF!</definedName>
    <definedName name="JUL._89" localSheetId="38">#REF!</definedName>
    <definedName name="JUL._89" localSheetId="40">#REF!</definedName>
    <definedName name="JUL._89" localSheetId="33">#REF!</definedName>
    <definedName name="JUL._89" localSheetId="35">#REF!</definedName>
    <definedName name="JUL._89" localSheetId="41">#REF!</definedName>
    <definedName name="JUL._89" localSheetId="43">#REF!</definedName>
    <definedName name="JUL._89">#REF!</definedName>
    <definedName name="Julio09" localSheetId="7">#REF!</definedName>
    <definedName name="Julio09" localSheetId="22">#REF!</definedName>
    <definedName name="Julio09" localSheetId="32">#REF!</definedName>
    <definedName name="Julio09" localSheetId="34">#REF!</definedName>
    <definedName name="Julio09" localSheetId="36">#REF!</definedName>
    <definedName name="Julio09" localSheetId="39">#REF!</definedName>
    <definedName name="Julio09" localSheetId="46">#REF!</definedName>
    <definedName name="Julio09" localSheetId="37">#REF!</definedName>
    <definedName name="Julio09" localSheetId="38">#REF!</definedName>
    <definedName name="Julio09" localSheetId="40">#REF!</definedName>
    <definedName name="Julio09" localSheetId="33">#REF!</definedName>
    <definedName name="Julio09" localSheetId="35">#REF!</definedName>
    <definedName name="Julio09" localSheetId="41">#REF!</definedName>
    <definedName name="Julio09" localSheetId="43">#REF!</definedName>
    <definedName name="Julio09">#REF!</definedName>
    <definedName name="Jun" localSheetId="187">#REF!</definedName>
    <definedName name="Jun" localSheetId="188">#REF!</definedName>
    <definedName name="Jun" localSheetId="7">#REF!</definedName>
    <definedName name="Jun" localSheetId="9">#REF!</definedName>
    <definedName name="Jun" localSheetId="18">#REF!</definedName>
    <definedName name="Jun" localSheetId="19">#REF!</definedName>
    <definedName name="Jun" localSheetId="20">#REF!</definedName>
    <definedName name="Jun" localSheetId="21">#REF!</definedName>
    <definedName name="Jun" localSheetId="22">#REF!</definedName>
    <definedName name="Jun" localSheetId="45">#REF!</definedName>
    <definedName name="Jun" localSheetId="54">#REF!</definedName>
    <definedName name="Jun" localSheetId="46">#REF!</definedName>
    <definedName name="Jun" localSheetId="41">#REF!</definedName>
    <definedName name="Jun" localSheetId="43">#REF!</definedName>
    <definedName name="Jun">#REF!</definedName>
    <definedName name="JUN._89" localSheetId="7">#REF!</definedName>
    <definedName name="JUN._89" localSheetId="22">#REF!</definedName>
    <definedName name="JUN._89" localSheetId="32">#REF!</definedName>
    <definedName name="JUN._89" localSheetId="34">#REF!</definedName>
    <definedName name="JUN._89" localSheetId="36">#REF!</definedName>
    <definedName name="JUN._89" localSheetId="39">#REF!</definedName>
    <definedName name="JUN._89" localSheetId="45">#REF!</definedName>
    <definedName name="JUN._89" localSheetId="46">#REF!</definedName>
    <definedName name="JUN._89" localSheetId="37">#REF!</definedName>
    <definedName name="JUN._89" localSheetId="38">#REF!</definedName>
    <definedName name="JUN._89" localSheetId="40">#REF!</definedName>
    <definedName name="JUN._89" localSheetId="33">#REF!</definedName>
    <definedName name="JUN._89" localSheetId="35">#REF!</definedName>
    <definedName name="JUN._89" localSheetId="41">#REF!</definedName>
    <definedName name="JUN._89" localSheetId="43">#REF!</definedName>
    <definedName name="JUN._89">#REF!</definedName>
    <definedName name="k.snkm" localSheetId="7" hidden="1">{"PAGOS DOLARES",#N/A,FALSE,"informes"}</definedName>
    <definedName name="k.snkm" localSheetId="8" hidden="1">{"PAGOS DOLARES",#N/A,FALSE,"informes"}</definedName>
    <definedName name="k.snkm" localSheetId="9" hidden="1">{"PAGOS DOLARES",#N/A,FALSE,"informes"}</definedName>
    <definedName name="k.snkm" localSheetId="10" hidden="1">{"PAGOS DOLARES",#N/A,FALSE,"informes"}</definedName>
    <definedName name="k.snkm" localSheetId="11" hidden="1">{"PAGOS DOLARES",#N/A,FALSE,"informes"}</definedName>
    <definedName name="k.snkm" localSheetId="12" hidden="1">{"PAGOS DOLARES",#N/A,FALSE,"informes"}</definedName>
    <definedName name="k.snkm" localSheetId="13" hidden="1">{"PAGOS DOLARES",#N/A,FALSE,"informes"}</definedName>
    <definedName name="k.snkm" localSheetId="14" hidden="1">{"PAGOS DOLARES",#N/A,FALSE,"informes"}</definedName>
    <definedName name="k.snkm" localSheetId="15" hidden="1">{"PAGOS DOLARES",#N/A,FALSE,"informes"}</definedName>
    <definedName name="k.snkm" localSheetId="17" hidden="1">{"PAGOS DOLARES",#N/A,FALSE,"informes"}</definedName>
    <definedName name="k.snkm" localSheetId="18" hidden="1">{"PAGOS DOLARES",#N/A,FALSE,"informes"}</definedName>
    <definedName name="k.snkm" localSheetId="19" hidden="1">{"PAGOS DOLARES",#N/A,FALSE,"informes"}</definedName>
    <definedName name="k.snkm" localSheetId="20" hidden="1">{"PAGOS DOLARES",#N/A,FALSE,"informes"}</definedName>
    <definedName name="k.snkm" localSheetId="21" hidden="1">{"PAGOS DOLARES",#N/A,FALSE,"informes"}</definedName>
    <definedName name="k.snkm" localSheetId="22" hidden="1">{"PAGOS DOLARES",#N/A,FALSE,"informes"}</definedName>
    <definedName name="k.snkm" localSheetId="29" hidden="1">{"PAGOS DOLARES",#N/A,FALSE,"informes"}</definedName>
    <definedName name="k.snkm" localSheetId="32" hidden="1">{"PAGOS DOLARES",#N/A,FALSE,"informes"}</definedName>
    <definedName name="k.snkm" localSheetId="34" hidden="1">{"PAGOS DOLARES",#N/A,FALSE,"informes"}</definedName>
    <definedName name="k.snkm" localSheetId="36" hidden="1">{"PAGOS DOLARES",#N/A,FALSE,"informes"}</definedName>
    <definedName name="k.snkm" localSheetId="39" hidden="1">{"PAGOS DOLARES",#N/A,FALSE,"informes"}</definedName>
    <definedName name="k.snkm" localSheetId="45" hidden="1">{"PAGOS DOLARES",#N/A,FALSE,"informes"}</definedName>
    <definedName name="k.snkm" localSheetId="54" hidden="1">{"PAGOS DOLARES",#N/A,FALSE,"informes"}</definedName>
    <definedName name="k.snkm" localSheetId="55" hidden="1">{"PAGOS DOLARES",#N/A,FALSE,"informes"}</definedName>
    <definedName name="k.snkm" localSheetId="56" hidden="1">{"PAGOS DOLARES",#N/A,FALSE,"informes"}</definedName>
    <definedName name="k.snkm" localSheetId="59" hidden="1">{"PAGOS DOLARES",#N/A,FALSE,"informes"}</definedName>
    <definedName name="k.snkm" localSheetId="62" hidden="1">{"PAGOS DOLARES",#N/A,FALSE,"informes"}</definedName>
    <definedName name="k.snkm" localSheetId="78" hidden="1">{"PAGOS DOLARES",#N/A,FALSE,"informes"}</definedName>
    <definedName name="k.snkm" localSheetId="79" hidden="1">{"PAGOS DOLARES",#N/A,FALSE,"informes"}</definedName>
    <definedName name="k.snkm" localSheetId="80" hidden="1">{"PAGOS DOLARES",#N/A,FALSE,"informes"}</definedName>
    <definedName name="k.snkm" localSheetId="83" hidden="1">{"PAGOS DOLARES",#N/A,FALSE,"informes"}</definedName>
    <definedName name="k.snkm" localSheetId="86" hidden="1">{"PAGOS DOLARES",#N/A,FALSE,"informes"}</definedName>
    <definedName name="k.snkm" localSheetId="46" hidden="1">{"PAGOS DOLARES",#N/A,FALSE,"informes"}</definedName>
    <definedName name="k.snkm" localSheetId="37" hidden="1">{"PAGOS DOLARES",#N/A,FALSE,"informes"}</definedName>
    <definedName name="k.snkm" localSheetId="38" hidden="1">{"PAGOS DOLARES",#N/A,FALSE,"informes"}</definedName>
    <definedName name="k.snkm" localSheetId="40" hidden="1">{"PAGOS DOLARES",#N/A,FALSE,"informes"}</definedName>
    <definedName name="k.snkm" localSheetId="23" hidden="1">{"PAGOS DOLARES",#N/A,FALSE,"informes"}</definedName>
    <definedName name="k.snkm" localSheetId="24" hidden="1">{"PAGOS DOLARES",#N/A,FALSE,"informes"}</definedName>
    <definedName name="k.snkm" localSheetId="25" hidden="1">{"PAGOS DOLARES",#N/A,FALSE,"informes"}</definedName>
    <definedName name="k.snkm" localSheetId="26" hidden="1">{"PAGOS DOLARES",#N/A,FALSE,"informes"}</definedName>
    <definedName name="k.snkm" localSheetId="27" hidden="1">{"PAGOS DOLARES",#N/A,FALSE,"informes"}</definedName>
    <definedName name="k.snkm" localSheetId="28" hidden="1">{"PAGOS DOLARES",#N/A,FALSE,"informes"}</definedName>
    <definedName name="k.snkm" localSheetId="33" hidden="1">{"PAGOS DOLARES",#N/A,FALSE,"informes"}</definedName>
    <definedName name="k.snkm" localSheetId="35" hidden="1">{"PAGOS DOLARES",#N/A,FALSE,"informes"}</definedName>
    <definedName name="k.snkm" localSheetId="41" hidden="1">{"PAGOS DOLARES",#N/A,FALSE,"informes"}</definedName>
    <definedName name="k.snkm" localSheetId="43" hidden="1">{"PAGOS DOLARES",#N/A,FALSE,"informes"}</definedName>
    <definedName name="k.snkm" localSheetId="87" hidden="1">{"PAGOS DOLARES",#N/A,FALSE,"informes"}</definedName>
    <definedName name="k.snkm" hidden="1">{"PAGOS DOLARES",#N/A,FALSE,"informes"}</definedName>
    <definedName name="KBALANCEVSFMI" localSheetId="185">#REF!</definedName>
    <definedName name="KBALANCEVSFMI" localSheetId="187">#REF!</definedName>
    <definedName name="KBALANCEVSFMI" localSheetId="188">#REF!</definedName>
    <definedName name="KBALANCEVSFMI" localSheetId="7">#REF!</definedName>
    <definedName name="KBALANCEVSFMI" localSheetId="9">#REF!</definedName>
    <definedName name="KBALANCEVSFMI" localSheetId="22">#REF!</definedName>
    <definedName name="KBALANCEVSFMI" localSheetId="45">#REF!</definedName>
    <definedName name="KBALANCEVSFMI" localSheetId="54">#REF!</definedName>
    <definedName name="KBALANCEVSFMI" localSheetId="56">#REF!</definedName>
    <definedName name="KBALANCEVSFMI" localSheetId="59">#REF!</definedName>
    <definedName name="KBALANCEVSFMI" localSheetId="62">#REF!</definedName>
    <definedName name="KBALANCEVSFMI" localSheetId="78">#REF!</definedName>
    <definedName name="KBALANCEVSFMI" localSheetId="80">#REF!</definedName>
    <definedName name="KBALANCEVSFMI" localSheetId="83">#REF!</definedName>
    <definedName name="KBALANCEVSFMI" localSheetId="86">#REF!</definedName>
    <definedName name="KBALANCEVSFMI" localSheetId="46">#REF!</definedName>
    <definedName name="KBALANCEVSFMI" localSheetId="183">#REF!</definedName>
    <definedName name="KBALANCEVSFMI" localSheetId="41">#REF!</definedName>
    <definedName name="KBALANCEVSFMI" localSheetId="43">#REF!</definedName>
    <definedName name="KBALANCEVSFMI">#REF!</definedName>
    <definedName name="kbijdbgea" localSheetId="7" hidden="1">{"PAGOS DOLARES",#N/A,FALSE,"informes"}</definedName>
    <definedName name="kbijdbgea" localSheetId="8" hidden="1">{"PAGOS DOLARES",#N/A,FALSE,"informes"}</definedName>
    <definedName name="kbijdbgea" localSheetId="9" hidden="1">{"PAGOS DOLARES",#N/A,FALSE,"informes"}</definedName>
    <definedName name="kbijdbgea" localSheetId="10" hidden="1">{"PAGOS DOLARES",#N/A,FALSE,"informes"}</definedName>
    <definedName name="kbijdbgea" localSheetId="11" hidden="1">{"PAGOS DOLARES",#N/A,FALSE,"informes"}</definedName>
    <definedName name="kbijdbgea" localSheetId="12" hidden="1">{"PAGOS DOLARES",#N/A,FALSE,"informes"}</definedName>
    <definedName name="kbijdbgea" localSheetId="13" hidden="1">{"PAGOS DOLARES",#N/A,FALSE,"informes"}</definedName>
    <definedName name="kbijdbgea" localSheetId="14" hidden="1">{"PAGOS DOLARES",#N/A,FALSE,"informes"}</definedName>
    <definedName name="kbijdbgea" localSheetId="15" hidden="1">{"PAGOS DOLARES",#N/A,FALSE,"informes"}</definedName>
    <definedName name="kbijdbgea" localSheetId="17" hidden="1">{"PAGOS DOLARES",#N/A,FALSE,"informes"}</definedName>
    <definedName name="kbijdbgea" localSheetId="18" hidden="1">{"PAGOS DOLARES",#N/A,FALSE,"informes"}</definedName>
    <definedName name="kbijdbgea" localSheetId="19" hidden="1">{"PAGOS DOLARES",#N/A,FALSE,"informes"}</definedName>
    <definedName name="kbijdbgea" localSheetId="20" hidden="1">{"PAGOS DOLARES",#N/A,FALSE,"informes"}</definedName>
    <definedName name="kbijdbgea" localSheetId="21" hidden="1">{"PAGOS DOLARES",#N/A,FALSE,"informes"}</definedName>
    <definedName name="kbijdbgea" localSheetId="22" hidden="1">{"PAGOS DOLARES",#N/A,FALSE,"informes"}</definedName>
    <definedName name="kbijdbgea" localSheetId="29" hidden="1">{"PAGOS DOLARES",#N/A,FALSE,"informes"}</definedName>
    <definedName name="kbijdbgea" localSheetId="32" hidden="1">{"PAGOS DOLARES",#N/A,FALSE,"informes"}</definedName>
    <definedName name="kbijdbgea" localSheetId="34" hidden="1">{"PAGOS DOLARES",#N/A,FALSE,"informes"}</definedName>
    <definedName name="kbijdbgea" localSheetId="36" hidden="1">{"PAGOS DOLARES",#N/A,FALSE,"informes"}</definedName>
    <definedName name="kbijdbgea" localSheetId="39" hidden="1">{"PAGOS DOLARES",#N/A,FALSE,"informes"}</definedName>
    <definedName name="kbijdbgea" localSheetId="45" hidden="1">{"PAGOS DOLARES",#N/A,FALSE,"informes"}</definedName>
    <definedName name="kbijdbgea" localSheetId="54" hidden="1">{"PAGOS DOLARES",#N/A,FALSE,"informes"}</definedName>
    <definedName name="kbijdbgea" localSheetId="55" hidden="1">{"PAGOS DOLARES",#N/A,FALSE,"informes"}</definedName>
    <definedName name="kbijdbgea" localSheetId="56" hidden="1">{"PAGOS DOLARES",#N/A,FALSE,"informes"}</definedName>
    <definedName name="kbijdbgea" localSheetId="59" hidden="1">{"PAGOS DOLARES",#N/A,FALSE,"informes"}</definedName>
    <definedName name="kbijdbgea" localSheetId="62" hidden="1">{"PAGOS DOLARES",#N/A,FALSE,"informes"}</definedName>
    <definedName name="kbijdbgea" localSheetId="78" hidden="1">{"PAGOS DOLARES",#N/A,FALSE,"informes"}</definedName>
    <definedName name="kbijdbgea" localSheetId="79" hidden="1">{"PAGOS DOLARES",#N/A,FALSE,"informes"}</definedName>
    <definedName name="kbijdbgea" localSheetId="80" hidden="1">{"PAGOS DOLARES",#N/A,FALSE,"informes"}</definedName>
    <definedName name="kbijdbgea" localSheetId="83" hidden="1">{"PAGOS DOLARES",#N/A,FALSE,"informes"}</definedName>
    <definedName name="kbijdbgea" localSheetId="86" hidden="1">{"PAGOS DOLARES",#N/A,FALSE,"informes"}</definedName>
    <definedName name="kbijdbgea" localSheetId="46" hidden="1">{"PAGOS DOLARES",#N/A,FALSE,"informes"}</definedName>
    <definedName name="kbijdbgea" localSheetId="37" hidden="1">{"PAGOS DOLARES",#N/A,FALSE,"informes"}</definedName>
    <definedName name="kbijdbgea" localSheetId="38" hidden="1">{"PAGOS DOLARES",#N/A,FALSE,"informes"}</definedName>
    <definedName name="kbijdbgea" localSheetId="40" hidden="1">{"PAGOS DOLARES",#N/A,FALSE,"informes"}</definedName>
    <definedName name="kbijdbgea" localSheetId="23" hidden="1">{"PAGOS DOLARES",#N/A,FALSE,"informes"}</definedName>
    <definedName name="kbijdbgea" localSheetId="24" hidden="1">{"PAGOS DOLARES",#N/A,FALSE,"informes"}</definedName>
    <definedName name="kbijdbgea" localSheetId="25" hidden="1">{"PAGOS DOLARES",#N/A,FALSE,"informes"}</definedName>
    <definedName name="kbijdbgea" localSheetId="26" hidden="1">{"PAGOS DOLARES",#N/A,FALSE,"informes"}</definedName>
    <definedName name="kbijdbgea" localSheetId="27" hidden="1">{"PAGOS DOLARES",#N/A,FALSE,"informes"}</definedName>
    <definedName name="kbijdbgea" localSheetId="28" hidden="1">{"PAGOS DOLARES",#N/A,FALSE,"informes"}</definedName>
    <definedName name="kbijdbgea" localSheetId="33" hidden="1">{"PAGOS DOLARES",#N/A,FALSE,"informes"}</definedName>
    <definedName name="kbijdbgea" localSheetId="35" hidden="1">{"PAGOS DOLARES",#N/A,FALSE,"informes"}</definedName>
    <definedName name="kbijdbgea" localSheetId="41" hidden="1">{"PAGOS DOLARES",#N/A,FALSE,"informes"}</definedName>
    <definedName name="kbijdbgea" localSheetId="43" hidden="1">{"PAGOS DOLARES",#N/A,FALSE,"informes"}</definedName>
    <definedName name="kbijdbgea" localSheetId="87" hidden="1">{"PAGOS DOLARES",#N/A,FALSE,"informes"}</definedName>
    <definedName name="kbijdbgea" hidden="1">{"PAGOS DOLARES",#N/A,FALSE,"informes"}</definedName>
    <definedName name="KBJAENB" localSheetId="7" hidden="1">{"INGRESOS DOLARES",#N/A,FALSE,"informes"}</definedName>
    <definedName name="KBJAENB" localSheetId="8" hidden="1">{"INGRESOS DOLARES",#N/A,FALSE,"informes"}</definedName>
    <definedName name="KBJAENB" localSheetId="9" hidden="1">{"INGRESOS DOLARES",#N/A,FALSE,"informes"}</definedName>
    <definedName name="KBJAENB" localSheetId="10" hidden="1">{"INGRESOS DOLARES",#N/A,FALSE,"informes"}</definedName>
    <definedName name="KBJAENB" localSheetId="11" hidden="1">{"INGRESOS DOLARES",#N/A,FALSE,"informes"}</definedName>
    <definedName name="KBJAENB" localSheetId="12" hidden="1">{"INGRESOS DOLARES",#N/A,FALSE,"informes"}</definedName>
    <definedName name="KBJAENB" localSheetId="13" hidden="1">{"INGRESOS DOLARES",#N/A,FALSE,"informes"}</definedName>
    <definedName name="KBJAENB" localSheetId="14" hidden="1">{"INGRESOS DOLARES",#N/A,FALSE,"informes"}</definedName>
    <definedName name="KBJAENB" localSheetId="15" hidden="1">{"INGRESOS DOLARES",#N/A,FALSE,"informes"}</definedName>
    <definedName name="KBJAENB" localSheetId="17" hidden="1">{"INGRESOS DOLARES",#N/A,FALSE,"informes"}</definedName>
    <definedName name="KBJAENB" localSheetId="18" hidden="1">{"INGRESOS DOLARES",#N/A,FALSE,"informes"}</definedName>
    <definedName name="KBJAENB" localSheetId="19" hidden="1">{"INGRESOS DOLARES",#N/A,FALSE,"informes"}</definedName>
    <definedName name="KBJAENB" localSheetId="20" hidden="1">{"INGRESOS DOLARES",#N/A,FALSE,"informes"}</definedName>
    <definedName name="KBJAENB" localSheetId="21" hidden="1">{"INGRESOS DOLARES",#N/A,FALSE,"informes"}</definedName>
    <definedName name="KBJAENB" localSheetId="22" hidden="1">{"INGRESOS DOLARES",#N/A,FALSE,"informes"}</definedName>
    <definedName name="KBJAENB" localSheetId="29" hidden="1">{"INGRESOS DOLARES",#N/A,FALSE,"informes"}</definedName>
    <definedName name="KBJAENB" localSheetId="32" hidden="1">{"INGRESOS DOLARES",#N/A,FALSE,"informes"}</definedName>
    <definedName name="KBJAENB" localSheetId="34" hidden="1">{"INGRESOS DOLARES",#N/A,FALSE,"informes"}</definedName>
    <definedName name="KBJAENB" localSheetId="36" hidden="1">{"INGRESOS DOLARES",#N/A,FALSE,"informes"}</definedName>
    <definedName name="KBJAENB" localSheetId="39" hidden="1">{"INGRESOS DOLARES",#N/A,FALSE,"informes"}</definedName>
    <definedName name="KBJAENB" localSheetId="45" hidden="1">{"INGRESOS DOLARES",#N/A,FALSE,"informes"}</definedName>
    <definedName name="KBJAENB" localSheetId="54" hidden="1">{"INGRESOS DOLARES",#N/A,FALSE,"informes"}</definedName>
    <definedName name="KBJAENB" localSheetId="55" hidden="1">{"INGRESOS DOLARES",#N/A,FALSE,"informes"}</definedName>
    <definedName name="KBJAENB" localSheetId="56" hidden="1">{"INGRESOS DOLARES",#N/A,FALSE,"informes"}</definedName>
    <definedName name="KBJAENB" localSheetId="59" hidden="1">{"INGRESOS DOLARES",#N/A,FALSE,"informes"}</definedName>
    <definedName name="KBJAENB" localSheetId="62" hidden="1">{"INGRESOS DOLARES",#N/A,FALSE,"informes"}</definedName>
    <definedName name="KBJAENB" localSheetId="78" hidden="1">{"INGRESOS DOLARES",#N/A,FALSE,"informes"}</definedName>
    <definedName name="KBJAENB" localSheetId="79" hidden="1">{"INGRESOS DOLARES",#N/A,FALSE,"informes"}</definedName>
    <definedName name="KBJAENB" localSheetId="80" hidden="1">{"INGRESOS DOLARES",#N/A,FALSE,"informes"}</definedName>
    <definedName name="KBJAENB" localSheetId="83" hidden="1">{"INGRESOS DOLARES",#N/A,FALSE,"informes"}</definedName>
    <definedName name="KBJAENB" localSheetId="86" hidden="1">{"INGRESOS DOLARES",#N/A,FALSE,"informes"}</definedName>
    <definedName name="KBJAENB" localSheetId="46" hidden="1">{"INGRESOS DOLARES",#N/A,FALSE,"informes"}</definedName>
    <definedName name="KBJAENB" localSheetId="37" hidden="1">{"INGRESOS DOLARES",#N/A,FALSE,"informes"}</definedName>
    <definedName name="KBJAENB" localSheetId="38" hidden="1">{"INGRESOS DOLARES",#N/A,FALSE,"informes"}</definedName>
    <definedName name="KBJAENB" localSheetId="40" hidden="1">{"INGRESOS DOLARES",#N/A,FALSE,"informes"}</definedName>
    <definedName name="KBJAENB" localSheetId="23" hidden="1">{"INGRESOS DOLARES",#N/A,FALSE,"informes"}</definedName>
    <definedName name="KBJAENB" localSheetId="24" hidden="1">{"INGRESOS DOLARES",#N/A,FALSE,"informes"}</definedName>
    <definedName name="KBJAENB" localSheetId="25" hidden="1">{"INGRESOS DOLARES",#N/A,FALSE,"informes"}</definedName>
    <definedName name="KBJAENB" localSheetId="26" hidden="1">{"INGRESOS DOLARES",#N/A,FALSE,"informes"}</definedName>
    <definedName name="KBJAENB" localSheetId="27" hidden="1">{"INGRESOS DOLARES",#N/A,FALSE,"informes"}</definedName>
    <definedName name="KBJAENB" localSheetId="28" hidden="1">{"INGRESOS DOLARES",#N/A,FALSE,"informes"}</definedName>
    <definedName name="KBJAENB" localSheetId="33" hidden="1">{"INGRESOS DOLARES",#N/A,FALSE,"informes"}</definedName>
    <definedName name="KBJAENB" localSheetId="35" hidden="1">{"INGRESOS DOLARES",#N/A,FALSE,"informes"}</definedName>
    <definedName name="KBJAENB" localSheetId="41" hidden="1">{"INGRESOS DOLARES",#N/A,FALSE,"informes"}</definedName>
    <definedName name="KBJAENB" localSheetId="43" hidden="1">{"INGRESOS DOLARES",#N/A,FALSE,"informes"}</definedName>
    <definedName name="KBJAENB" localSheetId="87" hidden="1">{"INGRESOS DOLARES",#N/A,FALSE,"informes"}</definedName>
    <definedName name="KBJAENB" hidden="1">{"INGRESOS DOLARES",#N/A,FALSE,"informes"}</definedName>
    <definedName name="KDJNHEANBH" localSheetId="7" hidden="1">{"INGRESOS DOLARES",#N/A,FALSE,"informes"}</definedName>
    <definedName name="KDJNHEANBH" localSheetId="8" hidden="1">{"INGRESOS DOLARES",#N/A,FALSE,"informes"}</definedName>
    <definedName name="KDJNHEANBH" localSheetId="9" hidden="1">{"INGRESOS DOLARES",#N/A,FALSE,"informes"}</definedName>
    <definedName name="KDJNHEANBH" localSheetId="10" hidden="1">{"INGRESOS DOLARES",#N/A,FALSE,"informes"}</definedName>
    <definedName name="KDJNHEANBH" localSheetId="11" hidden="1">{"INGRESOS DOLARES",#N/A,FALSE,"informes"}</definedName>
    <definedName name="KDJNHEANBH" localSheetId="12" hidden="1">{"INGRESOS DOLARES",#N/A,FALSE,"informes"}</definedName>
    <definedName name="KDJNHEANBH" localSheetId="13" hidden="1">{"INGRESOS DOLARES",#N/A,FALSE,"informes"}</definedName>
    <definedName name="KDJNHEANBH" localSheetId="14" hidden="1">{"INGRESOS DOLARES",#N/A,FALSE,"informes"}</definedName>
    <definedName name="KDJNHEANBH" localSheetId="15" hidden="1">{"INGRESOS DOLARES",#N/A,FALSE,"informes"}</definedName>
    <definedName name="KDJNHEANBH" localSheetId="17" hidden="1">{"INGRESOS DOLARES",#N/A,FALSE,"informes"}</definedName>
    <definedName name="KDJNHEANBH" localSheetId="18" hidden="1">{"INGRESOS DOLARES",#N/A,FALSE,"informes"}</definedName>
    <definedName name="KDJNHEANBH" localSheetId="19" hidden="1">{"INGRESOS DOLARES",#N/A,FALSE,"informes"}</definedName>
    <definedName name="KDJNHEANBH" localSheetId="20" hidden="1">{"INGRESOS DOLARES",#N/A,FALSE,"informes"}</definedName>
    <definedName name="KDJNHEANBH" localSheetId="21" hidden="1">{"INGRESOS DOLARES",#N/A,FALSE,"informes"}</definedName>
    <definedName name="KDJNHEANBH" localSheetId="22" hidden="1">{"INGRESOS DOLARES",#N/A,FALSE,"informes"}</definedName>
    <definedName name="KDJNHEANBH" localSheetId="29" hidden="1">{"INGRESOS DOLARES",#N/A,FALSE,"informes"}</definedName>
    <definedName name="KDJNHEANBH" localSheetId="32" hidden="1">{"INGRESOS DOLARES",#N/A,FALSE,"informes"}</definedName>
    <definedName name="KDJNHEANBH" localSheetId="34" hidden="1">{"INGRESOS DOLARES",#N/A,FALSE,"informes"}</definedName>
    <definedName name="KDJNHEANBH" localSheetId="36" hidden="1">{"INGRESOS DOLARES",#N/A,FALSE,"informes"}</definedName>
    <definedName name="KDJNHEANBH" localSheetId="39" hidden="1">{"INGRESOS DOLARES",#N/A,FALSE,"informes"}</definedName>
    <definedName name="KDJNHEANBH" localSheetId="45" hidden="1">{"INGRESOS DOLARES",#N/A,FALSE,"informes"}</definedName>
    <definedName name="KDJNHEANBH" localSheetId="54" hidden="1">{"INGRESOS DOLARES",#N/A,FALSE,"informes"}</definedName>
    <definedName name="KDJNHEANBH" localSheetId="55" hidden="1">{"INGRESOS DOLARES",#N/A,FALSE,"informes"}</definedName>
    <definedName name="KDJNHEANBH" localSheetId="56" hidden="1">{"INGRESOS DOLARES",#N/A,FALSE,"informes"}</definedName>
    <definedName name="KDJNHEANBH" localSheetId="59" hidden="1">{"INGRESOS DOLARES",#N/A,FALSE,"informes"}</definedName>
    <definedName name="KDJNHEANBH" localSheetId="62" hidden="1">{"INGRESOS DOLARES",#N/A,FALSE,"informes"}</definedName>
    <definedName name="KDJNHEANBH" localSheetId="78" hidden="1">{"INGRESOS DOLARES",#N/A,FALSE,"informes"}</definedName>
    <definedName name="KDJNHEANBH" localSheetId="79" hidden="1">{"INGRESOS DOLARES",#N/A,FALSE,"informes"}</definedName>
    <definedName name="KDJNHEANBH" localSheetId="80" hidden="1">{"INGRESOS DOLARES",#N/A,FALSE,"informes"}</definedName>
    <definedName name="KDJNHEANBH" localSheetId="83" hidden="1">{"INGRESOS DOLARES",#N/A,FALSE,"informes"}</definedName>
    <definedName name="KDJNHEANBH" localSheetId="86" hidden="1">{"INGRESOS DOLARES",#N/A,FALSE,"informes"}</definedName>
    <definedName name="KDJNHEANBH" localSheetId="46" hidden="1">{"INGRESOS DOLARES",#N/A,FALSE,"informes"}</definedName>
    <definedName name="KDJNHEANBH" localSheetId="37" hidden="1">{"INGRESOS DOLARES",#N/A,FALSE,"informes"}</definedName>
    <definedName name="KDJNHEANBH" localSheetId="38" hidden="1">{"INGRESOS DOLARES",#N/A,FALSE,"informes"}</definedName>
    <definedName name="KDJNHEANBH" localSheetId="40" hidden="1">{"INGRESOS DOLARES",#N/A,FALSE,"informes"}</definedName>
    <definedName name="KDJNHEANBH" localSheetId="23" hidden="1">{"INGRESOS DOLARES",#N/A,FALSE,"informes"}</definedName>
    <definedName name="KDJNHEANBH" localSheetId="24" hidden="1">{"INGRESOS DOLARES",#N/A,FALSE,"informes"}</definedName>
    <definedName name="KDJNHEANBH" localSheetId="25" hidden="1">{"INGRESOS DOLARES",#N/A,FALSE,"informes"}</definedName>
    <definedName name="KDJNHEANBH" localSheetId="26" hidden="1">{"INGRESOS DOLARES",#N/A,FALSE,"informes"}</definedName>
    <definedName name="KDJNHEANBH" localSheetId="27" hidden="1">{"INGRESOS DOLARES",#N/A,FALSE,"informes"}</definedName>
    <definedName name="KDJNHEANBH" localSheetId="28" hidden="1">{"INGRESOS DOLARES",#N/A,FALSE,"informes"}</definedName>
    <definedName name="KDJNHEANBH" localSheetId="33" hidden="1">{"INGRESOS DOLARES",#N/A,FALSE,"informes"}</definedName>
    <definedName name="KDJNHEANBH" localSheetId="35" hidden="1">{"INGRESOS DOLARES",#N/A,FALSE,"informes"}</definedName>
    <definedName name="KDJNHEANBH" localSheetId="41" hidden="1">{"INGRESOS DOLARES",#N/A,FALSE,"informes"}</definedName>
    <definedName name="KDJNHEANBH" localSheetId="43" hidden="1">{"INGRESOS DOLARES",#N/A,FALSE,"informes"}</definedName>
    <definedName name="KDJNHEANBH" localSheetId="87" hidden="1">{"INGRESOS DOLARES",#N/A,FALSE,"informes"}</definedName>
    <definedName name="KDJNHEANBH" hidden="1">{"INGRESOS DOLARES",#N/A,FALSE,"informes"}</definedName>
    <definedName name="kffggg" localSheetId="22">#REF!</definedName>
    <definedName name="kffggg" localSheetId="46">#REF!</definedName>
    <definedName name="kffggg">#REF!</definedName>
    <definedName name="kghs6r4k" localSheetId="7" hidden="1">{#N/A,#N/A,FALSE,"informes"}</definedName>
    <definedName name="kghs6r4k" localSheetId="8" hidden="1">{#N/A,#N/A,FALSE,"informes"}</definedName>
    <definedName name="kghs6r4k" localSheetId="9" hidden="1">{#N/A,#N/A,FALSE,"informes"}</definedName>
    <definedName name="kghs6r4k" localSheetId="10" hidden="1">{#N/A,#N/A,FALSE,"informes"}</definedName>
    <definedName name="kghs6r4k" localSheetId="11" hidden="1">{#N/A,#N/A,FALSE,"informes"}</definedName>
    <definedName name="kghs6r4k" localSheetId="12" hidden="1">{#N/A,#N/A,FALSE,"informes"}</definedName>
    <definedName name="kghs6r4k" localSheetId="13" hidden="1">{#N/A,#N/A,FALSE,"informes"}</definedName>
    <definedName name="kghs6r4k" localSheetId="14" hidden="1">{#N/A,#N/A,FALSE,"informes"}</definedName>
    <definedName name="kghs6r4k" localSheetId="15" hidden="1">{#N/A,#N/A,FALSE,"informes"}</definedName>
    <definedName name="kghs6r4k" localSheetId="17" hidden="1">{#N/A,#N/A,FALSE,"informes"}</definedName>
    <definedName name="kghs6r4k" localSheetId="18" hidden="1">{#N/A,#N/A,FALSE,"informes"}</definedName>
    <definedName name="kghs6r4k" localSheetId="19" hidden="1">{#N/A,#N/A,FALSE,"informes"}</definedName>
    <definedName name="kghs6r4k" localSheetId="20" hidden="1">{#N/A,#N/A,FALSE,"informes"}</definedName>
    <definedName name="kghs6r4k" localSheetId="21" hidden="1">{#N/A,#N/A,FALSE,"informes"}</definedName>
    <definedName name="kghs6r4k" localSheetId="22" hidden="1">{#N/A,#N/A,FALSE,"informes"}</definedName>
    <definedName name="kghs6r4k" localSheetId="29" hidden="1">{#N/A,#N/A,FALSE,"informes"}</definedName>
    <definedName name="kghs6r4k" localSheetId="32" hidden="1">{#N/A,#N/A,FALSE,"informes"}</definedName>
    <definedName name="kghs6r4k" localSheetId="34" hidden="1">{#N/A,#N/A,FALSE,"informes"}</definedName>
    <definedName name="kghs6r4k" localSheetId="36" hidden="1">{#N/A,#N/A,FALSE,"informes"}</definedName>
    <definedName name="kghs6r4k" localSheetId="39" hidden="1">{#N/A,#N/A,FALSE,"informes"}</definedName>
    <definedName name="kghs6r4k" localSheetId="45" hidden="1">{#N/A,#N/A,FALSE,"informes"}</definedName>
    <definedName name="kghs6r4k" localSheetId="54" hidden="1">{#N/A,#N/A,FALSE,"informes"}</definedName>
    <definedName name="kghs6r4k" localSheetId="55" hidden="1">{#N/A,#N/A,FALSE,"informes"}</definedName>
    <definedName name="kghs6r4k" localSheetId="56" hidden="1">{#N/A,#N/A,FALSE,"informes"}</definedName>
    <definedName name="kghs6r4k" localSheetId="59" hidden="1">{#N/A,#N/A,FALSE,"informes"}</definedName>
    <definedName name="kghs6r4k" localSheetId="62" hidden="1">{#N/A,#N/A,FALSE,"informes"}</definedName>
    <definedName name="kghs6r4k" localSheetId="78" hidden="1">{#N/A,#N/A,FALSE,"informes"}</definedName>
    <definedName name="kghs6r4k" localSheetId="79" hidden="1">{#N/A,#N/A,FALSE,"informes"}</definedName>
    <definedName name="kghs6r4k" localSheetId="80" hidden="1">{#N/A,#N/A,FALSE,"informes"}</definedName>
    <definedName name="kghs6r4k" localSheetId="83" hidden="1">{#N/A,#N/A,FALSE,"informes"}</definedName>
    <definedName name="kghs6r4k" localSheetId="86" hidden="1">{#N/A,#N/A,FALSE,"informes"}</definedName>
    <definedName name="kghs6r4k" localSheetId="46" hidden="1">{#N/A,#N/A,FALSE,"informes"}</definedName>
    <definedName name="kghs6r4k" localSheetId="37" hidden="1">{#N/A,#N/A,FALSE,"informes"}</definedName>
    <definedName name="kghs6r4k" localSheetId="38" hidden="1">{#N/A,#N/A,FALSE,"informes"}</definedName>
    <definedName name="kghs6r4k" localSheetId="40" hidden="1">{#N/A,#N/A,FALSE,"informes"}</definedName>
    <definedName name="kghs6r4k" localSheetId="23" hidden="1">{#N/A,#N/A,FALSE,"informes"}</definedName>
    <definedName name="kghs6r4k" localSheetId="24" hidden="1">{#N/A,#N/A,FALSE,"informes"}</definedName>
    <definedName name="kghs6r4k" localSheetId="25" hidden="1">{#N/A,#N/A,FALSE,"informes"}</definedName>
    <definedName name="kghs6r4k" localSheetId="26" hidden="1">{#N/A,#N/A,FALSE,"informes"}</definedName>
    <definedName name="kghs6r4k" localSheetId="27" hidden="1">{#N/A,#N/A,FALSE,"informes"}</definedName>
    <definedName name="kghs6r4k" localSheetId="28" hidden="1">{#N/A,#N/A,FALSE,"informes"}</definedName>
    <definedName name="kghs6r4k" localSheetId="33" hidden="1">{#N/A,#N/A,FALSE,"informes"}</definedName>
    <definedName name="kghs6r4k" localSheetId="35" hidden="1">{#N/A,#N/A,FALSE,"informes"}</definedName>
    <definedName name="kghs6r4k" localSheetId="41" hidden="1">{#N/A,#N/A,FALSE,"informes"}</definedName>
    <definedName name="kghs6r4k" localSheetId="43" hidden="1">{#N/A,#N/A,FALSE,"informes"}</definedName>
    <definedName name="kghs6r4k" localSheetId="87" hidden="1">{#N/A,#N/A,FALSE,"informes"}</definedName>
    <definedName name="kghs6r4k" hidden="1">{#N/A,#N/A,FALSE,"informes"}</definedName>
    <definedName name="kjh" localSheetId="8" hidden="1">{"'1999'!$A$1:$F$66"}</definedName>
    <definedName name="kjh" localSheetId="17" hidden="1">{"'1999'!$A$1:$F$66"}</definedName>
    <definedName name="kjh" localSheetId="18" hidden="1">{"'1999'!$A$1:$F$66"}</definedName>
    <definedName name="kjh" localSheetId="19" hidden="1">{"'1999'!$A$1:$F$66"}</definedName>
    <definedName name="kjh" localSheetId="20" hidden="1">{"'1999'!$A$1:$F$66"}</definedName>
    <definedName name="kjh" localSheetId="21" hidden="1">{"'1999'!$A$1:$F$66"}</definedName>
    <definedName name="kjh" localSheetId="22" hidden="1">{"'1999'!$A$1:$F$66"}</definedName>
    <definedName name="kjh" localSheetId="29" hidden="1">{"'1999'!$A$1:$F$66"}</definedName>
    <definedName name="kjh" localSheetId="46" hidden="1">{"'1999'!$A$1:$F$66"}</definedName>
    <definedName name="kjh" localSheetId="23" hidden="1">{"'1999'!$A$1:$F$66"}</definedName>
    <definedName name="kjh" localSheetId="24" hidden="1">{"'1999'!$A$1:$F$66"}</definedName>
    <definedName name="kjh" localSheetId="25" hidden="1">{"'1999'!$A$1:$F$66"}</definedName>
    <definedName name="kjh" localSheetId="26" hidden="1">{"'1999'!$A$1:$F$66"}</definedName>
    <definedName name="kjh" localSheetId="27" hidden="1">{"'1999'!$A$1:$F$66"}</definedName>
    <definedName name="kjh" localSheetId="28" hidden="1">{"'1999'!$A$1:$F$66"}</definedName>
    <definedName name="kjh" hidden="1">{"'1999'!$A$1:$F$66"}</definedName>
    <definedName name="kjhgffffd" localSheetId="8" hidden="1">{"'1999'!$A$1:$F$66"}</definedName>
    <definedName name="kjhgffffd" localSheetId="17" hidden="1">{"'1999'!$A$1:$F$66"}</definedName>
    <definedName name="kjhgffffd" localSheetId="18" hidden="1">{"'1999'!$A$1:$F$66"}</definedName>
    <definedName name="kjhgffffd" localSheetId="19" hidden="1">{"'1999'!$A$1:$F$66"}</definedName>
    <definedName name="kjhgffffd" localSheetId="20" hidden="1">{"'1999'!$A$1:$F$66"}</definedName>
    <definedName name="kjhgffffd" localSheetId="21" hidden="1">{"'1999'!$A$1:$F$66"}</definedName>
    <definedName name="kjhgffffd" localSheetId="22" hidden="1">{"'1999'!$A$1:$F$66"}</definedName>
    <definedName name="kjhgffffd" localSheetId="29" hidden="1">{"'1999'!$A$1:$F$66"}</definedName>
    <definedName name="kjhgffffd" localSheetId="46" hidden="1">{"'1999'!$A$1:$F$66"}</definedName>
    <definedName name="kjhgffffd" localSheetId="23" hidden="1">{"'1999'!$A$1:$F$66"}</definedName>
    <definedName name="kjhgffffd" localSheetId="24" hidden="1">{"'1999'!$A$1:$F$66"}</definedName>
    <definedName name="kjhgffffd" localSheetId="25" hidden="1">{"'1999'!$A$1:$F$66"}</definedName>
    <definedName name="kjhgffffd" localSheetId="26" hidden="1">{"'1999'!$A$1:$F$66"}</definedName>
    <definedName name="kjhgffffd" localSheetId="27" hidden="1">{"'1999'!$A$1:$F$66"}</definedName>
    <definedName name="kjhgffffd" localSheetId="28" hidden="1">{"'1999'!$A$1:$F$66"}</definedName>
    <definedName name="kjhgffffd" hidden="1">{"'1999'!$A$1:$F$66"}</definedName>
    <definedName name="kjnñn" localSheetId="7" hidden="1">#REF!</definedName>
    <definedName name="kjnñn" localSheetId="22" hidden="1">#REF!</definedName>
    <definedName name="kjnñn" localSheetId="32" hidden="1">#REF!</definedName>
    <definedName name="kjnñn" localSheetId="34" hidden="1">#REF!</definedName>
    <definedName name="kjnñn" localSheetId="36" hidden="1">#REF!</definedName>
    <definedName name="kjnñn" localSheetId="39" hidden="1">#REF!</definedName>
    <definedName name="kjnñn" localSheetId="37" hidden="1">#REF!</definedName>
    <definedName name="kjnñn" localSheetId="38" hidden="1">#REF!</definedName>
    <definedName name="kjnñn" localSheetId="40" hidden="1">#REF!</definedName>
    <definedName name="kjnñn" localSheetId="33" hidden="1">#REF!</definedName>
    <definedName name="kjnñn" localSheetId="35" hidden="1">#REF!</definedName>
    <definedName name="kjnñn" localSheetId="41" hidden="1">#REF!</definedName>
    <definedName name="kjnñn" localSheetId="43" hidden="1">#REF!</definedName>
    <definedName name="kjnñn" hidden="1">#REF!</definedName>
    <definedName name="KK" localSheetId="7" hidden="1">{#N/A,#N/A,FALSE,"informes"}</definedName>
    <definedName name="KK" localSheetId="8" hidden="1">{#N/A,#N/A,FALSE,"informes"}</definedName>
    <definedName name="KK" localSheetId="9" hidden="1">{#N/A,#N/A,FALSE,"informes"}</definedName>
    <definedName name="KK" localSheetId="10" hidden="1">{#N/A,#N/A,FALSE,"informes"}</definedName>
    <definedName name="KK" localSheetId="11" hidden="1">{#N/A,#N/A,FALSE,"informes"}</definedName>
    <definedName name="KK" localSheetId="12" hidden="1">{#N/A,#N/A,FALSE,"informes"}</definedName>
    <definedName name="KK" localSheetId="13" hidden="1">{#N/A,#N/A,FALSE,"informes"}</definedName>
    <definedName name="KK" localSheetId="14" hidden="1">{#N/A,#N/A,FALSE,"informes"}</definedName>
    <definedName name="KK" localSheetId="15" hidden="1">{#N/A,#N/A,FALSE,"informes"}</definedName>
    <definedName name="KK" localSheetId="17" hidden="1">{#N/A,#N/A,FALSE,"informes"}</definedName>
    <definedName name="KK" localSheetId="18" hidden="1">{#N/A,#N/A,FALSE,"informes"}</definedName>
    <definedName name="KK" localSheetId="19" hidden="1">{#N/A,#N/A,FALSE,"informes"}</definedName>
    <definedName name="KK" localSheetId="20" hidden="1">{#N/A,#N/A,FALSE,"informes"}</definedName>
    <definedName name="KK" localSheetId="21" hidden="1">{#N/A,#N/A,FALSE,"informes"}</definedName>
    <definedName name="KK" localSheetId="22" hidden="1">{#N/A,#N/A,FALSE,"informes"}</definedName>
    <definedName name="KK" localSheetId="29" hidden="1">{#N/A,#N/A,FALSE,"informes"}</definedName>
    <definedName name="KK" localSheetId="32" hidden="1">{#N/A,#N/A,FALSE,"informes"}</definedName>
    <definedName name="KK" localSheetId="34" hidden="1">{#N/A,#N/A,FALSE,"informes"}</definedName>
    <definedName name="KK" localSheetId="36" hidden="1">{#N/A,#N/A,FALSE,"informes"}</definedName>
    <definedName name="KK" localSheetId="39" hidden="1">{#N/A,#N/A,FALSE,"informes"}</definedName>
    <definedName name="KK" localSheetId="45" hidden="1">{#N/A,#N/A,FALSE,"informes"}</definedName>
    <definedName name="KK" localSheetId="54" hidden="1">{#N/A,#N/A,FALSE,"informes"}</definedName>
    <definedName name="KK" localSheetId="55" hidden="1">{#N/A,#N/A,FALSE,"informes"}</definedName>
    <definedName name="KK" localSheetId="56" hidden="1">{#N/A,#N/A,FALSE,"informes"}</definedName>
    <definedName name="KK" localSheetId="59" hidden="1">{#N/A,#N/A,FALSE,"informes"}</definedName>
    <definedName name="KK" localSheetId="62" hidden="1">{#N/A,#N/A,FALSE,"informes"}</definedName>
    <definedName name="KK" localSheetId="78" hidden="1">{#N/A,#N/A,FALSE,"informes"}</definedName>
    <definedName name="KK" localSheetId="79" hidden="1">{#N/A,#N/A,FALSE,"informes"}</definedName>
    <definedName name="KK" localSheetId="80" hidden="1">{#N/A,#N/A,FALSE,"informes"}</definedName>
    <definedName name="KK" localSheetId="83" hidden="1">{#N/A,#N/A,FALSE,"informes"}</definedName>
    <definedName name="KK" localSheetId="86" hidden="1">{#N/A,#N/A,FALSE,"informes"}</definedName>
    <definedName name="KK" localSheetId="46" hidden="1">{#N/A,#N/A,FALSE,"informes"}</definedName>
    <definedName name="KK" localSheetId="37" hidden="1">{#N/A,#N/A,FALSE,"informes"}</definedName>
    <definedName name="KK" localSheetId="38" hidden="1">{#N/A,#N/A,FALSE,"informes"}</definedName>
    <definedName name="KK" localSheetId="40" hidden="1">{#N/A,#N/A,FALSE,"informes"}</definedName>
    <definedName name="KK" localSheetId="23" hidden="1">{#N/A,#N/A,FALSE,"informes"}</definedName>
    <definedName name="KK" localSheetId="24" hidden="1">{#N/A,#N/A,FALSE,"informes"}</definedName>
    <definedName name="KK" localSheetId="25" hidden="1">{#N/A,#N/A,FALSE,"informes"}</definedName>
    <definedName name="KK" localSheetId="26" hidden="1">{#N/A,#N/A,FALSE,"informes"}</definedName>
    <definedName name="KK" localSheetId="27" hidden="1">{#N/A,#N/A,FALSE,"informes"}</definedName>
    <definedName name="KK" localSheetId="28" hidden="1">{#N/A,#N/A,FALSE,"informes"}</definedName>
    <definedName name="KK" localSheetId="33" hidden="1">{#N/A,#N/A,FALSE,"informes"}</definedName>
    <definedName name="KK" localSheetId="35" hidden="1">{#N/A,#N/A,FALSE,"informes"}</definedName>
    <definedName name="KK" localSheetId="41" hidden="1">{#N/A,#N/A,FALSE,"informes"}</definedName>
    <definedName name="KK" localSheetId="43" hidden="1">{#N/A,#N/A,FALSE,"informes"}</definedName>
    <definedName name="KK" localSheetId="87" hidden="1">{#N/A,#N/A,FALSE,"informes"}</definedName>
    <definedName name="KK" hidden="1">{#N/A,#N/A,FALSE,"informes"}</definedName>
    <definedName name="kkkk" localSheetId="7">#REF!</definedName>
    <definedName name="kkkk" localSheetId="9">#REF!</definedName>
    <definedName name="kkkk" localSheetId="22">#REF!</definedName>
    <definedName name="kkkk" localSheetId="45">#REF!</definedName>
    <definedName name="kkkk" localSheetId="46">#REF!</definedName>
    <definedName name="kkkk" localSheetId="41">#REF!</definedName>
    <definedName name="kkkk" localSheetId="43">#REF!</definedName>
    <definedName name="kkkk">#REF!</definedName>
    <definedName name="kkl" localSheetId="7">#REF!</definedName>
    <definedName name="kkl" localSheetId="22">#REF!</definedName>
    <definedName name="kkl" localSheetId="32">#REF!</definedName>
    <definedName name="kkl" localSheetId="34">#REF!</definedName>
    <definedName name="kkl" localSheetId="36">#REF!</definedName>
    <definedName name="kkl" localSheetId="39">#REF!</definedName>
    <definedName name="kkl" localSheetId="46">#REF!</definedName>
    <definedName name="kkl" localSheetId="37">#REF!</definedName>
    <definedName name="kkl" localSheetId="38">#REF!</definedName>
    <definedName name="kkl" localSheetId="40">#REF!</definedName>
    <definedName name="kkl" localSheetId="33">#REF!</definedName>
    <definedName name="kkl" localSheetId="35">#REF!</definedName>
    <definedName name="kkl" localSheetId="41">#REF!</definedName>
    <definedName name="kkl" localSheetId="43">#REF!</definedName>
    <definedName name="kkl">#REF!</definedName>
    <definedName name="kky" localSheetId="7" hidden="1">{#N/A,#N/A,FALSE,"informes"}</definedName>
    <definedName name="kky" localSheetId="8" hidden="1">{#N/A,#N/A,FALSE,"informes"}</definedName>
    <definedName name="kky" localSheetId="9" hidden="1">{#N/A,#N/A,FALSE,"informes"}</definedName>
    <definedName name="kky" localSheetId="10" hidden="1">{#N/A,#N/A,FALSE,"informes"}</definedName>
    <definedName name="kky" localSheetId="11" hidden="1">{#N/A,#N/A,FALSE,"informes"}</definedName>
    <definedName name="kky" localSheetId="12" hidden="1">{#N/A,#N/A,FALSE,"informes"}</definedName>
    <definedName name="kky" localSheetId="13" hidden="1">{#N/A,#N/A,FALSE,"informes"}</definedName>
    <definedName name="kky" localSheetId="14" hidden="1">{#N/A,#N/A,FALSE,"informes"}</definedName>
    <definedName name="kky" localSheetId="15" hidden="1">{#N/A,#N/A,FALSE,"informes"}</definedName>
    <definedName name="kky" localSheetId="17" hidden="1">{#N/A,#N/A,FALSE,"informes"}</definedName>
    <definedName name="kky" localSheetId="18" hidden="1">{#N/A,#N/A,FALSE,"informes"}</definedName>
    <definedName name="kky" localSheetId="19" hidden="1">{#N/A,#N/A,FALSE,"informes"}</definedName>
    <definedName name="kky" localSheetId="20" hidden="1">{#N/A,#N/A,FALSE,"informes"}</definedName>
    <definedName name="kky" localSheetId="21" hidden="1">{#N/A,#N/A,FALSE,"informes"}</definedName>
    <definedName name="kky" localSheetId="22" hidden="1">{#N/A,#N/A,FALSE,"informes"}</definedName>
    <definedName name="kky" localSheetId="29" hidden="1">{#N/A,#N/A,FALSE,"informes"}</definedName>
    <definedName name="kky" localSheetId="32" hidden="1">{#N/A,#N/A,FALSE,"informes"}</definedName>
    <definedName name="kky" localSheetId="34" hidden="1">{#N/A,#N/A,FALSE,"informes"}</definedName>
    <definedName name="kky" localSheetId="36" hidden="1">{#N/A,#N/A,FALSE,"informes"}</definedName>
    <definedName name="kky" localSheetId="39" hidden="1">{#N/A,#N/A,FALSE,"informes"}</definedName>
    <definedName name="kky" localSheetId="45" hidden="1">{#N/A,#N/A,FALSE,"informes"}</definedName>
    <definedName name="kky" localSheetId="54" hidden="1">{#N/A,#N/A,FALSE,"informes"}</definedName>
    <definedName name="kky" localSheetId="55" hidden="1">{#N/A,#N/A,FALSE,"informes"}</definedName>
    <definedName name="kky" localSheetId="56" hidden="1">{#N/A,#N/A,FALSE,"informes"}</definedName>
    <definedName name="kky" localSheetId="59" hidden="1">{#N/A,#N/A,FALSE,"informes"}</definedName>
    <definedName name="kky" localSheetId="62" hidden="1">{#N/A,#N/A,FALSE,"informes"}</definedName>
    <definedName name="kky" localSheetId="78" hidden="1">{#N/A,#N/A,FALSE,"informes"}</definedName>
    <definedName name="kky" localSheetId="79" hidden="1">{#N/A,#N/A,FALSE,"informes"}</definedName>
    <definedName name="kky" localSheetId="80" hidden="1">{#N/A,#N/A,FALSE,"informes"}</definedName>
    <definedName name="kky" localSheetId="83" hidden="1">{#N/A,#N/A,FALSE,"informes"}</definedName>
    <definedName name="kky" localSheetId="86" hidden="1">{#N/A,#N/A,FALSE,"informes"}</definedName>
    <definedName name="kky" localSheetId="46" hidden="1">{#N/A,#N/A,FALSE,"informes"}</definedName>
    <definedName name="kky" localSheetId="37" hidden="1">{#N/A,#N/A,FALSE,"informes"}</definedName>
    <definedName name="kky" localSheetId="38" hidden="1">{#N/A,#N/A,FALSE,"informes"}</definedName>
    <definedName name="kky" localSheetId="40" hidden="1">{#N/A,#N/A,FALSE,"informes"}</definedName>
    <definedName name="kky" localSheetId="23" hidden="1">{#N/A,#N/A,FALSE,"informes"}</definedName>
    <definedName name="kky" localSheetId="24" hidden="1">{#N/A,#N/A,FALSE,"informes"}</definedName>
    <definedName name="kky" localSheetId="25" hidden="1">{#N/A,#N/A,FALSE,"informes"}</definedName>
    <definedName name="kky" localSheetId="26" hidden="1">{#N/A,#N/A,FALSE,"informes"}</definedName>
    <definedName name="kky" localSheetId="27" hidden="1">{#N/A,#N/A,FALSE,"informes"}</definedName>
    <definedName name="kky" localSheetId="28" hidden="1">{#N/A,#N/A,FALSE,"informes"}</definedName>
    <definedName name="kky" localSheetId="33" hidden="1">{#N/A,#N/A,FALSE,"informes"}</definedName>
    <definedName name="kky" localSheetId="35" hidden="1">{#N/A,#N/A,FALSE,"informes"}</definedName>
    <definedName name="kky" localSheetId="41" hidden="1">{#N/A,#N/A,FALSE,"informes"}</definedName>
    <definedName name="kky" localSheetId="43" hidden="1">{#N/A,#N/A,FALSE,"informes"}</definedName>
    <definedName name="kky" localSheetId="87" hidden="1">{#N/A,#N/A,FALSE,"informes"}</definedName>
    <definedName name="kky" hidden="1">{#N/A,#N/A,FALSE,"informes"}</definedName>
    <definedName name="KOL" localSheetId="7" hidden="1">{#N/A,#N/A,FALSE,"informes"}</definedName>
    <definedName name="KOL" localSheetId="8" hidden="1">{#N/A,#N/A,FALSE,"informes"}</definedName>
    <definedName name="KOL" localSheetId="10" hidden="1">{#N/A,#N/A,FALSE,"informes"}</definedName>
    <definedName name="KOL" localSheetId="11" hidden="1">{#N/A,#N/A,FALSE,"informes"}</definedName>
    <definedName name="KOL" localSheetId="12" hidden="1">{#N/A,#N/A,FALSE,"informes"}</definedName>
    <definedName name="KOL" localSheetId="13" hidden="1">{#N/A,#N/A,FALSE,"informes"}</definedName>
    <definedName name="KOL" localSheetId="14" hidden="1">{#N/A,#N/A,FALSE,"informes"}</definedName>
    <definedName name="KOL" localSheetId="15" hidden="1">{#N/A,#N/A,FALSE,"informes"}</definedName>
    <definedName name="KOL" localSheetId="17" hidden="1">{#N/A,#N/A,FALSE,"informes"}</definedName>
    <definedName name="KOL" localSheetId="18" hidden="1">{#N/A,#N/A,FALSE,"informes"}</definedName>
    <definedName name="KOL" localSheetId="19" hidden="1">{#N/A,#N/A,FALSE,"informes"}</definedName>
    <definedName name="KOL" localSheetId="20" hidden="1">{#N/A,#N/A,FALSE,"informes"}</definedName>
    <definedName name="KOL" localSheetId="21" hidden="1">{#N/A,#N/A,FALSE,"informes"}</definedName>
    <definedName name="KOL" localSheetId="22" hidden="1">{#N/A,#N/A,FALSE,"informes"}</definedName>
    <definedName name="KOL" localSheetId="29" hidden="1">{#N/A,#N/A,FALSE,"informes"}</definedName>
    <definedName name="KOL" localSheetId="32" hidden="1">{#N/A,#N/A,FALSE,"informes"}</definedName>
    <definedName name="KOL" localSheetId="34" hidden="1">{#N/A,#N/A,FALSE,"informes"}</definedName>
    <definedName name="KOL" localSheetId="36" hidden="1">{#N/A,#N/A,FALSE,"informes"}</definedName>
    <definedName name="KOL" localSheetId="39" hidden="1">{#N/A,#N/A,FALSE,"informes"}</definedName>
    <definedName name="KOL" localSheetId="45" hidden="1">{#N/A,#N/A,FALSE,"informes"}</definedName>
    <definedName name="KOL" localSheetId="46" hidden="1">{#N/A,#N/A,FALSE,"informes"}</definedName>
    <definedName name="KOL" localSheetId="37" hidden="1">{#N/A,#N/A,FALSE,"informes"}</definedName>
    <definedName name="KOL" localSheetId="38" hidden="1">{#N/A,#N/A,FALSE,"informes"}</definedName>
    <definedName name="KOL" localSheetId="40" hidden="1">{#N/A,#N/A,FALSE,"informes"}</definedName>
    <definedName name="KOL" localSheetId="23" hidden="1">{#N/A,#N/A,FALSE,"informes"}</definedName>
    <definedName name="KOL" localSheetId="24" hidden="1">{#N/A,#N/A,FALSE,"informes"}</definedName>
    <definedName name="KOL" localSheetId="25" hidden="1">{#N/A,#N/A,FALSE,"informes"}</definedName>
    <definedName name="KOL" localSheetId="26" hidden="1">{#N/A,#N/A,FALSE,"informes"}</definedName>
    <definedName name="KOL" localSheetId="27" hidden="1">{#N/A,#N/A,FALSE,"informes"}</definedName>
    <definedName name="KOL" localSheetId="28" hidden="1">{#N/A,#N/A,FALSE,"informes"}</definedName>
    <definedName name="KOL" localSheetId="33" hidden="1">{#N/A,#N/A,FALSE,"informes"}</definedName>
    <definedName name="KOL" localSheetId="35" hidden="1">{#N/A,#N/A,FALSE,"informes"}</definedName>
    <definedName name="KOL" localSheetId="41" hidden="1">{#N/A,#N/A,FALSE,"informes"}</definedName>
    <definedName name="KOL" localSheetId="43" hidden="1">{#N/A,#N/A,FALSE,"informes"}</definedName>
    <definedName name="KOL" hidden="1">{#N/A,#N/A,FALSE,"informes"}</definedName>
    <definedName name="kryxskrxkl" localSheetId="7" hidden="1">{#N/A,#N/A,FALSE,"informes"}</definedName>
    <definedName name="kryxskrxkl" localSheetId="8" hidden="1">{#N/A,#N/A,FALSE,"informes"}</definedName>
    <definedName name="kryxskrxkl" localSheetId="9" hidden="1">{#N/A,#N/A,FALSE,"informes"}</definedName>
    <definedName name="kryxskrxkl" localSheetId="10" hidden="1">{#N/A,#N/A,FALSE,"informes"}</definedName>
    <definedName name="kryxskrxkl" localSheetId="11" hidden="1">{#N/A,#N/A,FALSE,"informes"}</definedName>
    <definedName name="kryxskrxkl" localSheetId="12" hidden="1">{#N/A,#N/A,FALSE,"informes"}</definedName>
    <definedName name="kryxskrxkl" localSheetId="13" hidden="1">{#N/A,#N/A,FALSE,"informes"}</definedName>
    <definedName name="kryxskrxkl" localSheetId="14" hidden="1">{#N/A,#N/A,FALSE,"informes"}</definedName>
    <definedName name="kryxskrxkl" localSheetId="15" hidden="1">{#N/A,#N/A,FALSE,"informes"}</definedName>
    <definedName name="kryxskrxkl" localSheetId="17" hidden="1">{#N/A,#N/A,FALSE,"informes"}</definedName>
    <definedName name="kryxskrxkl" localSheetId="18" hidden="1">{#N/A,#N/A,FALSE,"informes"}</definedName>
    <definedName name="kryxskrxkl" localSheetId="19" hidden="1">{#N/A,#N/A,FALSE,"informes"}</definedName>
    <definedName name="kryxskrxkl" localSheetId="20" hidden="1">{#N/A,#N/A,FALSE,"informes"}</definedName>
    <definedName name="kryxskrxkl" localSheetId="21" hidden="1">{#N/A,#N/A,FALSE,"informes"}</definedName>
    <definedName name="kryxskrxkl" localSheetId="22" hidden="1">{#N/A,#N/A,FALSE,"informes"}</definedName>
    <definedName name="kryxskrxkl" localSheetId="29" hidden="1">{#N/A,#N/A,FALSE,"informes"}</definedName>
    <definedName name="kryxskrxkl" localSheetId="32" hidden="1">{#N/A,#N/A,FALSE,"informes"}</definedName>
    <definedName name="kryxskrxkl" localSheetId="34" hidden="1">{#N/A,#N/A,FALSE,"informes"}</definedName>
    <definedName name="kryxskrxkl" localSheetId="36" hidden="1">{#N/A,#N/A,FALSE,"informes"}</definedName>
    <definedName name="kryxskrxkl" localSheetId="39" hidden="1">{#N/A,#N/A,FALSE,"informes"}</definedName>
    <definedName name="kryxskrxkl" localSheetId="45" hidden="1">{#N/A,#N/A,FALSE,"informes"}</definedName>
    <definedName name="kryxskrxkl" localSheetId="54" hidden="1">{#N/A,#N/A,FALSE,"informes"}</definedName>
    <definedName name="kryxskrxkl" localSheetId="55" hidden="1">{#N/A,#N/A,FALSE,"informes"}</definedName>
    <definedName name="kryxskrxkl" localSheetId="56" hidden="1">{#N/A,#N/A,FALSE,"informes"}</definedName>
    <definedName name="kryxskrxkl" localSheetId="59" hidden="1">{#N/A,#N/A,FALSE,"informes"}</definedName>
    <definedName name="kryxskrxkl" localSheetId="62" hidden="1">{#N/A,#N/A,FALSE,"informes"}</definedName>
    <definedName name="kryxskrxkl" localSheetId="78" hidden="1">{#N/A,#N/A,FALSE,"informes"}</definedName>
    <definedName name="kryxskrxkl" localSheetId="79" hidden="1">{#N/A,#N/A,FALSE,"informes"}</definedName>
    <definedName name="kryxskrxkl" localSheetId="80" hidden="1">{#N/A,#N/A,FALSE,"informes"}</definedName>
    <definedName name="kryxskrxkl" localSheetId="83" hidden="1">{#N/A,#N/A,FALSE,"informes"}</definedName>
    <definedName name="kryxskrxkl" localSheetId="86" hidden="1">{#N/A,#N/A,FALSE,"informes"}</definedName>
    <definedName name="kryxskrxkl" localSheetId="46" hidden="1">{#N/A,#N/A,FALSE,"informes"}</definedName>
    <definedName name="kryxskrxkl" localSheetId="37" hidden="1">{#N/A,#N/A,FALSE,"informes"}</definedName>
    <definedName name="kryxskrxkl" localSheetId="38" hidden="1">{#N/A,#N/A,FALSE,"informes"}</definedName>
    <definedName name="kryxskrxkl" localSheetId="40" hidden="1">{#N/A,#N/A,FALSE,"informes"}</definedName>
    <definedName name="kryxskrxkl" localSheetId="23" hidden="1">{#N/A,#N/A,FALSE,"informes"}</definedName>
    <definedName name="kryxskrxkl" localSheetId="24" hidden="1">{#N/A,#N/A,FALSE,"informes"}</definedName>
    <definedName name="kryxskrxkl" localSheetId="25" hidden="1">{#N/A,#N/A,FALSE,"informes"}</definedName>
    <definedName name="kryxskrxkl" localSheetId="26" hidden="1">{#N/A,#N/A,FALSE,"informes"}</definedName>
    <definedName name="kryxskrxkl" localSheetId="27" hidden="1">{#N/A,#N/A,FALSE,"informes"}</definedName>
    <definedName name="kryxskrxkl" localSheetId="28" hidden="1">{#N/A,#N/A,FALSE,"informes"}</definedName>
    <definedName name="kryxskrxkl" localSheetId="33" hidden="1">{#N/A,#N/A,FALSE,"informes"}</definedName>
    <definedName name="kryxskrxkl" localSheetId="35" hidden="1">{#N/A,#N/A,FALSE,"informes"}</definedName>
    <definedName name="kryxskrxkl" localSheetId="41" hidden="1">{#N/A,#N/A,FALSE,"informes"}</definedName>
    <definedName name="kryxskrxkl" localSheetId="43" hidden="1">{#N/A,#N/A,FALSE,"informes"}</definedName>
    <definedName name="kryxskrxkl" localSheetId="87" hidden="1">{#N/A,#N/A,FALSE,"informes"}</definedName>
    <definedName name="kryxskrxkl" hidden="1">{#N/A,#N/A,FALSE,"informes"}</definedName>
    <definedName name="lala" localSheetId="8" hidden="1">{"INGRESOS DOLARES",#N/A,FALSE,"informes"}</definedName>
    <definedName name="lala" localSheetId="17" hidden="1">{"INGRESOS DOLARES",#N/A,FALSE,"informes"}</definedName>
    <definedName name="lala" localSheetId="18" hidden="1">{"INGRESOS DOLARES",#N/A,FALSE,"informes"}</definedName>
    <definedName name="lala" localSheetId="19" hidden="1">{"INGRESOS DOLARES",#N/A,FALSE,"informes"}</definedName>
    <definedName name="lala" localSheetId="20" hidden="1">{"INGRESOS DOLARES",#N/A,FALSE,"informes"}</definedName>
    <definedName name="lala" localSheetId="21" hidden="1">{"INGRESOS DOLARES",#N/A,FALSE,"informes"}</definedName>
    <definedName name="lala" localSheetId="22" hidden="1">{"INGRESOS DOLARES",#N/A,FALSE,"informes"}</definedName>
    <definedName name="lala" localSheetId="29" hidden="1">{"INGRESOS DOLARES",#N/A,FALSE,"informes"}</definedName>
    <definedName name="lala" localSheetId="23" hidden="1">{"INGRESOS DOLARES",#N/A,FALSE,"informes"}</definedName>
    <definedName name="lala" localSheetId="24" hidden="1">{"INGRESOS DOLARES",#N/A,FALSE,"informes"}</definedName>
    <definedName name="lala" localSheetId="25" hidden="1">{"INGRESOS DOLARES",#N/A,FALSE,"informes"}</definedName>
    <definedName name="lala" localSheetId="26" hidden="1">{"INGRESOS DOLARES",#N/A,FALSE,"informes"}</definedName>
    <definedName name="lala" localSheetId="27" hidden="1">{"INGRESOS DOLARES",#N/A,FALSE,"informes"}</definedName>
    <definedName name="lala" localSheetId="28" hidden="1">{"INGRESOS DOLARES",#N/A,FALSE,"informes"}</definedName>
    <definedName name="lala" hidden="1">{"INGRESOS DOLARES",#N/A,FALSE,"informes"}</definedName>
    <definedName name="largo" localSheetId="7">#REF!</definedName>
    <definedName name="largo" localSheetId="22">#REF!</definedName>
    <definedName name="largo" localSheetId="41">#REF!</definedName>
    <definedName name="largo" localSheetId="43">#REF!</definedName>
    <definedName name="largo">#REF!</definedName>
    <definedName name="LBDM" localSheetId="22">#REF!</definedName>
    <definedName name="LBDM" localSheetId="46">#REF!</definedName>
    <definedName name="LBDM">#REF!</definedName>
    <definedName name="LBFF" localSheetId="22">#REF!</definedName>
    <definedName name="LBFF" localSheetId="46">#REF!</definedName>
    <definedName name="LBFF">#REF!</definedName>
    <definedName name="LBLE" localSheetId="22">#REF!</definedName>
    <definedName name="LBLE" localSheetId="46">#REF!</definedName>
    <definedName name="LBLE">#REF!</definedName>
    <definedName name="LE" localSheetId="7">#REF!</definedName>
    <definedName name="LE" localSheetId="22">#REF!</definedName>
    <definedName name="LE" localSheetId="45">#REF!</definedName>
    <definedName name="LE" localSheetId="46">#REF!</definedName>
    <definedName name="LE" localSheetId="41">#REF!</definedName>
    <definedName name="LE" localSheetId="43">#REF!</definedName>
    <definedName name="LE">#REF!</definedName>
    <definedName name="LEC" localSheetId="22">#REF!</definedName>
    <definedName name="LEC" localSheetId="46">#REF!</definedName>
    <definedName name="LEC">#REF!</definedName>
    <definedName name="LES" localSheetId="7" hidden="1">{#N/A,#N/A,FALSE,"informes"}</definedName>
    <definedName name="LES" localSheetId="8" hidden="1">{#N/A,#N/A,FALSE,"informes"}</definedName>
    <definedName name="LES" localSheetId="10" hidden="1">{#N/A,#N/A,FALSE,"informes"}</definedName>
    <definedName name="LES" localSheetId="11" hidden="1">{#N/A,#N/A,FALSE,"informes"}</definedName>
    <definedName name="LES" localSheetId="12" hidden="1">{#N/A,#N/A,FALSE,"informes"}</definedName>
    <definedName name="LES" localSheetId="13" hidden="1">{#N/A,#N/A,FALSE,"informes"}</definedName>
    <definedName name="LES" localSheetId="14" hidden="1">{#N/A,#N/A,FALSE,"informes"}</definedName>
    <definedName name="LES" localSheetId="15" hidden="1">{#N/A,#N/A,FALSE,"informes"}</definedName>
    <definedName name="LES" localSheetId="17" hidden="1">{#N/A,#N/A,FALSE,"informes"}</definedName>
    <definedName name="LES" localSheetId="18" hidden="1">{#N/A,#N/A,FALSE,"informes"}</definedName>
    <definedName name="LES" localSheetId="19" hidden="1">{#N/A,#N/A,FALSE,"informes"}</definedName>
    <definedName name="LES" localSheetId="20" hidden="1">{#N/A,#N/A,FALSE,"informes"}</definedName>
    <definedName name="LES" localSheetId="21" hidden="1">{#N/A,#N/A,FALSE,"informes"}</definedName>
    <definedName name="LES" localSheetId="22" hidden="1">{#N/A,#N/A,FALSE,"informes"}</definedName>
    <definedName name="LES" localSheetId="29" hidden="1">{#N/A,#N/A,FALSE,"informes"}</definedName>
    <definedName name="LES" localSheetId="32" hidden="1">{#N/A,#N/A,FALSE,"informes"}</definedName>
    <definedName name="LES" localSheetId="34" hidden="1">{#N/A,#N/A,FALSE,"informes"}</definedName>
    <definedName name="LES" localSheetId="36" hidden="1">{#N/A,#N/A,FALSE,"informes"}</definedName>
    <definedName name="LES" localSheetId="39" hidden="1">{#N/A,#N/A,FALSE,"informes"}</definedName>
    <definedName name="LES" localSheetId="45" hidden="1">{#N/A,#N/A,FALSE,"informes"}</definedName>
    <definedName name="LES" localSheetId="46" hidden="1">{#N/A,#N/A,FALSE,"informes"}</definedName>
    <definedName name="LES" localSheetId="37" hidden="1">{#N/A,#N/A,FALSE,"informes"}</definedName>
    <definedName name="LES" localSheetId="38" hidden="1">{#N/A,#N/A,FALSE,"informes"}</definedName>
    <definedName name="LES" localSheetId="40" hidden="1">{#N/A,#N/A,FALSE,"informes"}</definedName>
    <definedName name="LES" localSheetId="23" hidden="1">{#N/A,#N/A,FALSE,"informes"}</definedName>
    <definedName name="LES" localSheetId="24" hidden="1">{#N/A,#N/A,FALSE,"informes"}</definedName>
    <definedName name="LES" localSheetId="25" hidden="1">{#N/A,#N/A,FALSE,"informes"}</definedName>
    <definedName name="LES" localSheetId="26" hidden="1">{#N/A,#N/A,FALSE,"informes"}</definedName>
    <definedName name="LES" localSheetId="27" hidden="1">{#N/A,#N/A,FALSE,"informes"}</definedName>
    <definedName name="LES" localSheetId="28" hidden="1">{#N/A,#N/A,FALSE,"informes"}</definedName>
    <definedName name="LES" localSheetId="33" hidden="1">{#N/A,#N/A,FALSE,"informes"}</definedName>
    <definedName name="LES" localSheetId="35" hidden="1">{#N/A,#N/A,FALSE,"informes"}</definedName>
    <definedName name="LES" localSheetId="41" hidden="1">{#N/A,#N/A,FALSE,"informes"}</definedName>
    <definedName name="LES" localSheetId="43" hidden="1">{#N/A,#N/A,FALSE,"informes"}</definedName>
    <definedName name="LES" hidden="1">{#N/A,#N/A,FALSE,"informes"}</definedName>
    <definedName name="letra" localSheetId="7">#REF!</definedName>
    <definedName name="letra" localSheetId="22">#REF!</definedName>
    <definedName name="letra" localSheetId="41">#REF!</definedName>
    <definedName name="letra" localSheetId="43">#REF!</definedName>
    <definedName name="letra">#REF!</definedName>
    <definedName name="LEYHOYBAQ" localSheetId="22">#REF!</definedName>
    <definedName name="LEYHOYBAQ" localSheetId="46">#REF!</definedName>
    <definedName name="LEYHOYBAQ">#REF!</definedName>
    <definedName name="LEYHOYBOG" localSheetId="22">#REF!</definedName>
    <definedName name="LEYHOYBOG" localSheetId="46">#REF!</definedName>
    <definedName name="LEYHOYBOG">#REF!</definedName>
    <definedName name="LEYHOYBUC" localSheetId="22">#REF!</definedName>
    <definedName name="LEYHOYBUC" localSheetId="46">#REF!</definedName>
    <definedName name="LEYHOYBUC">#REF!</definedName>
    <definedName name="LEYHOYCAL" localSheetId="22">#REF!</definedName>
    <definedName name="LEYHOYCAL" localSheetId="46">#REF!</definedName>
    <definedName name="LEYHOYCAL">#REF!</definedName>
    <definedName name="LEYHOYMED" localSheetId="22">#REF!</definedName>
    <definedName name="LEYHOYMED" localSheetId="46">#REF!</definedName>
    <definedName name="LEYHOYMED">#REF!</definedName>
    <definedName name="LG" localSheetId="7">#REF!</definedName>
    <definedName name="LG" localSheetId="22">#REF!</definedName>
    <definedName name="LG" localSheetId="45">#REF!</definedName>
    <definedName name="LG" localSheetId="46">#REF!</definedName>
    <definedName name="LG" localSheetId="41">#REF!</definedName>
    <definedName name="LG" localSheetId="43">#REF!</definedName>
    <definedName name="LG">#REF!</definedName>
    <definedName name="LGperc" localSheetId="7">#REF!</definedName>
    <definedName name="LGperc" localSheetId="22">#REF!</definedName>
    <definedName name="LGperc" localSheetId="45">#REF!</definedName>
    <definedName name="LGperc" localSheetId="46">#REF!</definedName>
    <definedName name="LGperc" localSheetId="41">#REF!</definedName>
    <definedName name="LGperc" localSheetId="43">#REF!</definedName>
    <definedName name="LGperc">#REF!</definedName>
    <definedName name="LIBRE_00" localSheetId="7">#REF!</definedName>
    <definedName name="LIBRE_00" localSheetId="9">#REF!</definedName>
    <definedName name="LIBRE_00" localSheetId="22">#REF!</definedName>
    <definedName name="LIBRE_00" localSheetId="45">#REF!</definedName>
    <definedName name="LIBRE_00" localSheetId="46">#REF!</definedName>
    <definedName name="LIBRE_00" localSheetId="41">#REF!</definedName>
    <definedName name="LIBRE_00" localSheetId="43">#REF!</definedName>
    <definedName name="LIBRE_00">#REF!</definedName>
    <definedName name="LIBRE_01_RESERVA" localSheetId="7">#REF!</definedName>
    <definedName name="LIBRE_01_RESERVA" localSheetId="9">#REF!</definedName>
    <definedName name="LIBRE_01_RESERVA" localSheetId="22">#REF!</definedName>
    <definedName name="LIBRE_01_RESERVA" localSheetId="45">#REF!</definedName>
    <definedName name="LIBRE_01_RESERVA" localSheetId="46">#REF!</definedName>
    <definedName name="LIBRE_01_RESERVA" localSheetId="41">#REF!</definedName>
    <definedName name="LIBRE_01_RESERVA" localSheetId="43">#REF!</definedName>
    <definedName name="LIBRE_01_RESERVA">#REF!</definedName>
    <definedName name="LIBRE_02" localSheetId="7">#REF!</definedName>
    <definedName name="LIBRE_02" localSheetId="9">#REF!</definedName>
    <definedName name="LIBRE_02" localSheetId="22">#REF!</definedName>
    <definedName name="LIBRE_02" localSheetId="45">#REF!</definedName>
    <definedName name="LIBRE_02" localSheetId="46">#REF!</definedName>
    <definedName name="LIBRE_02" localSheetId="41">#REF!</definedName>
    <definedName name="LIBRE_02" localSheetId="43">#REF!</definedName>
    <definedName name="LIBRE_02">#REF!</definedName>
    <definedName name="LIBRE_94" localSheetId="7">#REF!</definedName>
    <definedName name="LIBRE_94" localSheetId="9">#REF!</definedName>
    <definedName name="LIBRE_94" localSheetId="22">#REF!</definedName>
    <definedName name="LIBRE_94" localSheetId="45">#REF!</definedName>
    <definedName name="LIBRE_94" localSheetId="46">#REF!</definedName>
    <definedName name="LIBRE_94" localSheetId="41">#REF!</definedName>
    <definedName name="LIBRE_94" localSheetId="43">#REF!</definedName>
    <definedName name="LIBRE_94">#REF!</definedName>
    <definedName name="LIBRE_95" localSheetId="7">#REF!</definedName>
    <definedName name="LIBRE_95" localSheetId="9">#REF!</definedName>
    <definedName name="LIBRE_95" localSheetId="22">#REF!</definedName>
    <definedName name="LIBRE_95" localSheetId="45">#REF!</definedName>
    <definedName name="LIBRE_95" localSheetId="46">#REF!</definedName>
    <definedName name="LIBRE_95" localSheetId="41">#REF!</definedName>
    <definedName name="LIBRE_95" localSheetId="43">#REF!</definedName>
    <definedName name="LIBRE_95">#REF!</definedName>
    <definedName name="LIBRE_96" localSheetId="7">#REF!</definedName>
    <definedName name="LIBRE_96" localSheetId="9">#REF!</definedName>
    <definedName name="LIBRE_96" localSheetId="22">#REF!</definedName>
    <definedName name="LIBRE_96" localSheetId="45">#REF!</definedName>
    <definedName name="LIBRE_96" localSheetId="46">#REF!</definedName>
    <definedName name="LIBRE_96" localSheetId="41">#REF!</definedName>
    <definedName name="LIBRE_96" localSheetId="43">#REF!</definedName>
    <definedName name="LIBRE_96">#REF!</definedName>
    <definedName name="LIBRE_97" localSheetId="7">#REF!</definedName>
    <definedName name="LIBRE_97" localSheetId="9">#REF!</definedName>
    <definedName name="LIBRE_97" localSheetId="22">#REF!</definedName>
    <definedName name="LIBRE_97" localSheetId="45">#REF!</definedName>
    <definedName name="LIBRE_97" localSheetId="46">#REF!</definedName>
    <definedName name="LIBRE_97" localSheetId="41">#REF!</definedName>
    <definedName name="LIBRE_97" localSheetId="43">#REF!</definedName>
    <definedName name="LIBRE_97">#REF!</definedName>
    <definedName name="LIBRE_98" localSheetId="7">#REF!</definedName>
    <definedName name="LIBRE_98" localSheetId="9">#REF!</definedName>
    <definedName name="LIBRE_98" localSheetId="22">#REF!</definedName>
    <definedName name="LIBRE_98" localSheetId="45">#REF!</definedName>
    <definedName name="LIBRE_98" localSheetId="46">#REF!</definedName>
    <definedName name="LIBRE_98" localSheetId="41">#REF!</definedName>
    <definedName name="LIBRE_98" localSheetId="43">#REF!</definedName>
    <definedName name="LIBRE_98">#REF!</definedName>
    <definedName name="LIBRE_99" localSheetId="7">#REF!</definedName>
    <definedName name="LIBRE_99" localSheetId="9">#REF!</definedName>
    <definedName name="LIBRE_99" localSheetId="22">#REF!</definedName>
    <definedName name="LIBRE_99" localSheetId="45">#REF!</definedName>
    <definedName name="LIBRE_99" localSheetId="46">#REF!</definedName>
    <definedName name="LIBRE_99" localSheetId="41">#REF!</definedName>
    <definedName name="LIBRE_99" localSheetId="43">#REF!</definedName>
    <definedName name="LIBRE_99">#REF!</definedName>
    <definedName name="liqui" localSheetId="185">#REF!</definedName>
    <definedName name="liqui" localSheetId="188">#REF!</definedName>
    <definedName name="liqui" localSheetId="7">#REF!</definedName>
    <definedName name="liqui" localSheetId="9">#REF!</definedName>
    <definedName name="liqui" localSheetId="22">#REF!</definedName>
    <definedName name="liqui" localSheetId="45">#REF!</definedName>
    <definedName name="liqui" localSheetId="56">#REF!</definedName>
    <definedName name="liqui" localSheetId="59">#REF!</definedName>
    <definedName name="liqui" localSheetId="62">#REF!</definedName>
    <definedName name="liqui" localSheetId="78">#REF!</definedName>
    <definedName name="liqui" localSheetId="80">#REF!</definedName>
    <definedName name="liqui" localSheetId="83">#REF!</definedName>
    <definedName name="liqui" localSheetId="86">#REF!</definedName>
    <definedName name="liqui" localSheetId="46">#REF!</definedName>
    <definedName name="liqui" localSheetId="183">#REF!</definedName>
    <definedName name="liqui" localSheetId="41">#REF!</definedName>
    <definedName name="liqui" localSheetId="43">#REF!</definedName>
    <definedName name="liqui">#REF!</definedName>
    <definedName name="liquidacion97" localSheetId="185">#REF!</definedName>
    <definedName name="liquidacion97" localSheetId="187">#REF!</definedName>
    <definedName name="liquidacion97" localSheetId="188">#REF!</definedName>
    <definedName name="liquidacion97" localSheetId="7">#REF!</definedName>
    <definedName name="liquidacion97" localSheetId="9">#REF!</definedName>
    <definedName name="liquidacion97" localSheetId="22">#REF!</definedName>
    <definedName name="liquidacion97" localSheetId="45">#REF!</definedName>
    <definedName name="liquidacion97" localSheetId="54">#REF!</definedName>
    <definedName name="liquidacion97" localSheetId="46">#REF!</definedName>
    <definedName name="liquidacion97" localSheetId="183">#REF!</definedName>
    <definedName name="liquidacion97" localSheetId="41">#REF!</definedName>
    <definedName name="liquidacion97" localSheetId="43">#REF!</definedName>
    <definedName name="liquidacion97">#REF!</definedName>
    <definedName name="LIS" localSheetId="7" hidden="1">{#N/A,#N/A,FALSE,"informes"}</definedName>
    <definedName name="LIS" localSheetId="8" hidden="1">{#N/A,#N/A,FALSE,"informes"}</definedName>
    <definedName name="LIS" localSheetId="10" hidden="1">{#N/A,#N/A,FALSE,"informes"}</definedName>
    <definedName name="LIS" localSheetId="11" hidden="1">{#N/A,#N/A,FALSE,"informes"}</definedName>
    <definedName name="LIS" localSheetId="12" hidden="1">{#N/A,#N/A,FALSE,"informes"}</definedName>
    <definedName name="LIS" localSheetId="13" hidden="1">{#N/A,#N/A,FALSE,"informes"}</definedName>
    <definedName name="LIS" localSheetId="14" hidden="1">{#N/A,#N/A,FALSE,"informes"}</definedName>
    <definedName name="LIS" localSheetId="15" hidden="1">{#N/A,#N/A,FALSE,"informes"}</definedName>
    <definedName name="LIS" localSheetId="17" hidden="1">{#N/A,#N/A,FALSE,"informes"}</definedName>
    <definedName name="LIS" localSheetId="18" hidden="1">{#N/A,#N/A,FALSE,"informes"}</definedName>
    <definedName name="LIS" localSheetId="19" hidden="1">{#N/A,#N/A,FALSE,"informes"}</definedName>
    <definedName name="LIS" localSheetId="20" hidden="1">{#N/A,#N/A,FALSE,"informes"}</definedName>
    <definedName name="LIS" localSheetId="21" hidden="1">{#N/A,#N/A,FALSE,"informes"}</definedName>
    <definedName name="LIS" localSheetId="22" hidden="1">{#N/A,#N/A,FALSE,"informes"}</definedName>
    <definedName name="LIS" localSheetId="29" hidden="1">{#N/A,#N/A,FALSE,"informes"}</definedName>
    <definedName name="LIS" localSheetId="32" hidden="1">{#N/A,#N/A,FALSE,"informes"}</definedName>
    <definedName name="LIS" localSheetId="34" hidden="1">{#N/A,#N/A,FALSE,"informes"}</definedName>
    <definedName name="LIS" localSheetId="36" hidden="1">{#N/A,#N/A,FALSE,"informes"}</definedName>
    <definedName name="LIS" localSheetId="39" hidden="1">{#N/A,#N/A,FALSE,"informes"}</definedName>
    <definedName name="LIS" localSheetId="45" hidden="1">{#N/A,#N/A,FALSE,"informes"}</definedName>
    <definedName name="LIS" localSheetId="46" hidden="1">{#N/A,#N/A,FALSE,"informes"}</definedName>
    <definedName name="LIS" localSheetId="37" hidden="1">{#N/A,#N/A,FALSE,"informes"}</definedName>
    <definedName name="LIS" localSheetId="38" hidden="1">{#N/A,#N/A,FALSE,"informes"}</definedName>
    <definedName name="LIS" localSheetId="40" hidden="1">{#N/A,#N/A,FALSE,"informes"}</definedName>
    <definedName name="LIS" localSheetId="23" hidden="1">{#N/A,#N/A,FALSE,"informes"}</definedName>
    <definedName name="LIS" localSheetId="24" hidden="1">{#N/A,#N/A,FALSE,"informes"}</definedName>
    <definedName name="LIS" localSheetId="25" hidden="1">{#N/A,#N/A,FALSE,"informes"}</definedName>
    <definedName name="LIS" localSheetId="26" hidden="1">{#N/A,#N/A,FALSE,"informes"}</definedName>
    <definedName name="LIS" localSheetId="27" hidden="1">{#N/A,#N/A,FALSE,"informes"}</definedName>
    <definedName name="LIS" localSheetId="28" hidden="1">{#N/A,#N/A,FALSE,"informes"}</definedName>
    <definedName name="LIS" localSheetId="33" hidden="1">{#N/A,#N/A,FALSE,"informes"}</definedName>
    <definedName name="LIS" localSheetId="35" hidden="1">{#N/A,#N/A,FALSE,"informes"}</definedName>
    <definedName name="LIS" localSheetId="41" hidden="1">{#N/A,#N/A,FALSE,"informes"}</definedName>
    <definedName name="LIS" localSheetId="43" hidden="1">{#N/A,#N/A,FALSE,"informes"}</definedName>
    <definedName name="LIS" hidden="1">{#N/A,#N/A,FALSE,"informes"}</definedName>
    <definedName name="Lista" localSheetId="22">#REF!</definedName>
    <definedName name="Lista" localSheetId="46">#REF!</definedName>
    <definedName name="Lista">#REF!</definedName>
    <definedName name="ListOffset" hidden="1">1</definedName>
    <definedName name="lklm"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4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7" hidden="1">{"INGRESOS DOLARES",#N/A,FALSE,"informes"}</definedName>
    <definedName name="lkrjslkndalñkvnkea" localSheetId="8" hidden="1">{"INGRESOS DOLARES",#N/A,FALSE,"informes"}</definedName>
    <definedName name="lkrjslkndalñkvnkea" localSheetId="9" hidden="1">{"INGRESOS DOLARES",#N/A,FALSE,"informes"}</definedName>
    <definedName name="lkrjslkndalñkvnkea" localSheetId="10" hidden="1">{"INGRESOS DOLARES",#N/A,FALSE,"informes"}</definedName>
    <definedName name="lkrjslkndalñkvnkea" localSheetId="11" hidden="1">{"INGRESOS DOLARES",#N/A,FALSE,"informes"}</definedName>
    <definedName name="lkrjslkndalñkvnkea" localSheetId="12" hidden="1">{"INGRESOS DOLARES",#N/A,FALSE,"informes"}</definedName>
    <definedName name="lkrjslkndalñkvnkea" localSheetId="13" hidden="1">{"INGRESOS DOLARES",#N/A,FALSE,"informes"}</definedName>
    <definedName name="lkrjslkndalñkvnkea" localSheetId="14" hidden="1">{"INGRESOS DOLARES",#N/A,FALSE,"informes"}</definedName>
    <definedName name="lkrjslkndalñkvnkea" localSheetId="15" hidden="1">{"INGRESOS DOLARES",#N/A,FALSE,"informes"}</definedName>
    <definedName name="lkrjslkndalñkvnkea" localSheetId="17" hidden="1">{"INGRESOS DOLARES",#N/A,FALSE,"informes"}</definedName>
    <definedName name="lkrjslkndalñkvnkea" localSheetId="18" hidden="1">{"INGRESOS DOLARES",#N/A,FALSE,"informes"}</definedName>
    <definedName name="lkrjslkndalñkvnkea" localSheetId="19" hidden="1">{"INGRESOS DOLARES",#N/A,FALSE,"informes"}</definedName>
    <definedName name="lkrjslkndalñkvnkea" localSheetId="20" hidden="1">{"INGRESOS DOLARES",#N/A,FALSE,"informes"}</definedName>
    <definedName name="lkrjslkndalñkvnkea" localSheetId="21" hidden="1">{"INGRESOS DOLARES",#N/A,FALSE,"informes"}</definedName>
    <definedName name="lkrjslkndalñkvnkea" localSheetId="22" hidden="1">{"INGRESOS DOLARES",#N/A,FALSE,"informes"}</definedName>
    <definedName name="lkrjslkndalñkvnkea" localSheetId="29" hidden="1">{"INGRESOS DOLARES",#N/A,FALSE,"informes"}</definedName>
    <definedName name="lkrjslkndalñkvnkea" localSheetId="32" hidden="1">{"INGRESOS DOLARES",#N/A,FALSE,"informes"}</definedName>
    <definedName name="lkrjslkndalñkvnkea" localSheetId="34" hidden="1">{"INGRESOS DOLARES",#N/A,FALSE,"informes"}</definedName>
    <definedName name="lkrjslkndalñkvnkea" localSheetId="36" hidden="1">{"INGRESOS DOLARES",#N/A,FALSE,"informes"}</definedName>
    <definedName name="lkrjslkndalñkvnkea" localSheetId="39" hidden="1">{"INGRESOS DOLARES",#N/A,FALSE,"informes"}</definedName>
    <definedName name="lkrjslkndalñkvnkea" localSheetId="45" hidden="1">{"INGRESOS DOLARES",#N/A,FALSE,"informes"}</definedName>
    <definedName name="lkrjslkndalñkvnkea" localSheetId="54" hidden="1">{"INGRESOS DOLARES",#N/A,FALSE,"informes"}</definedName>
    <definedName name="lkrjslkndalñkvnkea" localSheetId="55" hidden="1">{"INGRESOS DOLARES",#N/A,FALSE,"informes"}</definedName>
    <definedName name="lkrjslkndalñkvnkea" localSheetId="56" hidden="1">{"INGRESOS DOLARES",#N/A,FALSE,"informes"}</definedName>
    <definedName name="lkrjslkndalñkvnkea" localSheetId="59" hidden="1">{"INGRESOS DOLARES",#N/A,FALSE,"informes"}</definedName>
    <definedName name="lkrjslkndalñkvnkea" localSheetId="62" hidden="1">{"INGRESOS DOLARES",#N/A,FALSE,"informes"}</definedName>
    <definedName name="lkrjslkndalñkvnkea" localSheetId="78" hidden="1">{"INGRESOS DOLARES",#N/A,FALSE,"informes"}</definedName>
    <definedName name="lkrjslkndalñkvnkea" localSheetId="79" hidden="1">{"INGRESOS DOLARES",#N/A,FALSE,"informes"}</definedName>
    <definedName name="lkrjslkndalñkvnkea" localSheetId="80" hidden="1">{"INGRESOS DOLARES",#N/A,FALSE,"informes"}</definedName>
    <definedName name="lkrjslkndalñkvnkea" localSheetId="83" hidden="1">{"INGRESOS DOLARES",#N/A,FALSE,"informes"}</definedName>
    <definedName name="lkrjslkndalñkvnkea" localSheetId="86" hidden="1">{"INGRESOS DOLARES",#N/A,FALSE,"informes"}</definedName>
    <definedName name="lkrjslkndalñkvnkea" localSheetId="46" hidden="1">{"INGRESOS DOLARES",#N/A,FALSE,"informes"}</definedName>
    <definedName name="lkrjslkndalñkvnkea" localSheetId="37" hidden="1">{"INGRESOS DOLARES",#N/A,FALSE,"informes"}</definedName>
    <definedName name="lkrjslkndalñkvnkea" localSheetId="38" hidden="1">{"INGRESOS DOLARES",#N/A,FALSE,"informes"}</definedName>
    <definedName name="lkrjslkndalñkvnkea" localSheetId="40" hidden="1">{"INGRESOS DOLARES",#N/A,FALSE,"informes"}</definedName>
    <definedName name="lkrjslkndalñkvnkea" localSheetId="23" hidden="1">{"INGRESOS DOLARES",#N/A,FALSE,"informes"}</definedName>
    <definedName name="lkrjslkndalñkvnkea" localSheetId="24" hidden="1">{"INGRESOS DOLARES",#N/A,FALSE,"informes"}</definedName>
    <definedName name="lkrjslkndalñkvnkea" localSheetId="25" hidden="1">{"INGRESOS DOLARES",#N/A,FALSE,"informes"}</definedName>
    <definedName name="lkrjslkndalñkvnkea" localSheetId="26" hidden="1">{"INGRESOS DOLARES",#N/A,FALSE,"informes"}</definedName>
    <definedName name="lkrjslkndalñkvnkea" localSheetId="27" hidden="1">{"INGRESOS DOLARES",#N/A,FALSE,"informes"}</definedName>
    <definedName name="lkrjslkndalñkvnkea" localSheetId="28" hidden="1">{"INGRESOS DOLARES",#N/A,FALSE,"informes"}</definedName>
    <definedName name="lkrjslkndalñkvnkea" localSheetId="33" hidden="1">{"INGRESOS DOLARES",#N/A,FALSE,"informes"}</definedName>
    <definedName name="lkrjslkndalñkvnkea" localSheetId="35" hidden="1">{"INGRESOS DOLARES",#N/A,FALSE,"informes"}</definedName>
    <definedName name="lkrjslkndalñkvnkea" localSheetId="41" hidden="1">{"INGRESOS DOLARES",#N/A,FALSE,"informes"}</definedName>
    <definedName name="lkrjslkndalñkvnkea" localSheetId="43" hidden="1">{"INGRESOS DOLARES",#N/A,FALSE,"informes"}</definedName>
    <definedName name="lkrjslkndalñkvnkea" localSheetId="87" hidden="1">{"INGRESOS DOLARES",#N/A,FALSE,"informes"}</definedName>
    <definedName name="lkrjslkndalñkvnkea" hidden="1">{"INGRESOS DOLARES",#N/A,FALSE,"informes"}</definedName>
    <definedName name="LL" localSheetId="7" hidden="1">{#N/A,#N/A,FALSE,"informes"}</definedName>
    <definedName name="LL" localSheetId="8" hidden="1">{#N/A,#N/A,FALSE,"informes"}</definedName>
    <definedName name="LL" localSheetId="10" hidden="1">{#N/A,#N/A,FALSE,"informes"}</definedName>
    <definedName name="LL" localSheetId="11" hidden="1">{#N/A,#N/A,FALSE,"informes"}</definedName>
    <definedName name="LL" localSheetId="12" hidden="1">{#N/A,#N/A,FALSE,"informes"}</definedName>
    <definedName name="LL" localSheetId="13" hidden="1">{#N/A,#N/A,FALSE,"informes"}</definedName>
    <definedName name="LL" localSheetId="14" hidden="1">{#N/A,#N/A,FALSE,"informes"}</definedName>
    <definedName name="LL" localSheetId="15" hidden="1">{#N/A,#N/A,FALSE,"informes"}</definedName>
    <definedName name="LL" localSheetId="17" hidden="1">{#N/A,#N/A,FALSE,"informes"}</definedName>
    <definedName name="LL" localSheetId="18" hidden="1">{#N/A,#N/A,FALSE,"informes"}</definedName>
    <definedName name="LL" localSheetId="19" hidden="1">{#N/A,#N/A,FALSE,"informes"}</definedName>
    <definedName name="LL" localSheetId="20" hidden="1">{#N/A,#N/A,FALSE,"informes"}</definedName>
    <definedName name="LL" localSheetId="21" hidden="1">{#N/A,#N/A,FALSE,"informes"}</definedName>
    <definedName name="LL" localSheetId="22" hidden="1">{#N/A,#N/A,FALSE,"informes"}</definedName>
    <definedName name="LL" localSheetId="29" hidden="1">{#N/A,#N/A,FALSE,"informes"}</definedName>
    <definedName name="LL" localSheetId="32" hidden="1">{#N/A,#N/A,FALSE,"informes"}</definedName>
    <definedName name="LL" localSheetId="34" hidden="1">{#N/A,#N/A,FALSE,"informes"}</definedName>
    <definedName name="LL" localSheetId="36" hidden="1">{#N/A,#N/A,FALSE,"informes"}</definedName>
    <definedName name="LL" localSheetId="39" hidden="1">{#N/A,#N/A,FALSE,"informes"}</definedName>
    <definedName name="LL" localSheetId="45" hidden="1">{#N/A,#N/A,FALSE,"informes"}</definedName>
    <definedName name="LL" localSheetId="46" hidden="1">{"PAGOS DOLARES",#N/A,FALSE,"informes"}</definedName>
    <definedName name="LL" localSheetId="37" hidden="1">{#N/A,#N/A,FALSE,"informes"}</definedName>
    <definedName name="LL" localSheetId="38" hidden="1">{#N/A,#N/A,FALSE,"informes"}</definedName>
    <definedName name="LL" localSheetId="40" hidden="1">{#N/A,#N/A,FALSE,"informes"}</definedName>
    <definedName name="LL" localSheetId="23" hidden="1">{#N/A,#N/A,FALSE,"informes"}</definedName>
    <definedName name="LL" localSheetId="24" hidden="1">{#N/A,#N/A,FALSE,"informes"}</definedName>
    <definedName name="LL" localSheetId="25" hidden="1">{#N/A,#N/A,FALSE,"informes"}</definedName>
    <definedName name="LL" localSheetId="26" hidden="1">{#N/A,#N/A,FALSE,"informes"}</definedName>
    <definedName name="LL" localSheetId="27" hidden="1">{#N/A,#N/A,FALSE,"informes"}</definedName>
    <definedName name="LL" localSheetId="28" hidden="1">{#N/A,#N/A,FALSE,"informes"}</definedName>
    <definedName name="LL" localSheetId="33" hidden="1">{#N/A,#N/A,FALSE,"informes"}</definedName>
    <definedName name="LL" localSheetId="35" hidden="1">{#N/A,#N/A,FALSE,"informes"}</definedName>
    <definedName name="LL" localSheetId="41" hidden="1">{#N/A,#N/A,FALSE,"informes"}</definedName>
    <definedName name="LL" localSheetId="43" hidden="1">{#N/A,#N/A,FALSE,"informes"}</definedName>
    <definedName name="LL" hidden="1">{#N/A,#N/A,FALSE,"informes"}</definedName>
    <definedName name="LO" localSheetId="7" hidden="1">{"PAGOS DOLARES",#N/A,FALSE,"informes"}</definedName>
    <definedName name="LO" localSheetId="8" hidden="1">{"PAGOS DOLARES",#N/A,FALSE,"informes"}</definedName>
    <definedName name="LO" localSheetId="10" hidden="1">{"PAGOS DOLARES",#N/A,FALSE,"informes"}</definedName>
    <definedName name="LO" localSheetId="11" hidden="1">{"PAGOS DOLARES",#N/A,FALSE,"informes"}</definedName>
    <definedName name="LO" localSheetId="12" hidden="1">{"PAGOS DOLARES",#N/A,FALSE,"informes"}</definedName>
    <definedName name="LO" localSheetId="13" hidden="1">{"PAGOS DOLARES",#N/A,FALSE,"informes"}</definedName>
    <definedName name="LO" localSheetId="14" hidden="1">{"PAGOS DOLARES",#N/A,FALSE,"informes"}</definedName>
    <definedName name="LO" localSheetId="15" hidden="1">{"PAGOS DOLARES",#N/A,FALSE,"informes"}</definedName>
    <definedName name="LO" localSheetId="17" hidden="1">{"PAGOS DOLARES",#N/A,FALSE,"informes"}</definedName>
    <definedName name="LO" localSheetId="18" hidden="1">{"PAGOS DOLARES",#N/A,FALSE,"informes"}</definedName>
    <definedName name="LO" localSheetId="19" hidden="1">{"PAGOS DOLARES",#N/A,FALSE,"informes"}</definedName>
    <definedName name="LO" localSheetId="20" hidden="1">{"PAGOS DOLARES",#N/A,FALSE,"informes"}</definedName>
    <definedName name="LO" localSheetId="21" hidden="1">{"PAGOS DOLARES",#N/A,FALSE,"informes"}</definedName>
    <definedName name="LO" localSheetId="22" hidden="1">{"PAGOS DOLARES",#N/A,FALSE,"informes"}</definedName>
    <definedName name="LO" localSheetId="29" hidden="1">{"PAGOS DOLARES",#N/A,FALSE,"informes"}</definedName>
    <definedName name="LO" localSheetId="32" hidden="1">{"PAGOS DOLARES",#N/A,FALSE,"informes"}</definedName>
    <definedName name="LO" localSheetId="34" hidden="1">{"PAGOS DOLARES",#N/A,FALSE,"informes"}</definedName>
    <definedName name="LO" localSheetId="36" hidden="1">{"PAGOS DOLARES",#N/A,FALSE,"informes"}</definedName>
    <definedName name="LO" localSheetId="39" hidden="1">{"PAGOS DOLARES",#N/A,FALSE,"informes"}</definedName>
    <definedName name="LO" localSheetId="45" hidden="1">{"PAGOS DOLARES",#N/A,FALSE,"informes"}</definedName>
    <definedName name="LO" localSheetId="46" hidden="1">{"PAGOS DOLARES",#N/A,FALSE,"informes"}</definedName>
    <definedName name="LO" localSheetId="37" hidden="1">{"PAGOS DOLARES",#N/A,FALSE,"informes"}</definedName>
    <definedName name="LO" localSheetId="38" hidden="1">{"PAGOS DOLARES",#N/A,FALSE,"informes"}</definedName>
    <definedName name="LO" localSheetId="40" hidden="1">{"PAGOS DOLARES",#N/A,FALSE,"informes"}</definedName>
    <definedName name="LO" localSheetId="23" hidden="1">{"PAGOS DOLARES",#N/A,FALSE,"informes"}</definedName>
    <definedName name="LO" localSheetId="24" hidden="1">{"PAGOS DOLARES",#N/A,FALSE,"informes"}</definedName>
    <definedName name="LO" localSheetId="25" hidden="1">{"PAGOS DOLARES",#N/A,FALSE,"informes"}</definedName>
    <definedName name="LO" localSheetId="26" hidden="1">{"PAGOS DOLARES",#N/A,FALSE,"informes"}</definedName>
    <definedName name="LO" localSheetId="27" hidden="1">{"PAGOS DOLARES",#N/A,FALSE,"informes"}</definedName>
    <definedName name="LO" localSheetId="28" hidden="1">{"PAGOS DOLARES",#N/A,FALSE,"informes"}</definedName>
    <definedName name="LO" localSheetId="33" hidden="1">{"PAGOS DOLARES",#N/A,FALSE,"informes"}</definedName>
    <definedName name="LO" localSheetId="35" hidden="1">{"PAGOS DOLARES",#N/A,FALSE,"informes"}</definedName>
    <definedName name="LO" localSheetId="41" hidden="1">{"PAGOS DOLARES",#N/A,FALSE,"informes"}</definedName>
    <definedName name="LO" localSheetId="43" hidden="1">{"PAGOS DOLARES",#N/A,FALSE,"informes"}</definedName>
    <definedName name="LO" hidden="1">{"PAGOS DOLARES",#N/A,FALSE,"informes"}</definedName>
    <definedName name="Logico" localSheetId="7">#REF!</definedName>
    <definedName name="Logico">#REF!</definedName>
    <definedName name="loq"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4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 localSheetId="7">#REF!</definedName>
    <definedName name="LP" localSheetId="22">#REF!</definedName>
    <definedName name="LP" localSheetId="45">#REF!</definedName>
    <definedName name="LP" localSheetId="46">#REF!</definedName>
    <definedName name="LP" localSheetId="41">#REF!</definedName>
    <definedName name="LP" localSheetId="43">#REF!</definedName>
    <definedName name="LP">#REF!</definedName>
    <definedName name="LPEperc" localSheetId="7">#REF!</definedName>
    <definedName name="LPEperc" localSheetId="22">#REF!</definedName>
    <definedName name="LPEperc" localSheetId="45">#REF!</definedName>
    <definedName name="LPEperc" localSheetId="46">#REF!</definedName>
    <definedName name="LPEperc" localSheetId="41">#REF!</definedName>
    <definedName name="LPEperc" localSheetId="43">#REF!</definedName>
    <definedName name="LPEperc">#REF!</definedName>
    <definedName name="LPORTADASECTOR" localSheetId="185">#REF!</definedName>
    <definedName name="LPORTADASECTOR" localSheetId="187">#REF!</definedName>
    <definedName name="LPORTADASECTOR" localSheetId="188">#REF!</definedName>
    <definedName name="LPORTADASECTOR" localSheetId="7">#REF!</definedName>
    <definedName name="LPORTADASECTOR" localSheetId="9">#REF!</definedName>
    <definedName name="LPORTADASECTOR" localSheetId="22">#REF!</definedName>
    <definedName name="LPORTADASECTOR" localSheetId="45">#REF!</definedName>
    <definedName name="LPORTADASECTOR" localSheetId="54">#REF!</definedName>
    <definedName name="LPORTADASECTOR" localSheetId="56">#REF!</definedName>
    <definedName name="LPORTADASECTOR" localSheetId="59">#REF!</definedName>
    <definedName name="LPORTADASECTOR" localSheetId="62">#REF!</definedName>
    <definedName name="LPORTADASECTOR" localSheetId="78">#REF!</definedName>
    <definedName name="LPORTADASECTOR" localSheetId="80">#REF!</definedName>
    <definedName name="LPORTADASECTOR" localSheetId="83">#REF!</definedName>
    <definedName name="LPORTADASECTOR" localSheetId="86">#REF!</definedName>
    <definedName name="LPORTADASECTOR" localSheetId="46">#REF!</definedName>
    <definedName name="LPORTADASECTOR" localSheetId="183">#REF!</definedName>
    <definedName name="LPORTADASECTOR" localSheetId="41">#REF!</definedName>
    <definedName name="LPORTADASECTOR" localSheetId="43">#REF!</definedName>
    <definedName name="LPORTADASECTOR">#REF!</definedName>
    <definedName name="LPperc" localSheetId="7">#REF!</definedName>
    <definedName name="LPperc" localSheetId="22">#REF!</definedName>
    <definedName name="LPperc" localSheetId="45">#REF!</definedName>
    <definedName name="LPperc" localSheetId="46">#REF!</definedName>
    <definedName name="LPperc" localSheetId="41">#REF!</definedName>
    <definedName name="LPperc" localSheetId="43">#REF!</definedName>
    <definedName name="LPperc">#REF!</definedName>
    <definedName name="LSFR" localSheetId="22">#REF!</definedName>
    <definedName name="LSFR" localSheetId="46">#REF!</definedName>
    <definedName name="LSFR">#REF!</definedName>
    <definedName name="LUI" localSheetId="7" hidden="1">{#N/A,#N/A,FALSE,"informes"}</definedName>
    <definedName name="LUI" localSheetId="8" hidden="1">{#N/A,#N/A,FALSE,"informes"}</definedName>
    <definedName name="LUI" localSheetId="10" hidden="1">{#N/A,#N/A,FALSE,"informes"}</definedName>
    <definedName name="LUI" localSheetId="11" hidden="1">{#N/A,#N/A,FALSE,"informes"}</definedName>
    <definedName name="LUI" localSheetId="12" hidden="1">{#N/A,#N/A,FALSE,"informes"}</definedName>
    <definedName name="LUI" localSheetId="13" hidden="1">{#N/A,#N/A,FALSE,"informes"}</definedName>
    <definedName name="LUI" localSheetId="14" hidden="1">{#N/A,#N/A,FALSE,"informes"}</definedName>
    <definedName name="LUI" localSheetId="15" hidden="1">{#N/A,#N/A,FALSE,"informes"}</definedName>
    <definedName name="LUI" localSheetId="17" hidden="1">{#N/A,#N/A,FALSE,"informes"}</definedName>
    <definedName name="LUI" localSheetId="18" hidden="1">{#N/A,#N/A,FALSE,"informes"}</definedName>
    <definedName name="LUI" localSheetId="19" hidden="1">{#N/A,#N/A,FALSE,"informes"}</definedName>
    <definedName name="LUI" localSheetId="20" hidden="1">{#N/A,#N/A,FALSE,"informes"}</definedName>
    <definedName name="LUI" localSheetId="21" hidden="1">{#N/A,#N/A,FALSE,"informes"}</definedName>
    <definedName name="LUI" localSheetId="22" hidden="1">{#N/A,#N/A,FALSE,"informes"}</definedName>
    <definedName name="LUI" localSheetId="29" hidden="1">{#N/A,#N/A,FALSE,"informes"}</definedName>
    <definedName name="LUI" localSheetId="32" hidden="1">{#N/A,#N/A,FALSE,"informes"}</definedName>
    <definedName name="LUI" localSheetId="34" hidden="1">{#N/A,#N/A,FALSE,"informes"}</definedName>
    <definedName name="LUI" localSheetId="36" hidden="1">{#N/A,#N/A,FALSE,"informes"}</definedName>
    <definedName name="LUI" localSheetId="39" hidden="1">{#N/A,#N/A,FALSE,"informes"}</definedName>
    <definedName name="LUI" localSheetId="45" hidden="1">{#N/A,#N/A,FALSE,"informes"}</definedName>
    <definedName name="LUI" localSheetId="46" hidden="1">{#N/A,#N/A,FALSE,"informes"}</definedName>
    <definedName name="LUI" localSheetId="37" hidden="1">{#N/A,#N/A,FALSE,"informes"}</definedName>
    <definedName name="LUI" localSheetId="38" hidden="1">{#N/A,#N/A,FALSE,"informes"}</definedName>
    <definedName name="LUI" localSheetId="40" hidden="1">{#N/A,#N/A,FALSE,"informes"}</definedName>
    <definedName name="LUI" localSheetId="23" hidden="1">{#N/A,#N/A,FALSE,"informes"}</definedName>
    <definedName name="LUI" localSheetId="24" hidden="1">{#N/A,#N/A,FALSE,"informes"}</definedName>
    <definedName name="LUI" localSheetId="25" hidden="1">{#N/A,#N/A,FALSE,"informes"}</definedName>
    <definedName name="LUI" localSheetId="26" hidden="1">{#N/A,#N/A,FALSE,"informes"}</definedName>
    <definedName name="LUI" localSheetId="27" hidden="1">{#N/A,#N/A,FALSE,"informes"}</definedName>
    <definedName name="LUI" localSheetId="28" hidden="1">{#N/A,#N/A,FALSE,"informes"}</definedName>
    <definedName name="LUI" localSheetId="33" hidden="1">{#N/A,#N/A,FALSE,"informes"}</definedName>
    <definedName name="LUI" localSheetId="35" hidden="1">{#N/A,#N/A,FALSE,"informes"}</definedName>
    <definedName name="LUI" localSheetId="41" hidden="1">{#N/A,#N/A,FALSE,"informes"}</definedName>
    <definedName name="LUI" localSheetId="43" hidden="1">{#N/A,#N/A,FALSE,"informes"}</definedName>
    <definedName name="LUI" hidden="1">{#N/A,#N/A,FALSE,"informes"}</definedName>
    <definedName name="LUNA" localSheetId="7" hidden="1">{"PAGOS DOLARES",#N/A,FALSE,"informes"}</definedName>
    <definedName name="LUNA" localSheetId="8" hidden="1">{"PAGOS DOLARES",#N/A,FALSE,"informes"}</definedName>
    <definedName name="LUNA" localSheetId="10" hidden="1">{"PAGOS DOLARES",#N/A,FALSE,"informes"}</definedName>
    <definedName name="LUNA" localSheetId="11" hidden="1">{"PAGOS DOLARES",#N/A,FALSE,"informes"}</definedName>
    <definedName name="LUNA" localSheetId="12" hidden="1">{"PAGOS DOLARES",#N/A,FALSE,"informes"}</definedName>
    <definedName name="LUNA" localSheetId="13" hidden="1">{"PAGOS DOLARES",#N/A,FALSE,"informes"}</definedName>
    <definedName name="LUNA" localSheetId="14" hidden="1">{"PAGOS DOLARES",#N/A,FALSE,"informes"}</definedName>
    <definedName name="LUNA" localSheetId="15" hidden="1">{"PAGOS DOLARES",#N/A,FALSE,"informes"}</definedName>
    <definedName name="LUNA" localSheetId="17" hidden="1">{"PAGOS DOLARES",#N/A,FALSE,"informes"}</definedName>
    <definedName name="LUNA" localSheetId="18" hidden="1">{"PAGOS DOLARES",#N/A,FALSE,"informes"}</definedName>
    <definedName name="LUNA" localSheetId="19" hidden="1">{"PAGOS DOLARES",#N/A,FALSE,"informes"}</definedName>
    <definedName name="LUNA" localSheetId="20" hidden="1">{"PAGOS DOLARES",#N/A,FALSE,"informes"}</definedName>
    <definedName name="LUNA" localSheetId="21" hidden="1">{"PAGOS DOLARES",#N/A,FALSE,"informes"}</definedName>
    <definedName name="LUNA" localSheetId="22" hidden="1">{"PAGOS DOLARES",#N/A,FALSE,"informes"}</definedName>
    <definedName name="LUNA" localSheetId="29" hidden="1">{"PAGOS DOLARES",#N/A,FALSE,"informes"}</definedName>
    <definedName name="LUNA" localSheetId="32" hidden="1">{"PAGOS DOLARES",#N/A,FALSE,"informes"}</definedName>
    <definedName name="LUNA" localSheetId="34" hidden="1">{"PAGOS DOLARES",#N/A,FALSE,"informes"}</definedName>
    <definedName name="LUNA" localSheetId="36" hidden="1">{"PAGOS DOLARES",#N/A,FALSE,"informes"}</definedName>
    <definedName name="LUNA" localSheetId="39" hidden="1">{"PAGOS DOLARES",#N/A,FALSE,"informes"}</definedName>
    <definedName name="LUNA" localSheetId="45" hidden="1">{"PAGOS DOLARES",#N/A,FALSE,"informes"}</definedName>
    <definedName name="LUNA" localSheetId="46" hidden="1">{"PAGOS DOLARES",#N/A,FALSE,"informes"}</definedName>
    <definedName name="LUNA" localSheetId="37" hidden="1">{"PAGOS DOLARES",#N/A,FALSE,"informes"}</definedName>
    <definedName name="LUNA" localSheetId="38" hidden="1">{"PAGOS DOLARES",#N/A,FALSE,"informes"}</definedName>
    <definedName name="LUNA" localSheetId="40" hidden="1">{"PAGOS DOLARES",#N/A,FALSE,"informes"}</definedName>
    <definedName name="LUNA" localSheetId="23" hidden="1">{"PAGOS DOLARES",#N/A,FALSE,"informes"}</definedName>
    <definedName name="LUNA" localSheetId="24" hidden="1">{"PAGOS DOLARES",#N/A,FALSE,"informes"}</definedName>
    <definedName name="LUNA" localSheetId="25" hidden="1">{"PAGOS DOLARES",#N/A,FALSE,"informes"}</definedName>
    <definedName name="LUNA" localSheetId="26" hidden="1">{"PAGOS DOLARES",#N/A,FALSE,"informes"}</definedName>
    <definedName name="LUNA" localSheetId="27" hidden="1">{"PAGOS DOLARES",#N/A,FALSE,"informes"}</definedName>
    <definedName name="LUNA" localSheetId="28" hidden="1">{"PAGOS DOLARES",#N/A,FALSE,"informes"}</definedName>
    <definedName name="LUNA" localSheetId="33" hidden="1">{"PAGOS DOLARES",#N/A,FALSE,"informes"}</definedName>
    <definedName name="LUNA" localSheetId="35" hidden="1">{"PAGOS DOLARES",#N/A,FALSE,"informes"}</definedName>
    <definedName name="LUNA" localSheetId="41" hidden="1">{"PAGOS DOLARES",#N/A,FALSE,"informes"}</definedName>
    <definedName name="LUNA" localSheetId="43" hidden="1">{"PAGOS DOLARES",#N/A,FALSE,"informes"}</definedName>
    <definedName name="LUNA" hidden="1">{"PAGOS DOLARES",#N/A,FALSE,"informes"}</definedName>
    <definedName name="LUZ" localSheetId="7" hidden="1">{#N/A,#N/A,FALSE,"informes"}</definedName>
    <definedName name="LUZ" localSheetId="8" hidden="1">{#N/A,#N/A,FALSE,"informes"}</definedName>
    <definedName name="LUZ" localSheetId="10" hidden="1">{#N/A,#N/A,FALSE,"informes"}</definedName>
    <definedName name="LUZ" localSheetId="11" hidden="1">{#N/A,#N/A,FALSE,"informes"}</definedName>
    <definedName name="LUZ" localSheetId="12" hidden="1">{#N/A,#N/A,FALSE,"informes"}</definedName>
    <definedName name="LUZ" localSheetId="13" hidden="1">{#N/A,#N/A,FALSE,"informes"}</definedName>
    <definedName name="LUZ" localSheetId="14" hidden="1">{#N/A,#N/A,FALSE,"informes"}</definedName>
    <definedName name="LUZ" localSheetId="15" hidden="1">{#N/A,#N/A,FALSE,"informes"}</definedName>
    <definedName name="LUZ" localSheetId="17" hidden="1">{#N/A,#N/A,FALSE,"informes"}</definedName>
    <definedName name="LUZ" localSheetId="18" hidden="1">{#N/A,#N/A,FALSE,"informes"}</definedName>
    <definedName name="LUZ" localSheetId="19" hidden="1">{#N/A,#N/A,FALSE,"informes"}</definedName>
    <definedName name="LUZ" localSheetId="20" hidden="1">{#N/A,#N/A,FALSE,"informes"}</definedName>
    <definedName name="LUZ" localSheetId="21" hidden="1">{#N/A,#N/A,FALSE,"informes"}</definedName>
    <definedName name="LUZ" localSheetId="22" hidden="1">{#N/A,#N/A,FALSE,"informes"}</definedName>
    <definedName name="LUZ" localSheetId="29" hidden="1">{#N/A,#N/A,FALSE,"informes"}</definedName>
    <definedName name="LUZ" localSheetId="32" hidden="1">{#N/A,#N/A,FALSE,"informes"}</definedName>
    <definedName name="LUZ" localSheetId="34" hidden="1">{#N/A,#N/A,FALSE,"informes"}</definedName>
    <definedName name="LUZ" localSheetId="36" hidden="1">{#N/A,#N/A,FALSE,"informes"}</definedName>
    <definedName name="LUZ" localSheetId="39" hidden="1">{#N/A,#N/A,FALSE,"informes"}</definedName>
    <definedName name="LUZ" localSheetId="45" hidden="1">{#N/A,#N/A,FALSE,"informes"}</definedName>
    <definedName name="LUZ" localSheetId="46" hidden="1">{#N/A,#N/A,FALSE,"informes"}</definedName>
    <definedName name="LUZ" localSheetId="37" hidden="1">{#N/A,#N/A,FALSE,"informes"}</definedName>
    <definedName name="LUZ" localSheetId="38" hidden="1">{#N/A,#N/A,FALSE,"informes"}</definedName>
    <definedName name="LUZ" localSheetId="40" hidden="1">{#N/A,#N/A,FALSE,"informes"}</definedName>
    <definedName name="LUZ" localSheetId="23" hidden="1">{#N/A,#N/A,FALSE,"informes"}</definedName>
    <definedName name="LUZ" localSheetId="24" hidden="1">{#N/A,#N/A,FALSE,"informes"}</definedName>
    <definedName name="LUZ" localSheetId="25" hidden="1">{#N/A,#N/A,FALSE,"informes"}</definedName>
    <definedName name="LUZ" localSheetId="26" hidden="1">{#N/A,#N/A,FALSE,"informes"}</definedName>
    <definedName name="LUZ" localSheetId="27" hidden="1">{#N/A,#N/A,FALSE,"informes"}</definedName>
    <definedName name="LUZ" localSheetId="28" hidden="1">{#N/A,#N/A,FALSE,"informes"}</definedName>
    <definedName name="LUZ" localSheetId="33" hidden="1">{#N/A,#N/A,FALSE,"informes"}</definedName>
    <definedName name="LUZ" localSheetId="35" hidden="1">{#N/A,#N/A,FALSE,"informes"}</definedName>
    <definedName name="LUZ" localSheetId="41" hidden="1">{#N/A,#N/A,FALSE,"informes"}</definedName>
    <definedName name="LUZ" localSheetId="43" hidden="1">{#N/A,#N/A,FALSE,"informes"}</definedName>
    <definedName name="LUZ" hidden="1">{#N/A,#N/A,FALSE,"informes"}</definedName>
    <definedName name="M" localSheetId="187">#REF!</definedName>
    <definedName name="M" localSheetId="188">#REF!</definedName>
    <definedName name="M" localSheetId="7">#REF!</definedName>
    <definedName name="M" localSheetId="9">#REF!</definedName>
    <definedName name="M" localSheetId="18">#REF!</definedName>
    <definedName name="M" localSheetId="19">#REF!</definedName>
    <definedName name="M" localSheetId="20">#REF!</definedName>
    <definedName name="M" localSheetId="21">#REF!</definedName>
    <definedName name="M" localSheetId="22">#REF!</definedName>
    <definedName name="M" localSheetId="45">#REF!</definedName>
    <definedName name="M" localSheetId="54">#REF!</definedName>
    <definedName name="M" localSheetId="56">#REF!</definedName>
    <definedName name="M" localSheetId="59">#REF!</definedName>
    <definedName name="M" localSheetId="62">#REF!</definedName>
    <definedName name="M" localSheetId="78">#REF!</definedName>
    <definedName name="M" localSheetId="80">#REF!</definedName>
    <definedName name="M" localSheetId="83">#REF!</definedName>
    <definedName name="M" localSheetId="86">#REF!</definedName>
    <definedName name="M" localSheetId="46">#REF!</definedName>
    <definedName name="M" localSheetId="41">#REF!</definedName>
    <definedName name="M" localSheetId="43">#REF!</definedName>
    <definedName name="M">#REF!</definedName>
    <definedName name="MA" localSheetId="185">#REF!</definedName>
    <definedName name="MA" localSheetId="187">#REF!</definedName>
    <definedName name="MA" localSheetId="188">#REF!</definedName>
    <definedName name="MA" localSheetId="7">#REF!</definedName>
    <definedName name="MA" localSheetId="9">#REF!</definedName>
    <definedName name="MA" localSheetId="22">#REF!</definedName>
    <definedName name="MA" localSheetId="45">#REF!</definedName>
    <definedName name="MA" localSheetId="54">#REF!</definedName>
    <definedName name="MA" localSheetId="44">#REF!</definedName>
    <definedName name="MA" localSheetId="46">#REF!</definedName>
    <definedName name="MA" localSheetId="47">#REF!</definedName>
    <definedName name="MA" localSheetId="183">#REF!</definedName>
    <definedName name="MA" localSheetId="41">#REF!</definedName>
    <definedName name="MA" localSheetId="43">#REF!</definedName>
    <definedName name="MA">#REF!</definedName>
    <definedName name="MACRO" localSheetId="7">#REF!</definedName>
    <definedName name="MACRO" localSheetId="9">#REF!</definedName>
    <definedName name="MACRO" localSheetId="22">#REF!</definedName>
    <definedName name="MACRO" localSheetId="32">#REF!</definedName>
    <definedName name="MACRO" localSheetId="34">#REF!</definedName>
    <definedName name="MACRO" localSheetId="36">#REF!</definedName>
    <definedName name="MACRO" localSheetId="39">#REF!</definedName>
    <definedName name="MACRO" localSheetId="45">#REF!</definedName>
    <definedName name="MACRO" localSheetId="46">#REF!</definedName>
    <definedName name="MACRO" localSheetId="37">#REF!</definedName>
    <definedName name="MACRO" localSheetId="38">#REF!</definedName>
    <definedName name="MACRO" localSheetId="40">#REF!</definedName>
    <definedName name="MACRO" localSheetId="33">#REF!</definedName>
    <definedName name="MACRO" localSheetId="35">#REF!</definedName>
    <definedName name="MACRO" localSheetId="41">#REF!</definedName>
    <definedName name="MACRO" localSheetId="43">#REF!</definedName>
    <definedName name="MACRO">#REF!</definedName>
    <definedName name="Mar" localSheetId="187">#REF!</definedName>
    <definedName name="Mar" localSheetId="188">#REF!</definedName>
    <definedName name="Mar" localSheetId="7">#REF!</definedName>
    <definedName name="Mar" localSheetId="9">#REF!</definedName>
    <definedName name="Mar" localSheetId="18">#REF!</definedName>
    <definedName name="Mar" localSheetId="19">#REF!</definedName>
    <definedName name="Mar" localSheetId="20">#REF!</definedName>
    <definedName name="Mar" localSheetId="21">#REF!</definedName>
    <definedName name="Mar" localSheetId="22">#REF!</definedName>
    <definedName name="Mar" localSheetId="45">#REF!</definedName>
    <definedName name="Mar" localSheetId="54">#REF!</definedName>
    <definedName name="Mar" localSheetId="46">#REF!</definedName>
    <definedName name="Mar" localSheetId="41">#REF!</definedName>
    <definedName name="Mar" localSheetId="43">#REF!</definedName>
    <definedName name="Mar">#REF!</definedName>
    <definedName name="MAR._89" localSheetId="7">#REF!</definedName>
    <definedName name="MAR._89" localSheetId="22">#REF!</definedName>
    <definedName name="MAR._89" localSheetId="32">#REF!</definedName>
    <definedName name="MAR._89" localSheetId="34">#REF!</definedName>
    <definedName name="MAR._89" localSheetId="36">#REF!</definedName>
    <definedName name="MAR._89" localSheetId="39">#REF!</definedName>
    <definedName name="MAR._89" localSheetId="45">#REF!</definedName>
    <definedName name="MAR._89" localSheetId="46">#REF!</definedName>
    <definedName name="MAR._89" localSheetId="37">#REF!</definedName>
    <definedName name="MAR._89" localSheetId="38">#REF!</definedName>
    <definedName name="MAR._89" localSheetId="40">#REF!</definedName>
    <definedName name="MAR._89" localSheetId="33">#REF!</definedName>
    <definedName name="MAR._89" localSheetId="35">#REF!</definedName>
    <definedName name="MAR._89" localSheetId="41">#REF!</definedName>
    <definedName name="MAR._89" localSheetId="43">#REF!</definedName>
    <definedName name="MAR._89">#REF!</definedName>
    <definedName name="Margen" localSheetId="7">#REF!</definedName>
    <definedName name="Margen" localSheetId="22">#REF!</definedName>
    <definedName name="Margen" localSheetId="46">#REF!</definedName>
    <definedName name="Margen" localSheetId="41">#REF!</definedName>
    <definedName name="Margen" localSheetId="43">#REF!</definedName>
    <definedName name="Margen">#REF!</definedName>
    <definedName name="mario" localSheetId="8" hidden="1">{#N/A,#N/A,FALSE,"Aging Summary";#N/A,#N/A,FALSE,"Ratio Analysis";#N/A,#N/A,FALSE,"Test 120 Day Accts";#N/A,#N/A,FALSE,"Tickmarks"}</definedName>
    <definedName name="mario" localSheetId="17" hidden="1">{#N/A,#N/A,FALSE,"Aging Summary";#N/A,#N/A,FALSE,"Ratio Analysis";#N/A,#N/A,FALSE,"Test 120 Day Accts";#N/A,#N/A,FALSE,"Tickmarks"}</definedName>
    <definedName name="mario" localSheetId="18" hidden="1">{#N/A,#N/A,FALSE,"Aging Summary";#N/A,#N/A,FALSE,"Ratio Analysis";#N/A,#N/A,FALSE,"Test 120 Day Accts";#N/A,#N/A,FALSE,"Tickmarks"}</definedName>
    <definedName name="mario" localSheetId="19" hidden="1">{#N/A,#N/A,FALSE,"Aging Summary";#N/A,#N/A,FALSE,"Ratio Analysis";#N/A,#N/A,FALSE,"Test 120 Day Accts";#N/A,#N/A,FALSE,"Tickmarks"}</definedName>
    <definedName name="mario" localSheetId="20" hidden="1">{#N/A,#N/A,FALSE,"Aging Summary";#N/A,#N/A,FALSE,"Ratio Analysis";#N/A,#N/A,FALSE,"Test 120 Day Accts";#N/A,#N/A,FALSE,"Tickmarks"}</definedName>
    <definedName name="mario" localSheetId="21" hidden="1">{#N/A,#N/A,FALSE,"Aging Summary";#N/A,#N/A,FALSE,"Ratio Analysis";#N/A,#N/A,FALSE,"Test 120 Day Accts";#N/A,#N/A,FALSE,"Tickmarks"}</definedName>
    <definedName name="mario" localSheetId="22" hidden="1">{#N/A,#N/A,FALSE,"Aging Summary";#N/A,#N/A,FALSE,"Ratio Analysis";#N/A,#N/A,FALSE,"Test 120 Day Accts";#N/A,#N/A,FALSE,"Tickmarks"}</definedName>
    <definedName name="mario" localSheetId="29" hidden="1">{#N/A,#N/A,FALSE,"Aging Summary";#N/A,#N/A,FALSE,"Ratio Analysis";#N/A,#N/A,FALSE,"Test 120 Day Accts";#N/A,#N/A,FALSE,"Tickmarks"}</definedName>
    <definedName name="mario" localSheetId="46" hidden="1">{#N/A,#N/A,FALSE,"Aging Summary";#N/A,#N/A,FALSE,"Ratio Analysis";#N/A,#N/A,FALSE,"Test 120 Day Accts";#N/A,#N/A,FALSE,"Tickmarks"}</definedName>
    <definedName name="mario" localSheetId="23" hidden="1">{#N/A,#N/A,FALSE,"Aging Summary";#N/A,#N/A,FALSE,"Ratio Analysis";#N/A,#N/A,FALSE,"Test 120 Day Accts";#N/A,#N/A,FALSE,"Tickmarks"}</definedName>
    <definedName name="mario" localSheetId="24" hidden="1">{#N/A,#N/A,FALSE,"Aging Summary";#N/A,#N/A,FALSE,"Ratio Analysis";#N/A,#N/A,FALSE,"Test 120 Day Accts";#N/A,#N/A,FALSE,"Tickmarks"}</definedName>
    <definedName name="mario" localSheetId="25" hidden="1">{#N/A,#N/A,FALSE,"Aging Summary";#N/A,#N/A,FALSE,"Ratio Analysis";#N/A,#N/A,FALSE,"Test 120 Day Accts";#N/A,#N/A,FALSE,"Tickmarks"}</definedName>
    <definedName name="mario" localSheetId="26" hidden="1">{#N/A,#N/A,FALSE,"Aging Summary";#N/A,#N/A,FALSE,"Ratio Analysis";#N/A,#N/A,FALSE,"Test 120 Day Accts";#N/A,#N/A,FALSE,"Tickmarks"}</definedName>
    <definedName name="mario" localSheetId="27" hidden="1">{#N/A,#N/A,FALSE,"Aging Summary";#N/A,#N/A,FALSE,"Ratio Analysis";#N/A,#N/A,FALSE,"Test 120 Day Accts";#N/A,#N/A,FALSE,"Tickmarks"}</definedName>
    <definedName name="mario" localSheetId="28" hidden="1">{#N/A,#N/A,FALSE,"Aging Summary";#N/A,#N/A,FALSE,"Ratio Analysis";#N/A,#N/A,FALSE,"Test 120 Day Accts";#N/A,#N/A,FALSE,"Tickmarks"}</definedName>
    <definedName name="mario" hidden="1">{#N/A,#N/A,FALSE,"Aging Summary";#N/A,#N/A,FALSE,"Ratio Analysis";#N/A,#N/A,FALSE,"Test 120 Day Accts";#N/A,#N/A,FALSE,"Tickmarks"}</definedName>
    <definedName name="Marzo07" localSheetId="7">#REF!</definedName>
    <definedName name="Marzo07" localSheetId="22">#REF!</definedName>
    <definedName name="Marzo07" localSheetId="32">#REF!</definedName>
    <definedName name="Marzo07" localSheetId="34">#REF!</definedName>
    <definedName name="Marzo07" localSheetId="36">#REF!</definedName>
    <definedName name="Marzo07" localSheetId="39">#REF!</definedName>
    <definedName name="Marzo07" localSheetId="37">#REF!</definedName>
    <definedName name="Marzo07" localSheetId="38">#REF!</definedName>
    <definedName name="Marzo07" localSheetId="40">#REF!</definedName>
    <definedName name="Marzo07" localSheetId="33">#REF!</definedName>
    <definedName name="Marzo07" localSheetId="35">#REF!</definedName>
    <definedName name="Marzo07" localSheetId="41">#REF!</definedName>
    <definedName name="Marzo07" localSheetId="43">#REF!</definedName>
    <definedName name="Marzo07">#REF!</definedName>
    <definedName name="MARZON" localSheetId="185">#REF!</definedName>
    <definedName name="MARZON" localSheetId="187">#REF!</definedName>
    <definedName name="MARZON" localSheetId="188">#REF!</definedName>
    <definedName name="MARZON" localSheetId="7">#REF!</definedName>
    <definedName name="MARZON" localSheetId="9">#REF!</definedName>
    <definedName name="MARZON" localSheetId="22">#REF!</definedName>
    <definedName name="MARZON" localSheetId="45">#REF!</definedName>
    <definedName name="MARZON" localSheetId="54">#REF!</definedName>
    <definedName name="MARZON" localSheetId="46">#REF!</definedName>
    <definedName name="MARZON" localSheetId="183">#REF!</definedName>
    <definedName name="MARZON" localSheetId="41">#REF!</definedName>
    <definedName name="MARZON" localSheetId="43">#REF!</definedName>
    <definedName name="MARZON">#REF!</definedName>
    <definedName name="MARZOP" localSheetId="185">#REF!</definedName>
    <definedName name="MARZOP" localSheetId="187">#REF!</definedName>
    <definedName name="MARZOP" localSheetId="188">#REF!</definedName>
    <definedName name="MARZOP" localSheetId="7">#REF!</definedName>
    <definedName name="MARZOP" localSheetId="9">#REF!</definedName>
    <definedName name="MARZOP" localSheetId="22">#REF!</definedName>
    <definedName name="MARZOP" localSheetId="32">#REF!</definedName>
    <definedName name="MARZOP" localSheetId="34">#REF!</definedName>
    <definedName name="MARZOP" localSheetId="36">#REF!</definedName>
    <definedName name="MARZOP" localSheetId="39">#REF!</definedName>
    <definedName name="MARZOP" localSheetId="45">#REF!</definedName>
    <definedName name="MARZOP" localSheetId="54">#REF!</definedName>
    <definedName name="MARZOP" localSheetId="46">#REF!</definedName>
    <definedName name="MARZOP" localSheetId="183">#REF!</definedName>
    <definedName name="MARZOP" localSheetId="37">#REF!</definedName>
    <definedName name="MARZOP" localSheetId="38">#REF!</definedName>
    <definedName name="MARZOP" localSheetId="40">#REF!</definedName>
    <definedName name="MARZOP" localSheetId="33">#REF!</definedName>
    <definedName name="MARZOP" localSheetId="35">#REF!</definedName>
    <definedName name="MARZOP" localSheetId="41">#REF!</definedName>
    <definedName name="MARZOP" localSheetId="43">#REF!</definedName>
    <definedName name="MARZOP">#REF!</definedName>
    <definedName name="MARZORN" localSheetId="185">#REF!</definedName>
    <definedName name="MARZORN" localSheetId="188">#REF!</definedName>
    <definedName name="MARZORN" localSheetId="7">#REF!</definedName>
    <definedName name="MARZORN" localSheetId="9">#REF!</definedName>
    <definedName name="MARZORN" localSheetId="22">#REF!</definedName>
    <definedName name="MARZORN" localSheetId="32">#REF!</definedName>
    <definedName name="MARZORN" localSheetId="34">#REF!</definedName>
    <definedName name="MARZORN" localSheetId="36">#REF!</definedName>
    <definedName name="MARZORN" localSheetId="39">#REF!</definedName>
    <definedName name="MARZORN" localSheetId="45">#REF!</definedName>
    <definedName name="MARZORN" localSheetId="54">#REF!</definedName>
    <definedName name="MARZORN" localSheetId="46">#REF!</definedName>
    <definedName name="MARZORN" localSheetId="183">#REF!</definedName>
    <definedName name="MARZORN" localSheetId="37">#REF!</definedName>
    <definedName name="MARZORN" localSheetId="38">#REF!</definedName>
    <definedName name="MARZORN" localSheetId="40">#REF!</definedName>
    <definedName name="MARZORN" localSheetId="33">#REF!</definedName>
    <definedName name="MARZORN" localSheetId="35">#REF!</definedName>
    <definedName name="MARZORN" localSheetId="41">#REF!</definedName>
    <definedName name="MARZORN" localSheetId="43">#REF!</definedName>
    <definedName name="MARZORN">#REF!</definedName>
    <definedName name="MARZORP" localSheetId="185">#REF!</definedName>
    <definedName name="MARZORP" localSheetId="188">#REF!</definedName>
    <definedName name="MARZORP" localSheetId="7">#REF!</definedName>
    <definedName name="MARZORP" localSheetId="9">#REF!</definedName>
    <definedName name="MARZORP" localSheetId="22">#REF!</definedName>
    <definedName name="MARZORP" localSheetId="32">#REF!</definedName>
    <definedName name="MARZORP" localSheetId="34">#REF!</definedName>
    <definedName name="MARZORP" localSheetId="36">#REF!</definedName>
    <definedName name="MARZORP" localSheetId="39">#REF!</definedName>
    <definedName name="MARZORP" localSheetId="45">#REF!</definedName>
    <definedName name="MARZORP" localSheetId="54">#REF!</definedName>
    <definedName name="MARZORP" localSheetId="46">#REF!</definedName>
    <definedName name="MARZORP" localSheetId="183">#REF!</definedName>
    <definedName name="MARZORP" localSheetId="37">#REF!</definedName>
    <definedName name="MARZORP" localSheetId="38">#REF!</definedName>
    <definedName name="MARZORP" localSheetId="40">#REF!</definedName>
    <definedName name="MARZORP" localSheetId="33">#REF!</definedName>
    <definedName name="MARZORP" localSheetId="35">#REF!</definedName>
    <definedName name="MARZORP" localSheetId="41">#REF!</definedName>
    <definedName name="MARZORP" localSheetId="43">#REF!</definedName>
    <definedName name="MARZORP">#REF!</definedName>
    <definedName name="MATRIZRICS" localSheetId="7">#REF!</definedName>
    <definedName name="MATRIZRICS" localSheetId="9">#REF!</definedName>
    <definedName name="MATRIZRICS" localSheetId="22">#REF!</definedName>
    <definedName name="MATRIZRICS" localSheetId="45">#REF!</definedName>
    <definedName name="MATRIZRICS" localSheetId="46">#REF!</definedName>
    <definedName name="MATRIZRICS" localSheetId="41">#REF!</definedName>
    <definedName name="MATRIZRICS" localSheetId="43">#REF!</definedName>
    <definedName name="MATRIZRICS">#REF!</definedName>
    <definedName name="May" localSheetId="187">#REF!</definedName>
    <definedName name="May" localSheetId="188">#REF!</definedName>
    <definedName name="May" localSheetId="7">#REF!</definedName>
    <definedName name="May" localSheetId="9">#REF!</definedName>
    <definedName name="May" localSheetId="18">#REF!</definedName>
    <definedName name="May" localSheetId="19">#REF!</definedName>
    <definedName name="May" localSheetId="20">#REF!</definedName>
    <definedName name="May" localSheetId="21">#REF!</definedName>
    <definedName name="May" localSheetId="22">#REF!</definedName>
    <definedName name="May" localSheetId="45">#REF!</definedName>
    <definedName name="May" localSheetId="54">#REF!</definedName>
    <definedName name="May" localSheetId="46">#REF!</definedName>
    <definedName name="May" localSheetId="41">#REF!</definedName>
    <definedName name="May" localSheetId="43">#REF!</definedName>
    <definedName name="May">#REF!</definedName>
    <definedName name="MAY._89" localSheetId="7">#REF!</definedName>
    <definedName name="MAY._89" localSheetId="22">#REF!</definedName>
    <definedName name="MAY._89" localSheetId="32">#REF!</definedName>
    <definedName name="MAY._89" localSheetId="34">#REF!</definedName>
    <definedName name="MAY._89" localSheetId="36">#REF!</definedName>
    <definedName name="MAY._89" localSheetId="39">#REF!</definedName>
    <definedName name="MAY._89" localSheetId="45">#REF!</definedName>
    <definedName name="MAY._89" localSheetId="46">#REF!</definedName>
    <definedName name="MAY._89" localSheetId="37">#REF!</definedName>
    <definedName name="MAY._89" localSheetId="38">#REF!</definedName>
    <definedName name="MAY._89" localSheetId="40">#REF!</definedName>
    <definedName name="MAY._89" localSheetId="33">#REF!</definedName>
    <definedName name="MAY._89" localSheetId="35">#REF!</definedName>
    <definedName name="MAY._89" localSheetId="41">#REF!</definedName>
    <definedName name="MAY._89" localSheetId="43">#REF!</definedName>
    <definedName name="MAY._89">#REF!</definedName>
    <definedName name="MCV" localSheetId="22">#REF!</definedName>
    <definedName name="MCV" localSheetId="46">#REF!</definedName>
    <definedName name="MCV">#REF!</definedName>
    <definedName name="Mdo" localSheetId="7">#REF!</definedName>
    <definedName name="Mdo" localSheetId="22">#REF!</definedName>
    <definedName name="Mdo" localSheetId="46">#REF!</definedName>
    <definedName name="Mdo" localSheetId="41">#REF!</definedName>
    <definedName name="Mdo" localSheetId="43">#REF!</definedName>
    <definedName name="Mdo">#REF!</definedName>
    <definedName name="ME" localSheetId="22">#REF!</definedName>
    <definedName name="ME">#REF!</definedName>
    <definedName name="mec" localSheetId="7">#REF!</definedName>
    <definedName name="mec" localSheetId="22">#REF!</definedName>
    <definedName name="mec" localSheetId="46">#REF!</definedName>
    <definedName name="mec" localSheetId="41">#REF!</definedName>
    <definedName name="mec" localSheetId="43">#REF!</definedName>
    <definedName name="mec">#REF!</definedName>
    <definedName name="MEC_UVR" localSheetId="7">OFFSET(#REF!,0,0,COUNTA(#REF!),1)</definedName>
    <definedName name="MEC_UVR" localSheetId="22">OFFSET(#REF!,0,0,COUNTA(#REF!),1)</definedName>
    <definedName name="MEC_UVR" localSheetId="46">OFFSET(#REF!,0,0,COUNTA(#REF!),1)</definedName>
    <definedName name="MEC_UVR" localSheetId="41">OFFSET(#REF!,0,0,COUNTA(#REF!),1)</definedName>
    <definedName name="MEC_UVR" localSheetId="43">OFFSET(#REF!,0,0,COUNTA(#REF!),1)</definedName>
    <definedName name="MEC_UVR">OFFSET(#REF!,0,0,COUNTA(#REF!),1)</definedName>
    <definedName name="Mensaje" localSheetId="22">#REF!</definedName>
    <definedName name="Mensaje" localSheetId="46">#REF!</definedName>
    <definedName name="Mensaje">#REF!</definedName>
    <definedName name="MENUIMP" localSheetId="7">#REF!</definedName>
    <definedName name="MENUIMP" localSheetId="9">#REF!</definedName>
    <definedName name="MENUIMP" localSheetId="22">#REF!</definedName>
    <definedName name="MENUIMP" localSheetId="32">#REF!</definedName>
    <definedName name="MENUIMP" localSheetId="34">#REF!</definedName>
    <definedName name="MENUIMP" localSheetId="36">#REF!</definedName>
    <definedName name="MENUIMP" localSheetId="39">#REF!</definedName>
    <definedName name="MENUIMP" localSheetId="45">#REF!</definedName>
    <definedName name="MENUIMP" localSheetId="54">#REF!</definedName>
    <definedName name="MENUIMP" localSheetId="46">#REF!</definedName>
    <definedName name="MENUIMP" localSheetId="37">#REF!</definedName>
    <definedName name="MENUIMP" localSheetId="38">#REF!</definedName>
    <definedName name="MENUIMP" localSheetId="40">#REF!</definedName>
    <definedName name="MENUIMP" localSheetId="33">#REF!</definedName>
    <definedName name="MENUIMP" localSheetId="35">#REF!</definedName>
    <definedName name="MENUIMP" localSheetId="41">#REF!</definedName>
    <definedName name="MENUIMP" localSheetId="43">#REF!</definedName>
    <definedName name="MENUIMP">#REF!</definedName>
    <definedName name="mes" localSheetId="7">#REF!</definedName>
    <definedName name="mes" localSheetId="9">#REF!</definedName>
    <definedName name="mes" localSheetId="22">#REF!</definedName>
    <definedName name="mes" localSheetId="32">#REF!</definedName>
    <definedName name="mes" localSheetId="34">#REF!</definedName>
    <definedName name="mes" localSheetId="36">#REF!</definedName>
    <definedName name="mes" localSheetId="39">#REF!</definedName>
    <definedName name="mes" localSheetId="45">#REF!</definedName>
    <definedName name="mes" localSheetId="46">#REF!</definedName>
    <definedName name="mes" localSheetId="37">#REF!</definedName>
    <definedName name="mes" localSheetId="38">#REF!</definedName>
    <definedName name="mes" localSheetId="40">#REF!</definedName>
    <definedName name="mes" localSheetId="33">#REF!</definedName>
    <definedName name="mes" localSheetId="35">#REF!</definedName>
    <definedName name="mes" localSheetId="41">#REF!</definedName>
    <definedName name="mes" localSheetId="43">#REF!</definedName>
    <definedName name="mes">#REF!</definedName>
    <definedName name="meses" localSheetId="22">#REF!</definedName>
    <definedName name="meses">#REF!</definedName>
    <definedName name="MesSub" localSheetId="7">OFFSET(#REF!,0,0,COUNTA(#REF!),1)</definedName>
    <definedName name="MesSub" localSheetId="22">OFFSET(#REF!,0,0,COUNTA(#REF!),1)</definedName>
    <definedName name="MesSub" localSheetId="46">OFFSET(#REF!,0,0,COUNTA(#REF!),1)</definedName>
    <definedName name="MesSub" localSheetId="41">OFFSET(#REF!,0,0,COUNTA(#REF!),1)</definedName>
    <definedName name="MesSub" localSheetId="43">OFFSET(#REF!,0,0,COUNTA(#REF!),1)</definedName>
    <definedName name="MesSub">OFFSET(#REF!,0,0,COUNTA(#REF!),1)</definedName>
    <definedName name="MET89B" localSheetId="7">#REF!</definedName>
    <definedName name="MET89B" localSheetId="22">#REF!</definedName>
    <definedName name="MET89B" localSheetId="32">#REF!</definedName>
    <definedName name="MET89B" localSheetId="34">#REF!</definedName>
    <definedName name="MET89B" localSheetId="36">#REF!</definedName>
    <definedName name="MET89B" localSheetId="39">#REF!</definedName>
    <definedName name="MET89B" localSheetId="45">#REF!</definedName>
    <definedName name="MET89B" localSheetId="46">#REF!</definedName>
    <definedName name="MET89B" localSheetId="37">#REF!</definedName>
    <definedName name="MET89B" localSheetId="38">#REF!</definedName>
    <definedName name="MET89B" localSheetId="40">#REF!</definedName>
    <definedName name="MET89B" localSheetId="33">#REF!</definedName>
    <definedName name="MET89B" localSheetId="35">#REF!</definedName>
    <definedName name="MET89B" localSheetId="41">#REF!</definedName>
    <definedName name="MET89B" localSheetId="43">#REF!</definedName>
    <definedName name="MET89B">#REF!</definedName>
    <definedName name="MET90B" localSheetId="7">#REF!</definedName>
    <definedName name="MET90B" localSheetId="22">#REF!</definedName>
    <definedName name="MET90B" localSheetId="45">#REF!</definedName>
    <definedName name="MET90B" localSheetId="46">#REF!</definedName>
    <definedName name="MET90B" localSheetId="41">#REF!</definedName>
    <definedName name="MET90B" localSheetId="43">#REF!</definedName>
    <definedName name="MET90B">#REF!</definedName>
    <definedName name="MET91B" localSheetId="7">#REF!</definedName>
    <definedName name="MET91B" localSheetId="22">#REF!</definedName>
    <definedName name="MET91B" localSheetId="45">#REF!</definedName>
    <definedName name="MET91B" localSheetId="46">#REF!</definedName>
    <definedName name="MET91B" localSheetId="41">#REF!</definedName>
    <definedName name="MET91B" localSheetId="43">#REF!</definedName>
    <definedName name="MET91B">#REF!</definedName>
    <definedName name="MET92B" localSheetId="7">#REF!</definedName>
    <definedName name="MET92B" localSheetId="22">#REF!</definedName>
    <definedName name="MET92B" localSheetId="45">#REF!</definedName>
    <definedName name="MET92B" localSheetId="46">#REF!</definedName>
    <definedName name="MET92B" localSheetId="41">#REF!</definedName>
    <definedName name="MET92B" localSheetId="43">#REF!</definedName>
    <definedName name="MET92B">#REF!</definedName>
    <definedName name="MET93B" localSheetId="7">#REF!</definedName>
    <definedName name="MET93B" localSheetId="22">#REF!</definedName>
    <definedName name="MET93B" localSheetId="45">#REF!</definedName>
    <definedName name="MET93B" localSheetId="46">#REF!</definedName>
    <definedName name="MET93B" localSheetId="41">#REF!</definedName>
    <definedName name="MET93B" localSheetId="43">#REF!</definedName>
    <definedName name="MET93B">#REF!</definedName>
    <definedName name="MET93C" localSheetId="7">#REF!</definedName>
    <definedName name="MET93C" localSheetId="22">#REF!</definedName>
    <definedName name="MET93C" localSheetId="45">#REF!</definedName>
    <definedName name="MET93C" localSheetId="46">#REF!</definedName>
    <definedName name="MET93C" localSheetId="41">#REF!</definedName>
    <definedName name="MET93C" localSheetId="43">#REF!</definedName>
    <definedName name="MET93C">#REF!</definedName>
    <definedName name="MET93D" localSheetId="7">#REF!</definedName>
    <definedName name="MET93D" localSheetId="22">#REF!</definedName>
    <definedName name="MET93D" localSheetId="45">#REF!</definedName>
    <definedName name="MET93D" localSheetId="46">#REF!</definedName>
    <definedName name="MET93D" localSheetId="41">#REF!</definedName>
    <definedName name="MET93D" localSheetId="43">#REF!</definedName>
    <definedName name="MET93D">#REF!</definedName>
    <definedName name="MET94B" localSheetId="7">#REF!</definedName>
    <definedName name="MET94B" localSheetId="22">#REF!</definedName>
    <definedName name="MET94B" localSheetId="45">#REF!</definedName>
    <definedName name="MET94B" localSheetId="46">#REF!</definedName>
    <definedName name="MET94B" localSheetId="41">#REF!</definedName>
    <definedName name="MET94B" localSheetId="43">#REF!</definedName>
    <definedName name="MET94B">#REF!</definedName>
    <definedName name="MET94C" localSheetId="7">#REF!</definedName>
    <definedName name="MET94C" localSheetId="22">#REF!</definedName>
    <definedName name="MET94C" localSheetId="45">#REF!</definedName>
    <definedName name="MET94C" localSheetId="46">#REF!</definedName>
    <definedName name="MET94C" localSheetId="41">#REF!</definedName>
    <definedName name="MET94C" localSheetId="43">#REF!</definedName>
    <definedName name="MET94C">#REF!</definedName>
    <definedName name="MET94D" localSheetId="7">#REF!</definedName>
    <definedName name="MET94D" localSheetId="22">#REF!</definedName>
    <definedName name="MET94D" localSheetId="45">#REF!</definedName>
    <definedName name="MET94D" localSheetId="46">#REF!</definedName>
    <definedName name="MET94D" localSheetId="41">#REF!</definedName>
    <definedName name="MET94D" localSheetId="43">#REF!</definedName>
    <definedName name="MET94D">#REF!</definedName>
    <definedName name="MET95A" localSheetId="7">#REF!</definedName>
    <definedName name="MET95A" localSheetId="22">#REF!</definedName>
    <definedName name="MET95A" localSheetId="45">#REF!</definedName>
    <definedName name="MET95A" localSheetId="46">#REF!</definedName>
    <definedName name="MET95A" localSheetId="41">#REF!</definedName>
    <definedName name="MET95A" localSheetId="43">#REF!</definedName>
    <definedName name="MET95A">#REF!</definedName>
    <definedName name="MET95B" localSheetId="7">#REF!</definedName>
    <definedName name="MET95B" localSheetId="22">#REF!</definedName>
    <definedName name="MET95B" localSheetId="45">#REF!</definedName>
    <definedName name="MET95B" localSheetId="46">#REF!</definedName>
    <definedName name="MET95B" localSheetId="41">#REF!</definedName>
    <definedName name="MET95B" localSheetId="43">#REF!</definedName>
    <definedName name="MET95B">#REF!</definedName>
    <definedName name="MET95C" localSheetId="7">#REF!</definedName>
    <definedName name="MET95C" localSheetId="22">#REF!</definedName>
    <definedName name="MET95C" localSheetId="45">#REF!</definedName>
    <definedName name="MET95C" localSheetId="46">#REF!</definedName>
    <definedName name="MET95C" localSheetId="41">#REF!</definedName>
    <definedName name="MET95C" localSheetId="43">#REF!</definedName>
    <definedName name="MET95C">#REF!</definedName>
    <definedName name="MET95D" localSheetId="7">#REF!</definedName>
    <definedName name="MET95D" localSheetId="22">#REF!</definedName>
    <definedName name="MET95D" localSheetId="45">#REF!</definedName>
    <definedName name="MET95D" localSheetId="46">#REF!</definedName>
    <definedName name="MET95D" localSheetId="41">#REF!</definedName>
    <definedName name="MET95D" localSheetId="43">#REF!</definedName>
    <definedName name="MET95D">#REF!</definedName>
    <definedName name="MET95E" localSheetId="7">#REF!</definedName>
    <definedName name="MET95E" localSheetId="22">#REF!</definedName>
    <definedName name="MET95E" localSheetId="45">#REF!</definedName>
    <definedName name="MET95E" localSheetId="46">#REF!</definedName>
    <definedName name="MET95E" localSheetId="41">#REF!</definedName>
    <definedName name="MET95E" localSheetId="43">#REF!</definedName>
    <definedName name="MET95E">#REF!</definedName>
    <definedName name="MET96A" localSheetId="7">#REF!</definedName>
    <definedName name="MET96A" localSheetId="22">#REF!</definedName>
    <definedName name="MET96A" localSheetId="45">#REF!</definedName>
    <definedName name="MET96A" localSheetId="46">#REF!</definedName>
    <definedName name="MET96A" localSheetId="41">#REF!</definedName>
    <definedName name="MET96A" localSheetId="43">#REF!</definedName>
    <definedName name="MET96A">#REF!</definedName>
    <definedName name="MET96B" localSheetId="7">#REF!</definedName>
    <definedName name="MET96B" localSheetId="22">#REF!</definedName>
    <definedName name="MET96B" localSheetId="45">#REF!</definedName>
    <definedName name="MET96B" localSheetId="46">#REF!</definedName>
    <definedName name="MET96B" localSheetId="41">#REF!</definedName>
    <definedName name="MET96B" localSheetId="43">#REF!</definedName>
    <definedName name="MET96B">#REF!</definedName>
    <definedName name="MET96C" localSheetId="7">#REF!</definedName>
    <definedName name="MET96C" localSheetId="22">#REF!</definedName>
    <definedName name="MET96C" localSheetId="45">#REF!</definedName>
    <definedName name="MET96C" localSheetId="46">#REF!</definedName>
    <definedName name="MET96C" localSheetId="41">#REF!</definedName>
    <definedName name="MET96C" localSheetId="43">#REF!</definedName>
    <definedName name="MET96C">#REF!</definedName>
    <definedName name="MET96D" localSheetId="7">#REF!</definedName>
    <definedName name="MET96D" localSheetId="22">#REF!</definedName>
    <definedName name="MET96D" localSheetId="45">#REF!</definedName>
    <definedName name="MET96D" localSheetId="46">#REF!</definedName>
    <definedName name="MET96D" localSheetId="41">#REF!</definedName>
    <definedName name="MET96D" localSheetId="43">#REF!</definedName>
    <definedName name="MET96D">#REF!</definedName>
    <definedName name="MET96E" localSheetId="7">#REF!</definedName>
    <definedName name="MET96E" localSheetId="22">#REF!</definedName>
    <definedName name="MET96E" localSheetId="45">#REF!</definedName>
    <definedName name="MET96E" localSheetId="46">#REF!</definedName>
    <definedName name="MET96E" localSheetId="41">#REF!</definedName>
    <definedName name="MET96E" localSheetId="43">#REF!</definedName>
    <definedName name="MET96E">#REF!</definedName>
    <definedName name="METROCRECIM" localSheetId="185">#REF!</definedName>
    <definedName name="METROCRECIM" localSheetId="187">#REF!</definedName>
    <definedName name="METROCRECIM" localSheetId="188">#REF!</definedName>
    <definedName name="METROCRECIM" localSheetId="7">#REF!</definedName>
    <definedName name="METROCRECIM" localSheetId="9">#REF!</definedName>
    <definedName name="METROCRECIM" localSheetId="22">#REF!</definedName>
    <definedName name="METROCRECIM" localSheetId="45">#REF!</definedName>
    <definedName name="METROCRECIM" localSheetId="56">#REF!</definedName>
    <definedName name="METROCRECIM" localSheetId="59">#REF!</definedName>
    <definedName name="METROCRECIM" localSheetId="62">#REF!</definedName>
    <definedName name="METROCRECIM" localSheetId="78">#REF!</definedName>
    <definedName name="METROCRECIM" localSheetId="80">#REF!</definedName>
    <definedName name="METROCRECIM" localSheetId="83">#REF!</definedName>
    <definedName name="METROCRECIM" localSheetId="86">#REF!</definedName>
    <definedName name="METROCRECIM" localSheetId="46">#REF!</definedName>
    <definedName name="METROCRECIM" localSheetId="183">#REF!</definedName>
    <definedName name="METROCRECIM" localSheetId="41">#REF!</definedName>
    <definedName name="METROCRECIM" localSheetId="43">#REF!</definedName>
    <definedName name="METROCRECIM">#REF!</definedName>
    <definedName name="METROPESOS" localSheetId="185">#REF!</definedName>
    <definedName name="METROPESOS" localSheetId="188">#REF!</definedName>
    <definedName name="METROPESOS" localSheetId="7">#REF!</definedName>
    <definedName name="METROPESOS" localSheetId="9">#REF!</definedName>
    <definedName name="METROPESOS" localSheetId="22">#REF!</definedName>
    <definedName name="METROPESOS" localSheetId="45">#REF!</definedName>
    <definedName name="METROPESOS" localSheetId="56">#REF!</definedName>
    <definedName name="METROPESOS" localSheetId="59">#REF!</definedName>
    <definedName name="METROPESOS" localSheetId="62">#REF!</definedName>
    <definedName name="METROPESOS" localSheetId="78">#REF!</definedName>
    <definedName name="METROPESOS" localSheetId="80">#REF!</definedName>
    <definedName name="METROPESOS" localSheetId="83">#REF!</definedName>
    <definedName name="METROPESOS" localSheetId="86">#REF!</definedName>
    <definedName name="METROPESOS" localSheetId="46">#REF!</definedName>
    <definedName name="METROPESOS" localSheetId="183">#REF!</definedName>
    <definedName name="METROPESOS" localSheetId="41">#REF!</definedName>
    <definedName name="METROPESOS" localSheetId="43">#REF!</definedName>
    <definedName name="METROPESOS">#REF!</definedName>
    <definedName name="METROPIB" localSheetId="185">#REF!</definedName>
    <definedName name="METROPIB" localSheetId="188">#REF!</definedName>
    <definedName name="METROPIB" localSheetId="7">#REF!</definedName>
    <definedName name="METROPIB" localSheetId="9">#REF!</definedName>
    <definedName name="METROPIB" localSheetId="22">#REF!</definedName>
    <definedName name="METROPIB" localSheetId="45">#REF!</definedName>
    <definedName name="METROPIB" localSheetId="56">#REF!</definedName>
    <definedName name="METROPIB" localSheetId="59">#REF!</definedName>
    <definedName name="METROPIB" localSheetId="62">#REF!</definedName>
    <definedName name="METROPIB" localSheetId="78">#REF!</definedName>
    <definedName name="METROPIB" localSheetId="80">#REF!</definedName>
    <definedName name="METROPIB" localSheetId="83">#REF!</definedName>
    <definedName name="METROPIB" localSheetId="86">#REF!</definedName>
    <definedName name="METROPIB" localSheetId="46">#REF!</definedName>
    <definedName name="METROPIB" localSheetId="183">#REF!</definedName>
    <definedName name="METROPIB" localSheetId="41">#REF!</definedName>
    <definedName name="METROPIB" localSheetId="43">#REF!</definedName>
    <definedName name="METROPIB">#REF!</definedName>
    <definedName name="METROS" localSheetId="7">#REF!</definedName>
    <definedName name="METROS" localSheetId="22">#REF!</definedName>
    <definedName name="METROS" localSheetId="45">#REF!</definedName>
    <definedName name="METROS" localSheetId="46">#REF!</definedName>
    <definedName name="METROS" localSheetId="41">#REF!</definedName>
    <definedName name="METROS" localSheetId="43">#REF!</definedName>
    <definedName name="METROS">#REF!</definedName>
    <definedName name="METROS1" localSheetId="7">#REF!</definedName>
    <definedName name="METROS1" localSheetId="22">#REF!</definedName>
    <definedName name="METROS1" localSheetId="45">#REF!</definedName>
    <definedName name="METROS1" localSheetId="46">#REF!</definedName>
    <definedName name="METROS1" localSheetId="41">#REF!</definedName>
    <definedName name="METROS1" localSheetId="43">#REF!</definedName>
    <definedName name="METROS1">#REF!</definedName>
    <definedName name="METROS2" localSheetId="7">#REF!</definedName>
    <definedName name="METROS2" localSheetId="22">#REF!</definedName>
    <definedName name="METROS2" localSheetId="45">#REF!</definedName>
    <definedName name="METROS2" localSheetId="46">#REF!</definedName>
    <definedName name="METROS2" localSheetId="41">#REF!</definedName>
    <definedName name="METROS2" localSheetId="43">#REF!</definedName>
    <definedName name="METROS2">#REF!</definedName>
    <definedName name="mgmpInterior" localSheetId="22">#REF!</definedName>
    <definedName name="mgmpInterior" localSheetId="46">#REF!</definedName>
    <definedName name="mgmpInterior">#REF!</definedName>
    <definedName name="mia" localSheetId="7" hidden="1">{#N/A,#N/A,FALSE,"informes"}</definedName>
    <definedName name="mia" localSheetId="8" hidden="1">{#N/A,#N/A,FALSE,"informes"}</definedName>
    <definedName name="mia" localSheetId="10" hidden="1">{#N/A,#N/A,FALSE,"informes"}</definedName>
    <definedName name="mia" localSheetId="11" hidden="1">{#N/A,#N/A,FALSE,"informes"}</definedName>
    <definedName name="mia" localSheetId="12" hidden="1">{#N/A,#N/A,FALSE,"informes"}</definedName>
    <definedName name="mia" localSheetId="13" hidden="1">{#N/A,#N/A,FALSE,"informes"}</definedName>
    <definedName name="mia" localSheetId="14" hidden="1">{#N/A,#N/A,FALSE,"informes"}</definedName>
    <definedName name="mia" localSheetId="15" hidden="1">{#N/A,#N/A,FALSE,"informes"}</definedName>
    <definedName name="mia" localSheetId="17" hidden="1">{#N/A,#N/A,FALSE,"informes"}</definedName>
    <definedName name="mia" localSheetId="18" hidden="1">{#N/A,#N/A,FALSE,"informes"}</definedName>
    <definedName name="mia" localSheetId="19" hidden="1">{#N/A,#N/A,FALSE,"informes"}</definedName>
    <definedName name="mia" localSheetId="20" hidden="1">{#N/A,#N/A,FALSE,"informes"}</definedName>
    <definedName name="mia" localSheetId="21" hidden="1">{#N/A,#N/A,FALSE,"informes"}</definedName>
    <definedName name="mia" localSheetId="22" hidden="1">{#N/A,#N/A,FALSE,"informes"}</definedName>
    <definedName name="mia" localSheetId="29" hidden="1">{#N/A,#N/A,FALSE,"informes"}</definedName>
    <definedName name="mia" localSheetId="32" hidden="1">{#N/A,#N/A,FALSE,"informes"}</definedName>
    <definedName name="mia" localSheetId="34" hidden="1">{#N/A,#N/A,FALSE,"informes"}</definedName>
    <definedName name="mia" localSheetId="36" hidden="1">{#N/A,#N/A,FALSE,"informes"}</definedName>
    <definedName name="mia" localSheetId="39" hidden="1">{#N/A,#N/A,FALSE,"informes"}</definedName>
    <definedName name="mia" localSheetId="45" hidden="1">{#N/A,#N/A,FALSE,"informes"}</definedName>
    <definedName name="mia" localSheetId="46" hidden="1">{#N/A,#N/A,FALSE,"informes"}</definedName>
    <definedName name="mia" localSheetId="37" hidden="1">{#N/A,#N/A,FALSE,"informes"}</definedName>
    <definedName name="mia" localSheetId="38" hidden="1">{#N/A,#N/A,FALSE,"informes"}</definedName>
    <definedName name="mia" localSheetId="40" hidden="1">{#N/A,#N/A,FALSE,"informes"}</definedName>
    <definedName name="mia" localSheetId="23" hidden="1">{#N/A,#N/A,FALSE,"informes"}</definedName>
    <definedName name="mia" localSheetId="24" hidden="1">{#N/A,#N/A,FALSE,"informes"}</definedName>
    <definedName name="mia" localSheetId="25" hidden="1">{#N/A,#N/A,FALSE,"informes"}</definedName>
    <definedName name="mia" localSheetId="26" hidden="1">{#N/A,#N/A,FALSE,"informes"}</definedName>
    <definedName name="mia" localSheetId="27" hidden="1">{#N/A,#N/A,FALSE,"informes"}</definedName>
    <definedName name="mia" localSheetId="28" hidden="1">{#N/A,#N/A,FALSE,"informes"}</definedName>
    <definedName name="mia" localSheetId="33" hidden="1">{#N/A,#N/A,FALSE,"informes"}</definedName>
    <definedName name="mia" localSheetId="35" hidden="1">{#N/A,#N/A,FALSE,"informes"}</definedName>
    <definedName name="mia" localSheetId="41" hidden="1">{#N/A,#N/A,FALSE,"informes"}</definedName>
    <definedName name="mia" localSheetId="43" hidden="1">{#N/A,#N/A,FALSE,"informes"}</definedName>
    <definedName name="mia" hidden="1">{#N/A,#N/A,FALSE,"informes"}</definedName>
    <definedName name="mibase" localSheetId="22">#REF!</definedName>
    <definedName name="mibase">#REF!</definedName>
    <definedName name="MILITARES" localSheetId="185">#REF!</definedName>
    <definedName name="MILITARES" localSheetId="188">#REF!</definedName>
    <definedName name="MILITARES" localSheetId="7">#REF!</definedName>
    <definedName name="MILITARES" localSheetId="9">#REF!</definedName>
    <definedName name="MILITARES" localSheetId="22">#REF!</definedName>
    <definedName name="MILITARES" localSheetId="45">#REF!</definedName>
    <definedName name="MILITARES" localSheetId="46">#REF!</definedName>
    <definedName name="MILITARES" localSheetId="183">#REF!</definedName>
    <definedName name="MILITARES" localSheetId="41">#REF!</definedName>
    <definedName name="MILITARES" localSheetId="43">#REF!</definedName>
    <definedName name="MILITARES">#REF!</definedName>
    <definedName name="MILL" localSheetId="7">#REF!</definedName>
    <definedName name="MILL" localSheetId="22">#REF!</definedName>
    <definedName name="MILL" localSheetId="45">#REF!</definedName>
    <definedName name="MILL" localSheetId="46">#REF!</definedName>
    <definedName name="MILL" localSheetId="41">#REF!</definedName>
    <definedName name="MILL" localSheetId="43">#REF!</definedName>
    <definedName name="MILL">#REF!</definedName>
    <definedName name="MINISTRO" localSheetId="185">#REF!</definedName>
    <definedName name="MINISTRO" localSheetId="187">#REF!</definedName>
    <definedName name="MINISTRO" localSheetId="188">#REF!</definedName>
    <definedName name="MINISTRO" localSheetId="7">#REF!</definedName>
    <definedName name="MINISTRO" localSheetId="9">#REF!</definedName>
    <definedName name="MINISTRO" localSheetId="22">#REF!</definedName>
    <definedName name="MINISTRO" localSheetId="45">#REF!</definedName>
    <definedName name="MINISTRO" localSheetId="54">#REF!</definedName>
    <definedName name="MINISTRO" localSheetId="46">#REF!</definedName>
    <definedName name="MINISTRO" localSheetId="183">#REF!</definedName>
    <definedName name="MINISTRO" localSheetId="41">#REF!</definedName>
    <definedName name="MINISTRO" localSheetId="43">#REF!</definedName>
    <definedName name="MINISTRO">#REF!</definedName>
    <definedName name="mio" localSheetId="7">#REF!</definedName>
    <definedName name="mio" localSheetId="22">#REF!</definedName>
    <definedName name="mio" localSheetId="45">#REF!</definedName>
    <definedName name="mio" localSheetId="46">#REF!</definedName>
    <definedName name="mio" localSheetId="41">#REF!</definedName>
    <definedName name="mio" localSheetId="43">#REF!</definedName>
    <definedName name="mio">#REF!</definedName>
    <definedName name="MM" localSheetId="7" hidden="1">{"PAGOS DOLARES",#N/A,FALSE,"informes"}</definedName>
    <definedName name="MM" localSheetId="8" hidden="1">{"PAGOS DOLARES",#N/A,FALSE,"informes"}</definedName>
    <definedName name="mm" localSheetId="9">#REF!</definedName>
    <definedName name="MM" localSheetId="17" hidden="1">{"PAGOS DOLARES",#N/A,FALSE,"informes"}</definedName>
    <definedName name="MM" localSheetId="18" hidden="1">{"PAGOS DOLARES",#N/A,FALSE,"informes"}</definedName>
    <definedName name="MM" localSheetId="19" hidden="1">{"PAGOS DOLARES",#N/A,FALSE,"informes"}</definedName>
    <definedName name="MM" localSheetId="20" hidden="1">{"PAGOS DOLARES",#N/A,FALSE,"informes"}</definedName>
    <definedName name="MM" localSheetId="21" hidden="1">{"PAGOS DOLARES",#N/A,FALSE,"informes"}</definedName>
    <definedName name="MM" localSheetId="22" hidden="1">{"PAGOS DOLARES",#N/A,FALSE,"informes"}</definedName>
    <definedName name="MM" localSheetId="29" hidden="1">{"PAGOS DOLARES",#N/A,FALSE,"informes"}</definedName>
    <definedName name="MM" localSheetId="32" hidden="1">{"PAGOS DOLARES",#N/A,FALSE,"informes"}</definedName>
    <definedName name="MM" localSheetId="34" hidden="1">{"PAGOS DOLARES",#N/A,FALSE,"informes"}</definedName>
    <definedName name="MM" localSheetId="36" hidden="1">{"PAGOS DOLARES",#N/A,FALSE,"informes"}</definedName>
    <definedName name="MM" localSheetId="39" hidden="1">{"PAGOS DOLARES",#N/A,FALSE,"informes"}</definedName>
    <definedName name="MM" localSheetId="45" hidden="1">{"PAGOS DOLARES",#N/A,FALSE,"informes"}</definedName>
    <definedName name="MM" localSheetId="46" hidden="1">{"PAGOS DOLARES",#N/A,FALSE,"informes"}</definedName>
    <definedName name="MM" localSheetId="37" hidden="1">{"PAGOS DOLARES",#N/A,FALSE,"informes"}</definedName>
    <definedName name="MM" localSheetId="38" hidden="1">{"PAGOS DOLARES",#N/A,FALSE,"informes"}</definedName>
    <definedName name="MM" localSheetId="40" hidden="1">{"PAGOS DOLARES",#N/A,FALSE,"informes"}</definedName>
    <definedName name="MM" localSheetId="23" hidden="1">{"PAGOS DOLARES",#N/A,FALSE,"informes"}</definedName>
    <definedName name="MM" localSheetId="24" hidden="1">{"PAGOS DOLARES",#N/A,FALSE,"informes"}</definedName>
    <definedName name="MM" localSheetId="25" hidden="1">{"PAGOS DOLARES",#N/A,FALSE,"informes"}</definedName>
    <definedName name="MM" localSheetId="26" hidden="1">{"PAGOS DOLARES",#N/A,FALSE,"informes"}</definedName>
    <definedName name="MM" localSheetId="27" hidden="1">{"PAGOS DOLARES",#N/A,FALSE,"informes"}</definedName>
    <definedName name="MM" localSheetId="28" hidden="1">{"PAGOS DOLARES",#N/A,FALSE,"informes"}</definedName>
    <definedName name="MM" localSheetId="33" hidden="1">{"PAGOS DOLARES",#N/A,FALSE,"informes"}</definedName>
    <definedName name="MM" localSheetId="35" hidden="1">{"PAGOS DOLARES",#N/A,FALSE,"informes"}</definedName>
    <definedName name="MM" localSheetId="41" hidden="1">{"PAGOS DOLARES",#N/A,FALSE,"informes"}</definedName>
    <definedName name="MM" localSheetId="43" hidden="1">{"PAGOS DOLARES",#N/A,FALSE,"informes"}</definedName>
    <definedName name="MM" hidden="1">{"PAGOS DOLARES",#N/A,FALSE,"informes"}</definedName>
    <definedName name="mmm" localSheetId="22">#REF!</definedName>
    <definedName name="mmm" localSheetId="46">#REF!</definedName>
    <definedName name="mmm">#REF!</definedName>
    <definedName name="MMMMMM" localSheetId="7" hidden="1">{"INGRESOS DOLARES",#N/A,FALSE,"informes"}</definedName>
    <definedName name="MMMMMM" localSheetId="8" hidden="1">{"INGRESOS DOLARES",#N/A,FALSE,"informes"}</definedName>
    <definedName name="MMMMMM" localSheetId="10" hidden="1">{"INGRESOS DOLARES",#N/A,FALSE,"informes"}</definedName>
    <definedName name="MMMMMM" localSheetId="11" hidden="1">{"INGRESOS DOLARES",#N/A,FALSE,"informes"}</definedName>
    <definedName name="MMMMMM" localSheetId="12" hidden="1">{"INGRESOS DOLARES",#N/A,FALSE,"informes"}</definedName>
    <definedName name="MMMMMM" localSheetId="13" hidden="1">{"INGRESOS DOLARES",#N/A,FALSE,"informes"}</definedName>
    <definedName name="MMMMMM" localSheetId="14" hidden="1">{"INGRESOS DOLARES",#N/A,FALSE,"informes"}</definedName>
    <definedName name="MMMMMM" localSheetId="15" hidden="1">{"INGRESOS DOLARES",#N/A,FALSE,"informes"}</definedName>
    <definedName name="MMMMMM" localSheetId="17" hidden="1">{"INGRESOS DOLARES",#N/A,FALSE,"informes"}</definedName>
    <definedName name="MMMMMM" localSheetId="18" hidden="1">{"INGRESOS DOLARES",#N/A,FALSE,"informes"}</definedName>
    <definedName name="MMMMMM" localSheetId="19" hidden="1">{"INGRESOS DOLARES",#N/A,FALSE,"informes"}</definedName>
    <definedName name="MMMMMM" localSheetId="20" hidden="1">{"INGRESOS DOLARES",#N/A,FALSE,"informes"}</definedName>
    <definedName name="MMMMMM" localSheetId="21" hidden="1">{"INGRESOS DOLARES",#N/A,FALSE,"informes"}</definedName>
    <definedName name="MMMMMM" localSheetId="22" hidden="1">{"INGRESOS DOLARES",#N/A,FALSE,"informes"}</definedName>
    <definedName name="MMMMMM" localSheetId="29" hidden="1">{"INGRESOS DOLARES",#N/A,FALSE,"informes"}</definedName>
    <definedName name="MMMMMM" localSheetId="32" hidden="1">{"INGRESOS DOLARES",#N/A,FALSE,"informes"}</definedName>
    <definedName name="MMMMMM" localSheetId="34" hidden="1">{"INGRESOS DOLARES",#N/A,FALSE,"informes"}</definedName>
    <definedName name="MMMMMM" localSheetId="36" hidden="1">{"INGRESOS DOLARES",#N/A,FALSE,"informes"}</definedName>
    <definedName name="MMMMMM" localSheetId="39" hidden="1">{"INGRESOS DOLARES",#N/A,FALSE,"informes"}</definedName>
    <definedName name="MMMMMM" localSheetId="45" hidden="1">{"INGRESOS DOLARES",#N/A,FALSE,"informes"}</definedName>
    <definedName name="MMMMMM" localSheetId="46" hidden="1">{"INGRESOS DOLARES",#N/A,FALSE,"informes"}</definedName>
    <definedName name="MMMMMM" localSheetId="37" hidden="1">{"INGRESOS DOLARES",#N/A,FALSE,"informes"}</definedName>
    <definedName name="MMMMMM" localSheetId="38" hidden="1">{"INGRESOS DOLARES",#N/A,FALSE,"informes"}</definedName>
    <definedName name="MMMMMM" localSheetId="40" hidden="1">{"INGRESOS DOLARES",#N/A,FALSE,"informes"}</definedName>
    <definedName name="MMMMMM" localSheetId="23" hidden="1">{"INGRESOS DOLARES",#N/A,FALSE,"informes"}</definedName>
    <definedName name="MMMMMM" localSheetId="24" hidden="1">{"INGRESOS DOLARES",#N/A,FALSE,"informes"}</definedName>
    <definedName name="MMMMMM" localSheetId="25" hidden="1">{"INGRESOS DOLARES",#N/A,FALSE,"informes"}</definedName>
    <definedName name="MMMMMM" localSheetId="26" hidden="1">{"INGRESOS DOLARES",#N/A,FALSE,"informes"}</definedName>
    <definedName name="MMMMMM" localSheetId="27" hidden="1">{"INGRESOS DOLARES",#N/A,FALSE,"informes"}</definedName>
    <definedName name="MMMMMM" localSheetId="28" hidden="1">{"INGRESOS DOLARES",#N/A,FALSE,"informes"}</definedName>
    <definedName name="MMMMMM" localSheetId="33" hidden="1">{"INGRESOS DOLARES",#N/A,FALSE,"informes"}</definedName>
    <definedName name="MMMMMM" localSheetId="35" hidden="1">{"INGRESOS DOLARES",#N/A,FALSE,"informes"}</definedName>
    <definedName name="MMMMMM" localSheetId="41" hidden="1">{"INGRESOS DOLARES",#N/A,FALSE,"informes"}</definedName>
    <definedName name="MMMMMM" localSheetId="43" hidden="1">{"INGRESOS DOLARES",#N/A,FALSE,"informes"}</definedName>
    <definedName name="MMMMMM" hidden="1">{"INGRESOS DOLARES",#N/A,FALSE,"informes"}</definedName>
    <definedName name="MMULTEWUMATRANSCORR" localSheetId="7">#REF!</definedName>
    <definedName name="MMULTEWUMATRANSCORR" localSheetId="22">#REF!</definedName>
    <definedName name="MMULTEWUMATRANSCORR" localSheetId="41">#REF!</definedName>
    <definedName name="MMULTEWUMATRANSCORR" localSheetId="43">#REF!</definedName>
    <definedName name="MMULTEWUMATRANSCORR">#REF!</definedName>
    <definedName name="MN" localSheetId="7" hidden="1">{"PAGOS DOLARES",#N/A,FALSE,"informes"}</definedName>
    <definedName name="MN" localSheetId="8" hidden="1">{"PAGOS DOLARES",#N/A,FALSE,"informes"}</definedName>
    <definedName name="MN" localSheetId="10" hidden="1">{"PAGOS DOLARES",#N/A,FALSE,"informes"}</definedName>
    <definedName name="MN" localSheetId="11" hidden="1">{"PAGOS DOLARES",#N/A,FALSE,"informes"}</definedName>
    <definedName name="MN" localSheetId="12" hidden="1">{"PAGOS DOLARES",#N/A,FALSE,"informes"}</definedName>
    <definedName name="MN" localSheetId="13" hidden="1">{"PAGOS DOLARES",#N/A,FALSE,"informes"}</definedName>
    <definedName name="MN" localSheetId="14" hidden="1">{"PAGOS DOLARES",#N/A,FALSE,"informes"}</definedName>
    <definedName name="MN" localSheetId="15" hidden="1">{"PAGOS DOLARES",#N/A,FALSE,"informes"}</definedName>
    <definedName name="MN" localSheetId="17" hidden="1">{"PAGOS DOLARES",#N/A,FALSE,"informes"}</definedName>
    <definedName name="MN" localSheetId="18" hidden="1">{"PAGOS DOLARES",#N/A,FALSE,"informes"}</definedName>
    <definedName name="MN" localSheetId="19" hidden="1">{"PAGOS DOLARES",#N/A,FALSE,"informes"}</definedName>
    <definedName name="MN" localSheetId="20" hidden="1">{"PAGOS DOLARES",#N/A,FALSE,"informes"}</definedName>
    <definedName name="MN" localSheetId="21" hidden="1">{"PAGOS DOLARES",#N/A,FALSE,"informes"}</definedName>
    <definedName name="MN" localSheetId="22" hidden="1">{"PAGOS DOLARES",#N/A,FALSE,"informes"}</definedName>
    <definedName name="MN" localSheetId="29" hidden="1">{"PAGOS DOLARES",#N/A,FALSE,"informes"}</definedName>
    <definedName name="MN" localSheetId="32" hidden="1">{"PAGOS DOLARES",#N/A,FALSE,"informes"}</definedName>
    <definedName name="MN" localSheetId="34" hidden="1">{"PAGOS DOLARES",#N/A,FALSE,"informes"}</definedName>
    <definedName name="MN" localSheetId="36" hidden="1">{"PAGOS DOLARES",#N/A,FALSE,"informes"}</definedName>
    <definedName name="MN" localSheetId="39" hidden="1">{"PAGOS DOLARES",#N/A,FALSE,"informes"}</definedName>
    <definedName name="MN" localSheetId="45" hidden="1">{"PAGOS DOLARES",#N/A,FALSE,"informes"}</definedName>
    <definedName name="MN" localSheetId="46" hidden="1">{"PAGOS DOLARES",#N/A,FALSE,"informes"}</definedName>
    <definedName name="MN" localSheetId="37" hidden="1">{"PAGOS DOLARES",#N/A,FALSE,"informes"}</definedName>
    <definedName name="MN" localSheetId="38" hidden="1">{"PAGOS DOLARES",#N/A,FALSE,"informes"}</definedName>
    <definedName name="MN" localSheetId="40" hidden="1">{"PAGOS DOLARES",#N/A,FALSE,"informes"}</definedName>
    <definedName name="MN" localSheetId="23" hidden="1">{"PAGOS DOLARES",#N/A,FALSE,"informes"}</definedName>
    <definedName name="MN" localSheetId="24" hidden="1">{"PAGOS DOLARES",#N/A,FALSE,"informes"}</definedName>
    <definedName name="MN" localSheetId="25" hidden="1">{"PAGOS DOLARES",#N/A,FALSE,"informes"}</definedName>
    <definedName name="MN" localSheetId="26" hidden="1">{"PAGOS DOLARES",#N/A,FALSE,"informes"}</definedName>
    <definedName name="MN" localSheetId="27" hidden="1">{"PAGOS DOLARES",#N/A,FALSE,"informes"}</definedName>
    <definedName name="MN" localSheetId="28" hidden="1">{"PAGOS DOLARES",#N/A,FALSE,"informes"}</definedName>
    <definedName name="MN" localSheetId="33" hidden="1">{"PAGOS DOLARES",#N/A,FALSE,"informes"}</definedName>
    <definedName name="MN" localSheetId="35" hidden="1">{"PAGOS DOLARES",#N/A,FALSE,"informes"}</definedName>
    <definedName name="MN" localSheetId="41" hidden="1">{"PAGOS DOLARES",#N/A,FALSE,"informes"}</definedName>
    <definedName name="MN" localSheetId="43" hidden="1">{"PAGOS DOLARES",#N/A,FALSE,"informes"}</definedName>
    <definedName name="MN" hidden="1">{"PAGOS DOLARES",#N/A,FALSE,"informes"}</definedName>
    <definedName name="Mnemotecnicos" localSheetId="7">#REF!</definedName>
    <definedName name="Mnemotecnicos" localSheetId="22">#REF!</definedName>
    <definedName name="Mnemotecnicos" localSheetId="41">#REF!</definedName>
    <definedName name="Mnemotecnicos" localSheetId="43">#REF!</definedName>
    <definedName name="Mnemotecnicos">#REF!</definedName>
    <definedName name="Mon_UVR" localSheetId="7">OFFSET(#REF!,0,0,COUNTA(#REF!),1)</definedName>
    <definedName name="Mon_UVR" localSheetId="22">OFFSET(#REF!,0,0,COUNTA(#REF!),1)</definedName>
    <definedName name="Mon_UVR" localSheetId="41">OFFSET(#REF!,0,0,COUNTA(#REF!),1)</definedName>
    <definedName name="Mon_UVR" localSheetId="43">OFFSET(#REF!,0,0,COUNTA(#REF!),1)</definedName>
    <definedName name="Mon_UVR">OFFSET(#REF!,0,0,COUNTA(#REF!),1)</definedName>
    <definedName name="Moneda_externa_Corte_a" localSheetId="7">OFFSET(#REF!,0,0,COUNT(#REF!))</definedName>
    <definedName name="Moneda_externa_Corte_a" localSheetId="22">OFFSET(#REF!,0,0,COUNT(#REF!))</definedName>
    <definedName name="Moneda_externa_Corte_a" localSheetId="41">OFFSET(#REF!,0,0,COUNT(#REF!))</definedName>
    <definedName name="Moneda_externa_Corte_a" localSheetId="43">OFFSET(#REF!,0,0,COUNT(#REF!))</definedName>
    <definedName name="Moneda_externa_Corte_a">OFFSET(#REF!,0,0,COUNT(#REF!))</definedName>
    <definedName name="Moneda_externa_Serie_1" localSheetId="7">OFFSET(#REF!,0,0,COUNT(#REF!))</definedName>
    <definedName name="Moneda_externa_Serie_1" localSheetId="22">OFFSET(#REF!,0,0,COUNT(#REF!))</definedName>
    <definedName name="Moneda_externa_Serie_1" localSheetId="41">OFFSET(#REF!,0,0,COUNT(#REF!))</definedName>
    <definedName name="Moneda_externa_Serie_1" localSheetId="43">OFFSET(#REF!,0,0,COUNT(#REF!))</definedName>
    <definedName name="Moneda_externa_Serie_1">OFFSET(#REF!,0,0,COUNT(#REF!))</definedName>
    <definedName name="Moneda_externa_Serie_2" localSheetId="7">OFFSET(#REF!,0,0,COUNT(#REF!))</definedName>
    <definedName name="Moneda_externa_Serie_2" localSheetId="22">OFFSET(#REF!,0,0,COUNT(#REF!))</definedName>
    <definedName name="Moneda_externa_Serie_2" localSheetId="41">OFFSET(#REF!,0,0,COUNT(#REF!))</definedName>
    <definedName name="Moneda_externa_Serie_2" localSheetId="43">OFFSET(#REF!,0,0,COUNT(#REF!))</definedName>
    <definedName name="Moneda_externa_Serie_2">OFFSET(#REF!,0,0,COUNT(#REF!))</definedName>
    <definedName name="Moneda_externa_Serie_3" localSheetId="7">OFFSET(#REF!,0,0,COUNT(#REF!))</definedName>
    <definedName name="Moneda_externa_Serie_3" localSheetId="22">OFFSET(#REF!,0,0,COUNT(#REF!))</definedName>
    <definedName name="Moneda_externa_Serie_3" localSheetId="41">OFFSET(#REF!,0,0,COUNT(#REF!))</definedName>
    <definedName name="Moneda_externa_Serie_3" localSheetId="43">OFFSET(#REF!,0,0,COUNT(#REF!))</definedName>
    <definedName name="Moneda_externa_Serie_3">OFFSET(#REF!,0,0,COUNT(#REF!))</definedName>
    <definedName name="Moneda_externa_Serie_4" localSheetId="7">OFFSET(#REF!,0,0,COUNT(#REF!))</definedName>
    <definedName name="Moneda_externa_Serie_4" localSheetId="22">OFFSET(#REF!,0,0,COUNT(#REF!))</definedName>
    <definedName name="Moneda_externa_Serie_4" localSheetId="41">OFFSET(#REF!,0,0,COUNT(#REF!))</definedName>
    <definedName name="Moneda_externa_Serie_4" localSheetId="43">OFFSET(#REF!,0,0,COUNT(#REF!))</definedName>
    <definedName name="Moneda_externa_Serie_4">OFFSET(#REF!,0,0,COUNT(#REF!))</definedName>
    <definedName name="Moneda_externa_Serie_5" localSheetId="7">OFFSET(#REF!,0,0,COUNT(#REF!))</definedName>
    <definedName name="Moneda_externa_Serie_5" localSheetId="22">OFFSET(#REF!,0,0,COUNT(#REF!))</definedName>
    <definedName name="Moneda_externa_Serie_5" localSheetId="41">OFFSET(#REF!,0,0,COUNT(#REF!))</definedName>
    <definedName name="Moneda_externa_Serie_5" localSheetId="43">OFFSET(#REF!,0,0,COUNT(#REF!))</definedName>
    <definedName name="Moneda_externa_Serie_5">OFFSET(#REF!,0,0,COUNT(#REF!))</definedName>
    <definedName name="Moneda_externaColumna_título_etiqueta" localSheetId="7">#REF!</definedName>
    <definedName name="Moneda_externaColumna_título_etiqueta" localSheetId="22">#REF!</definedName>
    <definedName name="Moneda_externaColumna_título_etiqueta" localSheetId="41">#REF!</definedName>
    <definedName name="Moneda_externaColumna_título_etiqueta" localSheetId="43">#REF!</definedName>
    <definedName name="Moneda_externaColumna_título_etiqueta">#REF!</definedName>
    <definedName name="Moneda_externaColumna_título_etiqueta_2" localSheetId="7">#REF!</definedName>
    <definedName name="Moneda_externaColumna_título_etiqueta_2" localSheetId="22">#REF!</definedName>
    <definedName name="Moneda_externaColumna_título_etiqueta_2" localSheetId="41">#REF!</definedName>
    <definedName name="Moneda_externaColumna_título_etiqueta_2" localSheetId="43">#REF!</definedName>
    <definedName name="Moneda_externaColumna_título_etiqueta_2">#REF!</definedName>
    <definedName name="Moneda_externaColumna_título_etiqueta_3" localSheetId="7">#REF!</definedName>
    <definedName name="Moneda_externaColumna_título_etiqueta_3" localSheetId="22">#REF!</definedName>
    <definedName name="Moneda_externaColumna_título_etiqueta_3" localSheetId="41">#REF!</definedName>
    <definedName name="Moneda_externaColumna_título_etiqueta_3" localSheetId="43">#REF!</definedName>
    <definedName name="Moneda_externaColumna_título_etiqueta_3">#REF!</definedName>
    <definedName name="Moneda_externaColumna_título_etiqueta_4" localSheetId="7">#REF!</definedName>
    <definedName name="Moneda_externaColumna_título_etiqueta_4" localSheetId="22">#REF!</definedName>
    <definedName name="Moneda_externaColumna_título_etiqueta_4" localSheetId="41">#REF!</definedName>
    <definedName name="Moneda_externaColumna_título_etiqueta_4" localSheetId="43">#REF!</definedName>
    <definedName name="Moneda_externaColumna_título_etiqueta_4">#REF!</definedName>
    <definedName name="Moneda_externaColumna_título_etiqueta_5" localSheetId="7">#REF!</definedName>
    <definedName name="Moneda_externaColumna_título_etiqueta_5" localSheetId="22">#REF!</definedName>
    <definedName name="Moneda_externaColumna_título_etiqueta_5" localSheetId="41">#REF!</definedName>
    <definedName name="Moneda_externaColumna_título_etiqueta_5" localSheetId="43">#REF!</definedName>
    <definedName name="Moneda_externaColumna_título_etiqueta_5">#REF!</definedName>
    <definedName name="Moneda_externaColumna_título_etiqueta_6" localSheetId="7">#REF!</definedName>
    <definedName name="Moneda_externaColumna_título_etiqueta_6" localSheetId="22">#REF!</definedName>
    <definedName name="Moneda_externaColumna_título_etiqueta_6" localSheetId="41">#REF!</definedName>
    <definedName name="Moneda_externaColumna_título_etiqueta_6" localSheetId="43">#REF!</definedName>
    <definedName name="Moneda_externaColumna_título_etiqueta_6">#REF!</definedName>
    <definedName name="Moneda_externaSección_subtítulo_etiqueta" localSheetId="7">#REF!</definedName>
    <definedName name="Moneda_externaSección_subtítulo_etiqueta" localSheetId="22">#REF!</definedName>
    <definedName name="Moneda_externaSección_subtítulo_etiqueta" localSheetId="41">#REF!</definedName>
    <definedName name="Moneda_externaSección_subtítulo_etiqueta" localSheetId="43">#REF!</definedName>
    <definedName name="Moneda_externaSección_subtítulo_etiqueta">#REF!</definedName>
    <definedName name="Moneda_externaSección_título_etiqueta" localSheetId="7">#REF!</definedName>
    <definedName name="Moneda_externaSección_título_etiqueta" localSheetId="22">#REF!</definedName>
    <definedName name="Moneda_externaSección_título_etiqueta" localSheetId="41">#REF!</definedName>
    <definedName name="Moneda_externaSección_título_etiqueta" localSheetId="43">#REF!</definedName>
    <definedName name="Moneda_externaSección_título_etiqueta">#REF!</definedName>
    <definedName name="Moneda_interna_Corte_a" localSheetId="7">OFFSET(#REF!,0,0,COUNT(#REF!))</definedName>
    <definedName name="Moneda_interna_Corte_a" localSheetId="22">OFFSET(#REF!,0,0,COUNT(#REF!))</definedName>
    <definedName name="Moneda_interna_Corte_a" localSheetId="41">OFFSET(#REF!,0,0,COUNT(#REF!))</definedName>
    <definedName name="Moneda_interna_Corte_a" localSheetId="43">OFFSET(#REF!,0,0,COUNT(#REF!))</definedName>
    <definedName name="Moneda_interna_Corte_a">OFFSET(#REF!,0,0,COUNT(#REF!))</definedName>
    <definedName name="Moneda_interna_Serie_1" localSheetId="7">OFFSET(#REF!,0,0,COUNT(#REF!))</definedName>
    <definedName name="Moneda_interna_Serie_1" localSheetId="22">OFFSET(#REF!,0,0,COUNT(#REF!))</definedName>
    <definedName name="Moneda_interna_Serie_1" localSheetId="41">OFFSET(#REF!,0,0,COUNT(#REF!))</definedName>
    <definedName name="Moneda_interna_Serie_1" localSheetId="43">OFFSET(#REF!,0,0,COUNT(#REF!))</definedName>
    <definedName name="Moneda_interna_Serie_1">OFFSET(#REF!,0,0,COUNT(#REF!))</definedName>
    <definedName name="Moneda_interna_Serie_2" localSheetId="7">OFFSET(#REF!,0,0,COUNT(#REF!))</definedName>
    <definedName name="Moneda_interna_Serie_2" localSheetId="22">OFFSET(#REF!,0,0,COUNT(#REF!))</definedName>
    <definedName name="Moneda_interna_Serie_2" localSheetId="41">OFFSET(#REF!,0,0,COUNT(#REF!))</definedName>
    <definedName name="Moneda_interna_Serie_2" localSheetId="43">OFFSET(#REF!,0,0,COUNT(#REF!))</definedName>
    <definedName name="Moneda_interna_Serie_2">OFFSET(#REF!,0,0,COUNT(#REF!))</definedName>
    <definedName name="Moneda_interna_Serie_3" localSheetId="7">OFFSET(#REF!,0,0,COUNT(#REF!))</definedName>
    <definedName name="Moneda_interna_Serie_3" localSheetId="22">OFFSET(#REF!,0,0,COUNT(#REF!))</definedName>
    <definedName name="Moneda_interna_Serie_3" localSheetId="41">OFFSET(#REF!,0,0,COUNT(#REF!))</definedName>
    <definedName name="Moneda_interna_Serie_3" localSheetId="43">OFFSET(#REF!,0,0,COUNT(#REF!))</definedName>
    <definedName name="Moneda_interna_Serie_3">OFFSET(#REF!,0,0,COUNT(#REF!))</definedName>
    <definedName name="Moneda_interna_serie_4" localSheetId="7">OFFSET(#REF!,0,0,COUNT(#REF!))</definedName>
    <definedName name="Moneda_interna_serie_4" localSheetId="22">OFFSET(#REF!,0,0,COUNT(#REF!))</definedName>
    <definedName name="Moneda_interna_serie_4" localSheetId="41">OFFSET(#REF!,0,0,COUNT(#REF!))</definedName>
    <definedName name="Moneda_interna_serie_4" localSheetId="43">OFFSET(#REF!,0,0,COUNT(#REF!))</definedName>
    <definedName name="Moneda_interna_serie_4">OFFSET(#REF!,0,0,COUNT(#REF!))</definedName>
    <definedName name="Moneda_internaColumna_título_etiqueta" localSheetId="7">#REF!</definedName>
    <definedName name="Moneda_internaColumna_título_etiqueta" localSheetId="22">#REF!</definedName>
    <definedName name="Moneda_internaColumna_título_etiqueta" localSheetId="41">#REF!</definedName>
    <definedName name="Moneda_internaColumna_título_etiqueta" localSheetId="43">#REF!</definedName>
    <definedName name="Moneda_internaColumna_título_etiqueta">#REF!</definedName>
    <definedName name="Moneda_internaColumna_título_etiqueta_2" localSheetId="7">#REF!</definedName>
    <definedName name="Moneda_internaColumna_título_etiqueta_2" localSheetId="22">#REF!</definedName>
    <definedName name="Moneda_internaColumna_título_etiqueta_2" localSheetId="41">#REF!</definedName>
    <definedName name="Moneda_internaColumna_título_etiqueta_2" localSheetId="43">#REF!</definedName>
    <definedName name="Moneda_internaColumna_título_etiqueta_2">#REF!</definedName>
    <definedName name="Moneda_internaColumna_título_etiqueta_3" localSheetId="7">#REF!</definedName>
    <definedName name="Moneda_internaColumna_título_etiqueta_3" localSheetId="22">#REF!</definedName>
    <definedName name="Moneda_internaColumna_título_etiqueta_3" localSheetId="41">#REF!</definedName>
    <definedName name="Moneda_internaColumna_título_etiqueta_3" localSheetId="43">#REF!</definedName>
    <definedName name="Moneda_internaColumna_título_etiqueta_3">#REF!</definedName>
    <definedName name="Moneda_internaColumna_título_etiqueta_4" localSheetId="7">#REF!</definedName>
    <definedName name="Moneda_internaColumna_título_etiqueta_4" localSheetId="22">#REF!</definedName>
    <definedName name="Moneda_internaColumna_título_etiqueta_4" localSheetId="41">#REF!</definedName>
    <definedName name="Moneda_internaColumna_título_etiqueta_4" localSheetId="43">#REF!</definedName>
    <definedName name="Moneda_internaColumna_título_etiqueta_4">#REF!</definedName>
    <definedName name="Moneda_internaColumna_título_etiqueta_5" localSheetId="7">#REF!</definedName>
    <definedName name="Moneda_internaColumna_título_etiqueta_5" localSheetId="22">#REF!</definedName>
    <definedName name="Moneda_internaColumna_título_etiqueta_5" localSheetId="41">#REF!</definedName>
    <definedName name="Moneda_internaColumna_título_etiqueta_5" localSheetId="43">#REF!</definedName>
    <definedName name="Moneda_internaColumna_título_etiqueta_5">#REF!</definedName>
    <definedName name="Moneda_internaSección_subtítulo_etiqueta" localSheetId="7">#REF!</definedName>
    <definedName name="Moneda_internaSección_subtítulo_etiqueta" localSheetId="22">#REF!</definedName>
    <definedName name="Moneda_internaSección_subtítulo_etiqueta" localSheetId="41">#REF!</definedName>
    <definedName name="Moneda_internaSección_subtítulo_etiqueta" localSheetId="43">#REF!</definedName>
    <definedName name="Moneda_internaSección_subtítulo_etiqueta">#REF!</definedName>
    <definedName name="Moneda_internaSección_título_etiqueta" localSheetId="7">#REF!</definedName>
    <definedName name="Moneda_internaSección_título_etiqueta" localSheetId="22">#REF!</definedName>
    <definedName name="Moneda_internaSección_título_etiqueta" localSheetId="41">#REF!</definedName>
    <definedName name="Moneda_internaSección_título_etiqueta" localSheetId="43">#REF!</definedName>
    <definedName name="Moneda_internaSección_título_etiqueta">#REF!</definedName>
    <definedName name="Moneda_total_Corte_a" localSheetId="7">OFFSET(#REF!,0,0,COUNT(#REF!))</definedName>
    <definedName name="Moneda_total_Corte_a" localSheetId="22">OFFSET(#REF!,0,0,COUNT(#REF!))</definedName>
    <definedName name="Moneda_total_Corte_a" localSheetId="41">OFFSET(#REF!,0,0,COUNT(#REF!))</definedName>
    <definedName name="Moneda_total_Corte_a" localSheetId="43">OFFSET(#REF!,0,0,COUNT(#REF!))</definedName>
    <definedName name="Moneda_total_Corte_a">OFFSET(#REF!,0,0,COUNT(#REF!))</definedName>
    <definedName name="Moneda_total_Serie_1" localSheetId="7">OFFSET(#REF!,0,0,COUNT(#REF!))</definedName>
    <definedName name="Moneda_total_Serie_1" localSheetId="22">OFFSET(#REF!,0,0,COUNT(#REF!))</definedName>
    <definedName name="Moneda_total_Serie_1" localSheetId="41">OFFSET(#REF!,0,0,COUNT(#REF!))</definedName>
    <definedName name="Moneda_total_Serie_1" localSheetId="43">OFFSET(#REF!,0,0,COUNT(#REF!))</definedName>
    <definedName name="Moneda_total_Serie_1">OFFSET(#REF!,0,0,COUNT(#REF!))</definedName>
    <definedName name="Moneda_total_Serie_2" localSheetId="7">OFFSET(#REF!,0,0,COUNT(#REF!))</definedName>
    <definedName name="Moneda_total_Serie_2" localSheetId="22">OFFSET(#REF!,0,0,COUNT(#REF!))</definedName>
    <definedName name="Moneda_total_Serie_2" localSheetId="41">OFFSET(#REF!,0,0,COUNT(#REF!))</definedName>
    <definedName name="Moneda_total_Serie_2" localSheetId="43">OFFSET(#REF!,0,0,COUNT(#REF!))</definedName>
    <definedName name="Moneda_total_Serie_2">OFFSET(#REF!,0,0,COUNT(#REF!))</definedName>
    <definedName name="Moneda_total_Serie_3" localSheetId="7">OFFSET(#REF!,0,0,COUNT(#REF!))</definedName>
    <definedName name="Moneda_total_Serie_3" localSheetId="22">OFFSET(#REF!,0,0,COUNT(#REF!))</definedName>
    <definedName name="Moneda_total_Serie_3" localSheetId="41">OFFSET(#REF!,0,0,COUNT(#REF!))</definedName>
    <definedName name="Moneda_total_Serie_3" localSheetId="43">OFFSET(#REF!,0,0,COUNT(#REF!))</definedName>
    <definedName name="Moneda_total_Serie_3">OFFSET(#REF!,0,0,COUNT(#REF!))</definedName>
    <definedName name="Moneda_total_Serie_4" localSheetId="7">OFFSET(#REF!,0,0,COUNT(#REF!))</definedName>
    <definedName name="Moneda_total_Serie_4" localSheetId="22">OFFSET(#REF!,0,0,COUNT(#REF!))</definedName>
    <definedName name="Moneda_total_Serie_4" localSheetId="41">OFFSET(#REF!,0,0,COUNT(#REF!))</definedName>
    <definedName name="Moneda_total_Serie_4" localSheetId="43">OFFSET(#REF!,0,0,COUNT(#REF!))</definedName>
    <definedName name="Moneda_total_Serie_4">OFFSET(#REF!,0,0,COUNT(#REF!))</definedName>
    <definedName name="Moneda_total_Serie_5" localSheetId="7">OFFSET(#REF!,0,0,COUNT(#REF!))</definedName>
    <definedName name="Moneda_total_Serie_5" localSheetId="22">OFFSET(#REF!,0,0,COUNT(#REF!))</definedName>
    <definedName name="Moneda_total_Serie_5" localSheetId="41">OFFSET(#REF!,0,0,COUNT(#REF!))</definedName>
    <definedName name="Moneda_total_Serie_5" localSheetId="43">OFFSET(#REF!,0,0,COUNT(#REF!))</definedName>
    <definedName name="Moneda_total_Serie_5">OFFSET(#REF!,0,0,COUNT(#REF!))</definedName>
    <definedName name="Moneda_totalColumna_título_etiqueta" localSheetId="7">#REF!</definedName>
    <definedName name="Moneda_totalColumna_título_etiqueta" localSheetId="22">#REF!</definedName>
    <definedName name="Moneda_totalColumna_título_etiqueta" localSheetId="41">#REF!</definedName>
    <definedName name="Moneda_totalColumna_título_etiqueta" localSheetId="43">#REF!</definedName>
    <definedName name="Moneda_totalColumna_título_etiqueta">#REF!</definedName>
    <definedName name="Moneda_totalColumna_título_etiqueta_2" localSheetId="7">#REF!</definedName>
    <definedName name="Moneda_totalColumna_título_etiqueta_2" localSheetId="22">#REF!</definedName>
    <definedName name="Moneda_totalColumna_título_etiqueta_2" localSheetId="41">#REF!</definedName>
    <definedName name="Moneda_totalColumna_título_etiqueta_2" localSheetId="43">#REF!</definedName>
    <definedName name="Moneda_totalColumna_título_etiqueta_2">#REF!</definedName>
    <definedName name="Moneda_totalColumna_título_etiqueta_3" localSheetId="7">#REF!</definedName>
    <definedName name="Moneda_totalColumna_título_etiqueta_3" localSheetId="22">#REF!</definedName>
    <definedName name="Moneda_totalColumna_título_etiqueta_3" localSheetId="41">#REF!</definedName>
    <definedName name="Moneda_totalColumna_título_etiqueta_3" localSheetId="43">#REF!</definedName>
    <definedName name="Moneda_totalColumna_título_etiqueta_3">#REF!</definedName>
    <definedName name="Moneda_totalColumna_título_etiqueta_4" localSheetId="7">#REF!</definedName>
    <definedName name="Moneda_totalColumna_título_etiqueta_4" localSheetId="22">#REF!</definedName>
    <definedName name="Moneda_totalColumna_título_etiqueta_4" localSheetId="41">#REF!</definedName>
    <definedName name="Moneda_totalColumna_título_etiqueta_4" localSheetId="43">#REF!</definedName>
    <definedName name="Moneda_totalColumna_título_etiqueta_4">#REF!</definedName>
    <definedName name="Moneda_totalColumna_título_etiqueta_5" localSheetId="7">#REF!</definedName>
    <definedName name="Moneda_totalColumna_título_etiqueta_5" localSheetId="22">#REF!</definedName>
    <definedName name="Moneda_totalColumna_título_etiqueta_5" localSheetId="41">#REF!</definedName>
    <definedName name="Moneda_totalColumna_título_etiqueta_5" localSheetId="43">#REF!</definedName>
    <definedName name="Moneda_totalColumna_título_etiqueta_5">#REF!</definedName>
    <definedName name="Moneda_totalColumna_título_etiqueta_6" localSheetId="7">#REF!</definedName>
    <definedName name="Moneda_totalColumna_título_etiqueta_6" localSheetId="22">#REF!</definedName>
    <definedName name="Moneda_totalColumna_título_etiqueta_6" localSheetId="41">#REF!</definedName>
    <definedName name="Moneda_totalColumna_título_etiqueta_6" localSheetId="43">#REF!</definedName>
    <definedName name="Moneda_totalColumna_título_etiqueta_6">#REF!</definedName>
    <definedName name="Moneda_totalColumna_título_etiqueta_7" localSheetId="7">#REF!</definedName>
    <definedName name="Moneda_totalColumna_título_etiqueta_7" localSheetId="22">#REF!</definedName>
    <definedName name="Moneda_totalColumna_título_etiqueta_7" localSheetId="41">#REF!</definedName>
    <definedName name="Moneda_totalColumna_título_etiqueta_7" localSheetId="43">#REF!</definedName>
    <definedName name="Moneda_totalColumna_título_etiqueta_7">#REF!</definedName>
    <definedName name="Moneda_totalSección_subtítulo_etiqueta" localSheetId="7">#REF!</definedName>
    <definedName name="Moneda_totalSección_subtítulo_etiqueta" localSheetId="22">#REF!</definedName>
    <definedName name="Moneda_totalSección_subtítulo_etiqueta" localSheetId="41">#REF!</definedName>
    <definedName name="Moneda_totalSección_subtítulo_etiqueta" localSheetId="43">#REF!</definedName>
    <definedName name="Moneda_totalSección_subtítulo_etiqueta">#REF!</definedName>
    <definedName name="Moneda_totalSección_título_etiqueta" localSheetId="7">#REF!</definedName>
    <definedName name="Moneda_totalSección_título_etiqueta" localSheetId="22">#REF!</definedName>
    <definedName name="Moneda_totalSección_título_etiqueta" localSheetId="41">#REF!</definedName>
    <definedName name="Moneda_totalSección_título_etiqueta" localSheetId="43">#REF!</definedName>
    <definedName name="Moneda_totalSección_título_etiqueta">#REF!</definedName>
    <definedName name="MORATORIOS" localSheetId="22">#REF!</definedName>
    <definedName name="MORATORIOS" localSheetId="46">#REF!</definedName>
    <definedName name="MORATORIOS">#REF!</definedName>
    <definedName name="mr"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 localSheetId="7">#REF!</definedName>
    <definedName name="MUNICIPIO" localSheetId="9">#REF!</definedName>
    <definedName name="MUNICIPIO" localSheetId="22">#REF!</definedName>
    <definedName name="MUNICIPIO" localSheetId="45">#REF!</definedName>
    <definedName name="MUNICIPIO" localSheetId="46">#REF!</definedName>
    <definedName name="MUNICIPIO" localSheetId="41">#REF!</definedName>
    <definedName name="MUNICIPIO" localSheetId="43">#REF!</definedName>
    <definedName name="MUNICIPIO">#REF!</definedName>
    <definedName name="mw"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 localSheetId="7">#REF!</definedName>
    <definedName name="n" localSheetId="22">#REF!</definedName>
    <definedName name="n" localSheetId="45">#REF!</definedName>
    <definedName name="n" localSheetId="46">#REF!</definedName>
    <definedName name="n" localSheetId="41">#REF!</definedName>
    <definedName name="n" localSheetId="43">#REF!</definedName>
    <definedName name="n">#REF!</definedName>
    <definedName name="N1_" localSheetId="7">#REF!</definedName>
    <definedName name="N1_" localSheetId="22">#REF!</definedName>
    <definedName name="N1_" localSheetId="41">#REF!</definedName>
    <definedName name="N1_" localSheetId="43">#REF!</definedName>
    <definedName name="N1_">#REF!</definedName>
    <definedName name="N2_" localSheetId="7">#REF!</definedName>
    <definedName name="N2_" localSheetId="22">#REF!</definedName>
    <definedName name="N2_" localSheetId="41">#REF!</definedName>
    <definedName name="N2_" localSheetId="43">#REF!</definedName>
    <definedName name="N2_">#REF!</definedName>
    <definedName name="N3_" localSheetId="7">#REF!</definedName>
    <definedName name="N3_" localSheetId="22">#REF!</definedName>
    <definedName name="N3_" localSheetId="41">#REF!</definedName>
    <definedName name="N3_" localSheetId="43">#REF!</definedName>
    <definedName name="N3_">#REF!</definedName>
    <definedName name="NACION" localSheetId="185">#REF!</definedName>
    <definedName name="NACION" localSheetId="187">#REF!</definedName>
    <definedName name="NACION" localSheetId="188">#REF!</definedName>
    <definedName name="NACION" localSheetId="7">#REF!</definedName>
    <definedName name="NACION" localSheetId="9">#REF!</definedName>
    <definedName name="NACION" localSheetId="22">#REF!</definedName>
    <definedName name="NACION" localSheetId="32">#REF!</definedName>
    <definedName name="NACION" localSheetId="34">#REF!</definedName>
    <definedName name="NACION" localSheetId="36">#REF!</definedName>
    <definedName name="NACION" localSheetId="39">#REF!</definedName>
    <definedName name="NACION" localSheetId="45">#REF!</definedName>
    <definedName name="NACION" localSheetId="54">#REF!</definedName>
    <definedName name="NACION" localSheetId="56">#REF!</definedName>
    <definedName name="NACION" localSheetId="59">#REF!</definedName>
    <definedName name="NACION" localSheetId="62">#REF!</definedName>
    <definedName name="NACION" localSheetId="78">#REF!</definedName>
    <definedName name="NACION" localSheetId="80">#REF!</definedName>
    <definedName name="NACION" localSheetId="83">#REF!</definedName>
    <definedName name="NACION" localSheetId="86">#REF!</definedName>
    <definedName name="NACION" localSheetId="46">#REF!</definedName>
    <definedName name="NACION" localSheetId="183">#REF!</definedName>
    <definedName name="NACION" localSheetId="37">#REF!</definedName>
    <definedName name="NACION" localSheetId="38">#REF!</definedName>
    <definedName name="NACION" localSheetId="40">#REF!</definedName>
    <definedName name="NACION" localSheetId="33">#REF!</definedName>
    <definedName name="NACION" localSheetId="35">#REF!</definedName>
    <definedName name="NACION" localSheetId="41">#REF!</definedName>
    <definedName name="NACION" localSheetId="43">#REF!</definedName>
    <definedName name="NACION">#REF!</definedName>
    <definedName name="names" localSheetId="22">#REF!</definedName>
    <definedName name="names" localSheetId="46">#REF!</definedName>
    <definedName name="names">#REF!</definedName>
    <definedName name="names_w" localSheetId="22">#REF!</definedName>
    <definedName name="names_w" localSheetId="46">#REF!</definedName>
    <definedName name="names_w">#REF!</definedName>
    <definedName name="Naturaleza1" localSheetId="7">#REF!</definedName>
    <definedName name="Naturaleza1">#REF!</definedName>
    <definedName name="Naturaleza2" localSheetId="7">#REF!</definedName>
    <definedName name="Naturaleza2">#REF!</definedName>
    <definedName name="Naturaleza3" localSheetId="7">#REF!</definedName>
    <definedName name="Naturaleza3">#REF!</definedName>
    <definedName name="NE" localSheetId="7">#REF!</definedName>
    <definedName name="NE" localSheetId="22">#REF!</definedName>
    <definedName name="NE" localSheetId="32">#REF!</definedName>
    <definedName name="NE" localSheetId="34">#REF!</definedName>
    <definedName name="NE" localSheetId="36">#REF!</definedName>
    <definedName name="NE" localSheetId="39">#REF!</definedName>
    <definedName name="NE" localSheetId="45">#REF!</definedName>
    <definedName name="NE" localSheetId="46">#REF!</definedName>
    <definedName name="NE" localSheetId="37">#REF!</definedName>
    <definedName name="NE" localSheetId="38">#REF!</definedName>
    <definedName name="NE" localSheetId="40">#REF!</definedName>
    <definedName name="NE" localSheetId="33">#REF!</definedName>
    <definedName name="NE" localSheetId="35">#REF!</definedName>
    <definedName name="NE" localSheetId="41">#REF!</definedName>
    <definedName name="NE" localSheetId="43">#REF!</definedName>
    <definedName name="NE">#REF!</definedName>
    <definedName name="Nemos" localSheetId="7">#REF!</definedName>
    <definedName name="Nemos" localSheetId="22">#REF!</definedName>
    <definedName name="Nemos" localSheetId="32">#REF!</definedName>
    <definedName name="Nemos" localSheetId="34">#REF!</definedName>
    <definedName name="Nemos" localSheetId="36">#REF!</definedName>
    <definedName name="Nemos" localSheetId="39">#REF!</definedName>
    <definedName name="Nemos" localSheetId="37">#REF!</definedName>
    <definedName name="Nemos" localSheetId="38">#REF!</definedName>
    <definedName name="Nemos" localSheetId="40">#REF!</definedName>
    <definedName name="Nemos" localSheetId="33">#REF!</definedName>
    <definedName name="Nemos" localSheetId="35">#REF!</definedName>
    <definedName name="Nemos" localSheetId="41">#REF!</definedName>
    <definedName name="Nemos" localSheetId="43">#REF!</definedName>
    <definedName name="Nemos">#REF!</definedName>
    <definedName name="NEperc" localSheetId="7">#REF!</definedName>
    <definedName name="NEperc" localSheetId="22">#REF!</definedName>
    <definedName name="NEperc" localSheetId="45">#REF!</definedName>
    <definedName name="NEperc" localSheetId="46">#REF!</definedName>
    <definedName name="NEperc" localSheetId="41">#REF!</definedName>
    <definedName name="NEperc" localSheetId="43">#REF!</definedName>
    <definedName name="NEperc">#REF!</definedName>
    <definedName name="NETO1" localSheetId="7">#REF!</definedName>
    <definedName name="NETO1" localSheetId="9">#REF!</definedName>
    <definedName name="NETO1" localSheetId="22">#REF!</definedName>
    <definedName name="NETO1" localSheetId="45">#REF!</definedName>
    <definedName name="NETO1" localSheetId="46">#REF!</definedName>
    <definedName name="NETO1" localSheetId="41">#REF!</definedName>
    <definedName name="NETO1" localSheetId="43">#REF!</definedName>
    <definedName name="NETO1">#REF!</definedName>
    <definedName name="NETO2" localSheetId="7">#REF!</definedName>
    <definedName name="NETO2" localSheetId="9">#REF!</definedName>
    <definedName name="NETO2" localSheetId="22">#REF!</definedName>
    <definedName name="NETO2" localSheetId="45">#REF!</definedName>
    <definedName name="NETO2" localSheetId="46">#REF!</definedName>
    <definedName name="NETO2" localSheetId="41">#REF!</definedName>
    <definedName name="NETO2" localSheetId="43">#REF!</definedName>
    <definedName name="NETO2">#REF!</definedName>
    <definedName name="NETO3" localSheetId="7">#REF!</definedName>
    <definedName name="NETO3" localSheetId="9">#REF!</definedName>
    <definedName name="NETO3" localSheetId="22">#REF!</definedName>
    <definedName name="NETO3" localSheetId="45">#REF!</definedName>
    <definedName name="NETO3" localSheetId="46">#REF!</definedName>
    <definedName name="NETO3" localSheetId="41">#REF!</definedName>
    <definedName name="NETO3" localSheetId="43">#REF!</definedName>
    <definedName name="NETO3">#REF!</definedName>
    <definedName name="NETO4" localSheetId="7">#REF!</definedName>
    <definedName name="NETO4" localSheetId="9">#REF!</definedName>
    <definedName name="NETO4" localSheetId="22">#REF!</definedName>
    <definedName name="NETO4" localSheetId="45">#REF!</definedName>
    <definedName name="NETO4" localSheetId="46">#REF!</definedName>
    <definedName name="NETO4" localSheetId="41">#REF!</definedName>
    <definedName name="NETO4" localSheetId="43">#REF!</definedName>
    <definedName name="NETO4">#REF!</definedName>
    <definedName name="new" localSheetId="7" hidden="1">#REF!</definedName>
    <definedName name="new" localSheetId="22" hidden="1">#REF!</definedName>
    <definedName name="new" localSheetId="36" hidden="1">#REF!</definedName>
    <definedName name="new" localSheetId="39" hidden="1">#REF!</definedName>
    <definedName name="new" localSheetId="45" hidden="1">#REF!</definedName>
    <definedName name="new" localSheetId="46" hidden="1">#REF!</definedName>
    <definedName name="new" localSheetId="37" hidden="1">#REF!</definedName>
    <definedName name="new" localSheetId="38" hidden="1">#REF!</definedName>
    <definedName name="new" localSheetId="40" hidden="1">#REF!</definedName>
    <definedName name="new" localSheetId="41" hidden="1">#REF!</definedName>
    <definedName name="new" localSheetId="43" hidden="1">#REF!</definedName>
    <definedName name="new" hidden="1">#REF!</definedName>
    <definedName name="nfoajañañldlfdkfkfgkfggjgjgj" localSheetId="7" hidden="1">{"PAGOS DOLARES",#N/A,FALSE,"informes"}</definedName>
    <definedName name="nfoajañañldlfdkfkfgkfggjgjgj" localSheetId="8" hidden="1">{"PAGOS DOLARES",#N/A,FALSE,"informes"}</definedName>
    <definedName name="nfoajañañldlfdkfkfgkfggjgjgj" localSheetId="9" hidden="1">{"PAGOS DOLARES",#N/A,FALSE,"informes"}</definedName>
    <definedName name="nfoajañañldlfdkfkfgkfggjgjgj" localSheetId="10" hidden="1">{"PAGOS DOLARES",#N/A,FALSE,"informes"}</definedName>
    <definedName name="nfoajañañldlfdkfkfgkfggjgjgj" localSheetId="11" hidden="1">{"PAGOS DOLARES",#N/A,FALSE,"informes"}</definedName>
    <definedName name="nfoajañañldlfdkfkfgkfggjgjgj" localSheetId="12" hidden="1">{"PAGOS DOLARES",#N/A,FALSE,"informes"}</definedName>
    <definedName name="nfoajañañldlfdkfkfgkfggjgjgj" localSheetId="13" hidden="1">{"PAGOS DOLARES",#N/A,FALSE,"informes"}</definedName>
    <definedName name="nfoajañañldlfdkfkfgkfggjgjgj" localSheetId="14" hidden="1">{"PAGOS DOLARES",#N/A,FALSE,"informes"}</definedName>
    <definedName name="nfoajañañldlfdkfkfgkfggjgjgj" localSheetId="15" hidden="1">{"PAGOS DOLARES",#N/A,FALSE,"informes"}</definedName>
    <definedName name="nfoajañañldlfdkfkfgkfggjgjgj" localSheetId="17" hidden="1">{"PAGOS DOLARES",#N/A,FALSE,"informes"}</definedName>
    <definedName name="nfoajañañldlfdkfkfgkfggjgjgj" localSheetId="18" hidden="1">{"PAGOS DOLARES",#N/A,FALSE,"informes"}</definedName>
    <definedName name="nfoajañañldlfdkfkfgkfggjgjgj" localSheetId="19" hidden="1">{"PAGOS DOLARES",#N/A,FALSE,"informes"}</definedName>
    <definedName name="nfoajañañldlfdkfkfgkfggjgjgj" localSheetId="20" hidden="1">{"PAGOS DOLARES",#N/A,FALSE,"informes"}</definedName>
    <definedName name="nfoajañañldlfdkfkfgkfggjgjgj" localSheetId="21" hidden="1">{"PAGOS DOLARES",#N/A,FALSE,"informes"}</definedName>
    <definedName name="nfoajañañldlfdkfkfgkfggjgjgj" localSheetId="22" hidden="1">{"PAGOS DOLARES",#N/A,FALSE,"informes"}</definedName>
    <definedName name="nfoajañañldlfdkfkfgkfggjgjgj" localSheetId="29" hidden="1">{"PAGOS DOLARES",#N/A,FALSE,"informes"}</definedName>
    <definedName name="nfoajañañldlfdkfkfgkfggjgjgj" localSheetId="32" hidden="1">{"PAGOS DOLARES",#N/A,FALSE,"informes"}</definedName>
    <definedName name="nfoajañañldlfdkfkfgkfggjgjgj" localSheetId="34" hidden="1">{"PAGOS DOLARES",#N/A,FALSE,"informes"}</definedName>
    <definedName name="nfoajañañldlfdkfkfgkfggjgjgj" localSheetId="36" hidden="1">{"PAGOS DOLARES",#N/A,FALSE,"informes"}</definedName>
    <definedName name="nfoajañañldlfdkfkfgkfggjgjgj" localSheetId="39" hidden="1">{"PAGOS DOLARES",#N/A,FALSE,"informes"}</definedName>
    <definedName name="nfoajañañldlfdkfkfgkfggjgjgj" localSheetId="45" hidden="1">{"PAGOS DOLARES",#N/A,FALSE,"informes"}</definedName>
    <definedName name="nfoajañañldlfdkfkfgkfggjgjgj" localSheetId="54" hidden="1">{"PAGOS DOLARES",#N/A,FALSE,"informes"}</definedName>
    <definedName name="nfoajañañldlfdkfkfgkfggjgjgj" localSheetId="55" hidden="1">{"PAGOS DOLARES",#N/A,FALSE,"informes"}</definedName>
    <definedName name="nfoajañañldlfdkfkfgkfggjgjgj" localSheetId="56" hidden="1">{"PAGOS DOLARES",#N/A,FALSE,"informes"}</definedName>
    <definedName name="nfoajañañldlfdkfkfgkfggjgjgj" localSheetId="59" hidden="1">{"PAGOS DOLARES",#N/A,FALSE,"informes"}</definedName>
    <definedName name="nfoajañañldlfdkfkfgkfggjgjgj" localSheetId="62" hidden="1">{"PAGOS DOLARES",#N/A,FALSE,"informes"}</definedName>
    <definedName name="nfoajañañldlfdkfkfgkfggjgjgj" localSheetId="78" hidden="1">{"PAGOS DOLARES",#N/A,FALSE,"informes"}</definedName>
    <definedName name="nfoajañañldlfdkfkfgkfggjgjgj" localSheetId="79" hidden="1">{"PAGOS DOLARES",#N/A,FALSE,"informes"}</definedName>
    <definedName name="nfoajañañldlfdkfkfgkfggjgjgj" localSheetId="80" hidden="1">{"PAGOS DOLARES",#N/A,FALSE,"informes"}</definedName>
    <definedName name="nfoajañañldlfdkfkfgkfggjgjgj" localSheetId="83" hidden="1">{"PAGOS DOLARES",#N/A,FALSE,"informes"}</definedName>
    <definedName name="nfoajañañldlfdkfkfgkfggjgjgj" localSheetId="86" hidden="1">{"PAGOS DOLARES",#N/A,FALSE,"informes"}</definedName>
    <definedName name="nfoajañañldlfdkfkfgkfggjgjgj" localSheetId="46" hidden="1">{"PAGOS DOLARES",#N/A,FALSE,"informes"}</definedName>
    <definedName name="nfoajañañldlfdkfkfgkfggjgjgj" localSheetId="37" hidden="1">{"PAGOS DOLARES",#N/A,FALSE,"informes"}</definedName>
    <definedName name="nfoajañañldlfdkfkfgkfggjgjgj" localSheetId="38" hidden="1">{"PAGOS DOLARES",#N/A,FALSE,"informes"}</definedName>
    <definedName name="nfoajañañldlfdkfkfgkfggjgjgj" localSheetId="40" hidden="1">{"PAGOS DOLARES",#N/A,FALSE,"informes"}</definedName>
    <definedName name="nfoajañañldlfdkfkfgkfggjgjgj" localSheetId="23" hidden="1">{"PAGOS DOLARES",#N/A,FALSE,"informes"}</definedName>
    <definedName name="nfoajañañldlfdkfkfgkfggjgjgj" localSheetId="24" hidden="1">{"PAGOS DOLARES",#N/A,FALSE,"informes"}</definedName>
    <definedName name="nfoajañañldlfdkfkfgkfggjgjgj" localSheetId="25" hidden="1">{"PAGOS DOLARES",#N/A,FALSE,"informes"}</definedName>
    <definedName name="nfoajañañldlfdkfkfgkfggjgjgj" localSheetId="26" hidden="1">{"PAGOS DOLARES",#N/A,FALSE,"informes"}</definedName>
    <definedName name="nfoajañañldlfdkfkfgkfggjgjgj" localSheetId="27" hidden="1">{"PAGOS DOLARES",#N/A,FALSE,"informes"}</definedName>
    <definedName name="nfoajañañldlfdkfkfgkfggjgjgj" localSheetId="28" hidden="1">{"PAGOS DOLARES",#N/A,FALSE,"informes"}</definedName>
    <definedName name="nfoajañañldlfdkfkfgkfggjgjgj" localSheetId="33" hidden="1">{"PAGOS DOLARES",#N/A,FALSE,"informes"}</definedName>
    <definedName name="nfoajañañldlfdkfkfgkfggjgjgj" localSheetId="35" hidden="1">{"PAGOS DOLARES",#N/A,FALSE,"informes"}</definedName>
    <definedName name="nfoajañañldlfdkfkfgkfggjgjgj" localSheetId="41" hidden="1">{"PAGOS DOLARES",#N/A,FALSE,"informes"}</definedName>
    <definedName name="nfoajañañldlfdkfkfgkfggjgjgj" localSheetId="43" hidden="1">{"PAGOS DOLARES",#N/A,FALSE,"informes"}</definedName>
    <definedName name="nfoajañañldlfdkfkfgkfggjgjgj" localSheetId="87" hidden="1">{"PAGOS DOLARES",#N/A,FALSE,"informes"}</definedName>
    <definedName name="nfoajañañldlfdkfkfgkfggjgjgj" hidden="1">{"PAGOS DOLARES",#N/A,FALSE,"informes"}</definedName>
    <definedName name="NGDP" localSheetId="22">#REF!</definedName>
    <definedName name="NGDP" localSheetId="46">#REF!</definedName>
    <definedName name="NGDP">#REF!</definedName>
    <definedName name="nivcar" localSheetId="7">#REF!</definedName>
    <definedName name="nivcar" localSheetId="9">#REF!</definedName>
    <definedName name="nivcar" localSheetId="22">#REF!</definedName>
    <definedName name="nivcar" localSheetId="45">#REF!</definedName>
    <definedName name="nivcar" localSheetId="46">#REF!</definedName>
    <definedName name="nivcar" localSheetId="41">#REF!</definedName>
    <definedName name="nivcar" localSheetId="43">#REF!</definedName>
    <definedName name="nivcar">#REF!</definedName>
    <definedName name="nivel" localSheetId="185">#REF!</definedName>
    <definedName name="nivel" localSheetId="188">#REF!</definedName>
    <definedName name="nivel" localSheetId="7">#REF!</definedName>
    <definedName name="nivel" localSheetId="9">#REF!</definedName>
    <definedName name="nivel" localSheetId="22">#REF!</definedName>
    <definedName name="nivel" localSheetId="45">#REF!</definedName>
    <definedName name="nivel" localSheetId="46">#REF!</definedName>
    <definedName name="nivel" localSheetId="183">#REF!</definedName>
    <definedName name="nivel" localSheetId="41">#REF!</definedName>
    <definedName name="nivel" localSheetId="43">#REF!</definedName>
    <definedName name="nivel">#REF!</definedName>
    <definedName name="njzetzektryk" localSheetId="7" hidden="1">{"PAGOS DOLARES",#N/A,FALSE,"informes"}</definedName>
    <definedName name="njzetzektryk" localSheetId="8" hidden="1">{"PAGOS DOLARES",#N/A,FALSE,"informes"}</definedName>
    <definedName name="njzetzektryk" localSheetId="9" hidden="1">{"PAGOS DOLARES",#N/A,FALSE,"informes"}</definedName>
    <definedName name="njzetzektryk" localSheetId="10" hidden="1">{"PAGOS DOLARES",#N/A,FALSE,"informes"}</definedName>
    <definedName name="njzetzektryk" localSheetId="11" hidden="1">{"PAGOS DOLARES",#N/A,FALSE,"informes"}</definedName>
    <definedName name="njzetzektryk" localSheetId="12" hidden="1">{"PAGOS DOLARES",#N/A,FALSE,"informes"}</definedName>
    <definedName name="njzetzektryk" localSheetId="13" hidden="1">{"PAGOS DOLARES",#N/A,FALSE,"informes"}</definedName>
    <definedName name="njzetzektryk" localSheetId="14" hidden="1">{"PAGOS DOLARES",#N/A,FALSE,"informes"}</definedName>
    <definedName name="njzetzektryk" localSheetId="15" hidden="1">{"PAGOS DOLARES",#N/A,FALSE,"informes"}</definedName>
    <definedName name="njzetzektryk" localSheetId="17" hidden="1">{"PAGOS DOLARES",#N/A,FALSE,"informes"}</definedName>
    <definedName name="njzetzektryk" localSheetId="18" hidden="1">{"PAGOS DOLARES",#N/A,FALSE,"informes"}</definedName>
    <definedName name="njzetzektryk" localSheetId="19" hidden="1">{"PAGOS DOLARES",#N/A,FALSE,"informes"}</definedName>
    <definedName name="njzetzektryk" localSheetId="20" hidden="1">{"PAGOS DOLARES",#N/A,FALSE,"informes"}</definedName>
    <definedName name="njzetzektryk" localSheetId="21" hidden="1">{"PAGOS DOLARES",#N/A,FALSE,"informes"}</definedName>
    <definedName name="njzetzektryk" localSheetId="22" hidden="1">{"PAGOS DOLARES",#N/A,FALSE,"informes"}</definedName>
    <definedName name="njzetzektryk" localSheetId="29" hidden="1">{"PAGOS DOLARES",#N/A,FALSE,"informes"}</definedName>
    <definedName name="njzetzektryk" localSheetId="32" hidden="1">{"PAGOS DOLARES",#N/A,FALSE,"informes"}</definedName>
    <definedName name="njzetzektryk" localSheetId="34" hidden="1">{"PAGOS DOLARES",#N/A,FALSE,"informes"}</definedName>
    <definedName name="njzetzektryk" localSheetId="36" hidden="1">{"PAGOS DOLARES",#N/A,FALSE,"informes"}</definedName>
    <definedName name="njzetzektryk" localSheetId="39" hidden="1">{"PAGOS DOLARES",#N/A,FALSE,"informes"}</definedName>
    <definedName name="njzetzektryk" localSheetId="45" hidden="1">{"PAGOS DOLARES",#N/A,FALSE,"informes"}</definedName>
    <definedName name="njzetzektryk" localSheetId="54" hidden="1">{"PAGOS DOLARES",#N/A,FALSE,"informes"}</definedName>
    <definedName name="njzetzektryk" localSheetId="55" hidden="1">{"PAGOS DOLARES",#N/A,FALSE,"informes"}</definedName>
    <definedName name="njzetzektryk" localSheetId="56" hidden="1">{"PAGOS DOLARES",#N/A,FALSE,"informes"}</definedName>
    <definedName name="njzetzektryk" localSheetId="59" hidden="1">{"PAGOS DOLARES",#N/A,FALSE,"informes"}</definedName>
    <definedName name="njzetzektryk" localSheetId="62" hidden="1">{"PAGOS DOLARES",#N/A,FALSE,"informes"}</definedName>
    <definedName name="njzetzektryk" localSheetId="78" hidden="1">{"PAGOS DOLARES",#N/A,FALSE,"informes"}</definedName>
    <definedName name="njzetzektryk" localSheetId="79" hidden="1">{"PAGOS DOLARES",#N/A,FALSE,"informes"}</definedName>
    <definedName name="njzetzektryk" localSheetId="80" hidden="1">{"PAGOS DOLARES",#N/A,FALSE,"informes"}</definedName>
    <definedName name="njzetzektryk" localSheetId="83" hidden="1">{"PAGOS DOLARES",#N/A,FALSE,"informes"}</definedName>
    <definedName name="njzetzektryk" localSheetId="86" hidden="1">{"PAGOS DOLARES",#N/A,FALSE,"informes"}</definedName>
    <definedName name="njzetzektryk" localSheetId="46" hidden="1">{"PAGOS DOLARES",#N/A,FALSE,"informes"}</definedName>
    <definedName name="njzetzektryk" localSheetId="37" hidden="1">{"PAGOS DOLARES",#N/A,FALSE,"informes"}</definedName>
    <definedName name="njzetzektryk" localSheetId="38" hidden="1">{"PAGOS DOLARES",#N/A,FALSE,"informes"}</definedName>
    <definedName name="njzetzektryk" localSheetId="40" hidden="1">{"PAGOS DOLARES",#N/A,FALSE,"informes"}</definedName>
    <definedName name="njzetzektryk" localSheetId="23" hidden="1">{"PAGOS DOLARES",#N/A,FALSE,"informes"}</definedName>
    <definedName name="njzetzektryk" localSheetId="24" hidden="1">{"PAGOS DOLARES",#N/A,FALSE,"informes"}</definedName>
    <definedName name="njzetzektryk" localSheetId="25" hidden="1">{"PAGOS DOLARES",#N/A,FALSE,"informes"}</definedName>
    <definedName name="njzetzektryk" localSheetId="26" hidden="1">{"PAGOS DOLARES",#N/A,FALSE,"informes"}</definedName>
    <definedName name="njzetzektryk" localSheetId="27" hidden="1">{"PAGOS DOLARES",#N/A,FALSE,"informes"}</definedName>
    <definedName name="njzetzektryk" localSheetId="28" hidden="1">{"PAGOS DOLARES",#N/A,FALSE,"informes"}</definedName>
    <definedName name="njzetzektryk" localSheetId="33" hidden="1">{"PAGOS DOLARES",#N/A,FALSE,"informes"}</definedName>
    <definedName name="njzetzektryk" localSheetId="35" hidden="1">{"PAGOS DOLARES",#N/A,FALSE,"informes"}</definedName>
    <definedName name="njzetzektryk" localSheetId="41" hidden="1">{"PAGOS DOLARES",#N/A,FALSE,"informes"}</definedName>
    <definedName name="njzetzektryk" localSheetId="43" hidden="1">{"PAGOS DOLARES",#N/A,FALSE,"informes"}</definedName>
    <definedName name="njzetzektryk" localSheetId="87" hidden="1">{"PAGOS DOLARES",#N/A,FALSE,"informes"}</definedName>
    <definedName name="njzetzektryk" hidden="1">{"PAGOS DOLARES",#N/A,FALSE,"informes"}</definedName>
    <definedName name="nklfrtmhosdgmlfgpnjrmsnmlrmn" localSheetId="7" hidden="1">{#N/A,#N/A,FALSE,"informes"}</definedName>
    <definedName name="nklfrtmhosdgmlfgpnjrmsnmlrmn" localSheetId="8" hidden="1">{#N/A,#N/A,FALSE,"informes"}</definedName>
    <definedName name="nklfrtmhosdgmlfgpnjrmsnmlrmn" localSheetId="9" hidden="1">{#N/A,#N/A,FALSE,"informes"}</definedName>
    <definedName name="nklfrtmhosdgmlfgpnjrmsnmlrmn" localSheetId="10" hidden="1">{#N/A,#N/A,FALSE,"informes"}</definedName>
    <definedName name="nklfrtmhosdgmlfgpnjrmsnmlrmn" localSheetId="11" hidden="1">{#N/A,#N/A,FALSE,"informes"}</definedName>
    <definedName name="nklfrtmhosdgmlfgpnjrmsnmlrmn" localSheetId="12" hidden="1">{#N/A,#N/A,FALSE,"informes"}</definedName>
    <definedName name="nklfrtmhosdgmlfgpnjrmsnmlrmn" localSheetId="13" hidden="1">{#N/A,#N/A,FALSE,"informes"}</definedName>
    <definedName name="nklfrtmhosdgmlfgpnjrmsnmlrmn" localSheetId="14" hidden="1">{#N/A,#N/A,FALSE,"informes"}</definedName>
    <definedName name="nklfrtmhosdgmlfgpnjrmsnmlrmn" localSheetId="15" hidden="1">{#N/A,#N/A,FALSE,"informes"}</definedName>
    <definedName name="nklfrtmhosdgmlfgpnjrmsnmlrmn" localSheetId="17" hidden="1">{#N/A,#N/A,FALSE,"informes"}</definedName>
    <definedName name="nklfrtmhosdgmlfgpnjrmsnmlrmn" localSheetId="18" hidden="1">{#N/A,#N/A,FALSE,"informes"}</definedName>
    <definedName name="nklfrtmhosdgmlfgpnjrmsnmlrmn" localSheetId="19" hidden="1">{#N/A,#N/A,FALSE,"informes"}</definedName>
    <definedName name="nklfrtmhosdgmlfgpnjrmsnmlrmn" localSheetId="20" hidden="1">{#N/A,#N/A,FALSE,"informes"}</definedName>
    <definedName name="nklfrtmhosdgmlfgpnjrmsnmlrmn" localSheetId="21" hidden="1">{#N/A,#N/A,FALSE,"informes"}</definedName>
    <definedName name="nklfrtmhosdgmlfgpnjrmsnmlrmn" localSheetId="22" hidden="1">{#N/A,#N/A,FALSE,"informes"}</definedName>
    <definedName name="nklfrtmhosdgmlfgpnjrmsnmlrmn" localSheetId="29" hidden="1">{#N/A,#N/A,FALSE,"informes"}</definedName>
    <definedName name="nklfrtmhosdgmlfgpnjrmsnmlrmn" localSheetId="32" hidden="1">{#N/A,#N/A,FALSE,"informes"}</definedName>
    <definedName name="nklfrtmhosdgmlfgpnjrmsnmlrmn" localSheetId="34" hidden="1">{#N/A,#N/A,FALSE,"informes"}</definedName>
    <definedName name="nklfrtmhosdgmlfgpnjrmsnmlrmn" localSheetId="36" hidden="1">{#N/A,#N/A,FALSE,"informes"}</definedName>
    <definedName name="nklfrtmhosdgmlfgpnjrmsnmlrmn" localSheetId="39" hidden="1">{#N/A,#N/A,FALSE,"informes"}</definedName>
    <definedName name="nklfrtmhosdgmlfgpnjrmsnmlrmn" localSheetId="45" hidden="1">{#N/A,#N/A,FALSE,"informes"}</definedName>
    <definedName name="nklfrtmhosdgmlfgpnjrmsnmlrmn" localSheetId="54" hidden="1">{#N/A,#N/A,FALSE,"informes"}</definedName>
    <definedName name="nklfrtmhosdgmlfgpnjrmsnmlrmn" localSheetId="55" hidden="1">{#N/A,#N/A,FALSE,"informes"}</definedName>
    <definedName name="nklfrtmhosdgmlfgpnjrmsnmlrmn" localSheetId="56" hidden="1">{#N/A,#N/A,FALSE,"informes"}</definedName>
    <definedName name="nklfrtmhosdgmlfgpnjrmsnmlrmn" localSheetId="59" hidden="1">{#N/A,#N/A,FALSE,"informes"}</definedName>
    <definedName name="nklfrtmhosdgmlfgpnjrmsnmlrmn" localSheetId="62" hidden="1">{#N/A,#N/A,FALSE,"informes"}</definedName>
    <definedName name="nklfrtmhosdgmlfgpnjrmsnmlrmn" localSheetId="78" hidden="1">{#N/A,#N/A,FALSE,"informes"}</definedName>
    <definedName name="nklfrtmhosdgmlfgpnjrmsnmlrmn" localSheetId="79" hidden="1">{#N/A,#N/A,FALSE,"informes"}</definedName>
    <definedName name="nklfrtmhosdgmlfgpnjrmsnmlrmn" localSheetId="80" hidden="1">{#N/A,#N/A,FALSE,"informes"}</definedName>
    <definedName name="nklfrtmhosdgmlfgpnjrmsnmlrmn" localSheetId="83" hidden="1">{#N/A,#N/A,FALSE,"informes"}</definedName>
    <definedName name="nklfrtmhosdgmlfgpnjrmsnmlrmn" localSheetId="86" hidden="1">{#N/A,#N/A,FALSE,"informes"}</definedName>
    <definedName name="nklfrtmhosdgmlfgpnjrmsnmlrmn" localSheetId="46" hidden="1">{#N/A,#N/A,FALSE,"informes"}</definedName>
    <definedName name="nklfrtmhosdgmlfgpnjrmsnmlrmn" localSheetId="37" hidden="1">{#N/A,#N/A,FALSE,"informes"}</definedName>
    <definedName name="nklfrtmhosdgmlfgpnjrmsnmlrmn" localSheetId="38" hidden="1">{#N/A,#N/A,FALSE,"informes"}</definedName>
    <definedName name="nklfrtmhosdgmlfgpnjrmsnmlrmn" localSheetId="40" hidden="1">{#N/A,#N/A,FALSE,"informes"}</definedName>
    <definedName name="nklfrtmhosdgmlfgpnjrmsnmlrmn" localSheetId="23" hidden="1">{#N/A,#N/A,FALSE,"informes"}</definedName>
    <definedName name="nklfrtmhosdgmlfgpnjrmsnmlrmn" localSheetId="24" hidden="1">{#N/A,#N/A,FALSE,"informes"}</definedName>
    <definedName name="nklfrtmhosdgmlfgpnjrmsnmlrmn" localSheetId="25" hidden="1">{#N/A,#N/A,FALSE,"informes"}</definedName>
    <definedName name="nklfrtmhosdgmlfgpnjrmsnmlrmn" localSheetId="26" hidden="1">{#N/A,#N/A,FALSE,"informes"}</definedName>
    <definedName name="nklfrtmhosdgmlfgpnjrmsnmlrmn" localSheetId="27" hidden="1">{#N/A,#N/A,FALSE,"informes"}</definedName>
    <definedName name="nklfrtmhosdgmlfgpnjrmsnmlrmn" localSheetId="28" hidden="1">{#N/A,#N/A,FALSE,"informes"}</definedName>
    <definedName name="nklfrtmhosdgmlfgpnjrmsnmlrmn" localSheetId="33" hidden="1">{#N/A,#N/A,FALSE,"informes"}</definedName>
    <definedName name="nklfrtmhosdgmlfgpnjrmsnmlrmn" localSheetId="35" hidden="1">{#N/A,#N/A,FALSE,"informes"}</definedName>
    <definedName name="nklfrtmhosdgmlfgpnjrmsnmlrmn" localSheetId="41" hidden="1">{#N/A,#N/A,FALSE,"informes"}</definedName>
    <definedName name="nklfrtmhosdgmlfgpnjrmsnmlrmn" localSheetId="43" hidden="1">{#N/A,#N/A,FALSE,"informes"}</definedName>
    <definedName name="nklfrtmhosdgmlfgpnjrmsnmlrmn" localSheetId="87" hidden="1">{#N/A,#N/A,FALSE,"informes"}</definedName>
    <definedName name="nklfrtmhosdgmlfgpnjrmsnmlrmn" hidden="1">{#N/A,#N/A,FALSE,"informes"}</definedName>
    <definedName name="NLG" localSheetId="7">#REF!</definedName>
    <definedName name="NLG" localSheetId="22">#REF!</definedName>
    <definedName name="NLG" localSheetId="45">#REF!</definedName>
    <definedName name="NLG" localSheetId="46">#REF!</definedName>
    <definedName name="NLG" localSheetId="41">#REF!</definedName>
    <definedName name="NLG" localSheetId="43">#REF!</definedName>
    <definedName name="NLG">#REF!</definedName>
    <definedName name="nmklmeaknkgñlnkkgnmplrsñmjg" localSheetId="7" hidden="1">{#N/A,#N/A,FALSE,"informes"}</definedName>
    <definedName name="nmklmeaknkgñlnkkgnmplrsñmjg" localSheetId="8" hidden="1">{#N/A,#N/A,FALSE,"informes"}</definedName>
    <definedName name="nmklmeaknkgñlnkkgnmplrsñmjg" localSheetId="9" hidden="1">{#N/A,#N/A,FALSE,"informes"}</definedName>
    <definedName name="nmklmeaknkgñlnkkgnmplrsñmjg" localSheetId="10" hidden="1">{#N/A,#N/A,FALSE,"informes"}</definedName>
    <definedName name="nmklmeaknkgñlnkkgnmplrsñmjg" localSheetId="11" hidden="1">{#N/A,#N/A,FALSE,"informes"}</definedName>
    <definedName name="nmklmeaknkgñlnkkgnmplrsñmjg" localSheetId="12" hidden="1">{#N/A,#N/A,FALSE,"informes"}</definedName>
    <definedName name="nmklmeaknkgñlnkkgnmplrsñmjg" localSheetId="13" hidden="1">{#N/A,#N/A,FALSE,"informes"}</definedName>
    <definedName name="nmklmeaknkgñlnkkgnmplrsñmjg" localSheetId="14" hidden="1">{#N/A,#N/A,FALSE,"informes"}</definedName>
    <definedName name="nmklmeaknkgñlnkkgnmplrsñmjg" localSheetId="15" hidden="1">{#N/A,#N/A,FALSE,"informes"}</definedName>
    <definedName name="nmklmeaknkgñlnkkgnmplrsñmjg" localSheetId="17" hidden="1">{#N/A,#N/A,FALSE,"informes"}</definedName>
    <definedName name="nmklmeaknkgñlnkkgnmplrsñmjg" localSheetId="18" hidden="1">{#N/A,#N/A,FALSE,"informes"}</definedName>
    <definedName name="nmklmeaknkgñlnkkgnmplrsñmjg" localSheetId="19" hidden="1">{#N/A,#N/A,FALSE,"informes"}</definedName>
    <definedName name="nmklmeaknkgñlnkkgnmplrsñmjg" localSheetId="20" hidden="1">{#N/A,#N/A,FALSE,"informes"}</definedName>
    <definedName name="nmklmeaknkgñlnkkgnmplrsñmjg" localSheetId="21" hidden="1">{#N/A,#N/A,FALSE,"informes"}</definedName>
    <definedName name="nmklmeaknkgñlnkkgnmplrsñmjg" localSheetId="22" hidden="1">{#N/A,#N/A,FALSE,"informes"}</definedName>
    <definedName name="nmklmeaknkgñlnkkgnmplrsñmjg" localSheetId="29" hidden="1">{#N/A,#N/A,FALSE,"informes"}</definedName>
    <definedName name="nmklmeaknkgñlnkkgnmplrsñmjg" localSheetId="32" hidden="1">{#N/A,#N/A,FALSE,"informes"}</definedName>
    <definedName name="nmklmeaknkgñlnkkgnmplrsñmjg" localSheetId="34" hidden="1">{#N/A,#N/A,FALSE,"informes"}</definedName>
    <definedName name="nmklmeaknkgñlnkkgnmplrsñmjg" localSheetId="36" hidden="1">{#N/A,#N/A,FALSE,"informes"}</definedName>
    <definedName name="nmklmeaknkgñlnkkgnmplrsñmjg" localSheetId="39" hidden="1">{#N/A,#N/A,FALSE,"informes"}</definedName>
    <definedName name="nmklmeaknkgñlnkkgnmplrsñmjg" localSheetId="45" hidden="1">{#N/A,#N/A,FALSE,"informes"}</definedName>
    <definedName name="nmklmeaknkgñlnkkgnmplrsñmjg" localSheetId="54" hidden="1">{#N/A,#N/A,FALSE,"informes"}</definedName>
    <definedName name="nmklmeaknkgñlnkkgnmplrsñmjg" localSheetId="55" hidden="1">{#N/A,#N/A,FALSE,"informes"}</definedName>
    <definedName name="nmklmeaknkgñlnkkgnmplrsñmjg" localSheetId="56" hidden="1">{#N/A,#N/A,FALSE,"informes"}</definedName>
    <definedName name="nmklmeaknkgñlnkkgnmplrsñmjg" localSheetId="59" hidden="1">{#N/A,#N/A,FALSE,"informes"}</definedName>
    <definedName name="nmklmeaknkgñlnkkgnmplrsñmjg" localSheetId="62" hidden="1">{#N/A,#N/A,FALSE,"informes"}</definedName>
    <definedName name="nmklmeaknkgñlnkkgnmplrsñmjg" localSheetId="78" hidden="1">{#N/A,#N/A,FALSE,"informes"}</definedName>
    <definedName name="nmklmeaknkgñlnkkgnmplrsñmjg" localSheetId="79" hidden="1">{#N/A,#N/A,FALSE,"informes"}</definedName>
    <definedName name="nmklmeaknkgñlnkkgnmplrsñmjg" localSheetId="80" hidden="1">{#N/A,#N/A,FALSE,"informes"}</definedName>
    <definedName name="nmklmeaknkgñlnkkgnmplrsñmjg" localSheetId="83" hidden="1">{#N/A,#N/A,FALSE,"informes"}</definedName>
    <definedName name="nmklmeaknkgñlnkkgnmplrsñmjg" localSheetId="86" hidden="1">{#N/A,#N/A,FALSE,"informes"}</definedName>
    <definedName name="nmklmeaknkgñlnkkgnmplrsñmjg" localSheetId="46" hidden="1">{#N/A,#N/A,FALSE,"informes"}</definedName>
    <definedName name="nmklmeaknkgñlnkkgnmplrsñmjg" localSheetId="37" hidden="1">{#N/A,#N/A,FALSE,"informes"}</definedName>
    <definedName name="nmklmeaknkgñlnkkgnmplrsñmjg" localSheetId="38" hidden="1">{#N/A,#N/A,FALSE,"informes"}</definedName>
    <definedName name="nmklmeaknkgñlnkkgnmplrsñmjg" localSheetId="40" hidden="1">{#N/A,#N/A,FALSE,"informes"}</definedName>
    <definedName name="nmklmeaknkgñlnkkgnmplrsñmjg" localSheetId="23" hidden="1">{#N/A,#N/A,FALSE,"informes"}</definedName>
    <definedName name="nmklmeaknkgñlnkkgnmplrsñmjg" localSheetId="24" hidden="1">{#N/A,#N/A,FALSE,"informes"}</definedName>
    <definedName name="nmklmeaknkgñlnkkgnmplrsñmjg" localSheetId="25" hidden="1">{#N/A,#N/A,FALSE,"informes"}</definedName>
    <definedName name="nmklmeaknkgñlnkkgnmplrsñmjg" localSheetId="26" hidden="1">{#N/A,#N/A,FALSE,"informes"}</definedName>
    <definedName name="nmklmeaknkgñlnkkgnmplrsñmjg" localSheetId="27" hidden="1">{#N/A,#N/A,FALSE,"informes"}</definedName>
    <definedName name="nmklmeaknkgñlnkkgnmplrsñmjg" localSheetId="28" hidden="1">{#N/A,#N/A,FALSE,"informes"}</definedName>
    <definedName name="nmklmeaknkgñlnkkgnmplrsñmjg" localSheetId="33" hidden="1">{#N/A,#N/A,FALSE,"informes"}</definedName>
    <definedName name="nmklmeaknkgñlnkkgnmplrsñmjg" localSheetId="35" hidden="1">{#N/A,#N/A,FALSE,"informes"}</definedName>
    <definedName name="nmklmeaknkgñlnkkgnmplrsñmjg" localSheetId="41" hidden="1">{#N/A,#N/A,FALSE,"informes"}</definedName>
    <definedName name="nmklmeaknkgñlnkkgnmplrsñmjg" localSheetId="43" hidden="1">{#N/A,#N/A,FALSE,"informes"}</definedName>
    <definedName name="nmklmeaknkgñlnkkgnmplrsñmjg" localSheetId="87" hidden="1">{#N/A,#N/A,FALSE,"informes"}</definedName>
    <definedName name="nmklmeaknkgñlnkkgnmplrsñmjg" hidden="1">{#N/A,#N/A,FALSE,"informes"}</definedName>
    <definedName name="nmltmylnmapemhammonkha" localSheetId="7" hidden="1">{"PAGOS DOLARES",#N/A,FALSE,"informes"}</definedName>
    <definedName name="nmltmylnmapemhammonkha" localSheetId="8" hidden="1">{"PAGOS DOLARES",#N/A,FALSE,"informes"}</definedName>
    <definedName name="nmltmylnmapemhammonkha" localSheetId="9" hidden="1">{"PAGOS DOLARES",#N/A,FALSE,"informes"}</definedName>
    <definedName name="nmltmylnmapemhammonkha" localSheetId="10" hidden="1">{"PAGOS DOLARES",#N/A,FALSE,"informes"}</definedName>
    <definedName name="nmltmylnmapemhammonkha" localSheetId="11" hidden="1">{"PAGOS DOLARES",#N/A,FALSE,"informes"}</definedName>
    <definedName name="nmltmylnmapemhammonkha" localSheetId="12" hidden="1">{"PAGOS DOLARES",#N/A,FALSE,"informes"}</definedName>
    <definedName name="nmltmylnmapemhammonkha" localSheetId="13" hidden="1">{"PAGOS DOLARES",#N/A,FALSE,"informes"}</definedName>
    <definedName name="nmltmylnmapemhammonkha" localSheetId="14" hidden="1">{"PAGOS DOLARES",#N/A,FALSE,"informes"}</definedName>
    <definedName name="nmltmylnmapemhammonkha" localSheetId="15" hidden="1">{"PAGOS DOLARES",#N/A,FALSE,"informes"}</definedName>
    <definedName name="nmltmylnmapemhammonkha" localSheetId="17" hidden="1">{"PAGOS DOLARES",#N/A,FALSE,"informes"}</definedName>
    <definedName name="nmltmylnmapemhammonkha" localSheetId="18" hidden="1">{"PAGOS DOLARES",#N/A,FALSE,"informes"}</definedName>
    <definedName name="nmltmylnmapemhammonkha" localSheetId="19" hidden="1">{"PAGOS DOLARES",#N/A,FALSE,"informes"}</definedName>
    <definedName name="nmltmylnmapemhammonkha" localSheetId="20" hidden="1">{"PAGOS DOLARES",#N/A,FALSE,"informes"}</definedName>
    <definedName name="nmltmylnmapemhammonkha" localSheetId="21" hidden="1">{"PAGOS DOLARES",#N/A,FALSE,"informes"}</definedName>
    <definedName name="nmltmylnmapemhammonkha" localSheetId="22" hidden="1">{"PAGOS DOLARES",#N/A,FALSE,"informes"}</definedName>
    <definedName name="nmltmylnmapemhammonkha" localSheetId="29" hidden="1">{"PAGOS DOLARES",#N/A,FALSE,"informes"}</definedName>
    <definedName name="nmltmylnmapemhammonkha" localSheetId="32" hidden="1">{"PAGOS DOLARES",#N/A,FALSE,"informes"}</definedName>
    <definedName name="nmltmylnmapemhammonkha" localSheetId="34" hidden="1">{"PAGOS DOLARES",#N/A,FALSE,"informes"}</definedName>
    <definedName name="nmltmylnmapemhammonkha" localSheetId="36" hidden="1">{"PAGOS DOLARES",#N/A,FALSE,"informes"}</definedName>
    <definedName name="nmltmylnmapemhammonkha" localSheetId="39" hidden="1">{"PAGOS DOLARES",#N/A,FALSE,"informes"}</definedName>
    <definedName name="nmltmylnmapemhammonkha" localSheetId="45" hidden="1">{"PAGOS DOLARES",#N/A,FALSE,"informes"}</definedName>
    <definedName name="nmltmylnmapemhammonkha" localSheetId="54" hidden="1">{"PAGOS DOLARES",#N/A,FALSE,"informes"}</definedName>
    <definedName name="nmltmylnmapemhammonkha" localSheetId="55" hidden="1">{"PAGOS DOLARES",#N/A,FALSE,"informes"}</definedName>
    <definedName name="nmltmylnmapemhammonkha" localSheetId="56" hidden="1">{"PAGOS DOLARES",#N/A,FALSE,"informes"}</definedName>
    <definedName name="nmltmylnmapemhammonkha" localSheetId="59" hidden="1">{"PAGOS DOLARES",#N/A,FALSE,"informes"}</definedName>
    <definedName name="nmltmylnmapemhammonkha" localSheetId="62" hidden="1">{"PAGOS DOLARES",#N/A,FALSE,"informes"}</definedName>
    <definedName name="nmltmylnmapemhammonkha" localSheetId="78" hidden="1">{"PAGOS DOLARES",#N/A,FALSE,"informes"}</definedName>
    <definedName name="nmltmylnmapemhammonkha" localSheetId="79" hidden="1">{"PAGOS DOLARES",#N/A,FALSE,"informes"}</definedName>
    <definedName name="nmltmylnmapemhammonkha" localSheetId="80" hidden="1">{"PAGOS DOLARES",#N/A,FALSE,"informes"}</definedName>
    <definedName name="nmltmylnmapemhammonkha" localSheetId="83" hidden="1">{"PAGOS DOLARES",#N/A,FALSE,"informes"}</definedName>
    <definedName name="nmltmylnmapemhammonkha" localSheetId="86" hidden="1">{"PAGOS DOLARES",#N/A,FALSE,"informes"}</definedName>
    <definedName name="nmltmylnmapemhammonkha" localSheetId="46" hidden="1">{"PAGOS DOLARES",#N/A,FALSE,"informes"}</definedName>
    <definedName name="nmltmylnmapemhammonkha" localSheetId="37" hidden="1">{"PAGOS DOLARES",#N/A,FALSE,"informes"}</definedName>
    <definedName name="nmltmylnmapemhammonkha" localSheetId="38" hidden="1">{"PAGOS DOLARES",#N/A,FALSE,"informes"}</definedName>
    <definedName name="nmltmylnmapemhammonkha" localSheetId="40" hidden="1">{"PAGOS DOLARES",#N/A,FALSE,"informes"}</definedName>
    <definedName name="nmltmylnmapemhammonkha" localSheetId="23" hidden="1">{"PAGOS DOLARES",#N/A,FALSE,"informes"}</definedName>
    <definedName name="nmltmylnmapemhammonkha" localSheetId="24" hidden="1">{"PAGOS DOLARES",#N/A,FALSE,"informes"}</definedName>
    <definedName name="nmltmylnmapemhammonkha" localSheetId="25" hidden="1">{"PAGOS DOLARES",#N/A,FALSE,"informes"}</definedName>
    <definedName name="nmltmylnmapemhammonkha" localSheetId="26" hidden="1">{"PAGOS DOLARES",#N/A,FALSE,"informes"}</definedName>
    <definedName name="nmltmylnmapemhammonkha" localSheetId="27" hidden="1">{"PAGOS DOLARES",#N/A,FALSE,"informes"}</definedName>
    <definedName name="nmltmylnmapemhammonkha" localSheetId="28" hidden="1">{"PAGOS DOLARES",#N/A,FALSE,"informes"}</definedName>
    <definedName name="nmltmylnmapemhammonkha" localSheetId="33" hidden="1">{"PAGOS DOLARES",#N/A,FALSE,"informes"}</definedName>
    <definedName name="nmltmylnmapemhammonkha" localSheetId="35" hidden="1">{"PAGOS DOLARES",#N/A,FALSE,"informes"}</definedName>
    <definedName name="nmltmylnmapemhammonkha" localSheetId="41" hidden="1">{"PAGOS DOLARES",#N/A,FALSE,"informes"}</definedName>
    <definedName name="nmltmylnmapemhammonkha" localSheetId="43" hidden="1">{"PAGOS DOLARES",#N/A,FALSE,"informes"}</definedName>
    <definedName name="nmltmylnmapemhammonkha" localSheetId="87" hidden="1">{"PAGOS DOLARES",#N/A,FALSE,"informes"}</definedName>
    <definedName name="nmltmylnmapemhammonkha" hidden="1">{"PAGOS DOLARES",#N/A,FALSE,"informes"}</definedName>
    <definedName name="nnn" localSheetId="8" hidden="1">#REF!</definedName>
    <definedName name="nnn" localSheetId="17" hidden="1">#REF!</definedName>
    <definedName name="nnn" localSheetId="22" hidden="1">#REF!</definedName>
    <definedName name="nnn" localSheetId="29" hidden="1">#REF!</definedName>
    <definedName name="nnn" localSheetId="23" hidden="1">#REF!</definedName>
    <definedName name="nnn" localSheetId="24" hidden="1">#REF!</definedName>
    <definedName name="nnn" localSheetId="25" hidden="1">#REF!</definedName>
    <definedName name="nnn" localSheetId="26" hidden="1">#REF!</definedName>
    <definedName name="nnn" localSheetId="27" hidden="1">#REF!</definedName>
    <definedName name="nnn" localSheetId="28" hidden="1">#REF!</definedName>
    <definedName name="nnn" hidden="1">#REF!</definedName>
    <definedName name="No" localSheetId="22">#REF!</definedName>
    <definedName name="No">#REF!</definedName>
    <definedName name="NOINCLUIDCRECIM" localSheetId="185">#REF!</definedName>
    <definedName name="NOINCLUIDCRECIM" localSheetId="188">#REF!</definedName>
    <definedName name="NOINCLUIDCRECIM" localSheetId="7">#REF!</definedName>
    <definedName name="NOINCLUIDCRECIM" localSheetId="9">#REF!</definedName>
    <definedName name="NOINCLUIDCRECIM" localSheetId="22">#REF!</definedName>
    <definedName name="NOINCLUIDCRECIM" localSheetId="45">#REF!</definedName>
    <definedName name="NOINCLUIDCRECIM" localSheetId="54">#REF!</definedName>
    <definedName name="NOINCLUIDCRECIM" localSheetId="56">#REF!</definedName>
    <definedName name="NOINCLUIDCRECIM" localSheetId="59">#REF!</definedName>
    <definedName name="NOINCLUIDCRECIM" localSheetId="62">#REF!</definedName>
    <definedName name="NOINCLUIDCRECIM" localSheetId="78">#REF!</definedName>
    <definedName name="NOINCLUIDCRECIM" localSheetId="80">#REF!</definedName>
    <definedName name="NOINCLUIDCRECIM" localSheetId="83">#REF!</definedName>
    <definedName name="NOINCLUIDCRECIM" localSheetId="86">#REF!</definedName>
    <definedName name="NOINCLUIDCRECIM" localSheetId="46">#REF!</definedName>
    <definedName name="NOINCLUIDCRECIM" localSheetId="183">#REF!</definedName>
    <definedName name="NOINCLUIDCRECIM" localSheetId="41">#REF!</definedName>
    <definedName name="NOINCLUIDCRECIM" localSheetId="43">#REF!</definedName>
    <definedName name="NOINCLUIDCRECIM">#REF!</definedName>
    <definedName name="NOINCLUIPESOS" localSheetId="185">#REF!</definedName>
    <definedName name="NOINCLUIPESOS" localSheetId="188">#REF!</definedName>
    <definedName name="NOINCLUIPESOS" localSheetId="7">#REF!</definedName>
    <definedName name="NOINCLUIPESOS" localSheetId="9">#REF!</definedName>
    <definedName name="NOINCLUIPESOS" localSheetId="22">#REF!</definedName>
    <definedName name="NOINCLUIPESOS" localSheetId="45">#REF!</definedName>
    <definedName name="NOINCLUIPESOS" localSheetId="54">#REF!</definedName>
    <definedName name="NOINCLUIPESOS" localSheetId="56">#REF!</definedName>
    <definedName name="NOINCLUIPESOS" localSheetId="59">#REF!</definedName>
    <definedName name="NOINCLUIPESOS" localSheetId="62">#REF!</definedName>
    <definedName name="NOINCLUIPESOS" localSheetId="78">#REF!</definedName>
    <definedName name="NOINCLUIPESOS" localSheetId="80">#REF!</definedName>
    <definedName name="NOINCLUIPESOS" localSheetId="83">#REF!</definedName>
    <definedName name="NOINCLUIPESOS" localSheetId="86">#REF!</definedName>
    <definedName name="NOINCLUIPESOS" localSheetId="46">#REF!</definedName>
    <definedName name="NOINCLUIPESOS" localSheetId="183">#REF!</definedName>
    <definedName name="NOINCLUIPESOS" localSheetId="41">#REF!</definedName>
    <definedName name="NOINCLUIPESOS" localSheetId="43">#REF!</definedName>
    <definedName name="NOINCLUIPESOS">#REF!</definedName>
    <definedName name="NOK" localSheetId="7">#REF!</definedName>
    <definedName name="NOK" localSheetId="22">#REF!</definedName>
    <definedName name="NOK" localSheetId="45">#REF!</definedName>
    <definedName name="NOK" localSheetId="46">#REF!</definedName>
    <definedName name="NOK" localSheetId="41">#REF!</definedName>
    <definedName name="NOK" localSheetId="43">#REF!</definedName>
    <definedName name="NOK">#REF!</definedName>
    <definedName name="Nombre" localSheetId="22">#REF!</definedName>
    <definedName name="Nombre" localSheetId="46">#REF!</definedName>
    <definedName name="Nombre">#REF!</definedName>
    <definedName name="nomcar" localSheetId="7">#REF!</definedName>
    <definedName name="nomcar" localSheetId="9">#REF!</definedName>
    <definedName name="nomcar" localSheetId="22">#REF!</definedName>
    <definedName name="nomcar" localSheetId="45">#REF!</definedName>
    <definedName name="nomcar" localSheetId="46">#REF!</definedName>
    <definedName name="nomcar" localSheetId="41">#REF!</definedName>
    <definedName name="nomcar" localSheetId="43">#REF!</definedName>
    <definedName name="nomcar">#REF!</definedName>
    <definedName name="NominalCP" localSheetId="7">#REF!</definedName>
    <definedName name="NominalCP" localSheetId="22">#REF!</definedName>
    <definedName name="NominalCP" localSheetId="45">#REF!</definedName>
    <definedName name="NominalCP" localSheetId="46">#REF!</definedName>
    <definedName name="NominalCP" localSheetId="41">#REF!</definedName>
    <definedName name="NominalCP" localSheetId="43">#REF!</definedName>
    <definedName name="NominalCP">#REF!</definedName>
    <definedName name="nomniv" localSheetId="185">#REF!</definedName>
    <definedName name="nomniv" localSheetId="188">#REF!</definedName>
    <definedName name="nomniv" localSheetId="7">#REF!</definedName>
    <definedName name="nomniv" localSheetId="9">#REF!</definedName>
    <definedName name="nomniv" localSheetId="22">#REF!</definedName>
    <definedName name="nomniv" localSheetId="32">#REF!</definedName>
    <definedName name="nomniv" localSheetId="34">#REF!</definedName>
    <definedName name="nomniv" localSheetId="36">#REF!</definedName>
    <definedName name="nomniv" localSheetId="39">#REF!</definedName>
    <definedName name="nomniv" localSheetId="45">#REF!</definedName>
    <definedName name="nomniv" localSheetId="46">#REF!</definedName>
    <definedName name="nomniv" localSheetId="183">#REF!</definedName>
    <definedName name="nomniv" localSheetId="37">#REF!</definedName>
    <definedName name="nomniv" localSheetId="38">#REF!</definedName>
    <definedName name="nomniv" localSheetId="40">#REF!</definedName>
    <definedName name="nomniv" localSheetId="33">#REF!</definedName>
    <definedName name="nomniv" localSheetId="35">#REF!</definedName>
    <definedName name="nomniv" localSheetId="41">#REF!</definedName>
    <definedName name="nomniv" localSheetId="43">#REF!</definedName>
    <definedName name="nomniv">#REF!</definedName>
    <definedName name="noñkrmjeamnmtlnmkbvnsr" localSheetId="7" hidden="1">{#N/A,#N/A,FALSE,"informes"}</definedName>
    <definedName name="noñkrmjeamnmtlnmkbvnsr" localSheetId="8" hidden="1">{#N/A,#N/A,FALSE,"informes"}</definedName>
    <definedName name="noñkrmjeamnmtlnmkbvnsr" localSheetId="9" hidden="1">{#N/A,#N/A,FALSE,"informes"}</definedName>
    <definedName name="noñkrmjeamnmtlnmkbvnsr" localSheetId="10" hidden="1">{#N/A,#N/A,FALSE,"informes"}</definedName>
    <definedName name="noñkrmjeamnmtlnmkbvnsr" localSheetId="11" hidden="1">{#N/A,#N/A,FALSE,"informes"}</definedName>
    <definedName name="noñkrmjeamnmtlnmkbvnsr" localSheetId="12" hidden="1">{#N/A,#N/A,FALSE,"informes"}</definedName>
    <definedName name="noñkrmjeamnmtlnmkbvnsr" localSheetId="13" hidden="1">{#N/A,#N/A,FALSE,"informes"}</definedName>
    <definedName name="noñkrmjeamnmtlnmkbvnsr" localSheetId="14" hidden="1">{#N/A,#N/A,FALSE,"informes"}</definedName>
    <definedName name="noñkrmjeamnmtlnmkbvnsr" localSheetId="15" hidden="1">{#N/A,#N/A,FALSE,"informes"}</definedName>
    <definedName name="noñkrmjeamnmtlnmkbvnsr" localSheetId="17" hidden="1">{#N/A,#N/A,FALSE,"informes"}</definedName>
    <definedName name="noñkrmjeamnmtlnmkbvnsr" localSheetId="18" hidden="1">{#N/A,#N/A,FALSE,"informes"}</definedName>
    <definedName name="noñkrmjeamnmtlnmkbvnsr" localSheetId="19" hidden="1">{#N/A,#N/A,FALSE,"informes"}</definedName>
    <definedName name="noñkrmjeamnmtlnmkbvnsr" localSheetId="20" hidden="1">{#N/A,#N/A,FALSE,"informes"}</definedName>
    <definedName name="noñkrmjeamnmtlnmkbvnsr" localSheetId="21" hidden="1">{#N/A,#N/A,FALSE,"informes"}</definedName>
    <definedName name="noñkrmjeamnmtlnmkbvnsr" localSheetId="22" hidden="1">{#N/A,#N/A,FALSE,"informes"}</definedName>
    <definedName name="noñkrmjeamnmtlnmkbvnsr" localSheetId="29" hidden="1">{#N/A,#N/A,FALSE,"informes"}</definedName>
    <definedName name="noñkrmjeamnmtlnmkbvnsr" localSheetId="32" hidden="1">{#N/A,#N/A,FALSE,"informes"}</definedName>
    <definedName name="noñkrmjeamnmtlnmkbvnsr" localSheetId="34" hidden="1">{#N/A,#N/A,FALSE,"informes"}</definedName>
    <definedName name="noñkrmjeamnmtlnmkbvnsr" localSheetId="36" hidden="1">{#N/A,#N/A,FALSE,"informes"}</definedName>
    <definedName name="noñkrmjeamnmtlnmkbvnsr" localSheetId="39" hidden="1">{#N/A,#N/A,FALSE,"informes"}</definedName>
    <definedName name="noñkrmjeamnmtlnmkbvnsr" localSheetId="45" hidden="1">{#N/A,#N/A,FALSE,"informes"}</definedName>
    <definedName name="noñkrmjeamnmtlnmkbvnsr" localSheetId="54" hidden="1">{#N/A,#N/A,FALSE,"informes"}</definedName>
    <definedName name="noñkrmjeamnmtlnmkbvnsr" localSheetId="55" hidden="1">{#N/A,#N/A,FALSE,"informes"}</definedName>
    <definedName name="noñkrmjeamnmtlnmkbvnsr" localSheetId="56" hidden="1">{#N/A,#N/A,FALSE,"informes"}</definedName>
    <definedName name="noñkrmjeamnmtlnmkbvnsr" localSheetId="59" hidden="1">{#N/A,#N/A,FALSE,"informes"}</definedName>
    <definedName name="noñkrmjeamnmtlnmkbvnsr" localSheetId="62" hidden="1">{#N/A,#N/A,FALSE,"informes"}</definedName>
    <definedName name="noñkrmjeamnmtlnmkbvnsr" localSheetId="78" hidden="1">{#N/A,#N/A,FALSE,"informes"}</definedName>
    <definedName name="noñkrmjeamnmtlnmkbvnsr" localSheetId="79" hidden="1">{#N/A,#N/A,FALSE,"informes"}</definedName>
    <definedName name="noñkrmjeamnmtlnmkbvnsr" localSheetId="80" hidden="1">{#N/A,#N/A,FALSE,"informes"}</definedName>
    <definedName name="noñkrmjeamnmtlnmkbvnsr" localSheetId="83" hidden="1">{#N/A,#N/A,FALSE,"informes"}</definedName>
    <definedName name="noñkrmjeamnmtlnmkbvnsr" localSheetId="86" hidden="1">{#N/A,#N/A,FALSE,"informes"}</definedName>
    <definedName name="noñkrmjeamnmtlnmkbvnsr" localSheetId="46" hidden="1">{#N/A,#N/A,FALSE,"informes"}</definedName>
    <definedName name="noñkrmjeamnmtlnmkbvnsr" localSheetId="37" hidden="1">{#N/A,#N/A,FALSE,"informes"}</definedName>
    <definedName name="noñkrmjeamnmtlnmkbvnsr" localSheetId="38" hidden="1">{#N/A,#N/A,FALSE,"informes"}</definedName>
    <definedName name="noñkrmjeamnmtlnmkbvnsr" localSheetId="40" hidden="1">{#N/A,#N/A,FALSE,"informes"}</definedName>
    <definedName name="noñkrmjeamnmtlnmkbvnsr" localSheetId="23" hidden="1">{#N/A,#N/A,FALSE,"informes"}</definedName>
    <definedName name="noñkrmjeamnmtlnmkbvnsr" localSheetId="24" hidden="1">{#N/A,#N/A,FALSE,"informes"}</definedName>
    <definedName name="noñkrmjeamnmtlnmkbvnsr" localSheetId="25" hidden="1">{#N/A,#N/A,FALSE,"informes"}</definedName>
    <definedName name="noñkrmjeamnmtlnmkbvnsr" localSheetId="26" hidden="1">{#N/A,#N/A,FALSE,"informes"}</definedName>
    <definedName name="noñkrmjeamnmtlnmkbvnsr" localSheetId="27" hidden="1">{#N/A,#N/A,FALSE,"informes"}</definedName>
    <definedName name="noñkrmjeamnmtlnmkbvnsr" localSheetId="28" hidden="1">{#N/A,#N/A,FALSE,"informes"}</definedName>
    <definedName name="noñkrmjeamnmtlnmkbvnsr" localSheetId="33" hidden="1">{#N/A,#N/A,FALSE,"informes"}</definedName>
    <definedName name="noñkrmjeamnmtlnmkbvnsr" localSheetId="35" hidden="1">{#N/A,#N/A,FALSE,"informes"}</definedName>
    <definedName name="noñkrmjeamnmtlnmkbvnsr" localSheetId="41" hidden="1">{#N/A,#N/A,FALSE,"informes"}</definedName>
    <definedName name="noñkrmjeamnmtlnmkbvnsr" localSheetId="43" hidden="1">{#N/A,#N/A,FALSE,"informes"}</definedName>
    <definedName name="noñkrmjeamnmtlnmkbvnsr" localSheetId="87" hidden="1">{#N/A,#N/A,FALSE,"informes"}</definedName>
    <definedName name="noñkrmjeamnmtlnmkbvnsr" hidden="1">{#N/A,#N/A,FALSE,"informes"}</definedName>
    <definedName name="NOS" localSheetId="7" hidden="1">{"INGRESOS DOLARES",#N/A,FALSE,"informes"}</definedName>
    <definedName name="NOS" localSheetId="8" hidden="1">{"INGRESOS DOLARES",#N/A,FALSE,"informes"}</definedName>
    <definedName name="NOS" localSheetId="10" hidden="1">{"INGRESOS DOLARES",#N/A,FALSE,"informes"}</definedName>
    <definedName name="NOS" localSheetId="11" hidden="1">{"INGRESOS DOLARES",#N/A,FALSE,"informes"}</definedName>
    <definedName name="NOS" localSheetId="12" hidden="1">{"INGRESOS DOLARES",#N/A,FALSE,"informes"}</definedName>
    <definedName name="NOS" localSheetId="13" hidden="1">{"INGRESOS DOLARES",#N/A,FALSE,"informes"}</definedName>
    <definedName name="NOS" localSheetId="14" hidden="1">{"INGRESOS DOLARES",#N/A,FALSE,"informes"}</definedName>
    <definedName name="NOS" localSheetId="15" hidden="1">{"INGRESOS DOLARES",#N/A,FALSE,"informes"}</definedName>
    <definedName name="NOS" localSheetId="17" hidden="1">{"INGRESOS DOLARES",#N/A,FALSE,"informes"}</definedName>
    <definedName name="NOS" localSheetId="18" hidden="1">{"INGRESOS DOLARES",#N/A,FALSE,"informes"}</definedName>
    <definedName name="NOS" localSheetId="19" hidden="1">{"INGRESOS DOLARES",#N/A,FALSE,"informes"}</definedName>
    <definedName name="NOS" localSheetId="20" hidden="1">{"INGRESOS DOLARES",#N/A,FALSE,"informes"}</definedName>
    <definedName name="NOS" localSheetId="21" hidden="1">{"INGRESOS DOLARES",#N/A,FALSE,"informes"}</definedName>
    <definedName name="NOS" localSheetId="22" hidden="1">{"INGRESOS DOLARES",#N/A,FALSE,"informes"}</definedName>
    <definedName name="NOS" localSheetId="29" hidden="1">{"INGRESOS DOLARES",#N/A,FALSE,"informes"}</definedName>
    <definedName name="NOS" localSheetId="32" hidden="1">{"INGRESOS DOLARES",#N/A,FALSE,"informes"}</definedName>
    <definedName name="NOS" localSheetId="34" hidden="1">{"INGRESOS DOLARES",#N/A,FALSE,"informes"}</definedName>
    <definedName name="NOS" localSheetId="36" hidden="1">{"INGRESOS DOLARES",#N/A,FALSE,"informes"}</definedName>
    <definedName name="NOS" localSheetId="39" hidden="1">{"INGRESOS DOLARES",#N/A,FALSE,"informes"}</definedName>
    <definedName name="NOS" localSheetId="45" hidden="1">{"INGRESOS DOLARES",#N/A,FALSE,"informes"}</definedName>
    <definedName name="NOS" localSheetId="46" hidden="1">{"INGRESOS DOLARES",#N/A,FALSE,"informes"}</definedName>
    <definedName name="NOS" localSheetId="37" hidden="1">{"INGRESOS DOLARES",#N/A,FALSE,"informes"}</definedName>
    <definedName name="NOS" localSheetId="38" hidden="1">{"INGRESOS DOLARES",#N/A,FALSE,"informes"}</definedName>
    <definedName name="NOS" localSheetId="40" hidden="1">{"INGRESOS DOLARES",#N/A,FALSE,"informes"}</definedName>
    <definedName name="NOS" localSheetId="23" hidden="1">{"INGRESOS DOLARES",#N/A,FALSE,"informes"}</definedName>
    <definedName name="NOS" localSheetId="24" hidden="1">{"INGRESOS DOLARES",#N/A,FALSE,"informes"}</definedName>
    <definedName name="NOS" localSheetId="25" hidden="1">{"INGRESOS DOLARES",#N/A,FALSE,"informes"}</definedName>
    <definedName name="NOS" localSheetId="26" hidden="1">{"INGRESOS DOLARES",#N/A,FALSE,"informes"}</definedName>
    <definedName name="NOS" localSheetId="27" hidden="1">{"INGRESOS DOLARES",#N/A,FALSE,"informes"}</definedName>
    <definedName name="NOS" localSheetId="28" hidden="1">{"INGRESOS DOLARES",#N/A,FALSE,"informes"}</definedName>
    <definedName name="NOS" localSheetId="33" hidden="1">{"INGRESOS DOLARES",#N/A,FALSE,"informes"}</definedName>
    <definedName name="NOS" localSheetId="35" hidden="1">{"INGRESOS DOLARES",#N/A,FALSE,"informes"}</definedName>
    <definedName name="NOS" localSheetId="41" hidden="1">{"INGRESOS DOLARES",#N/A,FALSE,"informes"}</definedName>
    <definedName name="NOS" localSheetId="43" hidden="1">{"INGRESOS DOLARES",#N/A,FALSE,"informes"}</definedName>
    <definedName name="NOS" hidden="1">{"INGRESOS DOLARES",#N/A,FALSE,"informes"}</definedName>
    <definedName name="Nov" localSheetId="187">#REF!</definedName>
    <definedName name="Nov" localSheetId="188">#REF!</definedName>
    <definedName name="NOV" localSheetId="7">#REF!</definedName>
    <definedName name="Nov" localSheetId="9">#REF!</definedName>
    <definedName name="NOV" localSheetId="18">#REF!</definedName>
    <definedName name="NOV" localSheetId="19">#REF!</definedName>
    <definedName name="NOV" localSheetId="20">#REF!</definedName>
    <definedName name="NOV" localSheetId="21">#REF!</definedName>
    <definedName name="NOV" localSheetId="22">#REF!</definedName>
    <definedName name="NOV" localSheetId="32">#REF!</definedName>
    <definedName name="NOV" localSheetId="34">#REF!</definedName>
    <definedName name="NOV" localSheetId="36">#REF!</definedName>
    <definedName name="NOV" localSheetId="39">#REF!</definedName>
    <definedName name="NOV" localSheetId="45">#REF!</definedName>
    <definedName name="Nov" localSheetId="54">#REF!</definedName>
    <definedName name="Nov" localSheetId="46">#REF!</definedName>
    <definedName name="NOV" localSheetId="37">#REF!</definedName>
    <definedName name="NOV" localSheetId="38">#REF!</definedName>
    <definedName name="NOV" localSheetId="40">#REF!</definedName>
    <definedName name="NOV" localSheetId="33">#REF!</definedName>
    <definedName name="NOV" localSheetId="35">#REF!</definedName>
    <definedName name="Nov" localSheetId="41">#REF!</definedName>
    <definedName name="Nov" localSheetId="43">#REF!</definedName>
    <definedName name="NOV">#REF!</definedName>
    <definedName name="NOV._89" localSheetId="7">#REF!</definedName>
    <definedName name="NOV._89" localSheetId="22">#REF!</definedName>
    <definedName name="NOV._89" localSheetId="32">#REF!</definedName>
    <definedName name="NOV._89" localSheetId="34">#REF!</definedName>
    <definedName name="NOV._89" localSheetId="36">#REF!</definedName>
    <definedName name="NOV._89" localSheetId="39">#REF!</definedName>
    <definedName name="NOV._89" localSheetId="45">#REF!</definedName>
    <definedName name="NOV._89" localSheetId="46">#REF!</definedName>
    <definedName name="NOV._89" localSheetId="37">#REF!</definedName>
    <definedName name="NOV._89" localSheetId="38">#REF!</definedName>
    <definedName name="NOV._89" localSheetId="40">#REF!</definedName>
    <definedName name="NOV._89" localSheetId="33">#REF!</definedName>
    <definedName name="NOV._89" localSheetId="35">#REF!</definedName>
    <definedName name="NOV._89" localSheetId="41">#REF!</definedName>
    <definedName name="NOV._89" localSheetId="43">#REF!</definedName>
    <definedName name="NOV._89">#REF!</definedName>
    <definedName name="NOVDEUDAFLOTANTE" localSheetId="185">#REF!</definedName>
    <definedName name="NOVDEUDAFLOTANTE" localSheetId="187">#REF!</definedName>
    <definedName name="NOVDEUDAFLOTANTE" localSheetId="188">#REF!</definedName>
    <definedName name="NOVDEUDAFLOTANTE" localSheetId="7">#REF!</definedName>
    <definedName name="NOVDEUDAFLOTANTE" localSheetId="9">#REF!</definedName>
    <definedName name="NOVDEUDAFLOTANTE" localSheetId="22">#REF!</definedName>
    <definedName name="NOVDEUDAFLOTANTE" localSheetId="32">#REF!</definedName>
    <definedName name="NOVDEUDAFLOTANTE" localSheetId="34">#REF!</definedName>
    <definedName name="NOVDEUDAFLOTANTE" localSheetId="36">#REF!</definedName>
    <definedName name="NOVDEUDAFLOTANTE" localSheetId="39">#REF!</definedName>
    <definedName name="NOVDEUDAFLOTANTE" localSheetId="45">#REF!</definedName>
    <definedName name="NOVDEUDAFLOTANTE" localSheetId="54">#REF!</definedName>
    <definedName name="NOVDEUDAFLOTANTE" localSheetId="56">#REF!</definedName>
    <definedName name="NOVDEUDAFLOTANTE" localSheetId="59">#REF!</definedName>
    <definedName name="NOVDEUDAFLOTANTE" localSheetId="62">#REF!</definedName>
    <definedName name="NOVDEUDAFLOTANTE" localSheetId="78">#REF!</definedName>
    <definedName name="NOVDEUDAFLOTANTE" localSheetId="80">#REF!</definedName>
    <definedName name="NOVDEUDAFLOTANTE" localSheetId="83">#REF!</definedName>
    <definedName name="NOVDEUDAFLOTANTE" localSheetId="86">#REF!</definedName>
    <definedName name="NOVDEUDAFLOTANTE" localSheetId="46">#REF!</definedName>
    <definedName name="NOVDEUDAFLOTANTE" localSheetId="183">#REF!</definedName>
    <definedName name="NOVDEUDAFLOTANTE" localSheetId="37">#REF!</definedName>
    <definedName name="NOVDEUDAFLOTANTE" localSheetId="38">#REF!</definedName>
    <definedName name="NOVDEUDAFLOTANTE" localSheetId="40">#REF!</definedName>
    <definedName name="NOVDEUDAFLOTANTE" localSheetId="33">#REF!</definedName>
    <definedName name="NOVDEUDAFLOTANTE" localSheetId="35">#REF!</definedName>
    <definedName name="NOVDEUDAFLOTANTE" localSheetId="41">#REF!</definedName>
    <definedName name="NOVDEUDAFLOTANTE" localSheetId="43">#REF!</definedName>
    <definedName name="NOVDEUDAFLOTANTE">#REF!</definedName>
    <definedName name="NOVEDAD" localSheetId="7">#REF!</definedName>
    <definedName name="NOVEDAD" localSheetId="22">#REF!</definedName>
    <definedName name="NOVEDAD" localSheetId="36">#REF!</definedName>
    <definedName name="NOVEDAD" localSheetId="39">#REF!</definedName>
    <definedName name="NOVEDAD" localSheetId="37">#REF!</definedName>
    <definedName name="NOVEDAD" localSheetId="38">#REF!</definedName>
    <definedName name="NOVEDAD" localSheetId="40">#REF!</definedName>
    <definedName name="NOVEDAD" localSheetId="41">#REF!</definedName>
    <definedName name="NOVEDAD" localSheetId="43">#REF!</definedName>
    <definedName name="NOVEDAD">#REF!</definedName>
    <definedName name="novedad1" localSheetId="7">#REF!</definedName>
    <definedName name="novedad1" localSheetId="22">#REF!</definedName>
    <definedName name="novedad1" localSheetId="36">#REF!</definedName>
    <definedName name="novedad1" localSheetId="39">#REF!</definedName>
    <definedName name="novedad1" localSheetId="37">#REF!</definedName>
    <definedName name="novedad1" localSheetId="38">#REF!</definedName>
    <definedName name="novedad1" localSheetId="40">#REF!</definedName>
    <definedName name="novedad1" localSheetId="41">#REF!</definedName>
    <definedName name="novedad1" localSheetId="43">#REF!</definedName>
    <definedName name="novedad1">#REF!</definedName>
    <definedName name="NOVEDADES" localSheetId="7">#REF!</definedName>
    <definedName name="NOVEDADES" localSheetId="22">#REF!</definedName>
    <definedName name="NOVEDADES" localSheetId="36">#REF!</definedName>
    <definedName name="NOVEDADES" localSheetId="39">#REF!</definedName>
    <definedName name="NOVEDADES" localSheetId="37">#REF!</definedName>
    <definedName name="NOVEDADES" localSheetId="38">#REF!</definedName>
    <definedName name="NOVEDADES" localSheetId="40">#REF!</definedName>
    <definedName name="NOVEDADES" localSheetId="41">#REF!</definedName>
    <definedName name="NOVEDADES" localSheetId="43">#REF!</definedName>
    <definedName name="NOVEDADES">#REF!</definedName>
    <definedName name="NOVEVOLREZAGO" localSheetId="185">#REF!</definedName>
    <definedName name="NOVEVOLREZAGO" localSheetId="188">#REF!</definedName>
    <definedName name="NOVEVOLREZAGO" localSheetId="7">#REF!</definedName>
    <definedName name="NOVEVOLREZAGO" localSheetId="9">#REF!</definedName>
    <definedName name="NOVEVOLREZAGO" localSheetId="22">#REF!</definedName>
    <definedName name="NOVEVOLREZAGO" localSheetId="36">#REF!</definedName>
    <definedName name="NOVEVOLREZAGO" localSheetId="39">#REF!</definedName>
    <definedName name="NOVEVOLREZAGO" localSheetId="45">#REF!</definedName>
    <definedName name="NOVEVOLREZAGO" localSheetId="54">#REF!</definedName>
    <definedName name="NOVEVOLREZAGO" localSheetId="56">#REF!</definedName>
    <definedName name="NOVEVOLREZAGO" localSheetId="59">#REF!</definedName>
    <definedName name="NOVEVOLREZAGO" localSheetId="62">#REF!</definedName>
    <definedName name="NOVEVOLREZAGO" localSheetId="78">#REF!</definedName>
    <definedName name="NOVEVOLREZAGO" localSheetId="80">#REF!</definedName>
    <definedName name="NOVEVOLREZAGO" localSheetId="83">#REF!</definedName>
    <definedName name="NOVEVOLREZAGO" localSheetId="86">#REF!</definedName>
    <definedName name="NOVEVOLREZAGO" localSheetId="46">#REF!</definedName>
    <definedName name="NOVEVOLREZAGO" localSheetId="183">#REF!</definedName>
    <definedName name="NOVEVOLREZAGO" localSheetId="37">#REF!</definedName>
    <definedName name="NOVEVOLREZAGO" localSheetId="38">#REF!</definedName>
    <definedName name="NOVEVOLREZAGO" localSheetId="40">#REF!</definedName>
    <definedName name="NOVEVOLREZAGO" localSheetId="41">#REF!</definedName>
    <definedName name="NOVEVOLREZAGO" localSheetId="43">#REF!</definedName>
    <definedName name="NOVEVOLREZAGO">#REF!</definedName>
    <definedName name="Nro_inmuebles" localSheetId="22">#REF!</definedName>
    <definedName name="Nro_inmuebles" localSheetId="46">#REF!</definedName>
    <definedName name="Nro_inmuebles">#REF!</definedName>
    <definedName name="Nro_oblig_recibidas_en_efectivo" localSheetId="22">#REF!</definedName>
    <definedName name="Nro_oblig_recibidas_en_efectivo" localSheetId="46">#REF!</definedName>
    <definedName name="Nro_oblig_recibidas_en_efectivo">#REF!</definedName>
    <definedName name="nsfj" localSheetId="7" hidden="1">{"PAGOS DOLARES",#N/A,FALSE,"informes"}</definedName>
    <definedName name="nsfj" localSheetId="8" hidden="1">{"PAGOS DOLARES",#N/A,FALSE,"informes"}</definedName>
    <definedName name="nsfj" localSheetId="9" hidden="1">{"PAGOS DOLARES",#N/A,FALSE,"informes"}</definedName>
    <definedName name="nsfj" localSheetId="10" hidden="1">{"PAGOS DOLARES",#N/A,FALSE,"informes"}</definedName>
    <definedName name="nsfj" localSheetId="11" hidden="1">{"PAGOS DOLARES",#N/A,FALSE,"informes"}</definedName>
    <definedName name="nsfj" localSheetId="12" hidden="1">{"PAGOS DOLARES",#N/A,FALSE,"informes"}</definedName>
    <definedName name="nsfj" localSheetId="13" hidden="1">{"PAGOS DOLARES",#N/A,FALSE,"informes"}</definedName>
    <definedName name="nsfj" localSheetId="14" hidden="1">{"PAGOS DOLARES",#N/A,FALSE,"informes"}</definedName>
    <definedName name="nsfj" localSheetId="15" hidden="1">{"PAGOS DOLARES",#N/A,FALSE,"informes"}</definedName>
    <definedName name="nsfj" localSheetId="17" hidden="1">{"PAGOS DOLARES",#N/A,FALSE,"informes"}</definedName>
    <definedName name="nsfj" localSheetId="18" hidden="1">{"PAGOS DOLARES",#N/A,FALSE,"informes"}</definedName>
    <definedName name="nsfj" localSheetId="19" hidden="1">{"PAGOS DOLARES",#N/A,FALSE,"informes"}</definedName>
    <definedName name="nsfj" localSheetId="20" hidden="1">{"PAGOS DOLARES",#N/A,FALSE,"informes"}</definedName>
    <definedName name="nsfj" localSheetId="21" hidden="1">{"PAGOS DOLARES",#N/A,FALSE,"informes"}</definedName>
    <definedName name="nsfj" localSheetId="22" hidden="1">{"PAGOS DOLARES",#N/A,FALSE,"informes"}</definedName>
    <definedName name="nsfj" localSheetId="29" hidden="1">{"PAGOS DOLARES",#N/A,FALSE,"informes"}</definedName>
    <definedName name="nsfj" localSheetId="32" hidden="1">{"PAGOS DOLARES",#N/A,FALSE,"informes"}</definedName>
    <definedName name="nsfj" localSheetId="34" hidden="1">{"PAGOS DOLARES",#N/A,FALSE,"informes"}</definedName>
    <definedName name="nsfj" localSheetId="36" hidden="1">{"PAGOS DOLARES",#N/A,FALSE,"informes"}</definedName>
    <definedName name="nsfj" localSheetId="39" hidden="1">{"PAGOS DOLARES",#N/A,FALSE,"informes"}</definedName>
    <definedName name="nsfj" localSheetId="45" hidden="1">{"PAGOS DOLARES",#N/A,FALSE,"informes"}</definedName>
    <definedName name="nsfj" localSheetId="54" hidden="1">{"PAGOS DOLARES",#N/A,FALSE,"informes"}</definedName>
    <definedName name="nsfj" localSheetId="55" hidden="1">{"PAGOS DOLARES",#N/A,FALSE,"informes"}</definedName>
    <definedName name="nsfj" localSheetId="56" hidden="1">{"PAGOS DOLARES",#N/A,FALSE,"informes"}</definedName>
    <definedName name="nsfj" localSheetId="59" hidden="1">{"PAGOS DOLARES",#N/A,FALSE,"informes"}</definedName>
    <definedName name="nsfj" localSheetId="62" hidden="1">{"PAGOS DOLARES",#N/A,FALSE,"informes"}</definedName>
    <definedName name="nsfj" localSheetId="78" hidden="1">{"PAGOS DOLARES",#N/A,FALSE,"informes"}</definedName>
    <definedName name="nsfj" localSheetId="79" hidden="1">{"PAGOS DOLARES",#N/A,FALSE,"informes"}</definedName>
    <definedName name="nsfj" localSheetId="80" hidden="1">{"PAGOS DOLARES",#N/A,FALSE,"informes"}</definedName>
    <definedName name="nsfj" localSheetId="83" hidden="1">{"PAGOS DOLARES",#N/A,FALSE,"informes"}</definedName>
    <definedName name="nsfj" localSheetId="86" hidden="1">{"PAGOS DOLARES",#N/A,FALSE,"informes"}</definedName>
    <definedName name="nsfj" localSheetId="46" hidden="1">{"PAGOS DOLARES",#N/A,FALSE,"informes"}</definedName>
    <definedName name="nsfj" localSheetId="37" hidden="1">{"PAGOS DOLARES",#N/A,FALSE,"informes"}</definedName>
    <definedName name="nsfj" localSheetId="38" hidden="1">{"PAGOS DOLARES",#N/A,FALSE,"informes"}</definedName>
    <definedName name="nsfj" localSheetId="40" hidden="1">{"PAGOS DOLARES",#N/A,FALSE,"informes"}</definedName>
    <definedName name="nsfj" localSheetId="23" hidden="1">{"PAGOS DOLARES",#N/A,FALSE,"informes"}</definedName>
    <definedName name="nsfj" localSheetId="24" hidden="1">{"PAGOS DOLARES",#N/A,FALSE,"informes"}</definedName>
    <definedName name="nsfj" localSheetId="25" hidden="1">{"PAGOS DOLARES",#N/A,FALSE,"informes"}</definedName>
    <definedName name="nsfj" localSheetId="26" hidden="1">{"PAGOS DOLARES",#N/A,FALSE,"informes"}</definedName>
    <definedName name="nsfj" localSheetId="27" hidden="1">{"PAGOS DOLARES",#N/A,FALSE,"informes"}</definedName>
    <definedName name="nsfj" localSheetId="28" hidden="1">{"PAGOS DOLARES",#N/A,FALSE,"informes"}</definedName>
    <definedName name="nsfj" localSheetId="33" hidden="1">{"PAGOS DOLARES",#N/A,FALSE,"informes"}</definedName>
    <definedName name="nsfj" localSheetId="35" hidden="1">{"PAGOS DOLARES",#N/A,FALSE,"informes"}</definedName>
    <definedName name="nsfj" localSheetId="41" hidden="1">{"PAGOS DOLARES",#N/A,FALSE,"informes"}</definedName>
    <definedName name="nsfj" localSheetId="43" hidden="1">{"PAGOS DOLARES",#N/A,FALSE,"informes"}</definedName>
    <definedName name="nsfj" localSheetId="87" hidden="1">{"PAGOS DOLARES",#N/A,FALSE,"informes"}</definedName>
    <definedName name="nsfj" hidden="1">{"PAGOS DOLARES",#N/A,FALSE,"informes"}</definedName>
    <definedName name="NUB" localSheetId="7" hidden="1">{#N/A,#N/A,FALSE,"informes"}</definedName>
    <definedName name="NUB" localSheetId="8" hidden="1">{#N/A,#N/A,FALSE,"informes"}</definedName>
    <definedName name="NUB" localSheetId="10" hidden="1">{#N/A,#N/A,FALSE,"informes"}</definedName>
    <definedName name="NUB" localSheetId="11" hidden="1">{#N/A,#N/A,FALSE,"informes"}</definedName>
    <definedName name="NUB" localSheetId="12" hidden="1">{#N/A,#N/A,FALSE,"informes"}</definedName>
    <definedName name="NUB" localSheetId="13" hidden="1">{#N/A,#N/A,FALSE,"informes"}</definedName>
    <definedName name="NUB" localSheetId="14" hidden="1">{#N/A,#N/A,FALSE,"informes"}</definedName>
    <definedName name="NUB" localSheetId="15" hidden="1">{#N/A,#N/A,FALSE,"informes"}</definedName>
    <definedName name="NUB" localSheetId="17" hidden="1">{#N/A,#N/A,FALSE,"informes"}</definedName>
    <definedName name="NUB" localSheetId="18" hidden="1">{#N/A,#N/A,FALSE,"informes"}</definedName>
    <definedName name="NUB" localSheetId="19" hidden="1">{#N/A,#N/A,FALSE,"informes"}</definedName>
    <definedName name="NUB" localSheetId="20" hidden="1">{#N/A,#N/A,FALSE,"informes"}</definedName>
    <definedName name="NUB" localSheetId="21" hidden="1">{#N/A,#N/A,FALSE,"informes"}</definedName>
    <definedName name="NUB" localSheetId="22" hidden="1">{#N/A,#N/A,FALSE,"informes"}</definedName>
    <definedName name="NUB" localSheetId="29" hidden="1">{#N/A,#N/A,FALSE,"informes"}</definedName>
    <definedName name="NUB" localSheetId="32" hidden="1">{#N/A,#N/A,FALSE,"informes"}</definedName>
    <definedName name="NUB" localSheetId="34" hidden="1">{#N/A,#N/A,FALSE,"informes"}</definedName>
    <definedName name="NUB" localSheetId="36" hidden="1">{#N/A,#N/A,FALSE,"informes"}</definedName>
    <definedName name="NUB" localSheetId="39" hidden="1">{#N/A,#N/A,FALSE,"informes"}</definedName>
    <definedName name="NUB" localSheetId="45" hidden="1">{#N/A,#N/A,FALSE,"informes"}</definedName>
    <definedName name="NUB" localSheetId="46" hidden="1">{#N/A,#N/A,FALSE,"informes"}</definedName>
    <definedName name="NUB" localSheetId="37" hidden="1">{#N/A,#N/A,FALSE,"informes"}</definedName>
    <definedName name="NUB" localSheetId="38" hidden="1">{#N/A,#N/A,FALSE,"informes"}</definedName>
    <definedName name="NUB" localSheetId="40" hidden="1">{#N/A,#N/A,FALSE,"informes"}</definedName>
    <definedName name="NUB" localSheetId="23" hidden="1">{#N/A,#N/A,FALSE,"informes"}</definedName>
    <definedName name="NUB" localSheetId="24" hidden="1">{#N/A,#N/A,FALSE,"informes"}</definedName>
    <definedName name="NUB" localSheetId="25" hidden="1">{#N/A,#N/A,FALSE,"informes"}</definedName>
    <definedName name="NUB" localSheetId="26" hidden="1">{#N/A,#N/A,FALSE,"informes"}</definedName>
    <definedName name="NUB" localSheetId="27" hidden="1">{#N/A,#N/A,FALSE,"informes"}</definedName>
    <definedName name="NUB" localSheetId="28" hidden="1">{#N/A,#N/A,FALSE,"informes"}</definedName>
    <definedName name="NUB" localSheetId="33" hidden="1">{#N/A,#N/A,FALSE,"informes"}</definedName>
    <definedName name="NUB" localSheetId="35" hidden="1">{#N/A,#N/A,FALSE,"informes"}</definedName>
    <definedName name="NUB" localSheetId="41" hidden="1">{#N/A,#N/A,FALSE,"informes"}</definedName>
    <definedName name="NUB" localSheetId="43" hidden="1">{#N/A,#N/A,FALSE,"informes"}</definedName>
    <definedName name="NUB" hidden="1">{#N/A,#N/A,FALSE,"informes"}</definedName>
    <definedName name="Nuevo" localSheetId="7">#REF!</definedName>
    <definedName name="Nuevo">#REF!</definedName>
    <definedName name="numperi" localSheetId="7">#REF!</definedName>
    <definedName name="numperi" localSheetId="9">#REF!</definedName>
    <definedName name="numperi" localSheetId="22">#REF!</definedName>
    <definedName name="numperi" localSheetId="45">#REF!</definedName>
    <definedName name="numperi" localSheetId="46">#REF!</definedName>
    <definedName name="numperi" localSheetId="41">#REF!</definedName>
    <definedName name="numperi" localSheetId="43">#REF!</definedName>
    <definedName name="numperi">#REF!</definedName>
    <definedName name="nvh" localSheetId="8" hidden="1">{"'1999'!$A$1:$F$66"}</definedName>
    <definedName name="nvh" localSheetId="17" hidden="1">{"'1999'!$A$1:$F$66"}</definedName>
    <definedName name="nvh" localSheetId="18" hidden="1">{"'1999'!$A$1:$F$66"}</definedName>
    <definedName name="nvh" localSheetId="19" hidden="1">{"'1999'!$A$1:$F$66"}</definedName>
    <definedName name="nvh" localSheetId="20" hidden="1">{"'1999'!$A$1:$F$66"}</definedName>
    <definedName name="nvh" localSheetId="21" hidden="1">{"'1999'!$A$1:$F$66"}</definedName>
    <definedName name="nvh" localSheetId="22" hidden="1">{"'1999'!$A$1:$F$66"}</definedName>
    <definedName name="nvh" localSheetId="29" hidden="1">{"'1999'!$A$1:$F$66"}</definedName>
    <definedName name="nvh" localSheetId="46" hidden="1">{"'1999'!$A$1:$F$66"}</definedName>
    <definedName name="nvh" localSheetId="23" hidden="1">{"'1999'!$A$1:$F$66"}</definedName>
    <definedName name="nvh" localSheetId="24" hidden="1">{"'1999'!$A$1:$F$66"}</definedName>
    <definedName name="nvh" localSheetId="25" hidden="1">{"'1999'!$A$1:$F$66"}</definedName>
    <definedName name="nvh" localSheetId="26" hidden="1">{"'1999'!$A$1:$F$66"}</definedName>
    <definedName name="nvh" localSheetId="27" hidden="1">{"'1999'!$A$1:$F$66"}</definedName>
    <definedName name="nvh" localSheetId="28" hidden="1">{"'1999'!$A$1:$F$66"}</definedName>
    <definedName name="nvh" hidden="1">{"'1999'!$A$1:$F$66"}</definedName>
    <definedName name="ñ" localSheetId="7">#REF!</definedName>
    <definedName name="ñ" localSheetId="22">#REF!</definedName>
    <definedName name="ñ" localSheetId="41">#REF!</definedName>
    <definedName name="ñ" localSheetId="43">#REF!</definedName>
    <definedName name="ñ">#REF!</definedName>
    <definedName name="ÑÑ" localSheetId="7" hidden="1">{"INGRESOS DOLARES",#N/A,FALSE,"informes"}</definedName>
    <definedName name="ÑÑ" localSheetId="8" hidden="1">{"INGRESOS DOLARES",#N/A,FALSE,"informes"}</definedName>
    <definedName name="ÑÑ" localSheetId="9" hidden="1">{"INGRESOS DOLARES",#N/A,FALSE,"informes"}</definedName>
    <definedName name="ÑÑ" localSheetId="10" hidden="1">{"INGRESOS DOLARES",#N/A,FALSE,"informes"}</definedName>
    <definedName name="ÑÑ" localSheetId="11" hidden="1">{"INGRESOS DOLARES",#N/A,FALSE,"informes"}</definedName>
    <definedName name="ÑÑ" localSheetId="12" hidden="1">{"INGRESOS DOLARES",#N/A,FALSE,"informes"}</definedName>
    <definedName name="ÑÑ" localSheetId="13" hidden="1">{"INGRESOS DOLARES",#N/A,FALSE,"informes"}</definedName>
    <definedName name="ÑÑ" localSheetId="14" hidden="1">{"INGRESOS DOLARES",#N/A,FALSE,"informes"}</definedName>
    <definedName name="ÑÑ" localSheetId="15" hidden="1">{"INGRESOS DOLARES",#N/A,FALSE,"informes"}</definedName>
    <definedName name="ÑÑ" localSheetId="17" hidden="1">{"INGRESOS DOLARES",#N/A,FALSE,"informes"}</definedName>
    <definedName name="ÑÑ" localSheetId="18" hidden="1">{"INGRESOS DOLARES",#N/A,FALSE,"informes"}</definedName>
    <definedName name="ÑÑ" localSheetId="19" hidden="1">{"INGRESOS DOLARES",#N/A,FALSE,"informes"}</definedName>
    <definedName name="ÑÑ" localSheetId="20" hidden="1">{"INGRESOS DOLARES",#N/A,FALSE,"informes"}</definedName>
    <definedName name="ÑÑ" localSheetId="21" hidden="1">{"INGRESOS DOLARES",#N/A,FALSE,"informes"}</definedName>
    <definedName name="ÑÑ" localSheetId="22" hidden="1">{"INGRESOS DOLARES",#N/A,FALSE,"informes"}</definedName>
    <definedName name="ÑÑ" localSheetId="29" hidden="1">{"INGRESOS DOLARES",#N/A,FALSE,"informes"}</definedName>
    <definedName name="ÑÑ" localSheetId="32" hidden="1">{"INGRESOS DOLARES",#N/A,FALSE,"informes"}</definedName>
    <definedName name="ÑÑ" localSheetId="34" hidden="1">{"INGRESOS DOLARES",#N/A,FALSE,"informes"}</definedName>
    <definedName name="ÑÑ" localSheetId="36" hidden="1">{"INGRESOS DOLARES",#N/A,FALSE,"informes"}</definedName>
    <definedName name="ÑÑ" localSheetId="39" hidden="1">{"INGRESOS DOLARES",#N/A,FALSE,"informes"}</definedName>
    <definedName name="ÑÑ" localSheetId="45" hidden="1">{"INGRESOS DOLARES",#N/A,FALSE,"informes"}</definedName>
    <definedName name="ÑÑ" localSheetId="54" hidden="1">{"INGRESOS DOLARES",#N/A,FALSE,"informes"}</definedName>
    <definedName name="ÑÑ" localSheetId="55" hidden="1">{"INGRESOS DOLARES",#N/A,FALSE,"informes"}</definedName>
    <definedName name="ÑÑ" localSheetId="56" hidden="1">{"INGRESOS DOLARES",#N/A,FALSE,"informes"}</definedName>
    <definedName name="ÑÑ" localSheetId="59" hidden="1">{"INGRESOS DOLARES",#N/A,FALSE,"informes"}</definedName>
    <definedName name="ÑÑ" localSheetId="62" hidden="1">{"INGRESOS DOLARES",#N/A,FALSE,"informes"}</definedName>
    <definedName name="ÑÑ" localSheetId="78" hidden="1">{"INGRESOS DOLARES",#N/A,FALSE,"informes"}</definedName>
    <definedName name="ÑÑ" localSheetId="79" hidden="1">{"INGRESOS DOLARES",#N/A,FALSE,"informes"}</definedName>
    <definedName name="ÑÑ" localSheetId="80" hidden="1">{"INGRESOS DOLARES",#N/A,FALSE,"informes"}</definedName>
    <definedName name="ÑÑ" localSheetId="83" hidden="1">{"INGRESOS DOLARES",#N/A,FALSE,"informes"}</definedName>
    <definedName name="ÑÑ" localSheetId="86" hidden="1">{"INGRESOS DOLARES",#N/A,FALSE,"informes"}</definedName>
    <definedName name="ÑÑ" localSheetId="46" hidden="1">{"INGRESOS DOLARES",#N/A,FALSE,"informes"}</definedName>
    <definedName name="ÑÑ" localSheetId="37" hidden="1">{"INGRESOS DOLARES",#N/A,FALSE,"informes"}</definedName>
    <definedName name="ÑÑ" localSheetId="38" hidden="1">{"INGRESOS DOLARES",#N/A,FALSE,"informes"}</definedName>
    <definedName name="ÑÑ" localSheetId="40" hidden="1">{"INGRESOS DOLARES",#N/A,FALSE,"informes"}</definedName>
    <definedName name="ÑÑ" localSheetId="23" hidden="1">{"INGRESOS DOLARES",#N/A,FALSE,"informes"}</definedName>
    <definedName name="ÑÑ" localSheetId="24" hidden="1">{"INGRESOS DOLARES",#N/A,FALSE,"informes"}</definedName>
    <definedName name="ÑÑ" localSheetId="25" hidden="1">{"INGRESOS DOLARES",#N/A,FALSE,"informes"}</definedName>
    <definedName name="ÑÑ" localSheetId="26" hidden="1">{"INGRESOS DOLARES",#N/A,FALSE,"informes"}</definedName>
    <definedName name="ÑÑ" localSheetId="27" hidden="1">{"INGRESOS DOLARES",#N/A,FALSE,"informes"}</definedName>
    <definedName name="ÑÑ" localSheetId="28" hidden="1">{"INGRESOS DOLARES",#N/A,FALSE,"informes"}</definedName>
    <definedName name="ÑÑ" localSheetId="33" hidden="1">{"INGRESOS DOLARES",#N/A,FALSE,"informes"}</definedName>
    <definedName name="ÑÑ" localSheetId="35" hidden="1">{"INGRESOS DOLARES",#N/A,FALSE,"informes"}</definedName>
    <definedName name="ÑÑ" localSheetId="41" hidden="1">{"INGRESOS DOLARES",#N/A,FALSE,"informes"}</definedName>
    <definedName name="ÑÑ" localSheetId="43" hidden="1">{"INGRESOS DOLARES",#N/A,FALSE,"informes"}</definedName>
    <definedName name="ÑÑ" localSheetId="87" hidden="1">{"INGRESOS DOLARES",#N/A,FALSE,"informes"}</definedName>
    <definedName name="ÑÑ" hidden="1">{"INGRESOS DOLARES",#N/A,FALSE,"informes"}</definedName>
    <definedName name="ñññ" localSheetId="8" hidden="1">{"'1999'!$A$1:$F$66"}</definedName>
    <definedName name="ñññ" localSheetId="17" hidden="1">{"'1999'!$A$1:$F$66"}</definedName>
    <definedName name="ñññ" localSheetId="18" hidden="1">{"'1999'!$A$1:$F$66"}</definedName>
    <definedName name="ñññ" localSheetId="19" hidden="1">{"'1999'!$A$1:$F$66"}</definedName>
    <definedName name="ñññ" localSheetId="20" hidden="1">{"'1999'!$A$1:$F$66"}</definedName>
    <definedName name="ñññ" localSheetId="21" hidden="1">{"'1999'!$A$1:$F$66"}</definedName>
    <definedName name="ñññ" localSheetId="22" hidden="1">{"'1999'!$A$1:$F$66"}</definedName>
    <definedName name="ñññ" localSheetId="29" hidden="1">{"'1999'!$A$1:$F$66"}</definedName>
    <definedName name="ñññ" localSheetId="46" hidden="1">{"'1999'!$A$1:$F$66"}</definedName>
    <definedName name="ñññ" localSheetId="23" hidden="1">{"'1999'!$A$1:$F$66"}</definedName>
    <definedName name="ñññ" localSheetId="24" hidden="1">{"'1999'!$A$1:$F$66"}</definedName>
    <definedName name="ñññ" localSheetId="25" hidden="1">{"'1999'!$A$1:$F$66"}</definedName>
    <definedName name="ñññ" localSheetId="26" hidden="1">{"'1999'!$A$1:$F$66"}</definedName>
    <definedName name="ñññ" localSheetId="27" hidden="1">{"'1999'!$A$1:$F$66"}</definedName>
    <definedName name="ñññ" localSheetId="28" hidden="1">{"'1999'!$A$1:$F$66"}</definedName>
    <definedName name="ñññ" hidden="1">{"'1999'!$A$1:$F$66"}</definedName>
    <definedName name="OBJET" localSheetId="22">#REF!</definedName>
    <definedName name="OBJET" localSheetId="46">#REF!</definedName>
    <definedName name="OBJET">#REF!</definedName>
    <definedName name="Objetivo" localSheetId="22">#REF!</definedName>
    <definedName name="Objetivo" localSheetId="46">#REF!</definedName>
    <definedName name="Objetivo">#REF!</definedName>
    <definedName name="objetivospnd" localSheetId="22">#REF!</definedName>
    <definedName name="objetivospnd" localSheetId="46">#REF!</definedName>
    <definedName name="objetivospnd">#REF!</definedName>
    <definedName name="ObjG_Proy" localSheetId="22">#REF!</definedName>
    <definedName name="ObjG_Proy" localSheetId="46">#REF!</definedName>
    <definedName name="ObjG_Proy">#REF!</definedName>
    <definedName name="Oct" localSheetId="187">#REF!</definedName>
    <definedName name="Oct" localSheetId="188">#REF!</definedName>
    <definedName name="Oct" localSheetId="7">#REF!</definedName>
    <definedName name="Oct" localSheetId="9">#REF!</definedName>
    <definedName name="Oct" localSheetId="18">#REF!</definedName>
    <definedName name="Oct" localSheetId="19">#REF!</definedName>
    <definedName name="Oct" localSheetId="20">#REF!</definedName>
    <definedName name="Oct" localSheetId="21">#REF!</definedName>
    <definedName name="Oct" localSheetId="22">#REF!</definedName>
    <definedName name="Oct" localSheetId="45">#REF!</definedName>
    <definedName name="Oct" localSheetId="54">#REF!</definedName>
    <definedName name="Oct" localSheetId="46">#REF!</definedName>
    <definedName name="Oct" localSheetId="41">#REF!</definedName>
    <definedName name="Oct" localSheetId="43">#REF!</definedName>
    <definedName name="Oct">#REF!</definedName>
    <definedName name="OCT._89" localSheetId="7">#REF!</definedName>
    <definedName name="OCT._89" localSheetId="22">#REF!</definedName>
    <definedName name="OCT._89" localSheetId="32">#REF!</definedName>
    <definedName name="OCT._89" localSheetId="34">#REF!</definedName>
    <definedName name="OCT._89" localSheetId="36">#REF!</definedName>
    <definedName name="OCT._89" localSheetId="39">#REF!</definedName>
    <definedName name="OCT._89" localSheetId="45">#REF!</definedName>
    <definedName name="OCT._89" localSheetId="46">#REF!</definedName>
    <definedName name="OCT._89" localSheetId="37">#REF!</definedName>
    <definedName name="OCT._89" localSheetId="38">#REF!</definedName>
    <definedName name="OCT._89" localSheetId="40">#REF!</definedName>
    <definedName name="OCT._89" localSheetId="33">#REF!</definedName>
    <definedName name="OCT._89" localSheetId="35">#REF!</definedName>
    <definedName name="OCT._89" localSheetId="41">#REF!</definedName>
    <definedName name="OCT._89" localSheetId="43">#REF!</definedName>
    <definedName name="OCT._89">#REF!</definedName>
    <definedName name="OE97B" localSheetId="185">#REF!</definedName>
    <definedName name="OE97B" localSheetId="187">#REF!</definedName>
    <definedName name="OE97B" localSheetId="188">#REF!</definedName>
    <definedName name="OE97B" localSheetId="7">#REF!</definedName>
    <definedName name="OE97B" localSheetId="9">#REF!</definedName>
    <definedName name="OE97B" localSheetId="22">#REF!</definedName>
    <definedName name="OE97B" localSheetId="32">#REF!</definedName>
    <definedName name="OE97B" localSheetId="34">#REF!</definedName>
    <definedName name="OE97B" localSheetId="36">#REF!</definedName>
    <definedName name="OE97B" localSheetId="39">#REF!</definedName>
    <definedName name="OE97B" localSheetId="45">#REF!</definedName>
    <definedName name="OE97B" localSheetId="54">#REF!</definedName>
    <definedName name="OE97B" localSheetId="56">#REF!</definedName>
    <definedName name="OE97B" localSheetId="59">#REF!</definedName>
    <definedName name="OE97B" localSheetId="62">#REF!</definedName>
    <definedName name="OE97B" localSheetId="78">#REF!</definedName>
    <definedName name="OE97B" localSheetId="80">#REF!</definedName>
    <definedName name="OE97B" localSheetId="83">#REF!</definedName>
    <definedName name="OE97B" localSheetId="86">#REF!</definedName>
    <definedName name="OE97B" localSheetId="46">#REF!</definedName>
    <definedName name="OE97B" localSheetId="183">#REF!</definedName>
    <definedName name="OE97B" localSheetId="37">#REF!</definedName>
    <definedName name="OE97B" localSheetId="38">#REF!</definedName>
    <definedName name="OE97B" localSheetId="40">#REF!</definedName>
    <definedName name="OE97B" localSheetId="33">#REF!</definedName>
    <definedName name="OE97B" localSheetId="35">#REF!</definedName>
    <definedName name="OE97B" localSheetId="41">#REF!</definedName>
    <definedName name="OE97B" localSheetId="43">#REF!</definedName>
    <definedName name="OE97B">#REF!</definedName>
    <definedName name="OEC" localSheetId="7">#REF!</definedName>
    <definedName name="OEC" localSheetId="9">#REF!</definedName>
    <definedName name="OEC" localSheetId="22">#REF!</definedName>
    <definedName name="OEC" localSheetId="32">#REF!</definedName>
    <definedName name="OEC" localSheetId="34">#REF!</definedName>
    <definedName name="OEC" localSheetId="36">#REF!</definedName>
    <definedName name="OEC" localSheetId="39">#REF!</definedName>
    <definedName name="OEC" localSheetId="45">#REF!</definedName>
    <definedName name="OEC" localSheetId="54">#REF!</definedName>
    <definedName name="OEC" localSheetId="46">#REF!</definedName>
    <definedName name="OEC" localSheetId="37">#REF!</definedName>
    <definedName name="OEC" localSheetId="38">#REF!</definedName>
    <definedName name="OEC" localSheetId="40">#REF!</definedName>
    <definedName name="OEC" localSheetId="33">#REF!</definedName>
    <definedName name="OEC" localSheetId="35">#REF!</definedName>
    <definedName name="OEC" localSheetId="41">#REF!</definedName>
    <definedName name="OEC" localSheetId="43">#REF!</definedName>
    <definedName name="OEC">#REF!</definedName>
    <definedName name="OECDflag2019" localSheetId="7">#REF!</definedName>
    <definedName name="OECDflag2019" localSheetId="22">#REF!</definedName>
    <definedName name="OECDflag2019" localSheetId="46">#REF!</definedName>
    <definedName name="OECDflag2019" localSheetId="41">#REF!</definedName>
    <definedName name="OECDflag2019" localSheetId="43">#REF!</definedName>
    <definedName name="OECDflag2019">#REF!</definedName>
    <definedName name="OECDflag2020" localSheetId="7">#REF!</definedName>
    <definedName name="OECDflag2020" localSheetId="22">#REF!</definedName>
    <definedName name="OECDflag2020" localSheetId="46">#REF!</definedName>
    <definedName name="OECDflag2020" localSheetId="41">#REF!</definedName>
    <definedName name="OECDflag2020" localSheetId="43">#REF!</definedName>
    <definedName name="OECDflag2020">#REF!</definedName>
    <definedName name="OEPROY97" localSheetId="185">#REF!</definedName>
    <definedName name="OEPROY97" localSheetId="188">#REF!</definedName>
    <definedName name="OEPROY97" localSheetId="7">#REF!</definedName>
    <definedName name="OEPROY97" localSheetId="9">#REF!</definedName>
    <definedName name="OEPROY97" localSheetId="22">#REF!</definedName>
    <definedName name="OEPROY97" localSheetId="32">#REF!</definedName>
    <definedName name="OEPROY97" localSheetId="34">#REF!</definedName>
    <definedName name="OEPROY97" localSheetId="36">#REF!</definedName>
    <definedName name="OEPROY97" localSheetId="39">#REF!</definedName>
    <definedName name="OEPROY97" localSheetId="45">#REF!</definedName>
    <definedName name="OEPROY97" localSheetId="54">#REF!</definedName>
    <definedName name="OEPROY97" localSheetId="56">#REF!</definedName>
    <definedName name="OEPROY97" localSheetId="59">#REF!</definedName>
    <definedName name="OEPROY97" localSheetId="62">#REF!</definedName>
    <definedName name="OEPROY97" localSheetId="78">#REF!</definedName>
    <definedName name="OEPROY97" localSheetId="80">#REF!</definedName>
    <definedName name="OEPROY97" localSheetId="83">#REF!</definedName>
    <definedName name="OEPROY97" localSheetId="86">#REF!</definedName>
    <definedName name="OEPROY97" localSheetId="46">#REF!</definedName>
    <definedName name="OEPROY97" localSheetId="183">#REF!</definedName>
    <definedName name="OEPROY97" localSheetId="37">#REF!</definedName>
    <definedName name="OEPROY97" localSheetId="38">#REF!</definedName>
    <definedName name="OEPROY97" localSheetId="40">#REF!</definedName>
    <definedName name="OEPROY97" localSheetId="33">#REF!</definedName>
    <definedName name="OEPROY97" localSheetId="35">#REF!</definedName>
    <definedName name="OEPROY97" localSheetId="41">#REF!</definedName>
    <definedName name="OEPROY97" localSheetId="43">#REF!</definedName>
    <definedName name="OEPROY97">#REF!</definedName>
    <definedName name="oìjhioeonmonmea" localSheetId="7" hidden="1">{#N/A,#N/A,FALSE,"informes"}</definedName>
    <definedName name="oìjhioeonmonmea" localSheetId="8" hidden="1">{#N/A,#N/A,FALSE,"informes"}</definedName>
    <definedName name="oìjhioeonmonmea" localSheetId="9" hidden="1">{#N/A,#N/A,FALSE,"informes"}</definedName>
    <definedName name="oìjhioeonmonmea" localSheetId="10" hidden="1">{#N/A,#N/A,FALSE,"informes"}</definedName>
    <definedName name="oìjhioeonmonmea" localSheetId="11" hidden="1">{#N/A,#N/A,FALSE,"informes"}</definedName>
    <definedName name="oìjhioeonmonmea" localSheetId="12" hidden="1">{#N/A,#N/A,FALSE,"informes"}</definedName>
    <definedName name="oìjhioeonmonmea" localSheetId="13" hidden="1">{#N/A,#N/A,FALSE,"informes"}</definedName>
    <definedName name="oìjhioeonmonmea" localSheetId="14" hidden="1">{#N/A,#N/A,FALSE,"informes"}</definedName>
    <definedName name="oìjhioeonmonmea" localSheetId="15" hidden="1">{#N/A,#N/A,FALSE,"informes"}</definedName>
    <definedName name="oìjhioeonmonmea" localSheetId="17" hidden="1">{#N/A,#N/A,FALSE,"informes"}</definedName>
    <definedName name="oìjhioeonmonmea" localSheetId="18" hidden="1">{#N/A,#N/A,FALSE,"informes"}</definedName>
    <definedName name="oìjhioeonmonmea" localSheetId="19" hidden="1">{#N/A,#N/A,FALSE,"informes"}</definedName>
    <definedName name="oìjhioeonmonmea" localSheetId="20" hidden="1">{#N/A,#N/A,FALSE,"informes"}</definedName>
    <definedName name="oìjhioeonmonmea" localSheetId="21" hidden="1">{#N/A,#N/A,FALSE,"informes"}</definedName>
    <definedName name="oìjhioeonmonmea" localSheetId="22" hidden="1">{#N/A,#N/A,FALSE,"informes"}</definedName>
    <definedName name="oìjhioeonmonmea" localSheetId="29" hidden="1">{#N/A,#N/A,FALSE,"informes"}</definedName>
    <definedName name="oìjhioeonmonmea" localSheetId="32" hidden="1">{#N/A,#N/A,FALSE,"informes"}</definedName>
    <definedName name="oìjhioeonmonmea" localSheetId="34" hidden="1">{#N/A,#N/A,FALSE,"informes"}</definedName>
    <definedName name="oìjhioeonmonmea" localSheetId="36" hidden="1">{#N/A,#N/A,FALSE,"informes"}</definedName>
    <definedName name="oìjhioeonmonmea" localSheetId="39" hidden="1">{#N/A,#N/A,FALSE,"informes"}</definedName>
    <definedName name="oìjhioeonmonmea" localSheetId="45" hidden="1">{#N/A,#N/A,FALSE,"informes"}</definedName>
    <definedName name="oìjhioeonmonmea" localSheetId="54" hidden="1">{#N/A,#N/A,FALSE,"informes"}</definedName>
    <definedName name="oìjhioeonmonmea" localSheetId="55" hidden="1">{#N/A,#N/A,FALSE,"informes"}</definedName>
    <definedName name="oìjhioeonmonmea" localSheetId="56" hidden="1">{#N/A,#N/A,FALSE,"informes"}</definedName>
    <definedName name="oìjhioeonmonmea" localSheetId="59" hidden="1">{#N/A,#N/A,FALSE,"informes"}</definedName>
    <definedName name="oìjhioeonmonmea" localSheetId="62" hidden="1">{#N/A,#N/A,FALSE,"informes"}</definedName>
    <definedName name="oìjhioeonmonmea" localSheetId="78" hidden="1">{#N/A,#N/A,FALSE,"informes"}</definedName>
    <definedName name="oìjhioeonmonmea" localSheetId="79" hidden="1">{#N/A,#N/A,FALSE,"informes"}</definedName>
    <definedName name="oìjhioeonmonmea" localSheetId="80" hidden="1">{#N/A,#N/A,FALSE,"informes"}</definedName>
    <definedName name="oìjhioeonmonmea" localSheetId="83" hidden="1">{#N/A,#N/A,FALSE,"informes"}</definedName>
    <definedName name="oìjhioeonmonmea" localSheetId="86" hidden="1">{#N/A,#N/A,FALSE,"informes"}</definedName>
    <definedName name="oìjhioeonmonmea" localSheetId="46" hidden="1">{#N/A,#N/A,FALSE,"informes"}</definedName>
    <definedName name="oìjhioeonmonmea" localSheetId="37" hidden="1">{#N/A,#N/A,FALSE,"informes"}</definedName>
    <definedName name="oìjhioeonmonmea" localSheetId="38" hidden="1">{#N/A,#N/A,FALSE,"informes"}</definedName>
    <definedName name="oìjhioeonmonmea" localSheetId="40" hidden="1">{#N/A,#N/A,FALSE,"informes"}</definedName>
    <definedName name="oìjhioeonmonmea" localSheetId="23" hidden="1">{#N/A,#N/A,FALSE,"informes"}</definedName>
    <definedName name="oìjhioeonmonmea" localSheetId="24" hidden="1">{#N/A,#N/A,FALSE,"informes"}</definedName>
    <definedName name="oìjhioeonmonmea" localSheetId="25" hidden="1">{#N/A,#N/A,FALSE,"informes"}</definedName>
    <definedName name="oìjhioeonmonmea" localSheetId="26" hidden="1">{#N/A,#N/A,FALSE,"informes"}</definedName>
    <definedName name="oìjhioeonmonmea" localSheetId="27" hidden="1">{#N/A,#N/A,FALSE,"informes"}</definedName>
    <definedName name="oìjhioeonmonmea" localSheetId="28" hidden="1">{#N/A,#N/A,FALSE,"informes"}</definedName>
    <definedName name="oìjhioeonmonmea" localSheetId="33" hidden="1">{#N/A,#N/A,FALSE,"informes"}</definedName>
    <definedName name="oìjhioeonmonmea" localSheetId="35" hidden="1">{#N/A,#N/A,FALSE,"informes"}</definedName>
    <definedName name="oìjhioeonmonmea" localSheetId="41" hidden="1">{#N/A,#N/A,FALSE,"informes"}</definedName>
    <definedName name="oìjhioeonmonmea" localSheetId="43" hidden="1">{#N/A,#N/A,FALSE,"informes"}</definedName>
    <definedName name="oìjhioeonmonmea" localSheetId="87" hidden="1">{#N/A,#N/A,FALSE,"informes"}</definedName>
    <definedName name="oìjhioeonmonmea" hidden="1">{#N/A,#N/A,FALSE,"informes"}</definedName>
    <definedName name="ojo" localSheetId="185">#REF!</definedName>
    <definedName name="ojo" localSheetId="188">#REF!</definedName>
    <definedName name="ojo" localSheetId="7">#REF!</definedName>
    <definedName name="ojo" localSheetId="9">#REF!</definedName>
    <definedName name="ojo" localSheetId="22">#REF!</definedName>
    <definedName name="ojo" localSheetId="45">#REF!</definedName>
    <definedName name="ojo" localSheetId="46">#REF!</definedName>
    <definedName name="ojo" localSheetId="183">#REF!</definedName>
    <definedName name="ojo" localSheetId="41">#REF!</definedName>
    <definedName name="ojo" localSheetId="43">#REF!</definedName>
    <definedName name="ojo">#REF!</definedName>
    <definedName name="ONCE" localSheetId="7">#REF!</definedName>
    <definedName name="ONCE" localSheetId="22">#REF!</definedName>
    <definedName name="ONCE" localSheetId="45">#REF!</definedName>
    <definedName name="ONCE" localSheetId="46">#REF!</definedName>
    <definedName name="ONCE" localSheetId="41">#REF!</definedName>
    <definedName name="ONCE" localSheetId="43">#REF!</definedName>
    <definedName name="ONCE">#REF!</definedName>
    <definedName name="ONOD" localSheetId="7">#REF!</definedName>
    <definedName name="ONOD" localSheetId="22">#REF!</definedName>
    <definedName name="ONOD" localSheetId="32">#REF!</definedName>
    <definedName name="ONOD" localSheetId="34">#REF!</definedName>
    <definedName name="ONOD" localSheetId="36">#REF!</definedName>
    <definedName name="ONOD" localSheetId="39">#REF!</definedName>
    <definedName name="ONOD" localSheetId="46">#REF!</definedName>
    <definedName name="ONOD" localSheetId="37">#REF!</definedName>
    <definedName name="ONOD" localSheetId="38">#REF!</definedName>
    <definedName name="ONOD" localSheetId="40">#REF!</definedName>
    <definedName name="ONOD" localSheetId="33">#REF!</definedName>
    <definedName name="ONOD" localSheetId="35">#REF!</definedName>
    <definedName name="ONOD" localSheetId="41">#REF!</definedName>
    <definedName name="ONOD" localSheetId="43">#REF!</definedName>
    <definedName name="ONOD">#REF!</definedName>
    <definedName name="OO" localSheetId="7" hidden="1">{"PAGOS DOLARES",#N/A,FALSE,"informes"}</definedName>
    <definedName name="OO" localSheetId="8" hidden="1">{"PAGOS DOLARES",#N/A,FALSE,"informes"}</definedName>
    <definedName name="OO" localSheetId="9" hidden="1">{"PAGOS DOLARES",#N/A,FALSE,"informes"}</definedName>
    <definedName name="OO" localSheetId="10" hidden="1">{"PAGOS DOLARES",#N/A,FALSE,"informes"}</definedName>
    <definedName name="OO" localSheetId="11" hidden="1">{"PAGOS DOLARES",#N/A,FALSE,"informes"}</definedName>
    <definedName name="OO" localSheetId="12" hidden="1">{"PAGOS DOLARES",#N/A,FALSE,"informes"}</definedName>
    <definedName name="OO" localSheetId="13" hidden="1">{"PAGOS DOLARES",#N/A,FALSE,"informes"}</definedName>
    <definedName name="OO" localSheetId="14" hidden="1">{"PAGOS DOLARES",#N/A,FALSE,"informes"}</definedName>
    <definedName name="OO" localSheetId="15" hidden="1">{"PAGOS DOLARES",#N/A,FALSE,"informes"}</definedName>
    <definedName name="OO" localSheetId="17" hidden="1">{"PAGOS DOLARES",#N/A,FALSE,"informes"}</definedName>
    <definedName name="OO" localSheetId="18" hidden="1">{"PAGOS DOLARES",#N/A,FALSE,"informes"}</definedName>
    <definedName name="OO" localSheetId="19" hidden="1">{"PAGOS DOLARES",#N/A,FALSE,"informes"}</definedName>
    <definedName name="OO" localSheetId="20" hidden="1">{"PAGOS DOLARES",#N/A,FALSE,"informes"}</definedName>
    <definedName name="OO" localSheetId="21" hidden="1">{"PAGOS DOLARES",#N/A,FALSE,"informes"}</definedName>
    <definedName name="OO" localSheetId="22" hidden="1">{"PAGOS DOLARES",#N/A,FALSE,"informes"}</definedName>
    <definedName name="OO" localSheetId="29" hidden="1">{"PAGOS DOLARES",#N/A,FALSE,"informes"}</definedName>
    <definedName name="OO" localSheetId="32" hidden="1">{"PAGOS DOLARES",#N/A,FALSE,"informes"}</definedName>
    <definedName name="OO" localSheetId="34" hidden="1">{"PAGOS DOLARES",#N/A,FALSE,"informes"}</definedName>
    <definedName name="OO" localSheetId="36" hidden="1">{"PAGOS DOLARES",#N/A,FALSE,"informes"}</definedName>
    <definedName name="OO" localSheetId="39" hidden="1">{"PAGOS DOLARES",#N/A,FALSE,"informes"}</definedName>
    <definedName name="OO" localSheetId="45" hidden="1">{"PAGOS DOLARES",#N/A,FALSE,"informes"}</definedName>
    <definedName name="OO" localSheetId="54" hidden="1">{"PAGOS DOLARES",#N/A,FALSE,"informes"}</definedName>
    <definedName name="OO" localSheetId="55" hidden="1">{"PAGOS DOLARES",#N/A,FALSE,"informes"}</definedName>
    <definedName name="OO" localSheetId="56" hidden="1">{"PAGOS DOLARES",#N/A,FALSE,"informes"}</definedName>
    <definedName name="OO" localSheetId="59" hidden="1">{"PAGOS DOLARES",#N/A,FALSE,"informes"}</definedName>
    <definedName name="OO" localSheetId="62" hidden="1">{"PAGOS DOLARES",#N/A,FALSE,"informes"}</definedName>
    <definedName name="OO" localSheetId="78" hidden="1">{"PAGOS DOLARES",#N/A,FALSE,"informes"}</definedName>
    <definedName name="OO" localSheetId="79" hidden="1">{"PAGOS DOLARES",#N/A,FALSE,"informes"}</definedName>
    <definedName name="OO" localSheetId="80" hidden="1">{"PAGOS DOLARES",#N/A,FALSE,"informes"}</definedName>
    <definedName name="OO" localSheetId="83" hidden="1">{"PAGOS DOLARES",#N/A,FALSE,"informes"}</definedName>
    <definedName name="OO" localSheetId="86" hidden="1">{"PAGOS DOLARES",#N/A,FALSE,"informes"}</definedName>
    <definedName name="OO" localSheetId="46" hidden="1">{"PAGOS DOLARES",#N/A,FALSE,"informes"}</definedName>
    <definedName name="OO" localSheetId="37" hidden="1">{"PAGOS DOLARES",#N/A,FALSE,"informes"}</definedName>
    <definedName name="OO" localSheetId="38" hidden="1">{"PAGOS DOLARES",#N/A,FALSE,"informes"}</definedName>
    <definedName name="OO" localSheetId="40" hidden="1">{"PAGOS DOLARES",#N/A,FALSE,"informes"}</definedName>
    <definedName name="OO" localSheetId="23" hidden="1">{"PAGOS DOLARES",#N/A,FALSE,"informes"}</definedName>
    <definedName name="OO" localSheetId="24" hidden="1">{"PAGOS DOLARES",#N/A,FALSE,"informes"}</definedName>
    <definedName name="OO" localSheetId="25" hidden="1">{"PAGOS DOLARES",#N/A,FALSE,"informes"}</definedName>
    <definedName name="OO" localSheetId="26" hidden="1">{"PAGOS DOLARES",#N/A,FALSE,"informes"}</definedName>
    <definedName name="OO" localSheetId="27" hidden="1">{"PAGOS DOLARES",#N/A,FALSE,"informes"}</definedName>
    <definedName name="OO" localSheetId="28" hidden="1">{"PAGOS DOLARES",#N/A,FALSE,"informes"}</definedName>
    <definedName name="OO" localSheetId="33" hidden="1">{"PAGOS DOLARES",#N/A,FALSE,"informes"}</definedName>
    <definedName name="OO" localSheetId="35" hidden="1">{"PAGOS DOLARES",#N/A,FALSE,"informes"}</definedName>
    <definedName name="OO" localSheetId="41" hidden="1">{"PAGOS DOLARES",#N/A,FALSE,"informes"}</definedName>
    <definedName name="OO" localSheetId="43" hidden="1">{"PAGOS DOLARES",#N/A,FALSE,"informes"}</definedName>
    <definedName name="OO" localSheetId="87" hidden="1">{"PAGOS DOLARES",#N/A,FALSE,"informes"}</definedName>
    <definedName name="OO" hidden="1">{"PAGOS DOLARES",#N/A,FALSE,"informes"}</definedName>
    <definedName name="OO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 localSheetId="7">#REF!</definedName>
    <definedName name="ooooooooooo" localSheetId="22">#REF!</definedName>
    <definedName name="ooooooooooo" localSheetId="41">#REF!</definedName>
    <definedName name="ooooooooooo" localSheetId="43">#REF!</definedName>
    <definedName name="ooooooooooo">#REF!</definedName>
    <definedName name="OPERTESO2003" localSheetId="7">#REF!</definedName>
    <definedName name="OPERTESO2003" localSheetId="9">#REF!</definedName>
    <definedName name="OPERTESO2003" localSheetId="22">#REF!</definedName>
    <definedName name="OPERTESO2003" localSheetId="32">#REF!</definedName>
    <definedName name="OPERTESO2003" localSheetId="34">#REF!</definedName>
    <definedName name="OPERTESO2003" localSheetId="36">#REF!</definedName>
    <definedName name="OPERTESO2003" localSheetId="39">#REF!</definedName>
    <definedName name="OPERTESO2003" localSheetId="45">#REF!</definedName>
    <definedName name="OPERTESO2003" localSheetId="46">#REF!</definedName>
    <definedName name="OPERTESO2003" localSheetId="37">#REF!</definedName>
    <definedName name="OPERTESO2003" localSheetId="38">#REF!</definedName>
    <definedName name="OPERTESO2003" localSheetId="40">#REF!</definedName>
    <definedName name="OPERTESO2003" localSheetId="33">#REF!</definedName>
    <definedName name="OPERTESO2003" localSheetId="35">#REF!</definedName>
    <definedName name="OPERTESO2003" localSheetId="41">#REF!</definedName>
    <definedName name="OPERTESO2003" localSheetId="43">#REF!</definedName>
    <definedName name="OPERTESO2003">#REF!</definedName>
    <definedName name="opetesore00" localSheetId="185">#REF!</definedName>
    <definedName name="opetesore00" localSheetId="188">#REF!</definedName>
    <definedName name="opetesore00" localSheetId="7">#REF!</definedName>
    <definedName name="opetesore00" localSheetId="9">#REF!</definedName>
    <definedName name="opetesore00" localSheetId="22">#REF!</definedName>
    <definedName name="opetesore00" localSheetId="32">#REF!</definedName>
    <definedName name="opetesore00" localSheetId="34">#REF!</definedName>
    <definedName name="opetesore00" localSheetId="36">#REF!</definedName>
    <definedName name="opetesore00" localSheetId="39">#REF!</definedName>
    <definedName name="opetesore00" localSheetId="45">#REF!</definedName>
    <definedName name="opetesore00" localSheetId="54">#REF!</definedName>
    <definedName name="opetesore00" localSheetId="56">#REF!</definedName>
    <definedName name="opetesore00" localSheetId="59">#REF!</definedName>
    <definedName name="opetesore00" localSheetId="62">#REF!</definedName>
    <definedName name="opetesore00" localSheetId="78">#REF!</definedName>
    <definedName name="opetesore00" localSheetId="80">#REF!</definedName>
    <definedName name="opetesore00" localSheetId="83">#REF!</definedName>
    <definedName name="opetesore00" localSheetId="86">#REF!</definedName>
    <definedName name="opetesore00" localSheetId="46">#REF!</definedName>
    <definedName name="opetesore00" localSheetId="183">#REF!</definedName>
    <definedName name="opetesore00" localSheetId="37">#REF!</definedName>
    <definedName name="opetesore00" localSheetId="38">#REF!</definedName>
    <definedName name="opetesore00" localSheetId="40">#REF!</definedName>
    <definedName name="opetesore00" localSheetId="33">#REF!</definedName>
    <definedName name="opetesore00" localSheetId="35">#REF!</definedName>
    <definedName name="opetesore00" localSheetId="41">#REF!</definedName>
    <definedName name="opetesore00" localSheetId="43">#REF!</definedName>
    <definedName name="opetesore00">#REF!</definedName>
    <definedName name="opetesore98" localSheetId="185">#REF!</definedName>
    <definedName name="opetesore98" localSheetId="188">#REF!</definedName>
    <definedName name="opetesore98" localSheetId="7">#REF!</definedName>
    <definedName name="opetesore98" localSheetId="9">#REF!</definedName>
    <definedName name="opetesore98" localSheetId="22">#REF!</definedName>
    <definedName name="opetesore98" localSheetId="32">#REF!</definedName>
    <definedName name="opetesore98" localSheetId="34">#REF!</definedName>
    <definedName name="opetesore98" localSheetId="36">#REF!</definedName>
    <definedName name="opetesore98" localSheetId="39">#REF!</definedName>
    <definedName name="opetesore98" localSheetId="45">#REF!</definedName>
    <definedName name="opetesore98" localSheetId="54">#REF!</definedName>
    <definedName name="opetesore98" localSheetId="56">#REF!</definedName>
    <definedName name="opetesore98" localSheetId="59">#REF!</definedName>
    <definedName name="opetesore98" localSheetId="62">#REF!</definedName>
    <definedName name="opetesore98" localSheetId="78">#REF!</definedName>
    <definedName name="opetesore98" localSheetId="80">#REF!</definedName>
    <definedName name="opetesore98" localSheetId="83">#REF!</definedName>
    <definedName name="opetesore98" localSheetId="86">#REF!</definedName>
    <definedName name="opetesore98" localSheetId="46">#REF!</definedName>
    <definedName name="opetesore98" localSheetId="183">#REF!</definedName>
    <definedName name="opetesore98" localSheetId="37">#REF!</definedName>
    <definedName name="opetesore98" localSheetId="38">#REF!</definedName>
    <definedName name="opetesore98" localSheetId="40">#REF!</definedName>
    <definedName name="opetesore98" localSheetId="33">#REF!</definedName>
    <definedName name="opetesore98" localSheetId="35">#REF!</definedName>
    <definedName name="opetesore98" localSheetId="41">#REF!</definedName>
    <definedName name="opetesore98" localSheetId="43">#REF!</definedName>
    <definedName name="opetesore98">#REF!</definedName>
    <definedName name="opetesore99" localSheetId="185">#REF!</definedName>
    <definedName name="opetesore99" localSheetId="188">#REF!</definedName>
    <definedName name="opetesore99" localSheetId="7">#REF!</definedName>
    <definedName name="opetesore99" localSheetId="9">#REF!</definedName>
    <definedName name="opetesore99" localSheetId="22">#REF!</definedName>
    <definedName name="opetesore99" localSheetId="45">#REF!</definedName>
    <definedName name="opetesore99" localSheetId="56">#REF!</definedName>
    <definedName name="opetesore99" localSheetId="59">#REF!</definedName>
    <definedName name="opetesore99" localSheetId="62">#REF!</definedName>
    <definedName name="opetesore99" localSheetId="78">#REF!</definedName>
    <definedName name="opetesore99" localSheetId="80">#REF!</definedName>
    <definedName name="opetesore99" localSheetId="83">#REF!</definedName>
    <definedName name="opetesore99" localSheetId="86">#REF!</definedName>
    <definedName name="opetesore99" localSheetId="46">#REF!</definedName>
    <definedName name="opetesore99" localSheetId="183">#REF!</definedName>
    <definedName name="opetesore99" localSheetId="41">#REF!</definedName>
    <definedName name="opetesore99" localSheetId="43">#REF!</definedName>
    <definedName name="opetesore99">#REF!</definedName>
    <definedName name="OPEWDS" localSheetId="7" hidden="1">#REF!</definedName>
    <definedName name="OPEWDS" localSheetId="22" hidden="1">#REF!</definedName>
    <definedName name="OPEWDS" localSheetId="41" hidden="1">#REF!</definedName>
    <definedName name="OPEWDS" localSheetId="43" hidden="1">#REF!</definedName>
    <definedName name="OPEWDS" hidden="1">#REF!</definedName>
    <definedName name="ORcapital" localSheetId="185">#REF!</definedName>
    <definedName name="ORcapital" localSheetId="188">#REF!</definedName>
    <definedName name="ORcapital" localSheetId="7">#REF!</definedName>
    <definedName name="ORcapital" localSheetId="9">#REF!</definedName>
    <definedName name="ORcapital" localSheetId="22">#REF!</definedName>
    <definedName name="ORcapital" localSheetId="45">#REF!</definedName>
    <definedName name="ORcapital" localSheetId="46">#REF!</definedName>
    <definedName name="ORcapital" localSheetId="183">#REF!</definedName>
    <definedName name="ORcapital" localSheetId="41">#REF!</definedName>
    <definedName name="ORcapital" localSheetId="43">#REF!</definedName>
    <definedName name="ORcapital">#REF!</definedName>
    <definedName name="Ord_Subp" localSheetId="22">#REF!</definedName>
    <definedName name="Ord_Subp" localSheetId="46">#REF!</definedName>
    <definedName name="Ord_Subp">#REF!</definedName>
    <definedName name="orden" localSheetId="22">#REF!</definedName>
    <definedName name="orden" localSheetId="46">#REF!</definedName>
    <definedName name="orden">#REF!</definedName>
    <definedName name="ORTJBJBHKBFNKJD" localSheetId="7" hidden="1">{"INGRESOS DOLARES",#N/A,FALSE,"informes"}</definedName>
    <definedName name="ORTJBJBHKBFNKJD" localSheetId="8" hidden="1">{"INGRESOS DOLARES",#N/A,FALSE,"informes"}</definedName>
    <definedName name="ORTJBJBHKBFNKJD" localSheetId="9" hidden="1">{"INGRESOS DOLARES",#N/A,FALSE,"informes"}</definedName>
    <definedName name="ORTJBJBHKBFNKJD" localSheetId="10" hidden="1">{"INGRESOS DOLARES",#N/A,FALSE,"informes"}</definedName>
    <definedName name="ORTJBJBHKBFNKJD" localSheetId="11" hidden="1">{"INGRESOS DOLARES",#N/A,FALSE,"informes"}</definedName>
    <definedName name="ORTJBJBHKBFNKJD" localSheetId="12" hidden="1">{"INGRESOS DOLARES",#N/A,FALSE,"informes"}</definedName>
    <definedName name="ORTJBJBHKBFNKJD" localSheetId="13" hidden="1">{"INGRESOS DOLARES",#N/A,FALSE,"informes"}</definedName>
    <definedName name="ORTJBJBHKBFNKJD" localSheetId="14" hidden="1">{"INGRESOS DOLARES",#N/A,FALSE,"informes"}</definedName>
    <definedName name="ORTJBJBHKBFNKJD" localSheetId="15" hidden="1">{"INGRESOS DOLARES",#N/A,FALSE,"informes"}</definedName>
    <definedName name="ORTJBJBHKBFNKJD" localSheetId="17" hidden="1">{"INGRESOS DOLARES",#N/A,FALSE,"informes"}</definedName>
    <definedName name="ORTJBJBHKBFNKJD" localSheetId="18" hidden="1">{"INGRESOS DOLARES",#N/A,FALSE,"informes"}</definedName>
    <definedName name="ORTJBJBHKBFNKJD" localSheetId="19" hidden="1">{"INGRESOS DOLARES",#N/A,FALSE,"informes"}</definedName>
    <definedName name="ORTJBJBHKBFNKJD" localSheetId="20" hidden="1">{"INGRESOS DOLARES",#N/A,FALSE,"informes"}</definedName>
    <definedName name="ORTJBJBHKBFNKJD" localSheetId="21" hidden="1">{"INGRESOS DOLARES",#N/A,FALSE,"informes"}</definedName>
    <definedName name="ORTJBJBHKBFNKJD" localSheetId="22" hidden="1">{"INGRESOS DOLARES",#N/A,FALSE,"informes"}</definedName>
    <definedName name="ORTJBJBHKBFNKJD" localSheetId="29" hidden="1">{"INGRESOS DOLARES",#N/A,FALSE,"informes"}</definedName>
    <definedName name="ORTJBJBHKBFNKJD" localSheetId="32" hidden="1">{"INGRESOS DOLARES",#N/A,FALSE,"informes"}</definedName>
    <definedName name="ORTJBJBHKBFNKJD" localSheetId="34" hidden="1">{"INGRESOS DOLARES",#N/A,FALSE,"informes"}</definedName>
    <definedName name="ORTJBJBHKBFNKJD" localSheetId="36" hidden="1">{"INGRESOS DOLARES",#N/A,FALSE,"informes"}</definedName>
    <definedName name="ORTJBJBHKBFNKJD" localSheetId="39" hidden="1">{"INGRESOS DOLARES",#N/A,FALSE,"informes"}</definedName>
    <definedName name="ORTJBJBHKBFNKJD" localSheetId="45" hidden="1">{"INGRESOS DOLARES",#N/A,FALSE,"informes"}</definedName>
    <definedName name="ORTJBJBHKBFNKJD" localSheetId="54" hidden="1">{"INGRESOS DOLARES",#N/A,FALSE,"informes"}</definedName>
    <definedName name="ORTJBJBHKBFNKJD" localSheetId="55" hidden="1">{"INGRESOS DOLARES",#N/A,FALSE,"informes"}</definedName>
    <definedName name="ORTJBJBHKBFNKJD" localSheetId="56" hidden="1">{"INGRESOS DOLARES",#N/A,FALSE,"informes"}</definedName>
    <definedName name="ORTJBJBHKBFNKJD" localSheetId="59" hidden="1">{"INGRESOS DOLARES",#N/A,FALSE,"informes"}</definedName>
    <definedName name="ORTJBJBHKBFNKJD" localSheetId="62" hidden="1">{"INGRESOS DOLARES",#N/A,FALSE,"informes"}</definedName>
    <definedName name="ORTJBJBHKBFNKJD" localSheetId="78" hidden="1">{"INGRESOS DOLARES",#N/A,FALSE,"informes"}</definedName>
    <definedName name="ORTJBJBHKBFNKJD" localSheetId="79" hidden="1">{"INGRESOS DOLARES",#N/A,FALSE,"informes"}</definedName>
    <definedName name="ORTJBJBHKBFNKJD" localSheetId="80" hidden="1">{"INGRESOS DOLARES",#N/A,FALSE,"informes"}</definedName>
    <definedName name="ORTJBJBHKBFNKJD" localSheetId="83" hidden="1">{"INGRESOS DOLARES",#N/A,FALSE,"informes"}</definedName>
    <definedName name="ORTJBJBHKBFNKJD" localSheetId="86" hidden="1">{"INGRESOS DOLARES",#N/A,FALSE,"informes"}</definedName>
    <definedName name="ORTJBJBHKBFNKJD" localSheetId="46" hidden="1">{"INGRESOS DOLARES",#N/A,FALSE,"informes"}</definedName>
    <definedName name="ORTJBJBHKBFNKJD" localSheetId="37" hidden="1">{"INGRESOS DOLARES",#N/A,FALSE,"informes"}</definedName>
    <definedName name="ORTJBJBHKBFNKJD" localSheetId="38" hidden="1">{"INGRESOS DOLARES",#N/A,FALSE,"informes"}</definedName>
    <definedName name="ORTJBJBHKBFNKJD" localSheetId="40" hidden="1">{"INGRESOS DOLARES",#N/A,FALSE,"informes"}</definedName>
    <definedName name="ORTJBJBHKBFNKJD" localSheetId="23" hidden="1">{"INGRESOS DOLARES",#N/A,FALSE,"informes"}</definedName>
    <definedName name="ORTJBJBHKBFNKJD" localSheetId="24" hidden="1">{"INGRESOS DOLARES",#N/A,FALSE,"informes"}</definedName>
    <definedName name="ORTJBJBHKBFNKJD" localSheetId="25" hidden="1">{"INGRESOS DOLARES",#N/A,FALSE,"informes"}</definedName>
    <definedName name="ORTJBJBHKBFNKJD" localSheetId="26" hidden="1">{"INGRESOS DOLARES",#N/A,FALSE,"informes"}</definedName>
    <definedName name="ORTJBJBHKBFNKJD" localSheetId="27" hidden="1">{"INGRESOS DOLARES",#N/A,FALSE,"informes"}</definedName>
    <definedName name="ORTJBJBHKBFNKJD" localSheetId="28" hidden="1">{"INGRESOS DOLARES",#N/A,FALSE,"informes"}</definedName>
    <definedName name="ORTJBJBHKBFNKJD" localSheetId="33" hidden="1">{"INGRESOS DOLARES",#N/A,FALSE,"informes"}</definedName>
    <definedName name="ORTJBJBHKBFNKJD" localSheetId="35" hidden="1">{"INGRESOS DOLARES",#N/A,FALSE,"informes"}</definedName>
    <definedName name="ORTJBJBHKBFNKJD" localSheetId="41" hidden="1">{"INGRESOS DOLARES",#N/A,FALSE,"informes"}</definedName>
    <definedName name="ORTJBJBHKBFNKJD" localSheetId="43" hidden="1">{"INGRESOS DOLARES",#N/A,FALSE,"informes"}</definedName>
    <definedName name="ORTJBJBHKBFNKJD" localSheetId="87" hidden="1">{"INGRESOS DOLARES",#N/A,FALSE,"informes"}</definedName>
    <definedName name="ORTJBJBHKBFNKJD" hidden="1">{"INGRESOS DOLARES",#N/A,FALSE,"informes"}</definedName>
    <definedName name="OTRAS" localSheetId="185">#REF!</definedName>
    <definedName name="OTRAS" localSheetId="188">#REF!</definedName>
    <definedName name="OTRAS" localSheetId="7">#REF!</definedName>
    <definedName name="OTRAS" localSheetId="9">#REF!</definedName>
    <definedName name="OTRAS" localSheetId="22">#REF!</definedName>
    <definedName name="OTRAS" localSheetId="45">#REF!</definedName>
    <definedName name="OTRAS" localSheetId="54">#REF!</definedName>
    <definedName name="OTRAS" localSheetId="46">#REF!</definedName>
    <definedName name="OTRAS" localSheetId="183">#REF!</definedName>
    <definedName name="OTRAS" localSheetId="41">#REF!</definedName>
    <definedName name="OTRAS" localSheetId="43">#REF!</definedName>
    <definedName name="OTRAS">#REF!</definedName>
    <definedName name="otro" localSheetId="7">#REF!</definedName>
    <definedName name="otro" localSheetId="9">#REF!</definedName>
    <definedName name="otro" localSheetId="22">#REF!</definedName>
    <definedName name="otro" localSheetId="45">#REF!</definedName>
    <definedName name="OTRO" localSheetId="46">#REF!</definedName>
    <definedName name="otro" localSheetId="41">#REF!</definedName>
    <definedName name="otro" localSheetId="43">#REF!</definedName>
    <definedName name="otro">#REF!</definedName>
    <definedName name="otro_fonpet"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 localSheetId="7">#REF!</definedName>
    <definedName name="otros" localSheetId="9">#REF!</definedName>
    <definedName name="otros" localSheetId="22">#REF!</definedName>
    <definedName name="otros" localSheetId="45">#REF!</definedName>
    <definedName name="OTROS" localSheetId="46">#REF!</definedName>
    <definedName name="otros" localSheetId="41">#REF!</definedName>
    <definedName name="otros" localSheetId="43">#REF!</definedName>
    <definedName name="otros">#REF!</definedName>
    <definedName name="P" localSheetId="187">#REF!</definedName>
    <definedName name="P" localSheetId="188">#REF!</definedName>
    <definedName name="P" localSheetId="7" hidden="1">{#N/A,#N/A,FALSE,"informes"}</definedName>
    <definedName name="P" localSheetId="9">#REF!</definedName>
    <definedName name="P" localSheetId="18" hidden="1">{#N/A,#N/A,FALSE,"informes"}</definedName>
    <definedName name="P" localSheetId="19" hidden="1">{#N/A,#N/A,FALSE,"informes"}</definedName>
    <definedName name="P" localSheetId="20" hidden="1">{#N/A,#N/A,FALSE,"informes"}</definedName>
    <definedName name="P" localSheetId="21" hidden="1">{#N/A,#N/A,FALSE,"informes"}</definedName>
    <definedName name="P" localSheetId="22" hidden="1">{#N/A,#N/A,FALSE,"informes"}</definedName>
    <definedName name="P" localSheetId="32" hidden="1">{#N/A,#N/A,FALSE,"informes"}</definedName>
    <definedName name="P" localSheetId="34" hidden="1">{#N/A,#N/A,FALSE,"informes"}</definedName>
    <definedName name="P" localSheetId="36" hidden="1">{#N/A,#N/A,FALSE,"informes"}</definedName>
    <definedName name="P" localSheetId="39" hidden="1">{#N/A,#N/A,FALSE,"informes"}</definedName>
    <definedName name="P" localSheetId="45" hidden="1">{#N/A,#N/A,FALSE,"informes"}</definedName>
    <definedName name="P" localSheetId="54">#REF!</definedName>
    <definedName name="P" localSheetId="46" hidden="1">#REF!</definedName>
    <definedName name="P" localSheetId="37" hidden="1">{#N/A,#N/A,FALSE,"informes"}</definedName>
    <definedName name="P" localSheetId="38" hidden="1">{#N/A,#N/A,FALSE,"informes"}</definedName>
    <definedName name="P" localSheetId="40" hidden="1">{#N/A,#N/A,FALSE,"informes"}</definedName>
    <definedName name="P" localSheetId="33" hidden="1">{#N/A,#N/A,FALSE,"informes"}</definedName>
    <definedName name="P" localSheetId="35" hidden="1">{#N/A,#N/A,FALSE,"informes"}</definedName>
    <definedName name="P" localSheetId="41" hidden="1">{#N/A,#N/A,FALSE,"informes"}</definedName>
    <definedName name="P" localSheetId="43" hidden="1">{#N/A,#N/A,FALSE,"informes"}</definedName>
    <definedName name="P" localSheetId="87">#REF!</definedName>
    <definedName name="P" hidden="1">{#N/A,#N/A,FALSE,"informes"}</definedName>
    <definedName name="pac03año" localSheetId="7">#REF!</definedName>
    <definedName name="pac03año" localSheetId="9">#REF!</definedName>
    <definedName name="pac03año" localSheetId="22">#REF!</definedName>
    <definedName name="pac03año" localSheetId="45">#REF!</definedName>
    <definedName name="pac03año" localSheetId="46">#REF!</definedName>
    <definedName name="pac03año" localSheetId="41">#REF!</definedName>
    <definedName name="pac03año" localSheetId="43">#REF!</definedName>
    <definedName name="pac03año">#REF!</definedName>
    <definedName name="Pago" localSheetId="22">#REF!</definedName>
    <definedName name="Pago" localSheetId="46">#REF!</definedName>
    <definedName name="Pago">#REF!</definedName>
    <definedName name="PAGOPROM00_" localSheetId="185">#REF!</definedName>
    <definedName name="PAGOPROM00_" localSheetId="187">#REF!</definedName>
    <definedName name="PAGOPROM00_" localSheetId="188">#REF!</definedName>
    <definedName name="PAGOPROM00_" localSheetId="7">#REF!</definedName>
    <definedName name="PAGOPROM00_" localSheetId="9">#REF!</definedName>
    <definedName name="PAGOPROM00_" localSheetId="22">#REF!</definedName>
    <definedName name="PAGOPROM00_" localSheetId="45">#REF!</definedName>
    <definedName name="PAGOPROM00_" localSheetId="54">#REF!</definedName>
    <definedName name="PAGOPROM00_" localSheetId="56">#REF!</definedName>
    <definedName name="PAGOPROM00_" localSheetId="59">#REF!</definedName>
    <definedName name="PAGOPROM00_" localSheetId="62">#REF!</definedName>
    <definedName name="PAGOPROM00_" localSheetId="78">#REF!</definedName>
    <definedName name="PAGOPROM00_" localSheetId="80">#REF!</definedName>
    <definedName name="PAGOPROM00_" localSheetId="83">#REF!</definedName>
    <definedName name="PAGOPROM00_" localSheetId="86">#REF!</definedName>
    <definedName name="PAGOPROM00_" localSheetId="46">#REF!</definedName>
    <definedName name="PAGOPROM00_" localSheetId="183">#REF!</definedName>
    <definedName name="PAGOPROM00_" localSheetId="41">#REF!</definedName>
    <definedName name="PAGOPROM00_" localSheetId="43">#REF!</definedName>
    <definedName name="PAGOPROM00_">#REF!</definedName>
    <definedName name="PAGOPROM93_" localSheetId="185">#REF!</definedName>
    <definedName name="PAGOPROM93_" localSheetId="188">#REF!</definedName>
    <definedName name="PAGOPROM93_" localSheetId="7">#REF!</definedName>
    <definedName name="PAGOPROM93_" localSheetId="9">#REF!</definedName>
    <definedName name="PAGOPROM93_" localSheetId="22">#REF!</definedName>
    <definedName name="PAGOPROM93_" localSheetId="45">#REF!</definedName>
    <definedName name="PAGOPROM93_" localSheetId="56">#REF!</definedName>
    <definedName name="PAGOPROM93_" localSheetId="59">#REF!</definedName>
    <definedName name="PAGOPROM93_" localSheetId="62">#REF!</definedName>
    <definedName name="PAGOPROM93_" localSheetId="78">#REF!</definedName>
    <definedName name="PAGOPROM93_" localSheetId="80">#REF!</definedName>
    <definedName name="PAGOPROM93_" localSheetId="83">#REF!</definedName>
    <definedName name="PAGOPROM93_" localSheetId="86">#REF!</definedName>
    <definedName name="PAGOPROM93_" localSheetId="46">#REF!</definedName>
    <definedName name="PAGOPROM93_" localSheetId="183">#REF!</definedName>
    <definedName name="PAGOPROM93_" localSheetId="41">#REF!</definedName>
    <definedName name="PAGOPROM93_" localSheetId="43">#REF!</definedName>
    <definedName name="PAGOPROM93_">#REF!</definedName>
    <definedName name="PAGOPROM94_" localSheetId="185">#REF!</definedName>
    <definedName name="PAGOPROM94_" localSheetId="188">#REF!</definedName>
    <definedName name="PAGOPROM94_" localSheetId="7">#REF!</definedName>
    <definedName name="PAGOPROM94_" localSheetId="9">#REF!</definedName>
    <definedName name="PAGOPROM94_" localSheetId="22">#REF!</definedName>
    <definedName name="PAGOPROM94_" localSheetId="45">#REF!</definedName>
    <definedName name="PAGOPROM94_" localSheetId="56">#REF!</definedName>
    <definedName name="PAGOPROM94_" localSheetId="59">#REF!</definedName>
    <definedName name="PAGOPROM94_" localSheetId="62">#REF!</definedName>
    <definedName name="PAGOPROM94_" localSheetId="78">#REF!</definedName>
    <definedName name="PAGOPROM94_" localSheetId="80">#REF!</definedName>
    <definedName name="PAGOPROM94_" localSheetId="83">#REF!</definedName>
    <definedName name="PAGOPROM94_" localSheetId="86">#REF!</definedName>
    <definedName name="PAGOPROM94_" localSheetId="46">#REF!</definedName>
    <definedName name="PAGOPROM94_" localSheetId="183">#REF!</definedName>
    <definedName name="PAGOPROM94_" localSheetId="41">#REF!</definedName>
    <definedName name="PAGOPROM94_" localSheetId="43">#REF!</definedName>
    <definedName name="PAGOPROM94_">#REF!</definedName>
    <definedName name="PAGOPROM95_" localSheetId="185">#REF!</definedName>
    <definedName name="PAGOPROM95_" localSheetId="188">#REF!</definedName>
    <definedName name="PAGOPROM95_" localSheetId="7">#REF!</definedName>
    <definedName name="PAGOPROM95_" localSheetId="9">#REF!</definedName>
    <definedName name="PAGOPROM95_" localSheetId="22">#REF!</definedName>
    <definedName name="PAGOPROM95_" localSheetId="45">#REF!</definedName>
    <definedName name="PAGOPROM95_" localSheetId="56">#REF!</definedName>
    <definedName name="PAGOPROM95_" localSheetId="59">#REF!</definedName>
    <definedName name="PAGOPROM95_" localSheetId="62">#REF!</definedName>
    <definedName name="PAGOPROM95_" localSheetId="78">#REF!</definedName>
    <definedName name="PAGOPROM95_" localSheetId="80">#REF!</definedName>
    <definedName name="PAGOPROM95_" localSheetId="83">#REF!</definedName>
    <definedName name="PAGOPROM95_" localSheetId="86">#REF!</definedName>
    <definedName name="PAGOPROM95_" localSheetId="46">#REF!</definedName>
    <definedName name="PAGOPROM95_" localSheetId="183">#REF!</definedName>
    <definedName name="PAGOPROM95_" localSheetId="41">#REF!</definedName>
    <definedName name="PAGOPROM95_" localSheetId="43">#REF!</definedName>
    <definedName name="PAGOPROM95_">#REF!</definedName>
    <definedName name="PAGOPROM96_" localSheetId="185">#REF!</definedName>
    <definedName name="PAGOPROM96_" localSheetId="188">#REF!</definedName>
    <definedName name="PAGOPROM96_" localSheetId="7">#REF!</definedName>
    <definedName name="PAGOPROM96_" localSheetId="9">#REF!</definedName>
    <definedName name="PAGOPROM96_" localSheetId="22">#REF!</definedName>
    <definedName name="PAGOPROM96_" localSheetId="45">#REF!</definedName>
    <definedName name="PAGOPROM96_" localSheetId="56">#REF!</definedName>
    <definedName name="PAGOPROM96_" localSheetId="59">#REF!</definedName>
    <definedName name="PAGOPROM96_" localSheetId="62">#REF!</definedName>
    <definedName name="PAGOPROM96_" localSheetId="78">#REF!</definedName>
    <definedName name="PAGOPROM96_" localSheetId="80">#REF!</definedName>
    <definedName name="PAGOPROM96_" localSheetId="83">#REF!</definedName>
    <definedName name="PAGOPROM96_" localSheetId="86">#REF!</definedName>
    <definedName name="PAGOPROM96_" localSheetId="46">#REF!</definedName>
    <definedName name="PAGOPROM96_" localSheetId="183">#REF!</definedName>
    <definedName name="PAGOPROM96_" localSheetId="41">#REF!</definedName>
    <definedName name="PAGOPROM96_" localSheetId="43">#REF!</definedName>
    <definedName name="PAGOPROM96_">#REF!</definedName>
    <definedName name="PAGOPROM97_" localSheetId="185">#REF!</definedName>
    <definedName name="PAGOPROM97_" localSheetId="188">#REF!</definedName>
    <definedName name="PAGOPROM97_" localSheetId="7">#REF!</definedName>
    <definedName name="PAGOPROM97_" localSheetId="9">#REF!</definedName>
    <definedName name="PAGOPROM97_" localSheetId="22">#REF!</definedName>
    <definedName name="PAGOPROM97_" localSheetId="45">#REF!</definedName>
    <definedName name="PAGOPROM97_" localSheetId="56">#REF!</definedName>
    <definedName name="PAGOPROM97_" localSheetId="59">#REF!</definedName>
    <definedName name="PAGOPROM97_" localSheetId="62">#REF!</definedName>
    <definedName name="PAGOPROM97_" localSheetId="78">#REF!</definedName>
    <definedName name="PAGOPROM97_" localSheetId="80">#REF!</definedName>
    <definedName name="PAGOPROM97_" localSheetId="83">#REF!</definedName>
    <definedName name="PAGOPROM97_" localSheetId="86">#REF!</definedName>
    <definedName name="PAGOPROM97_" localSheetId="46">#REF!</definedName>
    <definedName name="PAGOPROM97_" localSheetId="183">#REF!</definedName>
    <definedName name="PAGOPROM97_" localSheetId="41">#REF!</definedName>
    <definedName name="PAGOPROM97_" localSheetId="43">#REF!</definedName>
    <definedName name="PAGOPROM97_">#REF!</definedName>
    <definedName name="PAGOPROM98_" localSheetId="185">#REF!</definedName>
    <definedName name="PAGOPROM98_" localSheetId="188">#REF!</definedName>
    <definedName name="PAGOPROM98_" localSheetId="7">#REF!</definedName>
    <definedName name="PAGOPROM98_" localSheetId="9">#REF!</definedName>
    <definedName name="PAGOPROM98_" localSheetId="22">#REF!</definedName>
    <definedName name="PAGOPROM98_" localSheetId="45">#REF!</definedName>
    <definedName name="PAGOPROM98_" localSheetId="56">#REF!</definedName>
    <definedName name="PAGOPROM98_" localSheetId="59">#REF!</definedName>
    <definedName name="PAGOPROM98_" localSheetId="62">#REF!</definedName>
    <definedName name="PAGOPROM98_" localSheetId="78">#REF!</definedName>
    <definedName name="PAGOPROM98_" localSheetId="80">#REF!</definedName>
    <definedName name="PAGOPROM98_" localSheetId="83">#REF!</definedName>
    <definedName name="PAGOPROM98_" localSheetId="86">#REF!</definedName>
    <definedName name="PAGOPROM98_" localSheetId="46">#REF!</definedName>
    <definedName name="PAGOPROM98_" localSheetId="183">#REF!</definedName>
    <definedName name="PAGOPROM98_" localSheetId="41">#REF!</definedName>
    <definedName name="PAGOPROM98_" localSheetId="43">#REF!</definedName>
    <definedName name="PAGOPROM98_">#REF!</definedName>
    <definedName name="PAGOPROM99_" localSheetId="185">#REF!</definedName>
    <definedName name="PAGOPROM99_" localSheetId="188">#REF!</definedName>
    <definedName name="PAGOPROM99_" localSheetId="7">#REF!</definedName>
    <definedName name="PAGOPROM99_" localSheetId="9">#REF!</definedName>
    <definedName name="PAGOPROM99_" localSheetId="22">#REF!</definedName>
    <definedName name="PAGOPROM99_" localSheetId="45">#REF!</definedName>
    <definedName name="PAGOPROM99_" localSheetId="56">#REF!</definedName>
    <definedName name="PAGOPROM99_" localSheetId="59">#REF!</definedName>
    <definedName name="PAGOPROM99_" localSheetId="62">#REF!</definedName>
    <definedName name="PAGOPROM99_" localSheetId="78">#REF!</definedName>
    <definedName name="PAGOPROM99_" localSheetId="80">#REF!</definedName>
    <definedName name="PAGOPROM99_" localSheetId="83">#REF!</definedName>
    <definedName name="PAGOPROM99_" localSheetId="86">#REF!</definedName>
    <definedName name="PAGOPROM99_" localSheetId="46">#REF!</definedName>
    <definedName name="PAGOPROM99_" localSheetId="183">#REF!</definedName>
    <definedName name="PAGOPROM99_" localSheetId="41">#REF!</definedName>
    <definedName name="PAGOPROM99_" localSheetId="43">#REF!</definedName>
    <definedName name="PAGOPROM99_">#REF!</definedName>
    <definedName name="PagosCP" localSheetId="7">#REF!</definedName>
    <definedName name="PagosCP" localSheetId="22">#REF!</definedName>
    <definedName name="PagosCP" localSheetId="45">#REF!</definedName>
    <definedName name="PagosCP" localSheetId="46">#REF!</definedName>
    <definedName name="PagosCP" localSheetId="41">#REF!</definedName>
    <definedName name="PagosCP" localSheetId="43">#REF!</definedName>
    <definedName name="PagosCP">#REF!</definedName>
    <definedName name="pailitas" localSheetId="7">#REF!</definedName>
    <definedName name="pailitas" localSheetId="22">#REF!</definedName>
    <definedName name="pailitas" localSheetId="46">#REF!</definedName>
    <definedName name="pailitas" localSheetId="41">#REF!</definedName>
    <definedName name="pailitas" localSheetId="43">#REF!</definedName>
    <definedName name="pailitas">#REF!</definedName>
    <definedName name="paises" localSheetId="7">#REF!</definedName>
    <definedName name="paises" localSheetId="41">#REF!</definedName>
    <definedName name="paises" localSheetId="43">#REF!</definedName>
    <definedName name="paises">#REF!</definedName>
    <definedName name="paraque" localSheetId="7" hidden="1">{#N/A,#N/A,FALSE,"informes"}</definedName>
    <definedName name="paraque" localSheetId="8" hidden="1">{#N/A,#N/A,FALSE,"informes"}</definedName>
    <definedName name="paraque" localSheetId="11" hidden="1">{#N/A,#N/A,FALSE,"informes"}</definedName>
    <definedName name="paraque" localSheetId="12" hidden="1">{#N/A,#N/A,FALSE,"informes"}</definedName>
    <definedName name="paraque" localSheetId="13" hidden="1">{#N/A,#N/A,FALSE,"informes"}</definedName>
    <definedName name="paraque" localSheetId="14" hidden="1">{#N/A,#N/A,FALSE,"informes"}</definedName>
    <definedName name="paraque" localSheetId="15" hidden="1">{#N/A,#N/A,FALSE,"informes"}</definedName>
    <definedName name="paraque" localSheetId="16" hidden="1">{#N/A,#N/A,FALSE,"informes"}</definedName>
    <definedName name="paraque" localSheetId="17" hidden="1">{#N/A,#N/A,FALSE,"informes"}</definedName>
    <definedName name="paraque" localSheetId="18" hidden="1">{#N/A,#N/A,FALSE,"informes"}</definedName>
    <definedName name="paraque" localSheetId="19" hidden="1">{#N/A,#N/A,FALSE,"informes"}</definedName>
    <definedName name="paraque" localSheetId="20" hidden="1">{#N/A,#N/A,FALSE,"informes"}</definedName>
    <definedName name="paraque" localSheetId="21" hidden="1">{#N/A,#N/A,FALSE,"informes"}</definedName>
    <definedName name="paraque" localSheetId="22" hidden="1">{#N/A,#N/A,FALSE,"informes"}</definedName>
    <definedName name="paraque" localSheetId="29" hidden="1">{#N/A,#N/A,FALSE,"informes"}</definedName>
    <definedName name="paraque" localSheetId="32" hidden="1">{#N/A,#N/A,FALSE,"informes"}</definedName>
    <definedName name="paraque" localSheetId="34" hidden="1">{#N/A,#N/A,FALSE,"informes"}</definedName>
    <definedName name="paraque" localSheetId="36" hidden="1">{#N/A,#N/A,FALSE,"informes"}</definedName>
    <definedName name="paraque" localSheetId="39" hidden="1">{#N/A,#N/A,FALSE,"informes"}</definedName>
    <definedName name="paraque" localSheetId="45" hidden="1">{#N/A,#N/A,FALSE,"informes"}</definedName>
    <definedName name="paraque" localSheetId="46" hidden="1">{#N/A,#N/A,FALSE,"informes"}</definedName>
    <definedName name="paraque" localSheetId="37" hidden="1">{#N/A,#N/A,FALSE,"informes"}</definedName>
    <definedName name="paraque" localSheetId="38" hidden="1">{#N/A,#N/A,FALSE,"informes"}</definedName>
    <definedName name="paraque" localSheetId="40" hidden="1">{#N/A,#N/A,FALSE,"informes"}</definedName>
    <definedName name="paraque" localSheetId="23" hidden="1">{#N/A,#N/A,FALSE,"informes"}</definedName>
    <definedName name="paraque" localSheetId="24" hidden="1">{#N/A,#N/A,FALSE,"informes"}</definedName>
    <definedName name="paraque" localSheetId="25" hidden="1">{#N/A,#N/A,FALSE,"informes"}</definedName>
    <definedName name="paraque" localSheetId="26" hidden="1">{#N/A,#N/A,FALSE,"informes"}</definedName>
    <definedName name="paraque" localSheetId="27" hidden="1">{#N/A,#N/A,FALSE,"informes"}</definedName>
    <definedName name="paraque" localSheetId="28" hidden="1">{#N/A,#N/A,FALSE,"informes"}</definedName>
    <definedName name="paraque" localSheetId="33" hidden="1">{#N/A,#N/A,FALSE,"informes"}</definedName>
    <definedName name="paraque" localSheetId="35" hidden="1">{#N/A,#N/A,FALSE,"informes"}</definedName>
    <definedName name="paraque" localSheetId="41" hidden="1">{#N/A,#N/A,FALSE,"informes"}</definedName>
    <definedName name="paraque" localSheetId="43" hidden="1">{#N/A,#N/A,FALSE,"informes"}</definedName>
    <definedName name="paraque" hidden="1">{#N/A,#N/A,FALSE,"informes"}</definedName>
    <definedName name="PARTICIPACIONES_1997___2000" localSheetId="185">#REF!</definedName>
    <definedName name="PARTICIPACIONES_1997___2000" localSheetId="187">#REF!</definedName>
    <definedName name="PARTICIPACIONES_1997___2000" localSheetId="188">#REF!</definedName>
    <definedName name="PARTICIPACIONES_1997___2000" localSheetId="7">#REF!</definedName>
    <definedName name="PARTICIPACIONES_1997___2000" localSheetId="9">#REF!</definedName>
    <definedName name="PARTICIPACIONES_1997___2000" localSheetId="22">#REF!</definedName>
    <definedName name="PARTICIPACIONES_1997___2000" localSheetId="45">#REF!</definedName>
    <definedName name="PARTICIPACIONES_1997___2000" localSheetId="54">#REF!</definedName>
    <definedName name="PARTICIPACIONES_1997___2000" localSheetId="46">#REF!</definedName>
    <definedName name="PARTICIPACIONES_1997___2000" localSheetId="183">#REF!</definedName>
    <definedName name="PARTICIPACIONES_1997___2000" localSheetId="41">#REF!</definedName>
    <definedName name="PARTICIPACIONES_1997___2000" localSheetId="43">#REF!</definedName>
    <definedName name="PARTICIPACIONES_1997___2000">#REF!</definedName>
    <definedName name="PARTMUN00_" localSheetId="187">#REF!</definedName>
    <definedName name="PARTMUN00_" localSheetId="188">#REF!</definedName>
    <definedName name="PARTMUN00_" localSheetId="7">#REF!</definedName>
    <definedName name="PARTMUN00_" localSheetId="9">#REF!</definedName>
    <definedName name="PARTMUN00_" localSheetId="18">#REF!</definedName>
    <definedName name="PARTMUN00_" localSheetId="19">#REF!</definedName>
    <definedName name="PARTMUN00_" localSheetId="20">#REF!</definedName>
    <definedName name="PARTMUN00_" localSheetId="21">#REF!</definedName>
    <definedName name="PARTMUN00_" localSheetId="22">#REF!</definedName>
    <definedName name="PARTMUN00_" localSheetId="45">#REF!</definedName>
    <definedName name="PARTMUN00_" localSheetId="46">#REF!</definedName>
    <definedName name="PARTMUN00_" localSheetId="41">#REF!</definedName>
    <definedName name="PARTMUN00_" localSheetId="43">#REF!</definedName>
    <definedName name="PARTMUN00_">#REF!</definedName>
    <definedName name="PARTMUN93_" localSheetId="187">#REF!</definedName>
    <definedName name="PARTMUN93_" localSheetId="188">#REF!</definedName>
    <definedName name="PARTMUN93_" localSheetId="7">#REF!</definedName>
    <definedName name="PARTMUN93_" localSheetId="9">#REF!</definedName>
    <definedName name="PARTMUN93_" localSheetId="18">#REF!</definedName>
    <definedName name="PARTMUN93_" localSheetId="19">#REF!</definedName>
    <definedName name="PARTMUN93_" localSheetId="20">#REF!</definedName>
    <definedName name="PARTMUN93_" localSheetId="21">#REF!</definedName>
    <definedName name="PARTMUN93_" localSheetId="22">#REF!</definedName>
    <definedName name="PARTMUN93_" localSheetId="45">#REF!</definedName>
    <definedName name="PARTMUN93_" localSheetId="46">#REF!</definedName>
    <definedName name="PARTMUN93_" localSheetId="41">#REF!</definedName>
    <definedName name="PARTMUN93_" localSheetId="43">#REF!</definedName>
    <definedName name="PARTMUN93_">#REF!</definedName>
    <definedName name="PARTMUN94_" localSheetId="187">#REF!</definedName>
    <definedName name="PARTMUN94_" localSheetId="188">#REF!</definedName>
    <definedName name="PARTMUN94_" localSheetId="7">#REF!</definedName>
    <definedName name="PARTMUN94_" localSheetId="9">#REF!</definedName>
    <definedName name="PARTMUN94_" localSheetId="18">#REF!</definedName>
    <definedName name="PARTMUN94_" localSheetId="19">#REF!</definedName>
    <definedName name="PARTMUN94_" localSheetId="20">#REF!</definedName>
    <definedName name="PARTMUN94_" localSheetId="21">#REF!</definedName>
    <definedName name="PARTMUN94_" localSheetId="22">#REF!</definedName>
    <definedName name="PARTMUN94_" localSheetId="45">#REF!</definedName>
    <definedName name="PARTMUN94_" localSheetId="46">#REF!</definedName>
    <definedName name="PARTMUN94_" localSheetId="41">#REF!</definedName>
    <definedName name="PARTMUN94_" localSheetId="43">#REF!</definedName>
    <definedName name="PARTMUN94_">#REF!</definedName>
    <definedName name="PARTMUN95_" localSheetId="187">#REF!</definedName>
    <definedName name="PARTMUN95_" localSheetId="188">#REF!</definedName>
    <definedName name="PARTMUN95_" localSheetId="7">#REF!</definedName>
    <definedName name="PARTMUN95_" localSheetId="9">#REF!</definedName>
    <definedName name="PARTMUN95_" localSheetId="22">#REF!</definedName>
    <definedName name="PARTMUN95_" localSheetId="45">#REF!</definedName>
    <definedName name="PARTMUN95_" localSheetId="46">#REF!</definedName>
    <definedName name="PARTMUN95_" localSheetId="41">#REF!</definedName>
    <definedName name="PARTMUN95_" localSheetId="43">#REF!</definedName>
    <definedName name="PARTMUN95_">#REF!</definedName>
    <definedName name="PARTMUN96_" localSheetId="187">#REF!</definedName>
    <definedName name="PARTMUN96_" localSheetId="188">#REF!</definedName>
    <definedName name="PARTMUN96_" localSheetId="7">#REF!</definedName>
    <definedName name="PARTMUN96_" localSheetId="9">#REF!</definedName>
    <definedName name="PARTMUN96_" localSheetId="22">#REF!</definedName>
    <definedName name="PARTMUN96_" localSheetId="45">#REF!</definedName>
    <definedName name="PARTMUN96_" localSheetId="46">#REF!</definedName>
    <definedName name="PARTMUN96_" localSheetId="41">#REF!</definedName>
    <definedName name="PARTMUN96_" localSheetId="43">#REF!</definedName>
    <definedName name="PARTMUN96_">#REF!</definedName>
    <definedName name="PARTMUN97_" localSheetId="187">#REF!</definedName>
    <definedName name="PARTMUN97_" localSheetId="188">#REF!</definedName>
    <definedName name="PARTMUN97_" localSheetId="7">#REF!</definedName>
    <definedName name="PARTMUN97_" localSheetId="9">#REF!</definedName>
    <definedName name="PARTMUN97_" localSheetId="22">#REF!</definedName>
    <definedName name="PARTMUN97_" localSheetId="45">#REF!</definedName>
    <definedName name="PARTMUN97_" localSheetId="46">#REF!</definedName>
    <definedName name="PARTMUN97_" localSheetId="41">#REF!</definedName>
    <definedName name="PARTMUN97_" localSheetId="43">#REF!</definedName>
    <definedName name="PARTMUN97_">#REF!</definedName>
    <definedName name="PARTMUN98_" localSheetId="187">#REF!</definedName>
    <definedName name="PARTMUN98_" localSheetId="188">#REF!</definedName>
    <definedName name="PARTMUN98_" localSheetId="7">#REF!</definedName>
    <definedName name="PARTMUN98_" localSheetId="9">#REF!</definedName>
    <definedName name="PARTMUN98_" localSheetId="22">#REF!</definedName>
    <definedName name="PARTMUN98_" localSheetId="45">#REF!</definedName>
    <definedName name="PARTMUN98_" localSheetId="46">#REF!</definedName>
    <definedName name="PARTMUN98_" localSheetId="41">#REF!</definedName>
    <definedName name="PARTMUN98_" localSheetId="43">#REF!</definedName>
    <definedName name="PARTMUN98_">#REF!</definedName>
    <definedName name="PARTMUN99_" localSheetId="187">#REF!</definedName>
    <definedName name="PARTMUN99_" localSheetId="188">#REF!</definedName>
    <definedName name="PARTMUN99_" localSheetId="7">#REF!</definedName>
    <definedName name="PARTMUN99_" localSheetId="9">#REF!</definedName>
    <definedName name="PARTMUN99_" localSheetId="22">#REF!</definedName>
    <definedName name="PARTMUN99_" localSheetId="45">#REF!</definedName>
    <definedName name="PARTMUN99_" localSheetId="46">#REF!</definedName>
    <definedName name="PARTMUN99_" localSheetId="41">#REF!</definedName>
    <definedName name="PARTMUN99_" localSheetId="43">#REF!</definedName>
    <definedName name="PARTMUN99_">#REF!</definedName>
    <definedName name="PAS" localSheetId="7">#REF!</definedName>
    <definedName name="PAS" localSheetId="22">#REF!</definedName>
    <definedName name="PAS" localSheetId="32">#REF!</definedName>
    <definedName name="PAS" localSheetId="34">#REF!</definedName>
    <definedName name="PAS" localSheetId="36">#REF!</definedName>
    <definedName name="PAS" localSheetId="39">#REF!</definedName>
    <definedName name="PAS" localSheetId="45">#REF!</definedName>
    <definedName name="PAS" localSheetId="46">#REF!</definedName>
    <definedName name="PAS" localSheetId="37">#REF!</definedName>
    <definedName name="PAS" localSheetId="38">#REF!</definedName>
    <definedName name="PAS" localSheetId="40">#REF!</definedName>
    <definedName name="PAS" localSheetId="33">#REF!</definedName>
    <definedName name="PAS" localSheetId="35">#REF!</definedName>
    <definedName name="PAS" localSheetId="41">#REF!</definedName>
    <definedName name="PAS" localSheetId="43">#REF!</definedName>
    <definedName name="PAS">#REF!</definedName>
    <definedName name="pbndfpgnesirpg" localSheetId="7">#REF!</definedName>
    <definedName name="pbndfpgnesirpg" localSheetId="22">#REF!</definedName>
    <definedName name="pbndfpgnesirpg" localSheetId="46">#REF!</definedName>
    <definedName name="pbndfpgnesirpg" localSheetId="41">#REF!</definedName>
    <definedName name="pbndfpgnesirpg" localSheetId="43">#REF!</definedName>
    <definedName name="pbndfpgnesirpg">#REF!</definedName>
    <definedName name="Pcpta_00" localSheetId="7">#REF!</definedName>
    <definedName name="Pcpta_00" localSheetId="9">#REF!</definedName>
    <definedName name="Pcpta_00" localSheetId="22">#REF!</definedName>
    <definedName name="Pcpta_00" localSheetId="45">#REF!</definedName>
    <definedName name="Pcpta_00" localSheetId="46">#REF!</definedName>
    <definedName name="Pcpta_00" localSheetId="41">#REF!</definedName>
    <definedName name="Pcpta_00" localSheetId="43">#REF!</definedName>
    <definedName name="Pcpta_00">#REF!</definedName>
    <definedName name="Pcpta_01" localSheetId="7">#REF!</definedName>
    <definedName name="Pcpta_01" localSheetId="9">#REF!</definedName>
    <definedName name="Pcpta_01" localSheetId="22">#REF!</definedName>
    <definedName name="Pcpta_01" localSheetId="45">#REF!</definedName>
    <definedName name="Pcpta_01" localSheetId="46">#REF!</definedName>
    <definedName name="Pcpta_01" localSheetId="41">#REF!</definedName>
    <definedName name="Pcpta_01" localSheetId="43">#REF!</definedName>
    <definedName name="Pcpta_01">#REF!</definedName>
    <definedName name="Pcpta_02" localSheetId="7">#REF!</definedName>
    <definedName name="Pcpta_02" localSheetId="9">#REF!</definedName>
    <definedName name="Pcpta_02" localSheetId="22">#REF!</definedName>
    <definedName name="Pcpta_02" localSheetId="45">#REF!</definedName>
    <definedName name="Pcpta_02" localSheetId="46">#REF!</definedName>
    <definedName name="Pcpta_02" localSheetId="41">#REF!</definedName>
    <definedName name="Pcpta_02" localSheetId="43">#REF!</definedName>
    <definedName name="Pcpta_02">#REF!</definedName>
    <definedName name="Pcpta_99" localSheetId="7">#REF!</definedName>
    <definedName name="Pcpta_99" localSheetId="9">#REF!</definedName>
    <definedName name="Pcpta_99" localSheetId="22">#REF!</definedName>
    <definedName name="Pcpta_99" localSheetId="45">#REF!</definedName>
    <definedName name="Pcpta_99" localSheetId="46">#REF!</definedName>
    <definedName name="Pcpta_99" localSheetId="41">#REF!</definedName>
    <definedName name="Pcpta_99" localSheetId="43">#REF!</definedName>
    <definedName name="Pcpta_99">#REF!</definedName>
    <definedName name="PE" localSheetId="7">#REF!</definedName>
    <definedName name="PE" localSheetId="22">#REF!</definedName>
    <definedName name="PE" localSheetId="32">#REF!</definedName>
    <definedName name="PE" localSheetId="34">#REF!</definedName>
    <definedName name="PE" localSheetId="36">#REF!</definedName>
    <definedName name="PE" localSheetId="39">#REF!</definedName>
    <definedName name="PE" localSheetId="45">#REF!</definedName>
    <definedName name="PE" localSheetId="46">#REF!</definedName>
    <definedName name="PE" localSheetId="37">#REF!</definedName>
    <definedName name="PE" localSheetId="38">#REF!</definedName>
    <definedName name="PE" localSheetId="40">#REF!</definedName>
    <definedName name="PE" localSheetId="33">#REF!</definedName>
    <definedName name="PE" localSheetId="35">#REF!</definedName>
    <definedName name="PE" localSheetId="41">#REF!</definedName>
    <definedName name="PE" localSheetId="43">#REF!</definedName>
    <definedName name="PE">#REF!</definedName>
    <definedName name="PENE" localSheetId="7" hidden="1">{"PAGOS DOLARES",#N/A,FALSE,"informes"}</definedName>
    <definedName name="PENE" localSheetId="8" hidden="1">{"PAGOS DOLARES",#N/A,FALSE,"informes"}</definedName>
    <definedName name="PENE" localSheetId="10" hidden="1">{"PAGOS DOLARES",#N/A,FALSE,"informes"}</definedName>
    <definedName name="PENE" localSheetId="11" hidden="1">{"PAGOS DOLARES",#N/A,FALSE,"informes"}</definedName>
    <definedName name="PENE" localSheetId="12" hidden="1">{"PAGOS DOLARES",#N/A,FALSE,"informes"}</definedName>
    <definedName name="PENE" localSheetId="13" hidden="1">{"PAGOS DOLARES",#N/A,FALSE,"informes"}</definedName>
    <definedName name="PENE" localSheetId="14" hidden="1">{"PAGOS DOLARES",#N/A,FALSE,"informes"}</definedName>
    <definedName name="PENE" localSheetId="15" hidden="1">{"PAGOS DOLARES",#N/A,FALSE,"informes"}</definedName>
    <definedName name="PENE" localSheetId="17" hidden="1">{"PAGOS DOLARES",#N/A,FALSE,"informes"}</definedName>
    <definedName name="PENE" localSheetId="18" hidden="1">{"PAGOS DOLARES",#N/A,FALSE,"informes"}</definedName>
    <definedName name="PENE" localSheetId="19" hidden="1">{"PAGOS DOLARES",#N/A,FALSE,"informes"}</definedName>
    <definedName name="PENE" localSheetId="20" hidden="1">{"PAGOS DOLARES",#N/A,FALSE,"informes"}</definedName>
    <definedName name="PENE" localSheetId="21" hidden="1">{"PAGOS DOLARES",#N/A,FALSE,"informes"}</definedName>
    <definedName name="PENE" localSheetId="22" hidden="1">{"PAGOS DOLARES",#N/A,FALSE,"informes"}</definedName>
    <definedName name="PENE" localSheetId="29" hidden="1">{"PAGOS DOLARES",#N/A,FALSE,"informes"}</definedName>
    <definedName name="PENE" localSheetId="32" hidden="1">{"PAGOS DOLARES",#N/A,FALSE,"informes"}</definedName>
    <definedName name="PENE" localSheetId="34" hidden="1">{"PAGOS DOLARES",#N/A,FALSE,"informes"}</definedName>
    <definedName name="PENE" localSheetId="36" hidden="1">{"PAGOS DOLARES",#N/A,FALSE,"informes"}</definedName>
    <definedName name="PENE" localSheetId="39" hidden="1">{"PAGOS DOLARES",#N/A,FALSE,"informes"}</definedName>
    <definedName name="PENE" localSheetId="45" hidden="1">{"PAGOS DOLARES",#N/A,FALSE,"informes"}</definedName>
    <definedName name="PENE" localSheetId="46" hidden="1">{"PAGOS DOLARES",#N/A,FALSE,"informes"}</definedName>
    <definedName name="PENE" localSheetId="37" hidden="1">{"PAGOS DOLARES",#N/A,FALSE,"informes"}</definedName>
    <definedName name="PENE" localSheetId="38" hidden="1">{"PAGOS DOLARES",#N/A,FALSE,"informes"}</definedName>
    <definedName name="PENE" localSheetId="40" hidden="1">{"PAGOS DOLARES",#N/A,FALSE,"informes"}</definedName>
    <definedName name="PENE" localSheetId="23" hidden="1">{"PAGOS DOLARES",#N/A,FALSE,"informes"}</definedName>
    <definedName name="PENE" localSheetId="24" hidden="1">{"PAGOS DOLARES",#N/A,FALSE,"informes"}</definedName>
    <definedName name="PENE" localSheetId="25" hidden="1">{"PAGOS DOLARES",#N/A,FALSE,"informes"}</definedName>
    <definedName name="PENE" localSheetId="26" hidden="1">{"PAGOS DOLARES",#N/A,FALSE,"informes"}</definedName>
    <definedName name="PENE" localSheetId="27" hidden="1">{"PAGOS DOLARES",#N/A,FALSE,"informes"}</definedName>
    <definedName name="PENE" localSheetId="28" hidden="1">{"PAGOS DOLARES",#N/A,FALSE,"informes"}</definedName>
    <definedName name="PENE" localSheetId="33" hidden="1">{"PAGOS DOLARES",#N/A,FALSE,"informes"}</definedName>
    <definedName name="PENE" localSheetId="35" hidden="1">{"PAGOS DOLARES",#N/A,FALSE,"informes"}</definedName>
    <definedName name="PENE" localSheetId="41" hidden="1">{"PAGOS DOLARES",#N/A,FALSE,"informes"}</definedName>
    <definedName name="PENE" localSheetId="43" hidden="1">{"PAGOS DOLARES",#N/A,FALSE,"informes"}</definedName>
    <definedName name="PENE" hidden="1">{"PAGOS DOLARES",#N/A,FALSE,"informes"}</definedName>
    <definedName name="PERIODO" localSheetId="7">#REF!</definedName>
    <definedName name="PERIODO" localSheetId="9">#REF!</definedName>
    <definedName name="PERIODO" localSheetId="22">#REF!</definedName>
    <definedName name="PERIODO" localSheetId="45">#REF!</definedName>
    <definedName name="PERIODO" localSheetId="46">#REF!</definedName>
    <definedName name="PERIODO" localSheetId="41">#REF!</definedName>
    <definedName name="PERIODO" localSheetId="43">#REF!</definedName>
    <definedName name="PERIODO">#REF!</definedName>
    <definedName name="PERNOTEC00_" localSheetId="185">#REF!</definedName>
    <definedName name="PERNOTEC00_" localSheetId="187">#REF!</definedName>
    <definedName name="PERNOTEC00_" localSheetId="188">#REF!</definedName>
    <definedName name="PERNOTEC00_" localSheetId="7">#REF!</definedName>
    <definedName name="PERNOTEC00_" localSheetId="9">#REF!</definedName>
    <definedName name="PERNOTEC00_" localSheetId="22">#REF!</definedName>
    <definedName name="PERNOTEC00_" localSheetId="45">#REF!</definedName>
    <definedName name="PERNOTEC00_" localSheetId="54">#REF!</definedName>
    <definedName name="PERNOTEC00_" localSheetId="56">#REF!</definedName>
    <definedName name="PERNOTEC00_" localSheetId="59">#REF!</definedName>
    <definedName name="PERNOTEC00_" localSheetId="62">#REF!</definedName>
    <definedName name="PERNOTEC00_" localSheetId="78">#REF!</definedName>
    <definedName name="PERNOTEC00_" localSheetId="80">#REF!</definedName>
    <definedName name="PERNOTEC00_" localSheetId="83">#REF!</definedName>
    <definedName name="PERNOTEC00_" localSheetId="86">#REF!</definedName>
    <definedName name="PERNOTEC00_" localSheetId="46">#REF!</definedName>
    <definedName name="PERNOTEC00_" localSheetId="183">#REF!</definedName>
    <definedName name="PERNOTEC00_" localSheetId="41">#REF!</definedName>
    <definedName name="PERNOTEC00_" localSheetId="43">#REF!</definedName>
    <definedName name="PERNOTEC00_">#REF!</definedName>
    <definedName name="PERNOTEC93_" localSheetId="185">#REF!</definedName>
    <definedName name="PERNOTEC93_" localSheetId="188">#REF!</definedName>
    <definedName name="PERNOTEC93_" localSheetId="7">#REF!</definedName>
    <definedName name="PERNOTEC93_" localSheetId="9">#REF!</definedName>
    <definedName name="PERNOTEC93_" localSheetId="22">#REF!</definedName>
    <definedName name="PERNOTEC93_" localSheetId="45">#REF!</definedName>
    <definedName name="PERNOTEC93_" localSheetId="54">#REF!</definedName>
    <definedName name="PERNOTEC93_" localSheetId="56">#REF!</definedName>
    <definedName name="PERNOTEC93_" localSheetId="59">#REF!</definedName>
    <definedName name="PERNOTEC93_" localSheetId="62">#REF!</definedName>
    <definedName name="PERNOTEC93_" localSheetId="78">#REF!</definedName>
    <definedName name="PERNOTEC93_" localSheetId="80">#REF!</definedName>
    <definedName name="PERNOTEC93_" localSheetId="83">#REF!</definedName>
    <definedName name="PERNOTEC93_" localSheetId="86">#REF!</definedName>
    <definedName name="PERNOTEC93_" localSheetId="46">#REF!</definedName>
    <definedName name="PERNOTEC93_" localSheetId="183">#REF!</definedName>
    <definedName name="PERNOTEC93_" localSheetId="41">#REF!</definedName>
    <definedName name="PERNOTEC93_" localSheetId="43">#REF!</definedName>
    <definedName name="PERNOTEC93_">#REF!</definedName>
    <definedName name="PERNOTEC94_" localSheetId="185">#REF!</definedName>
    <definedName name="PERNOTEC94_" localSheetId="188">#REF!</definedName>
    <definedName name="PERNOTEC94_" localSheetId="7">#REF!</definedName>
    <definedName name="PERNOTEC94_" localSheetId="9">#REF!</definedName>
    <definedName name="PERNOTEC94_" localSheetId="22">#REF!</definedName>
    <definedName name="PERNOTEC94_" localSheetId="45">#REF!</definedName>
    <definedName name="PERNOTEC94_" localSheetId="54">#REF!</definedName>
    <definedName name="PERNOTEC94_" localSheetId="56">#REF!</definedName>
    <definedName name="PERNOTEC94_" localSheetId="59">#REF!</definedName>
    <definedName name="PERNOTEC94_" localSheetId="62">#REF!</definedName>
    <definedName name="PERNOTEC94_" localSheetId="78">#REF!</definedName>
    <definedName name="PERNOTEC94_" localSheetId="80">#REF!</definedName>
    <definedName name="PERNOTEC94_" localSheetId="83">#REF!</definedName>
    <definedName name="PERNOTEC94_" localSheetId="86">#REF!</definedName>
    <definedName name="PERNOTEC94_" localSheetId="46">#REF!</definedName>
    <definedName name="PERNOTEC94_" localSheetId="183">#REF!</definedName>
    <definedName name="PERNOTEC94_" localSheetId="41">#REF!</definedName>
    <definedName name="PERNOTEC94_" localSheetId="43">#REF!</definedName>
    <definedName name="PERNOTEC94_">#REF!</definedName>
    <definedName name="PERNOTEC95_" localSheetId="185">#REF!</definedName>
    <definedName name="PERNOTEC95_" localSheetId="188">#REF!</definedName>
    <definedName name="PERNOTEC95_" localSheetId="7">#REF!</definedName>
    <definedName name="PERNOTEC95_" localSheetId="9">#REF!</definedName>
    <definedName name="PERNOTEC95_" localSheetId="22">#REF!</definedName>
    <definedName name="PERNOTEC95_" localSheetId="45">#REF!</definedName>
    <definedName name="PERNOTEC95_" localSheetId="56">#REF!</definedName>
    <definedName name="PERNOTEC95_" localSheetId="59">#REF!</definedName>
    <definedName name="PERNOTEC95_" localSheetId="62">#REF!</definedName>
    <definedName name="PERNOTEC95_" localSheetId="78">#REF!</definedName>
    <definedName name="PERNOTEC95_" localSheetId="80">#REF!</definedName>
    <definedName name="PERNOTEC95_" localSheetId="83">#REF!</definedName>
    <definedName name="PERNOTEC95_" localSheetId="86">#REF!</definedName>
    <definedName name="PERNOTEC95_" localSheetId="46">#REF!</definedName>
    <definedName name="PERNOTEC95_" localSheetId="183">#REF!</definedName>
    <definedName name="PERNOTEC95_" localSheetId="41">#REF!</definedName>
    <definedName name="PERNOTEC95_" localSheetId="43">#REF!</definedName>
    <definedName name="PERNOTEC95_">#REF!</definedName>
    <definedName name="PERNOTEC96_" localSheetId="185">#REF!</definedName>
    <definedName name="PERNOTEC96_" localSheetId="188">#REF!</definedName>
    <definedName name="PERNOTEC96_" localSheetId="7">#REF!</definedName>
    <definedName name="PERNOTEC96_" localSheetId="9">#REF!</definedName>
    <definedName name="PERNOTEC96_" localSheetId="22">#REF!</definedName>
    <definedName name="PERNOTEC96_" localSheetId="45">#REF!</definedName>
    <definedName name="PERNOTEC96_" localSheetId="56">#REF!</definedName>
    <definedName name="PERNOTEC96_" localSheetId="59">#REF!</definedName>
    <definedName name="PERNOTEC96_" localSheetId="62">#REF!</definedName>
    <definedName name="PERNOTEC96_" localSheetId="78">#REF!</definedName>
    <definedName name="PERNOTEC96_" localSheetId="80">#REF!</definedName>
    <definedName name="PERNOTEC96_" localSheetId="83">#REF!</definedName>
    <definedName name="PERNOTEC96_" localSheetId="86">#REF!</definedName>
    <definedName name="PERNOTEC96_" localSheetId="46">#REF!</definedName>
    <definedName name="PERNOTEC96_" localSheetId="183">#REF!</definedName>
    <definedName name="PERNOTEC96_" localSheetId="41">#REF!</definedName>
    <definedName name="PERNOTEC96_" localSheetId="43">#REF!</definedName>
    <definedName name="PERNOTEC96_">#REF!</definedName>
    <definedName name="PERNOTEC97_" localSheetId="185">#REF!</definedName>
    <definedName name="PERNOTEC97_" localSheetId="188">#REF!</definedName>
    <definedName name="PERNOTEC97_" localSheetId="7">#REF!</definedName>
    <definedName name="PERNOTEC97_" localSheetId="9">#REF!</definedName>
    <definedName name="PERNOTEC97_" localSheetId="22">#REF!</definedName>
    <definedName name="PERNOTEC97_" localSheetId="45">#REF!</definedName>
    <definedName name="PERNOTEC97_" localSheetId="56">#REF!</definedName>
    <definedName name="PERNOTEC97_" localSheetId="59">#REF!</definedName>
    <definedName name="PERNOTEC97_" localSheetId="62">#REF!</definedName>
    <definedName name="PERNOTEC97_" localSheetId="78">#REF!</definedName>
    <definedName name="PERNOTEC97_" localSheetId="80">#REF!</definedName>
    <definedName name="PERNOTEC97_" localSheetId="83">#REF!</definedName>
    <definedName name="PERNOTEC97_" localSheetId="86">#REF!</definedName>
    <definedName name="PERNOTEC97_" localSheetId="46">#REF!</definedName>
    <definedName name="PERNOTEC97_" localSheetId="183">#REF!</definedName>
    <definedName name="PERNOTEC97_" localSheetId="41">#REF!</definedName>
    <definedName name="PERNOTEC97_" localSheetId="43">#REF!</definedName>
    <definedName name="PERNOTEC97_">#REF!</definedName>
    <definedName name="PERNOTEC98_" localSheetId="185">#REF!</definedName>
    <definedName name="PERNOTEC98_" localSheetId="188">#REF!</definedName>
    <definedName name="PERNOTEC98_" localSheetId="7">#REF!</definedName>
    <definedName name="PERNOTEC98_" localSheetId="9">#REF!</definedName>
    <definedName name="PERNOTEC98_" localSheetId="22">#REF!</definedName>
    <definedName name="PERNOTEC98_" localSheetId="45">#REF!</definedName>
    <definedName name="PERNOTEC98_" localSheetId="56">#REF!</definedName>
    <definedName name="PERNOTEC98_" localSheetId="59">#REF!</definedName>
    <definedName name="PERNOTEC98_" localSheetId="62">#REF!</definedName>
    <definedName name="PERNOTEC98_" localSheetId="78">#REF!</definedName>
    <definedName name="PERNOTEC98_" localSheetId="80">#REF!</definedName>
    <definedName name="PERNOTEC98_" localSheetId="83">#REF!</definedName>
    <definedName name="PERNOTEC98_" localSheetId="86">#REF!</definedName>
    <definedName name="PERNOTEC98_" localSheetId="46">#REF!</definedName>
    <definedName name="PERNOTEC98_" localSheetId="183">#REF!</definedName>
    <definedName name="PERNOTEC98_" localSheetId="41">#REF!</definedName>
    <definedName name="PERNOTEC98_" localSheetId="43">#REF!</definedName>
    <definedName name="PERNOTEC98_">#REF!</definedName>
    <definedName name="PERNOTEC99_" localSheetId="185">#REF!</definedName>
    <definedName name="PERNOTEC99_" localSheetId="188">#REF!</definedName>
    <definedName name="PERNOTEC99_" localSheetId="7">#REF!</definedName>
    <definedName name="PERNOTEC99_" localSheetId="9">#REF!</definedName>
    <definedName name="PERNOTEC99_" localSheetId="22">#REF!</definedName>
    <definedName name="PERNOTEC99_" localSheetId="45">#REF!</definedName>
    <definedName name="PERNOTEC99_" localSheetId="56">#REF!</definedName>
    <definedName name="PERNOTEC99_" localSheetId="59">#REF!</definedName>
    <definedName name="PERNOTEC99_" localSheetId="62">#REF!</definedName>
    <definedName name="PERNOTEC99_" localSheetId="78">#REF!</definedName>
    <definedName name="PERNOTEC99_" localSheetId="80">#REF!</definedName>
    <definedName name="PERNOTEC99_" localSheetId="83">#REF!</definedName>
    <definedName name="PERNOTEC99_" localSheetId="86">#REF!</definedName>
    <definedName name="PERNOTEC99_" localSheetId="46">#REF!</definedName>
    <definedName name="PERNOTEC99_" localSheetId="183">#REF!</definedName>
    <definedName name="PERNOTEC99_" localSheetId="41">#REF!</definedName>
    <definedName name="PERNOTEC99_" localSheetId="43">#REF!</definedName>
    <definedName name="PERNOTEC99_">#REF!</definedName>
    <definedName name="PEROTRA00_" localSheetId="185">#REF!</definedName>
    <definedName name="PEROTRA00_" localSheetId="188">#REF!</definedName>
    <definedName name="PEROTRA00_" localSheetId="7">#REF!</definedName>
    <definedName name="PEROTRA00_" localSheetId="9">#REF!</definedName>
    <definedName name="PEROTRA00_" localSheetId="22">#REF!</definedName>
    <definedName name="PEROTRA00_" localSheetId="45">#REF!</definedName>
    <definedName name="PEROTRA00_" localSheetId="56">#REF!</definedName>
    <definedName name="PEROTRA00_" localSheetId="59">#REF!</definedName>
    <definedName name="PEROTRA00_" localSheetId="62">#REF!</definedName>
    <definedName name="PEROTRA00_" localSheetId="78">#REF!</definedName>
    <definedName name="PEROTRA00_" localSheetId="80">#REF!</definedName>
    <definedName name="PEROTRA00_" localSheetId="83">#REF!</definedName>
    <definedName name="PEROTRA00_" localSheetId="86">#REF!</definedName>
    <definedName name="PEROTRA00_" localSheetId="46">#REF!</definedName>
    <definedName name="PEROTRA00_" localSheetId="183">#REF!</definedName>
    <definedName name="PEROTRA00_" localSheetId="41">#REF!</definedName>
    <definedName name="PEROTRA00_" localSheetId="43">#REF!</definedName>
    <definedName name="PEROTRA00_">#REF!</definedName>
    <definedName name="PEROTRA93_" localSheetId="185">#REF!</definedName>
    <definedName name="PEROTRA93_" localSheetId="188">#REF!</definedName>
    <definedName name="PEROTRA93_" localSheetId="7">#REF!</definedName>
    <definedName name="PEROTRA93_" localSheetId="9">#REF!</definedName>
    <definedName name="PEROTRA93_" localSheetId="22">#REF!</definedName>
    <definedName name="PEROTRA93_" localSheetId="45">#REF!</definedName>
    <definedName name="PEROTRA93_" localSheetId="56">#REF!</definedName>
    <definedName name="PEROTRA93_" localSheetId="59">#REF!</definedName>
    <definedName name="PEROTRA93_" localSheetId="62">#REF!</definedName>
    <definedName name="PEROTRA93_" localSheetId="78">#REF!</definedName>
    <definedName name="PEROTRA93_" localSheetId="80">#REF!</definedName>
    <definedName name="PEROTRA93_" localSheetId="83">#REF!</definedName>
    <definedName name="PEROTRA93_" localSheetId="86">#REF!</definedName>
    <definedName name="PEROTRA93_" localSheetId="46">#REF!</definedName>
    <definedName name="PEROTRA93_" localSheetId="183">#REF!</definedName>
    <definedName name="PEROTRA93_" localSheetId="41">#REF!</definedName>
    <definedName name="PEROTRA93_" localSheetId="43">#REF!</definedName>
    <definedName name="PEROTRA93_">#REF!</definedName>
    <definedName name="PEROTRA94_" localSheetId="185">#REF!</definedName>
    <definedName name="PEROTRA94_" localSheetId="188">#REF!</definedName>
    <definedName name="PEROTRA94_" localSheetId="7">#REF!</definedName>
    <definedName name="PEROTRA94_" localSheetId="9">#REF!</definedName>
    <definedName name="PEROTRA94_" localSheetId="22">#REF!</definedName>
    <definedName name="PEROTRA94_" localSheetId="45">#REF!</definedName>
    <definedName name="PEROTRA94_" localSheetId="56">#REF!</definedName>
    <definedName name="PEROTRA94_" localSheetId="59">#REF!</definedName>
    <definedName name="PEROTRA94_" localSheetId="62">#REF!</definedName>
    <definedName name="PEROTRA94_" localSheetId="78">#REF!</definedName>
    <definedName name="PEROTRA94_" localSheetId="80">#REF!</definedName>
    <definedName name="PEROTRA94_" localSheetId="83">#REF!</definedName>
    <definedName name="PEROTRA94_" localSheetId="86">#REF!</definedName>
    <definedName name="PEROTRA94_" localSheetId="46">#REF!</definedName>
    <definedName name="PEROTRA94_" localSheetId="183">#REF!</definedName>
    <definedName name="PEROTRA94_" localSheetId="41">#REF!</definedName>
    <definedName name="PEROTRA94_" localSheetId="43">#REF!</definedName>
    <definedName name="PEROTRA94_">#REF!</definedName>
    <definedName name="PEROTRA95_" localSheetId="185">#REF!</definedName>
    <definedName name="PEROTRA95_" localSheetId="188">#REF!</definedName>
    <definedName name="PEROTRA95_" localSheetId="7">#REF!</definedName>
    <definedName name="PEROTRA95_" localSheetId="9">#REF!</definedName>
    <definedName name="PEROTRA95_" localSheetId="22">#REF!</definedName>
    <definedName name="PEROTRA95_" localSheetId="45">#REF!</definedName>
    <definedName name="PEROTRA95_" localSheetId="56">#REF!</definedName>
    <definedName name="PEROTRA95_" localSheetId="59">#REF!</definedName>
    <definedName name="PEROTRA95_" localSheetId="62">#REF!</definedName>
    <definedName name="PEROTRA95_" localSheetId="78">#REF!</definedName>
    <definedName name="PEROTRA95_" localSheetId="80">#REF!</definedName>
    <definedName name="PEROTRA95_" localSheetId="83">#REF!</definedName>
    <definedName name="PEROTRA95_" localSheetId="86">#REF!</definedName>
    <definedName name="PEROTRA95_" localSheetId="46">#REF!</definedName>
    <definedName name="PEROTRA95_" localSheetId="183">#REF!</definedName>
    <definedName name="PEROTRA95_" localSheetId="41">#REF!</definedName>
    <definedName name="PEROTRA95_" localSheetId="43">#REF!</definedName>
    <definedName name="PEROTRA95_">#REF!</definedName>
    <definedName name="PEROTRA96_" localSheetId="185">#REF!</definedName>
    <definedName name="PEROTRA96_" localSheetId="188">#REF!</definedName>
    <definedName name="PEROTRA96_" localSheetId="7">#REF!</definedName>
    <definedName name="PEROTRA96_" localSheetId="9">#REF!</definedName>
    <definedName name="PEROTRA96_" localSheetId="22">#REF!</definedName>
    <definedName name="PEROTRA96_" localSheetId="45">#REF!</definedName>
    <definedName name="PEROTRA96_" localSheetId="56">#REF!</definedName>
    <definedName name="PEROTRA96_" localSheetId="59">#REF!</definedName>
    <definedName name="PEROTRA96_" localSheetId="62">#REF!</definedName>
    <definedName name="PEROTRA96_" localSheetId="78">#REF!</definedName>
    <definedName name="PEROTRA96_" localSheetId="80">#REF!</definedName>
    <definedName name="PEROTRA96_" localSheetId="83">#REF!</definedName>
    <definedName name="PEROTRA96_" localSheetId="86">#REF!</definedName>
    <definedName name="PEROTRA96_" localSheetId="46">#REF!</definedName>
    <definedName name="PEROTRA96_" localSheetId="183">#REF!</definedName>
    <definedName name="PEROTRA96_" localSheetId="41">#REF!</definedName>
    <definedName name="PEROTRA96_" localSheetId="43">#REF!</definedName>
    <definedName name="PEROTRA96_">#REF!</definedName>
    <definedName name="PEROTRA97_" localSheetId="185">#REF!</definedName>
    <definedName name="PEROTRA97_" localSheetId="188">#REF!</definedName>
    <definedName name="PEROTRA97_" localSheetId="7">#REF!</definedName>
    <definedName name="PEROTRA97_" localSheetId="9">#REF!</definedName>
    <definedName name="PEROTRA97_" localSheetId="22">#REF!</definedName>
    <definedName name="PEROTRA97_" localSheetId="45">#REF!</definedName>
    <definedName name="PEROTRA97_" localSheetId="56">#REF!</definedName>
    <definedName name="PEROTRA97_" localSheetId="59">#REF!</definedName>
    <definedName name="PEROTRA97_" localSheetId="62">#REF!</definedName>
    <definedName name="PEROTRA97_" localSheetId="78">#REF!</definedName>
    <definedName name="PEROTRA97_" localSheetId="80">#REF!</definedName>
    <definedName name="PEROTRA97_" localSheetId="83">#REF!</definedName>
    <definedName name="PEROTRA97_" localSheetId="86">#REF!</definedName>
    <definedName name="PEROTRA97_" localSheetId="46">#REF!</definedName>
    <definedName name="PEROTRA97_" localSheetId="183">#REF!</definedName>
    <definedName name="PEROTRA97_" localSheetId="41">#REF!</definedName>
    <definedName name="PEROTRA97_" localSheetId="43">#REF!</definedName>
    <definedName name="PEROTRA97_">#REF!</definedName>
    <definedName name="PEROTRA98_" localSheetId="185">#REF!</definedName>
    <definedName name="PEROTRA98_" localSheetId="188">#REF!</definedName>
    <definedName name="PEROTRA98_" localSheetId="7">#REF!</definedName>
    <definedName name="PEROTRA98_" localSheetId="9">#REF!</definedName>
    <definedName name="PEROTRA98_" localSheetId="22">#REF!</definedName>
    <definedName name="PEROTRA98_" localSheetId="45">#REF!</definedName>
    <definedName name="PEROTRA98_" localSheetId="56">#REF!</definedName>
    <definedName name="PEROTRA98_" localSheetId="59">#REF!</definedName>
    <definedName name="PEROTRA98_" localSheetId="62">#REF!</definedName>
    <definedName name="PEROTRA98_" localSheetId="78">#REF!</definedName>
    <definedName name="PEROTRA98_" localSheetId="80">#REF!</definedName>
    <definedName name="PEROTRA98_" localSheetId="83">#REF!</definedName>
    <definedName name="PEROTRA98_" localSheetId="86">#REF!</definedName>
    <definedName name="PEROTRA98_" localSheetId="46">#REF!</definedName>
    <definedName name="PEROTRA98_" localSheetId="183">#REF!</definedName>
    <definedName name="PEROTRA98_" localSheetId="41">#REF!</definedName>
    <definedName name="PEROTRA98_" localSheetId="43">#REF!</definedName>
    <definedName name="PEROTRA98_">#REF!</definedName>
    <definedName name="PEROTRA99_" localSheetId="185">#REF!</definedName>
    <definedName name="PEROTRA99_" localSheetId="188">#REF!</definedName>
    <definedName name="PEROTRA99_" localSheetId="7">#REF!</definedName>
    <definedName name="PEROTRA99_" localSheetId="9">#REF!</definedName>
    <definedName name="PEROTRA99_" localSheetId="22">#REF!</definedName>
    <definedName name="PEROTRA99_" localSheetId="45">#REF!</definedName>
    <definedName name="PEROTRA99_" localSheetId="56">#REF!</definedName>
    <definedName name="PEROTRA99_" localSheetId="59">#REF!</definedName>
    <definedName name="PEROTRA99_" localSheetId="62">#REF!</definedName>
    <definedName name="PEROTRA99_" localSheetId="78">#REF!</definedName>
    <definedName name="PEROTRA99_" localSheetId="80">#REF!</definedName>
    <definedName name="PEROTRA99_" localSheetId="83">#REF!</definedName>
    <definedName name="PEROTRA99_" localSheetId="86">#REF!</definedName>
    <definedName name="PEROTRA99_" localSheetId="46">#REF!</definedName>
    <definedName name="PEROTRA99_" localSheetId="183">#REF!</definedName>
    <definedName name="PEROTRA99_" localSheetId="41">#REF!</definedName>
    <definedName name="PEROTRA99_" localSheetId="43">#REF!</definedName>
    <definedName name="PEROTRA99_">#REF!</definedName>
    <definedName name="PERTRANS00_" localSheetId="185">#REF!</definedName>
    <definedName name="PERTRANS00_" localSheetId="188">#REF!</definedName>
    <definedName name="PERTRANS00_" localSheetId="7">#REF!</definedName>
    <definedName name="PERTRANS00_" localSheetId="9">#REF!</definedName>
    <definedName name="PERTRANS00_" localSheetId="22">#REF!</definedName>
    <definedName name="PERTRANS00_" localSheetId="45">#REF!</definedName>
    <definedName name="PERTRANS00_" localSheetId="56">#REF!</definedName>
    <definedName name="PERTRANS00_" localSheetId="59">#REF!</definedName>
    <definedName name="PERTRANS00_" localSheetId="62">#REF!</definedName>
    <definedName name="PERTRANS00_" localSheetId="78">#REF!</definedName>
    <definedName name="PERTRANS00_" localSheetId="80">#REF!</definedName>
    <definedName name="PERTRANS00_" localSheetId="83">#REF!</definedName>
    <definedName name="PERTRANS00_" localSheetId="86">#REF!</definedName>
    <definedName name="PERTRANS00_" localSheetId="46">#REF!</definedName>
    <definedName name="PERTRANS00_" localSheetId="183">#REF!</definedName>
    <definedName name="PERTRANS00_" localSheetId="41">#REF!</definedName>
    <definedName name="PERTRANS00_" localSheetId="43">#REF!</definedName>
    <definedName name="PERTRANS00_">#REF!</definedName>
    <definedName name="PERTRANS93_" localSheetId="185">#REF!</definedName>
    <definedName name="PERTRANS93_" localSheetId="188">#REF!</definedName>
    <definedName name="PERTRANS93_" localSheetId="7">#REF!</definedName>
    <definedName name="PERTRANS93_" localSheetId="9">#REF!</definedName>
    <definedName name="PERTRANS93_" localSheetId="22">#REF!</definedName>
    <definedName name="PERTRANS93_" localSheetId="45">#REF!</definedName>
    <definedName name="PERTRANS93_" localSheetId="56">#REF!</definedName>
    <definedName name="PERTRANS93_" localSheetId="59">#REF!</definedName>
    <definedName name="PERTRANS93_" localSheetId="62">#REF!</definedName>
    <definedName name="PERTRANS93_" localSheetId="78">#REF!</definedName>
    <definedName name="PERTRANS93_" localSheetId="80">#REF!</definedName>
    <definedName name="PERTRANS93_" localSheetId="83">#REF!</definedName>
    <definedName name="PERTRANS93_" localSheetId="86">#REF!</definedName>
    <definedName name="PERTRANS93_" localSheetId="46">#REF!</definedName>
    <definedName name="PERTRANS93_" localSheetId="183">#REF!</definedName>
    <definedName name="PERTRANS93_" localSheetId="41">#REF!</definedName>
    <definedName name="PERTRANS93_" localSheetId="43">#REF!</definedName>
    <definedName name="PERTRANS93_">#REF!</definedName>
    <definedName name="PERTRANS94_" localSheetId="185">#REF!</definedName>
    <definedName name="PERTRANS94_" localSheetId="188">#REF!</definedName>
    <definedName name="PERTRANS94_" localSheetId="7">#REF!</definedName>
    <definedName name="PERTRANS94_" localSheetId="9">#REF!</definedName>
    <definedName name="PERTRANS94_" localSheetId="22">#REF!</definedName>
    <definedName name="PERTRANS94_" localSheetId="45">#REF!</definedName>
    <definedName name="PERTRANS94_" localSheetId="56">#REF!</definedName>
    <definedName name="PERTRANS94_" localSheetId="59">#REF!</definedName>
    <definedName name="PERTRANS94_" localSheetId="62">#REF!</definedName>
    <definedName name="PERTRANS94_" localSheetId="78">#REF!</definedName>
    <definedName name="PERTRANS94_" localSheetId="80">#REF!</definedName>
    <definedName name="PERTRANS94_" localSheetId="83">#REF!</definedName>
    <definedName name="PERTRANS94_" localSheetId="86">#REF!</definedName>
    <definedName name="PERTRANS94_" localSheetId="46">#REF!</definedName>
    <definedName name="PERTRANS94_" localSheetId="183">#REF!</definedName>
    <definedName name="PERTRANS94_" localSheetId="41">#REF!</definedName>
    <definedName name="PERTRANS94_" localSheetId="43">#REF!</definedName>
    <definedName name="PERTRANS94_">#REF!</definedName>
    <definedName name="PERTRANS95_" localSheetId="185">#REF!</definedName>
    <definedName name="PERTRANS95_" localSheetId="188">#REF!</definedName>
    <definedName name="PERTRANS95_" localSheetId="7">#REF!</definedName>
    <definedName name="PERTRANS95_" localSheetId="9">#REF!</definedName>
    <definedName name="PERTRANS95_" localSheetId="22">#REF!</definedName>
    <definedName name="PERTRANS95_" localSheetId="45">#REF!</definedName>
    <definedName name="PERTRANS95_" localSheetId="56">#REF!</definedName>
    <definedName name="PERTRANS95_" localSheetId="59">#REF!</definedName>
    <definedName name="PERTRANS95_" localSheetId="62">#REF!</definedName>
    <definedName name="PERTRANS95_" localSheetId="78">#REF!</definedName>
    <definedName name="PERTRANS95_" localSheetId="80">#REF!</definedName>
    <definedName name="PERTRANS95_" localSheetId="83">#REF!</definedName>
    <definedName name="PERTRANS95_" localSheetId="86">#REF!</definedName>
    <definedName name="PERTRANS95_" localSheetId="46">#REF!</definedName>
    <definedName name="PERTRANS95_" localSheetId="183">#REF!</definedName>
    <definedName name="PERTRANS95_" localSheetId="41">#REF!</definedName>
    <definedName name="PERTRANS95_" localSheetId="43">#REF!</definedName>
    <definedName name="PERTRANS95_">#REF!</definedName>
    <definedName name="PERTRANS96_" localSheetId="185">#REF!</definedName>
    <definedName name="PERTRANS96_" localSheetId="188">#REF!</definedName>
    <definedName name="PERTRANS96_" localSheetId="7">#REF!</definedName>
    <definedName name="PERTRANS96_" localSheetId="9">#REF!</definedName>
    <definedName name="PERTRANS96_" localSheetId="22">#REF!</definedName>
    <definedName name="PERTRANS96_" localSheetId="45">#REF!</definedName>
    <definedName name="PERTRANS96_" localSheetId="56">#REF!</definedName>
    <definedName name="PERTRANS96_" localSheetId="59">#REF!</definedName>
    <definedName name="PERTRANS96_" localSheetId="62">#REF!</definedName>
    <definedName name="PERTRANS96_" localSheetId="78">#REF!</definedName>
    <definedName name="PERTRANS96_" localSheetId="80">#REF!</definedName>
    <definedName name="PERTRANS96_" localSheetId="83">#REF!</definedName>
    <definedName name="PERTRANS96_" localSheetId="86">#REF!</definedName>
    <definedName name="PERTRANS96_" localSheetId="46">#REF!</definedName>
    <definedName name="PERTRANS96_" localSheetId="183">#REF!</definedName>
    <definedName name="PERTRANS96_" localSheetId="41">#REF!</definedName>
    <definedName name="PERTRANS96_" localSheetId="43">#REF!</definedName>
    <definedName name="PERTRANS96_">#REF!</definedName>
    <definedName name="PERTRANS97_" localSheetId="185">#REF!</definedName>
    <definedName name="PERTRANS97_" localSheetId="188">#REF!</definedName>
    <definedName name="PERTRANS97_" localSheetId="7">#REF!</definedName>
    <definedName name="PERTRANS97_" localSheetId="9">#REF!</definedName>
    <definedName name="PERTRANS97_" localSheetId="22">#REF!</definedName>
    <definedName name="PERTRANS97_" localSheetId="45">#REF!</definedName>
    <definedName name="PERTRANS97_" localSheetId="56">#REF!</definedName>
    <definedName name="PERTRANS97_" localSheetId="59">#REF!</definedName>
    <definedName name="PERTRANS97_" localSheetId="62">#REF!</definedName>
    <definedName name="PERTRANS97_" localSheetId="78">#REF!</definedName>
    <definedName name="PERTRANS97_" localSheetId="80">#REF!</definedName>
    <definedName name="PERTRANS97_" localSheetId="83">#REF!</definedName>
    <definedName name="PERTRANS97_" localSheetId="86">#REF!</definedName>
    <definedName name="PERTRANS97_" localSheetId="46">#REF!</definedName>
    <definedName name="PERTRANS97_" localSheetId="183">#REF!</definedName>
    <definedName name="PERTRANS97_" localSheetId="41">#REF!</definedName>
    <definedName name="PERTRANS97_" localSheetId="43">#REF!</definedName>
    <definedName name="PERTRANS97_">#REF!</definedName>
    <definedName name="PERTRANS98_" localSheetId="185">#REF!</definedName>
    <definedName name="PERTRANS98_" localSheetId="188">#REF!</definedName>
    <definedName name="PERTRANS98_" localSheetId="7">#REF!</definedName>
    <definedName name="PERTRANS98_" localSheetId="9">#REF!</definedName>
    <definedName name="PERTRANS98_" localSheetId="22">#REF!</definedName>
    <definedName name="PERTRANS98_" localSheetId="45">#REF!</definedName>
    <definedName name="PERTRANS98_" localSheetId="56">#REF!</definedName>
    <definedName name="PERTRANS98_" localSheetId="59">#REF!</definedName>
    <definedName name="PERTRANS98_" localSheetId="62">#REF!</definedName>
    <definedName name="PERTRANS98_" localSheetId="78">#REF!</definedName>
    <definedName name="PERTRANS98_" localSheetId="80">#REF!</definedName>
    <definedName name="PERTRANS98_" localSheetId="83">#REF!</definedName>
    <definedName name="PERTRANS98_" localSheetId="86">#REF!</definedName>
    <definedName name="PERTRANS98_" localSheetId="46">#REF!</definedName>
    <definedName name="PERTRANS98_" localSheetId="183">#REF!</definedName>
    <definedName name="PERTRANS98_" localSheetId="41">#REF!</definedName>
    <definedName name="PERTRANS98_" localSheetId="43">#REF!</definedName>
    <definedName name="PERTRANS98_">#REF!</definedName>
    <definedName name="PERTRANS99_" localSheetId="185">#REF!</definedName>
    <definedName name="PERTRANS99_" localSheetId="188">#REF!</definedName>
    <definedName name="PERTRANS99_" localSheetId="7">#REF!</definedName>
    <definedName name="PERTRANS99_" localSheetId="9">#REF!</definedName>
    <definedName name="PERTRANS99_" localSheetId="22">#REF!</definedName>
    <definedName name="PERTRANS99_" localSheetId="45">#REF!</definedName>
    <definedName name="PERTRANS99_" localSheetId="56">#REF!</definedName>
    <definedName name="PERTRANS99_" localSheetId="59">#REF!</definedName>
    <definedName name="PERTRANS99_" localSheetId="62">#REF!</definedName>
    <definedName name="PERTRANS99_" localSheetId="78">#REF!</definedName>
    <definedName name="PERTRANS99_" localSheetId="80">#REF!</definedName>
    <definedName name="PERTRANS99_" localSheetId="83">#REF!</definedName>
    <definedName name="PERTRANS99_" localSheetId="86">#REF!</definedName>
    <definedName name="PERTRANS99_" localSheetId="46">#REF!</definedName>
    <definedName name="PERTRANS99_" localSheetId="183">#REF!</definedName>
    <definedName name="PERTRANS99_" localSheetId="41">#REF!</definedName>
    <definedName name="PERTRANS99_" localSheetId="43">#REF!</definedName>
    <definedName name="PERTRANS99_">#REF!</definedName>
    <definedName name="peso95015" localSheetId="7">#REF!</definedName>
    <definedName name="peso95015" localSheetId="22">#REF!</definedName>
    <definedName name="peso95015" localSheetId="41">#REF!</definedName>
    <definedName name="peso95015" localSheetId="43">#REF!</definedName>
    <definedName name="peso95015">#REF!</definedName>
    <definedName name="PESOS" localSheetId="7">#REF!</definedName>
    <definedName name="PESOS" localSheetId="9">#REF!</definedName>
    <definedName name="PESOS" localSheetId="22">#REF!</definedName>
    <definedName name="PESOS" localSheetId="45">#REF!</definedName>
    <definedName name="PESOS" localSheetId="46">#REF!</definedName>
    <definedName name="PESOS" localSheetId="41">#REF!</definedName>
    <definedName name="PESOS" localSheetId="43">#REF!</definedName>
    <definedName name="PESOS">#REF!</definedName>
    <definedName name="PESOS___DOLARES" localSheetId="7">#REF!</definedName>
    <definedName name="PESOS___DOLARES" localSheetId="9">#REF!</definedName>
    <definedName name="PESOS___DOLARES" localSheetId="22">#REF!</definedName>
    <definedName name="PESOS___DOLARES" localSheetId="45">#REF!</definedName>
    <definedName name="PESOS___DOLARES" localSheetId="46">#REF!</definedName>
    <definedName name="PESOS___DOLARES" localSheetId="41">#REF!</definedName>
    <definedName name="PESOS___DOLARES" localSheetId="43">#REF!</definedName>
    <definedName name="PESOS___DOLARES">#REF!</definedName>
    <definedName name="PESOS_DOLARES" localSheetId="7">#REF!</definedName>
    <definedName name="PESOS_DOLARES" localSheetId="9">#REF!</definedName>
    <definedName name="PESOS_DOLARES" localSheetId="22">#REF!</definedName>
    <definedName name="PESOS_DOLARES" localSheetId="45">#REF!</definedName>
    <definedName name="PESOS_DOLARES" localSheetId="46">#REF!</definedName>
    <definedName name="PESOS_DOLARES" localSheetId="41">#REF!</definedName>
    <definedName name="PESOS_DOLARES" localSheetId="43">#REF!</definedName>
    <definedName name="PESOS_DOLARES">#REF!</definedName>
    <definedName name="PIB" localSheetId="185">#REF!</definedName>
    <definedName name="PIB" localSheetId="188">#REF!</definedName>
    <definedName name="PIB" localSheetId="7">#REF!</definedName>
    <definedName name="PIB" localSheetId="9">#REF!</definedName>
    <definedName name="PIB" localSheetId="22">#REF!</definedName>
    <definedName name="PIB" localSheetId="45">#REF!</definedName>
    <definedName name="PIB" localSheetId="56">#REF!</definedName>
    <definedName name="PIB" localSheetId="59">#REF!</definedName>
    <definedName name="PIB" localSheetId="62">#REF!</definedName>
    <definedName name="PIB" localSheetId="78">#REF!</definedName>
    <definedName name="PIB" localSheetId="80">#REF!</definedName>
    <definedName name="PIB" localSheetId="83">#REF!</definedName>
    <definedName name="PIB" localSheetId="86">#REF!</definedName>
    <definedName name="PIB" localSheetId="46">#REF!</definedName>
    <definedName name="PIB" localSheetId="183">#REF!</definedName>
    <definedName name="PIB" localSheetId="41">#REF!</definedName>
    <definedName name="PIB" localSheetId="43">#REF!</definedName>
    <definedName name="PIB">#REF!</definedName>
    <definedName name="PIB00" localSheetId="187">#REF!</definedName>
    <definedName name="PIB00" localSheetId="188">#REF!</definedName>
    <definedName name="PIB00" localSheetId="7">#REF!</definedName>
    <definedName name="PIB00" localSheetId="9">#REF!</definedName>
    <definedName name="PIB00" localSheetId="18">#REF!</definedName>
    <definedName name="PIB00" localSheetId="19">#REF!</definedName>
    <definedName name="PIB00" localSheetId="20">#REF!</definedName>
    <definedName name="PIB00" localSheetId="21">#REF!</definedName>
    <definedName name="PIB00" localSheetId="22">#REF!</definedName>
    <definedName name="PIB00" localSheetId="45">#REF!</definedName>
    <definedName name="PIB00" localSheetId="54">#REF!</definedName>
    <definedName name="PIB00" localSheetId="46">#REF!</definedName>
    <definedName name="PIB00" localSheetId="41">#REF!</definedName>
    <definedName name="PIB00" localSheetId="43">#REF!</definedName>
    <definedName name="PIB00">#REF!</definedName>
    <definedName name="PIB00_" localSheetId="187">#REF!</definedName>
    <definedName name="PIB00_" localSheetId="188">#REF!</definedName>
    <definedName name="PIB00_" localSheetId="7">#REF!</definedName>
    <definedName name="PIB00_" localSheetId="9">#REF!</definedName>
    <definedName name="PIB00_" localSheetId="18">#REF!</definedName>
    <definedName name="PIB00_" localSheetId="19">#REF!</definedName>
    <definedName name="PIB00_" localSheetId="20">#REF!</definedName>
    <definedName name="PIB00_" localSheetId="21">#REF!</definedName>
    <definedName name="PIB00_" localSheetId="22">#REF!</definedName>
    <definedName name="PIB00_" localSheetId="45">#REF!</definedName>
    <definedName name="PIB00_" localSheetId="46">#REF!</definedName>
    <definedName name="PIB00_" localSheetId="41">#REF!</definedName>
    <definedName name="PIB00_" localSheetId="43">#REF!</definedName>
    <definedName name="PIB00_">#REF!</definedName>
    <definedName name="PIB93_" localSheetId="187">#REF!</definedName>
    <definedName name="PIB93_" localSheetId="188">#REF!</definedName>
    <definedName name="PIB93_" localSheetId="7">#REF!</definedName>
    <definedName name="PIB93_" localSheetId="9">#REF!</definedName>
    <definedName name="PIB93_" localSheetId="18">#REF!</definedName>
    <definedName name="PIB93_" localSheetId="19">#REF!</definedName>
    <definedName name="PIB93_" localSheetId="20">#REF!</definedName>
    <definedName name="PIB93_" localSheetId="21">#REF!</definedName>
    <definedName name="PIB93_" localSheetId="22">#REF!</definedName>
    <definedName name="PIB93_" localSheetId="45">#REF!</definedName>
    <definedName name="PIB93_" localSheetId="46">#REF!</definedName>
    <definedName name="PIB93_" localSheetId="41">#REF!</definedName>
    <definedName name="PIB93_" localSheetId="43">#REF!</definedName>
    <definedName name="PIB93_">#REF!</definedName>
    <definedName name="PIB94_" localSheetId="187">#REF!</definedName>
    <definedName name="PIB94_" localSheetId="188">#REF!</definedName>
    <definedName name="PIB94_" localSheetId="7">#REF!</definedName>
    <definedName name="PIB94_" localSheetId="9">#REF!</definedName>
    <definedName name="PIB94_" localSheetId="22">#REF!</definedName>
    <definedName name="PIB94_" localSheetId="45">#REF!</definedName>
    <definedName name="PIB94_" localSheetId="46">#REF!</definedName>
    <definedName name="PIB94_" localSheetId="41">#REF!</definedName>
    <definedName name="PIB94_" localSheetId="43">#REF!</definedName>
    <definedName name="PIB94_">#REF!</definedName>
    <definedName name="PIB95_" localSheetId="187">#REF!</definedName>
    <definedName name="PIB95_" localSheetId="188">#REF!</definedName>
    <definedName name="PIB95_" localSheetId="7">#REF!</definedName>
    <definedName name="PIB95_" localSheetId="9">#REF!</definedName>
    <definedName name="PIB95_" localSheetId="22">#REF!</definedName>
    <definedName name="PIB95_" localSheetId="45">#REF!</definedName>
    <definedName name="PIB95_" localSheetId="46">#REF!</definedName>
    <definedName name="PIB95_" localSheetId="41">#REF!</definedName>
    <definedName name="PIB95_" localSheetId="43">#REF!</definedName>
    <definedName name="PIB95_">#REF!</definedName>
    <definedName name="PIB96_" localSheetId="187">#REF!</definedName>
    <definedName name="PIB96_" localSheetId="188">#REF!</definedName>
    <definedName name="PIB96_" localSheetId="7">#REF!</definedName>
    <definedName name="PIB96_" localSheetId="9">#REF!</definedName>
    <definedName name="PIB96_" localSheetId="22">#REF!</definedName>
    <definedName name="PIB96_" localSheetId="45">#REF!</definedName>
    <definedName name="PIB96_" localSheetId="46">#REF!</definedName>
    <definedName name="PIB96_" localSheetId="41">#REF!</definedName>
    <definedName name="PIB96_" localSheetId="43">#REF!</definedName>
    <definedName name="PIB96_">#REF!</definedName>
    <definedName name="PIB97_" localSheetId="187">#REF!</definedName>
    <definedName name="PIB97_" localSheetId="188">#REF!</definedName>
    <definedName name="PIB97_" localSheetId="7">#REF!</definedName>
    <definedName name="PIB97_" localSheetId="9">#REF!</definedName>
    <definedName name="PIB97_" localSheetId="22">#REF!</definedName>
    <definedName name="PIB97_" localSheetId="45">#REF!</definedName>
    <definedName name="PIB97_" localSheetId="46">#REF!</definedName>
    <definedName name="PIB97_" localSheetId="41">#REF!</definedName>
    <definedName name="PIB97_" localSheetId="43">#REF!</definedName>
    <definedName name="PIB97_">#REF!</definedName>
    <definedName name="PIB98_" localSheetId="187">#REF!</definedName>
    <definedName name="PIB98_" localSheetId="188">#REF!</definedName>
    <definedName name="PIB98_" localSheetId="7">#REF!</definedName>
    <definedName name="PIB98_" localSheetId="9">#REF!</definedName>
    <definedName name="PIB98_" localSheetId="22">#REF!</definedName>
    <definedName name="PIB98_" localSheetId="45">#REF!</definedName>
    <definedName name="PIB98_" localSheetId="46">#REF!</definedName>
    <definedName name="PIB98_" localSheetId="41">#REF!</definedName>
    <definedName name="PIB98_" localSheetId="43">#REF!</definedName>
    <definedName name="PIB98_">#REF!</definedName>
    <definedName name="PIB99_" localSheetId="187">#REF!</definedName>
    <definedName name="PIB99_" localSheetId="188">#REF!</definedName>
    <definedName name="PIB99_" localSheetId="7">#REF!</definedName>
    <definedName name="PIB99_" localSheetId="9">#REF!</definedName>
    <definedName name="PIB99_" localSheetId="22">#REF!</definedName>
    <definedName name="PIB99_" localSheetId="45">#REF!</definedName>
    <definedName name="PIB99_" localSheetId="46">#REF!</definedName>
    <definedName name="PIB99_" localSheetId="41">#REF!</definedName>
    <definedName name="PIB99_" localSheetId="43">#REF!</definedName>
    <definedName name="PIB99_">#REF!</definedName>
    <definedName name="PICN_00_REAF_98" localSheetId="7">#REF!</definedName>
    <definedName name="PICN_00_REAF_98" localSheetId="9">#REF!</definedName>
    <definedName name="PICN_00_REAF_98" localSheetId="22">#REF!</definedName>
    <definedName name="PICN_00_REAF_98" localSheetId="32">#REF!</definedName>
    <definedName name="PICN_00_REAF_98" localSheetId="34">#REF!</definedName>
    <definedName name="PICN_00_REAF_98" localSheetId="36">#REF!</definedName>
    <definedName name="PICN_00_REAF_98" localSheetId="39">#REF!</definedName>
    <definedName name="PICN_00_REAF_98" localSheetId="45">#REF!</definedName>
    <definedName name="PICN_00_REAF_98" localSheetId="46">#REF!</definedName>
    <definedName name="PICN_00_REAF_98" localSheetId="37">#REF!</definedName>
    <definedName name="PICN_00_REAF_98" localSheetId="38">#REF!</definedName>
    <definedName name="PICN_00_REAF_98" localSheetId="40">#REF!</definedName>
    <definedName name="PICN_00_REAF_98" localSheetId="33">#REF!</definedName>
    <definedName name="PICN_00_REAF_98" localSheetId="35">#REF!</definedName>
    <definedName name="PICN_00_REAF_98" localSheetId="41">#REF!</definedName>
    <definedName name="PICN_00_REAF_98" localSheetId="43">#REF!</definedName>
    <definedName name="PICN_00_REAF_98">#REF!</definedName>
    <definedName name="PICN_01_RESERVA" localSheetId="7">#REF!</definedName>
    <definedName name="PICN_01_RESERVA" localSheetId="9">#REF!</definedName>
    <definedName name="PICN_01_RESERVA" localSheetId="22">#REF!</definedName>
    <definedName name="PICN_01_RESERVA" localSheetId="32">#REF!</definedName>
    <definedName name="PICN_01_RESERVA" localSheetId="34">#REF!</definedName>
    <definedName name="PICN_01_RESERVA" localSheetId="36">#REF!</definedName>
    <definedName name="PICN_01_RESERVA" localSheetId="39">#REF!</definedName>
    <definedName name="PICN_01_RESERVA" localSheetId="45">#REF!</definedName>
    <definedName name="PICN_01_RESERVA" localSheetId="46">#REF!</definedName>
    <definedName name="PICN_01_RESERVA" localSheetId="37">#REF!</definedName>
    <definedName name="PICN_01_RESERVA" localSheetId="38">#REF!</definedName>
    <definedName name="PICN_01_RESERVA" localSheetId="40">#REF!</definedName>
    <definedName name="PICN_01_RESERVA" localSheetId="33">#REF!</definedName>
    <definedName name="PICN_01_RESERVA" localSheetId="35">#REF!</definedName>
    <definedName name="PICN_01_RESERVA" localSheetId="41">#REF!</definedName>
    <definedName name="PICN_01_RESERVA" localSheetId="43">#REF!</definedName>
    <definedName name="PICN_01_RESERVA">#REF!</definedName>
    <definedName name="PICN_94" localSheetId="7">#REF!</definedName>
    <definedName name="PICN_94" localSheetId="9">#REF!</definedName>
    <definedName name="PICN_94" localSheetId="22">#REF!</definedName>
    <definedName name="PICN_94" localSheetId="32">#REF!</definedName>
    <definedName name="PICN_94" localSheetId="34">#REF!</definedName>
    <definedName name="PICN_94" localSheetId="36">#REF!</definedName>
    <definedName name="PICN_94" localSheetId="39">#REF!</definedName>
    <definedName name="PICN_94" localSheetId="45">#REF!</definedName>
    <definedName name="PICN_94" localSheetId="46">#REF!</definedName>
    <definedName name="PICN_94" localSheetId="37">#REF!</definedName>
    <definedName name="PICN_94" localSheetId="38">#REF!</definedName>
    <definedName name="PICN_94" localSheetId="40">#REF!</definedName>
    <definedName name="PICN_94" localSheetId="33">#REF!</definedName>
    <definedName name="PICN_94" localSheetId="35">#REF!</definedName>
    <definedName name="PICN_94" localSheetId="41">#REF!</definedName>
    <definedName name="PICN_94" localSheetId="43">#REF!</definedName>
    <definedName name="PICN_94">#REF!</definedName>
    <definedName name="PICN_95" localSheetId="7">#REF!</definedName>
    <definedName name="PICN_95" localSheetId="9">#REF!</definedName>
    <definedName name="PICN_95" localSheetId="22">#REF!</definedName>
    <definedName name="PICN_95" localSheetId="45">#REF!</definedName>
    <definedName name="PICN_95" localSheetId="46">#REF!</definedName>
    <definedName name="PICN_95" localSheetId="41">#REF!</definedName>
    <definedName name="PICN_95" localSheetId="43">#REF!</definedName>
    <definedName name="PICN_95">#REF!</definedName>
    <definedName name="PICN_96" localSheetId="7">#REF!</definedName>
    <definedName name="PICN_96" localSheetId="9">#REF!</definedName>
    <definedName name="PICN_96" localSheetId="22">#REF!</definedName>
    <definedName name="PICN_96" localSheetId="45">#REF!</definedName>
    <definedName name="PICN_96" localSheetId="46">#REF!</definedName>
    <definedName name="PICN_96" localSheetId="41">#REF!</definedName>
    <definedName name="PICN_96" localSheetId="43">#REF!</definedName>
    <definedName name="PICN_96">#REF!</definedName>
    <definedName name="PICN_97" localSheetId="7">#REF!</definedName>
    <definedName name="PICN_97" localSheetId="9">#REF!</definedName>
    <definedName name="PICN_97" localSheetId="22">#REF!</definedName>
    <definedName name="PICN_97" localSheetId="45">#REF!</definedName>
    <definedName name="PICN_97" localSheetId="46">#REF!</definedName>
    <definedName name="PICN_97" localSheetId="41">#REF!</definedName>
    <definedName name="PICN_97" localSheetId="43">#REF!</definedName>
    <definedName name="PICN_97">#REF!</definedName>
    <definedName name="PICN_98" localSheetId="7">#REF!</definedName>
    <definedName name="PICN_98" localSheetId="9">#REF!</definedName>
    <definedName name="PICN_98" localSheetId="22">#REF!</definedName>
    <definedName name="PICN_98" localSheetId="45">#REF!</definedName>
    <definedName name="PICN_98" localSheetId="46">#REF!</definedName>
    <definedName name="PICN_98" localSheetId="41">#REF!</definedName>
    <definedName name="PICN_98" localSheetId="43">#REF!</definedName>
    <definedName name="PICN_98">#REF!</definedName>
    <definedName name="PICN_99_REF_97" localSheetId="7">#REF!</definedName>
    <definedName name="PICN_99_REF_97" localSheetId="9">#REF!</definedName>
    <definedName name="PICN_99_REF_97" localSheetId="22">#REF!</definedName>
    <definedName name="PICN_99_REF_97" localSheetId="45">#REF!</definedName>
    <definedName name="PICN_99_REF_97" localSheetId="46">#REF!</definedName>
    <definedName name="PICN_99_REF_97" localSheetId="41">#REF!</definedName>
    <definedName name="PICN_99_REF_97" localSheetId="43">#REF!</definedName>
    <definedName name="PICN_99_REF_97">#REF!</definedName>
    <definedName name="piuu" localSheetId="7" hidden="1">{"INGRESOS DOLARES",#N/A,FALSE,"informes"}</definedName>
    <definedName name="piuu" localSheetId="8" hidden="1">{"INGRESOS DOLARES",#N/A,FALSE,"informes"}</definedName>
    <definedName name="piuu" localSheetId="11" hidden="1">{"INGRESOS DOLARES",#N/A,FALSE,"informes"}</definedName>
    <definedName name="piuu" localSheetId="12" hidden="1">{"INGRESOS DOLARES",#N/A,FALSE,"informes"}</definedName>
    <definedName name="piuu" localSheetId="13" hidden="1">{"INGRESOS DOLARES",#N/A,FALSE,"informes"}</definedName>
    <definedName name="piuu" localSheetId="14" hidden="1">{"INGRESOS DOLARES",#N/A,FALSE,"informes"}</definedName>
    <definedName name="piuu" localSheetId="15" hidden="1">{"INGRESOS DOLARES",#N/A,FALSE,"informes"}</definedName>
    <definedName name="piuu" localSheetId="16" hidden="1">{"INGRESOS DOLARES",#N/A,FALSE,"informes"}</definedName>
    <definedName name="piuu" localSheetId="17" hidden="1">{"INGRESOS DOLARES",#N/A,FALSE,"informes"}</definedName>
    <definedName name="piuu" localSheetId="18" hidden="1">{"INGRESOS DOLARES",#N/A,FALSE,"informes"}</definedName>
    <definedName name="piuu" localSheetId="19" hidden="1">{"INGRESOS DOLARES",#N/A,FALSE,"informes"}</definedName>
    <definedName name="piuu" localSheetId="20" hidden="1">{"INGRESOS DOLARES",#N/A,FALSE,"informes"}</definedName>
    <definedName name="piuu" localSheetId="21" hidden="1">{"INGRESOS DOLARES",#N/A,FALSE,"informes"}</definedName>
    <definedName name="piuu" localSheetId="22" hidden="1">{"INGRESOS DOLARES",#N/A,FALSE,"informes"}</definedName>
    <definedName name="piuu" localSheetId="29" hidden="1">{"INGRESOS DOLARES",#N/A,FALSE,"informes"}</definedName>
    <definedName name="piuu" localSheetId="32" hidden="1">{"INGRESOS DOLARES",#N/A,FALSE,"informes"}</definedName>
    <definedName name="piuu" localSheetId="34" hidden="1">{"INGRESOS DOLARES",#N/A,FALSE,"informes"}</definedName>
    <definedName name="piuu" localSheetId="36" hidden="1">{"INGRESOS DOLARES",#N/A,FALSE,"informes"}</definedName>
    <definedName name="piuu" localSheetId="39" hidden="1">{"INGRESOS DOLARES",#N/A,FALSE,"informes"}</definedName>
    <definedName name="piuu" localSheetId="45" hidden="1">{"INGRESOS DOLARES",#N/A,FALSE,"informes"}</definedName>
    <definedName name="piuu" localSheetId="46" hidden="1">{"INGRESOS DOLARES",#N/A,FALSE,"informes"}</definedName>
    <definedName name="piuu" localSheetId="37" hidden="1">{"INGRESOS DOLARES",#N/A,FALSE,"informes"}</definedName>
    <definedName name="piuu" localSheetId="38" hidden="1">{"INGRESOS DOLARES",#N/A,FALSE,"informes"}</definedName>
    <definedName name="piuu" localSheetId="40" hidden="1">{"INGRESOS DOLARES",#N/A,FALSE,"informes"}</definedName>
    <definedName name="piuu" localSheetId="23" hidden="1">{"INGRESOS DOLARES",#N/A,FALSE,"informes"}</definedName>
    <definedName name="piuu" localSheetId="24" hidden="1">{"INGRESOS DOLARES",#N/A,FALSE,"informes"}</definedName>
    <definedName name="piuu" localSheetId="25" hidden="1">{"INGRESOS DOLARES",#N/A,FALSE,"informes"}</definedName>
    <definedName name="piuu" localSheetId="26" hidden="1">{"INGRESOS DOLARES",#N/A,FALSE,"informes"}</definedName>
    <definedName name="piuu" localSheetId="27" hidden="1">{"INGRESOS DOLARES",#N/A,FALSE,"informes"}</definedName>
    <definedName name="piuu" localSheetId="28" hidden="1">{"INGRESOS DOLARES",#N/A,FALSE,"informes"}</definedName>
    <definedName name="piuu" localSheetId="33" hidden="1">{"INGRESOS DOLARES",#N/A,FALSE,"informes"}</definedName>
    <definedName name="piuu" localSheetId="35" hidden="1">{"INGRESOS DOLARES",#N/A,FALSE,"informes"}</definedName>
    <definedName name="piuu" localSheetId="41" hidden="1">{"INGRESOS DOLARES",#N/A,FALSE,"informes"}</definedName>
    <definedName name="piuu" localSheetId="43" hidden="1">{"INGRESOS DOLARES",#N/A,FALSE,"informes"}</definedName>
    <definedName name="piuu" hidden="1">{"INGRESOS DOLARES",#N/A,FALSE,"informes"}</definedName>
    <definedName name="PLANILLA" localSheetId="7">#REF!</definedName>
    <definedName name="PLANILLA" localSheetId="41">#REF!</definedName>
    <definedName name="PLANILLA" localSheetId="43">#REF!</definedName>
    <definedName name="PLANILLA">#REF!</definedName>
    <definedName name="PM" localSheetId="7">#REF!</definedName>
    <definedName name="PM" localSheetId="22">#REF!</definedName>
    <definedName name="PM" localSheetId="41">#REF!</definedName>
    <definedName name="PM" localSheetId="43">#REF!</definedName>
    <definedName name="PM">#REF!</definedName>
    <definedName name="PMES01" localSheetId="7" hidden="1">{#N/A,#N/A,FALSE,"informes"}</definedName>
    <definedName name="PMES01" localSheetId="8" hidden="1">{#N/A,#N/A,FALSE,"informes"}</definedName>
    <definedName name="PMES01" localSheetId="10" hidden="1">{#N/A,#N/A,FALSE,"informes"}</definedName>
    <definedName name="PMES01" localSheetId="11" hidden="1">{#N/A,#N/A,FALSE,"informes"}</definedName>
    <definedName name="PMES01" localSheetId="12" hidden="1">{#N/A,#N/A,FALSE,"informes"}</definedName>
    <definedName name="PMES01" localSheetId="13" hidden="1">{#N/A,#N/A,FALSE,"informes"}</definedName>
    <definedName name="PMES01" localSheetId="14" hidden="1">{#N/A,#N/A,FALSE,"informes"}</definedName>
    <definedName name="PMES01" localSheetId="15" hidden="1">{#N/A,#N/A,FALSE,"informes"}</definedName>
    <definedName name="PMES01" localSheetId="17" hidden="1">{#N/A,#N/A,FALSE,"informes"}</definedName>
    <definedName name="PMES01" localSheetId="18" hidden="1">{#N/A,#N/A,FALSE,"informes"}</definedName>
    <definedName name="PMES01" localSheetId="19" hidden="1">{#N/A,#N/A,FALSE,"informes"}</definedName>
    <definedName name="PMES01" localSheetId="20" hidden="1">{#N/A,#N/A,FALSE,"informes"}</definedName>
    <definedName name="PMES01" localSheetId="21" hidden="1">{#N/A,#N/A,FALSE,"informes"}</definedName>
    <definedName name="PMES01" localSheetId="22" hidden="1">{#N/A,#N/A,FALSE,"informes"}</definedName>
    <definedName name="PMES01" localSheetId="29" hidden="1">{#N/A,#N/A,FALSE,"informes"}</definedName>
    <definedName name="PMES01" localSheetId="32" hidden="1">{#N/A,#N/A,FALSE,"informes"}</definedName>
    <definedName name="PMES01" localSheetId="34" hidden="1">{#N/A,#N/A,FALSE,"informes"}</definedName>
    <definedName name="PMES01" localSheetId="36" hidden="1">{#N/A,#N/A,FALSE,"informes"}</definedName>
    <definedName name="PMES01" localSheetId="39" hidden="1">{#N/A,#N/A,FALSE,"informes"}</definedName>
    <definedName name="PMES01" localSheetId="45" hidden="1">{#N/A,#N/A,FALSE,"informes"}</definedName>
    <definedName name="PMES01" localSheetId="46" hidden="1">{#N/A,#N/A,FALSE,"informes"}</definedName>
    <definedName name="PMES01" localSheetId="37" hidden="1">{#N/A,#N/A,FALSE,"informes"}</definedName>
    <definedName name="PMES01" localSheetId="38" hidden="1">{#N/A,#N/A,FALSE,"informes"}</definedName>
    <definedName name="PMES01" localSheetId="40" hidden="1">{#N/A,#N/A,FALSE,"informes"}</definedName>
    <definedName name="PMES01" localSheetId="23" hidden="1">{#N/A,#N/A,FALSE,"informes"}</definedName>
    <definedName name="PMES01" localSheetId="24" hidden="1">{#N/A,#N/A,FALSE,"informes"}</definedName>
    <definedName name="PMES01" localSheetId="25" hidden="1">{#N/A,#N/A,FALSE,"informes"}</definedName>
    <definedName name="PMES01" localSheetId="26" hidden="1">{#N/A,#N/A,FALSE,"informes"}</definedName>
    <definedName name="PMES01" localSheetId="27" hidden="1">{#N/A,#N/A,FALSE,"informes"}</definedName>
    <definedName name="PMES01" localSheetId="28" hidden="1">{#N/A,#N/A,FALSE,"informes"}</definedName>
    <definedName name="PMES01" localSheetId="33" hidden="1">{#N/A,#N/A,FALSE,"informes"}</definedName>
    <definedName name="PMES01" localSheetId="35" hidden="1">{#N/A,#N/A,FALSE,"informes"}</definedName>
    <definedName name="PMES01" localSheetId="41" hidden="1">{#N/A,#N/A,FALSE,"informes"}</definedName>
    <definedName name="PMES01" localSheetId="43" hidden="1">{#N/A,#N/A,FALSE,"informes"}</definedName>
    <definedName name="PMES01" hidden="1">{#N/A,#N/A,FALSE,"informes"}</definedName>
    <definedName name="PMES2" localSheetId="7" hidden="1">{"PAGOS DOLARES",#N/A,FALSE,"informes"}</definedName>
    <definedName name="PMES2" localSheetId="8" hidden="1">{"PAGOS DOLARES",#N/A,FALSE,"informes"}</definedName>
    <definedName name="PMES2" localSheetId="10" hidden="1">{"PAGOS DOLARES",#N/A,FALSE,"informes"}</definedName>
    <definedName name="PMES2" localSheetId="11" hidden="1">{"PAGOS DOLARES",#N/A,FALSE,"informes"}</definedName>
    <definedName name="PMES2" localSheetId="12" hidden="1">{"PAGOS DOLARES",#N/A,FALSE,"informes"}</definedName>
    <definedName name="PMES2" localSheetId="13" hidden="1">{"PAGOS DOLARES",#N/A,FALSE,"informes"}</definedName>
    <definedName name="PMES2" localSheetId="14" hidden="1">{"PAGOS DOLARES",#N/A,FALSE,"informes"}</definedName>
    <definedName name="PMES2" localSheetId="15" hidden="1">{"PAGOS DOLARES",#N/A,FALSE,"informes"}</definedName>
    <definedName name="PMES2" localSheetId="17" hidden="1">{"PAGOS DOLARES",#N/A,FALSE,"informes"}</definedName>
    <definedName name="PMES2" localSheetId="18" hidden="1">{"PAGOS DOLARES",#N/A,FALSE,"informes"}</definedName>
    <definedName name="PMES2" localSheetId="19" hidden="1">{"PAGOS DOLARES",#N/A,FALSE,"informes"}</definedName>
    <definedName name="PMES2" localSheetId="20" hidden="1">{"PAGOS DOLARES",#N/A,FALSE,"informes"}</definedName>
    <definedName name="PMES2" localSheetId="21" hidden="1">{"PAGOS DOLARES",#N/A,FALSE,"informes"}</definedName>
    <definedName name="PMES2" localSheetId="22" hidden="1">{"PAGOS DOLARES",#N/A,FALSE,"informes"}</definedName>
    <definedName name="PMES2" localSheetId="29" hidden="1">{"PAGOS DOLARES",#N/A,FALSE,"informes"}</definedName>
    <definedName name="PMES2" localSheetId="32" hidden="1">{"PAGOS DOLARES",#N/A,FALSE,"informes"}</definedName>
    <definedName name="PMES2" localSheetId="34" hidden="1">{"PAGOS DOLARES",#N/A,FALSE,"informes"}</definedName>
    <definedName name="PMES2" localSheetId="36" hidden="1">{"PAGOS DOLARES",#N/A,FALSE,"informes"}</definedName>
    <definedName name="PMES2" localSheetId="39" hidden="1">{"PAGOS DOLARES",#N/A,FALSE,"informes"}</definedName>
    <definedName name="PMES2" localSheetId="45" hidden="1">{"PAGOS DOLARES",#N/A,FALSE,"informes"}</definedName>
    <definedName name="PMES2" localSheetId="46" hidden="1">{"PAGOS DOLARES",#N/A,FALSE,"informes"}</definedName>
    <definedName name="PMES2" localSheetId="37" hidden="1">{"PAGOS DOLARES",#N/A,FALSE,"informes"}</definedName>
    <definedName name="PMES2" localSheetId="38" hidden="1">{"PAGOS DOLARES",#N/A,FALSE,"informes"}</definedName>
    <definedName name="PMES2" localSheetId="40" hidden="1">{"PAGOS DOLARES",#N/A,FALSE,"informes"}</definedName>
    <definedName name="PMES2" localSheetId="23" hidden="1">{"PAGOS DOLARES",#N/A,FALSE,"informes"}</definedName>
    <definedName name="PMES2" localSheetId="24" hidden="1">{"PAGOS DOLARES",#N/A,FALSE,"informes"}</definedName>
    <definedName name="PMES2" localSheetId="25" hidden="1">{"PAGOS DOLARES",#N/A,FALSE,"informes"}</definedName>
    <definedName name="PMES2" localSheetId="26" hidden="1">{"PAGOS DOLARES",#N/A,FALSE,"informes"}</definedName>
    <definedName name="PMES2" localSheetId="27" hidden="1">{"PAGOS DOLARES",#N/A,FALSE,"informes"}</definedName>
    <definedName name="PMES2" localSheetId="28" hidden="1">{"PAGOS DOLARES",#N/A,FALSE,"informes"}</definedName>
    <definedName name="PMES2" localSheetId="33" hidden="1">{"PAGOS DOLARES",#N/A,FALSE,"informes"}</definedName>
    <definedName name="PMES2" localSheetId="35" hidden="1">{"PAGOS DOLARES",#N/A,FALSE,"informes"}</definedName>
    <definedName name="PMES2" localSheetId="41" hidden="1">{"PAGOS DOLARES",#N/A,FALSE,"informes"}</definedName>
    <definedName name="PMES2" localSheetId="43" hidden="1">{"PAGOS DOLARES",#N/A,FALSE,"informes"}</definedName>
    <definedName name="PMES2" hidden="1">{"PAGOS DOLARES",#N/A,FALSE,"informes"}</definedName>
    <definedName name="PMG" localSheetId="22">#REF!</definedName>
    <definedName name="PMG" localSheetId="46">#REF!</definedName>
    <definedName name="PMG">#REF!</definedName>
    <definedName name="PONJRYIONJPEKHN" localSheetId="7" hidden="1">{#N/A,#N/A,FALSE,"informes"}</definedName>
    <definedName name="PONJRYIONJPEKHN" localSheetId="8" hidden="1">{#N/A,#N/A,FALSE,"informes"}</definedName>
    <definedName name="PONJRYIONJPEKHN" localSheetId="9" hidden="1">{#N/A,#N/A,FALSE,"informes"}</definedName>
    <definedName name="PONJRYIONJPEKHN" localSheetId="10" hidden="1">{#N/A,#N/A,FALSE,"informes"}</definedName>
    <definedName name="PONJRYIONJPEKHN" localSheetId="11" hidden="1">{#N/A,#N/A,FALSE,"informes"}</definedName>
    <definedName name="PONJRYIONJPEKHN" localSheetId="12" hidden="1">{#N/A,#N/A,FALSE,"informes"}</definedName>
    <definedName name="PONJRYIONJPEKHN" localSheetId="13" hidden="1">{#N/A,#N/A,FALSE,"informes"}</definedName>
    <definedName name="PONJRYIONJPEKHN" localSheetId="14" hidden="1">{#N/A,#N/A,FALSE,"informes"}</definedName>
    <definedName name="PONJRYIONJPEKHN" localSheetId="15" hidden="1">{#N/A,#N/A,FALSE,"informes"}</definedName>
    <definedName name="PONJRYIONJPEKHN" localSheetId="17" hidden="1">{#N/A,#N/A,FALSE,"informes"}</definedName>
    <definedName name="PONJRYIONJPEKHN" localSheetId="18" hidden="1">{#N/A,#N/A,FALSE,"informes"}</definedName>
    <definedName name="PONJRYIONJPEKHN" localSheetId="19" hidden="1">{#N/A,#N/A,FALSE,"informes"}</definedName>
    <definedName name="PONJRYIONJPEKHN" localSheetId="20" hidden="1">{#N/A,#N/A,FALSE,"informes"}</definedName>
    <definedName name="PONJRYIONJPEKHN" localSheetId="21" hidden="1">{#N/A,#N/A,FALSE,"informes"}</definedName>
    <definedName name="PONJRYIONJPEKHN" localSheetId="22" hidden="1">{#N/A,#N/A,FALSE,"informes"}</definedName>
    <definedName name="PONJRYIONJPEKHN" localSheetId="29" hidden="1">{#N/A,#N/A,FALSE,"informes"}</definedName>
    <definedName name="PONJRYIONJPEKHN" localSheetId="32" hidden="1">{#N/A,#N/A,FALSE,"informes"}</definedName>
    <definedName name="PONJRYIONJPEKHN" localSheetId="34" hidden="1">{#N/A,#N/A,FALSE,"informes"}</definedName>
    <definedName name="PONJRYIONJPEKHN" localSheetId="36" hidden="1">{#N/A,#N/A,FALSE,"informes"}</definedName>
    <definedName name="PONJRYIONJPEKHN" localSheetId="39" hidden="1">{#N/A,#N/A,FALSE,"informes"}</definedName>
    <definedName name="PONJRYIONJPEKHN" localSheetId="45" hidden="1">{#N/A,#N/A,FALSE,"informes"}</definedName>
    <definedName name="PONJRYIONJPEKHN" localSheetId="54" hidden="1">{#N/A,#N/A,FALSE,"informes"}</definedName>
    <definedName name="PONJRYIONJPEKHN" localSheetId="55" hidden="1">{#N/A,#N/A,FALSE,"informes"}</definedName>
    <definedName name="PONJRYIONJPEKHN" localSheetId="56" hidden="1">{#N/A,#N/A,FALSE,"informes"}</definedName>
    <definedName name="PONJRYIONJPEKHN" localSheetId="59" hidden="1">{#N/A,#N/A,FALSE,"informes"}</definedName>
    <definedName name="PONJRYIONJPEKHN" localSheetId="62" hidden="1">{#N/A,#N/A,FALSE,"informes"}</definedName>
    <definedName name="PONJRYIONJPEKHN" localSheetId="78" hidden="1">{#N/A,#N/A,FALSE,"informes"}</definedName>
    <definedName name="PONJRYIONJPEKHN" localSheetId="79" hidden="1">{#N/A,#N/A,FALSE,"informes"}</definedName>
    <definedName name="PONJRYIONJPEKHN" localSheetId="80" hidden="1">{#N/A,#N/A,FALSE,"informes"}</definedName>
    <definedName name="PONJRYIONJPEKHN" localSheetId="83" hidden="1">{#N/A,#N/A,FALSE,"informes"}</definedName>
    <definedName name="PONJRYIONJPEKHN" localSheetId="86" hidden="1">{#N/A,#N/A,FALSE,"informes"}</definedName>
    <definedName name="PONJRYIONJPEKHN" localSheetId="46" hidden="1">{#N/A,#N/A,FALSE,"informes"}</definedName>
    <definedName name="PONJRYIONJPEKHN" localSheetId="37" hidden="1">{#N/A,#N/A,FALSE,"informes"}</definedName>
    <definedName name="PONJRYIONJPEKHN" localSheetId="38" hidden="1">{#N/A,#N/A,FALSE,"informes"}</definedName>
    <definedName name="PONJRYIONJPEKHN" localSheetId="40" hidden="1">{#N/A,#N/A,FALSE,"informes"}</definedName>
    <definedName name="PONJRYIONJPEKHN" localSheetId="23" hidden="1">{#N/A,#N/A,FALSE,"informes"}</definedName>
    <definedName name="PONJRYIONJPEKHN" localSheetId="24" hidden="1">{#N/A,#N/A,FALSE,"informes"}</definedName>
    <definedName name="PONJRYIONJPEKHN" localSheetId="25" hidden="1">{#N/A,#N/A,FALSE,"informes"}</definedName>
    <definedName name="PONJRYIONJPEKHN" localSheetId="26" hidden="1">{#N/A,#N/A,FALSE,"informes"}</definedName>
    <definedName name="PONJRYIONJPEKHN" localSheetId="27" hidden="1">{#N/A,#N/A,FALSE,"informes"}</definedName>
    <definedName name="PONJRYIONJPEKHN" localSheetId="28" hidden="1">{#N/A,#N/A,FALSE,"informes"}</definedName>
    <definedName name="PONJRYIONJPEKHN" localSheetId="33" hidden="1">{#N/A,#N/A,FALSE,"informes"}</definedName>
    <definedName name="PONJRYIONJPEKHN" localSheetId="35" hidden="1">{#N/A,#N/A,FALSE,"informes"}</definedName>
    <definedName name="PONJRYIONJPEKHN" localSheetId="41" hidden="1">{#N/A,#N/A,FALSE,"informes"}</definedName>
    <definedName name="PONJRYIONJPEKHN" localSheetId="43" hidden="1">{#N/A,#N/A,FALSE,"informes"}</definedName>
    <definedName name="PONJRYIONJPEKHN" localSheetId="87" hidden="1">{#N/A,#N/A,FALSE,"informes"}</definedName>
    <definedName name="PONJRYIONJPEKHN" hidden="1">{#N/A,#N/A,FALSE,"informes"}</definedName>
    <definedName name="PORC_LIBRE_00" localSheetId="7">#REF!</definedName>
    <definedName name="PORC_LIBRE_00" localSheetId="9">#REF!</definedName>
    <definedName name="PORC_LIBRE_00" localSheetId="22">#REF!</definedName>
    <definedName name="PORC_LIBRE_00" localSheetId="45">#REF!</definedName>
    <definedName name="PORC_LIBRE_00" localSheetId="46">#REF!</definedName>
    <definedName name="PORC_LIBRE_00" localSheetId="41">#REF!</definedName>
    <definedName name="PORC_LIBRE_00" localSheetId="43">#REF!</definedName>
    <definedName name="PORC_LIBRE_00">#REF!</definedName>
    <definedName name="PORC_LIBRE_01" localSheetId="7">#REF!</definedName>
    <definedName name="PORC_LIBRE_01" localSheetId="9">#REF!</definedName>
    <definedName name="PORC_LIBRE_01" localSheetId="22">#REF!</definedName>
    <definedName name="PORC_LIBRE_01" localSheetId="45">#REF!</definedName>
    <definedName name="PORC_LIBRE_01" localSheetId="46">#REF!</definedName>
    <definedName name="PORC_LIBRE_01" localSheetId="41">#REF!</definedName>
    <definedName name="PORC_LIBRE_01" localSheetId="43">#REF!</definedName>
    <definedName name="PORC_LIBRE_01">#REF!</definedName>
    <definedName name="PORC_LIBRE_02" localSheetId="7">#REF!</definedName>
    <definedName name="PORC_LIBRE_02" localSheetId="9">#REF!</definedName>
    <definedName name="PORC_LIBRE_02" localSheetId="22">#REF!</definedName>
    <definedName name="PORC_LIBRE_02" localSheetId="45">#REF!</definedName>
    <definedName name="PORC_LIBRE_02" localSheetId="46">#REF!</definedName>
    <definedName name="PORC_LIBRE_02" localSheetId="41">#REF!</definedName>
    <definedName name="PORC_LIBRE_02" localSheetId="43">#REF!</definedName>
    <definedName name="PORC_LIBRE_02">#REF!</definedName>
    <definedName name="PORC_LIBRE_94" localSheetId="7">#REF!</definedName>
    <definedName name="PORC_LIBRE_94" localSheetId="9">#REF!</definedName>
    <definedName name="PORC_LIBRE_94" localSheetId="22">#REF!</definedName>
    <definedName name="PORC_LIBRE_94" localSheetId="45">#REF!</definedName>
    <definedName name="PORC_LIBRE_94" localSheetId="46">#REF!</definedName>
    <definedName name="PORC_LIBRE_94" localSheetId="41">#REF!</definedName>
    <definedName name="PORC_LIBRE_94" localSheetId="43">#REF!</definedName>
    <definedName name="PORC_LIBRE_94">#REF!</definedName>
    <definedName name="PORC_LIBRE_95" localSheetId="7">#REF!</definedName>
    <definedName name="PORC_LIBRE_95" localSheetId="9">#REF!</definedName>
    <definedName name="PORC_LIBRE_95" localSheetId="22">#REF!</definedName>
    <definedName name="PORC_LIBRE_95" localSheetId="45">#REF!</definedName>
    <definedName name="PORC_LIBRE_95" localSheetId="46">#REF!</definedName>
    <definedName name="PORC_LIBRE_95" localSheetId="41">#REF!</definedName>
    <definedName name="PORC_LIBRE_95" localSheetId="43">#REF!</definedName>
    <definedName name="PORC_LIBRE_95">#REF!</definedName>
    <definedName name="PORC_LIBRE_96" localSheetId="7">#REF!</definedName>
    <definedName name="PORC_LIBRE_96" localSheetId="9">#REF!</definedName>
    <definedName name="PORC_LIBRE_96" localSheetId="22">#REF!</definedName>
    <definedName name="PORC_LIBRE_96" localSheetId="45">#REF!</definedName>
    <definedName name="PORC_LIBRE_96" localSheetId="46">#REF!</definedName>
    <definedName name="PORC_LIBRE_96" localSheetId="41">#REF!</definedName>
    <definedName name="PORC_LIBRE_96" localSheetId="43">#REF!</definedName>
    <definedName name="PORC_LIBRE_96">#REF!</definedName>
    <definedName name="PORC_LIBRE_97" localSheetId="7">#REF!</definedName>
    <definedName name="PORC_LIBRE_97" localSheetId="9">#REF!</definedName>
    <definedName name="PORC_LIBRE_97" localSheetId="22">#REF!</definedName>
    <definedName name="PORC_LIBRE_97" localSheetId="45">#REF!</definedName>
    <definedName name="PORC_LIBRE_97" localSheetId="46">#REF!</definedName>
    <definedName name="PORC_LIBRE_97" localSheetId="41">#REF!</definedName>
    <definedName name="PORC_LIBRE_97" localSheetId="43">#REF!</definedName>
    <definedName name="PORC_LIBRE_97">#REF!</definedName>
    <definedName name="PORC_LIBRE_98" localSheetId="7">#REF!</definedName>
    <definedName name="PORC_LIBRE_98" localSheetId="9">#REF!</definedName>
    <definedName name="PORC_LIBRE_98" localSheetId="22">#REF!</definedName>
    <definedName name="PORC_LIBRE_98" localSheetId="45">#REF!</definedName>
    <definedName name="PORC_LIBRE_98" localSheetId="46">#REF!</definedName>
    <definedName name="PORC_LIBRE_98" localSheetId="41">#REF!</definedName>
    <definedName name="PORC_LIBRE_98" localSheetId="43">#REF!</definedName>
    <definedName name="PORC_LIBRE_98">#REF!</definedName>
    <definedName name="PORC_LIBRE_99" localSheetId="7">#REF!</definedName>
    <definedName name="PORC_LIBRE_99" localSheetId="9">#REF!</definedName>
    <definedName name="PORC_LIBRE_99" localSheetId="22">#REF!</definedName>
    <definedName name="PORC_LIBRE_99" localSheetId="45">#REF!</definedName>
    <definedName name="PORC_LIBRE_99" localSheetId="46">#REF!</definedName>
    <definedName name="PORC_LIBRE_99" localSheetId="41">#REF!</definedName>
    <definedName name="PORC_LIBRE_99" localSheetId="43">#REF!</definedName>
    <definedName name="PORC_LIBRE_99">#REF!</definedName>
    <definedName name="pp" localSheetId="7" hidden="1">{"INGRESOS DOLARES",#N/A,FALSE,"informes"}</definedName>
    <definedName name="pp" localSheetId="8" hidden="1">{"INGRESOS DOLARES",#N/A,FALSE,"informes"}</definedName>
    <definedName name="pp" localSheetId="9" hidden="1">{"INGRESOS DOLARES",#N/A,FALSE,"informes"}</definedName>
    <definedName name="pp" localSheetId="10" hidden="1">{"INGRESOS DOLARES",#N/A,FALSE,"informes"}</definedName>
    <definedName name="pp" localSheetId="11" hidden="1">{"INGRESOS DOLARES",#N/A,FALSE,"informes"}</definedName>
    <definedName name="pp" localSheetId="12" hidden="1">{"INGRESOS DOLARES",#N/A,FALSE,"informes"}</definedName>
    <definedName name="pp" localSheetId="13" hidden="1">{"INGRESOS DOLARES",#N/A,FALSE,"informes"}</definedName>
    <definedName name="pp" localSheetId="14" hidden="1">{"INGRESOS DOLARES",#N/A,FALSE,"informes"}</definedName>
    <definedName name="pp" localSheetId="15" hidden="1">{"INGRESOS DOLARES",#N/A,FALSE,"informes"}</definedName>
    <definedName name="pp" localSheetId="17" hidden="1">{"INGRESOS DOLARES",#N/A,FALSE,"informes"}</definedName>
    <definedName name="pp" localSheetId="18" hidden="1">{"INGRESOS DOLARES",#N/A,FALSE,"informes"}</definedName>
    <definedName name="pp" localSheetId="19" hidden="1">{"INGRESOS DOLARES",#N/A,FALSE,"informes"}</definedName>
    <definedName name="pp" localSheetId="20" hidden="1">{"INGRESOS DOLARES",#N/A,FALSE,"informes"}</definedName>
    <definedName name="pp" localSheetId="21" hidden="1">{"INGRESOS DOLARES",#N/A,FALSE,"informes"}</definedName>
    <definedName name="pp" localSheetId="22" hidden="1">{"INGRESOS DOLARES",#N/A,FALSE,"informes"}</definedName>
    <definedName name="pp" localSheetId="29" hidden="1">{"INGRESOS DOLARES",#N/A,FALSE,"informes"}</definedName>
    <definedName name="pp" localSheetId="32" hidden="1">{"INGRESOS DOLARES",#N/A,FALSE,"informes"}</definedName>
    <definedName name="pp" localSheetId="34" hidden="1">{"INGRESOS DOLARES",#N/A,FALSE,"informes"}</definedName>
    <definedName name="pp" localSheetId="36" hidden="1">{"INGRESOS DOLARES",#N/A,FALSE,"informes"}</definedName>
    <definedName name="pp" localSheetId="39" hidden="1">{"INGRESOS DOLARES",#N/A,FALSE,"informes"}</definedName>
    <definedName name="pp" localSheetId="45" hidden="1">{"INGRESOS DOLARES",#N/A,FALSE,"informes"}</definedName>
    <definedName name="pp" localSheetId="54" hidden="1">{"INGRESOS DOLARES",#N/A,FALSE,"informes"}</definedName>
    <definedName name="pp" localSheetId="55" hidden="1">{"INGRESOS DOLARES",#N/A,FALSE,"informes"}</definedName>
    <definedName name="pp" localSheetId="56" hidden="1">{"INGRESOS DOLARES",#N/A,FALSE,"informes"}</definedName>
    <definedName name="pp" localSheetId="59" hidden="1">{"INGRESOS DOLARES",#N/A,FALSE,"informes"}</definedName>
    <definedName name="pp" localSheetId="62" hidden="1">{"INGRESOS DOLARES",#N/A,FALSE,"informes"}</definedName>
    <definedName name="pp" localSheetId="78" hidden="1">{"INGRESOS DOLARES",#N/A,FALSE,"informes"}</definedName>
    <definedName name="pp" localSheetId="79" hidden="1">{"INGRESOS DOLARES",#N/A,FALSE,"informes"}</definedName>
    <definedName name="pp" localSheetId="80" hidden="1">{"INGRESOS DOLARES",#N/A,FALSE,"informes"}</definedName>
    <definedName name="pp" localSheetId="83" hidden="1">{"INGRESOS DOLARES",#N/A,FALSE,"informes"}</definedName>
    <definedName name="pp" localSheetId="86" hidden="1">{"INGRESOS DOLARES",#N/A,FALSE,"informes"}</definedName>
    <definedName name="pp" localSheetId="46" hidden="1">{"INGRESOS DOLARES",#N/A,FALSE,"informes"}</definedName>
    <definedName name="pp" localSheetId="37" hidden="1">{"INGRESOS DOLARES",#N/A,FALSE,"informes"}</definedName>
    <definedName name="pp" localSheetId="38" hidden="1">{"INGRESOS DOLARES",#N/A,FALSE,"informes"}</definedName>
    <definedName name="pp" localSheetId="40" hidden="1">{"INGRESOS DOLARES",#N/A,FALSE,"informes"}</definedName>
    <definedName name="pp" localSheetId="23" hidden="1">{"INGRESOS DOLARES",#N/A,FALSE,"informes"}</definedName>
    <definedName name="pp" localSheetId="24" hidden="1">{"INGRESOS DOLARES",#N/A,FALSE,"informes"}</definedName>
    <definedName name="pp" localSheetId="25" hidden="1">{"INGRESOS DOLARES",#N/A,FALSE,"informes"}</definedName>
    <definedName name="pp" localSheetId="26" hidden="1">{"INGRESOS DOLARES",#N/A,FALSE,"informes"}</definedName>
    <definedName name="pp" localSheetId="27" hidden="1">{"INGRESOS DOLARES",#N/A,FALSE,"informes"}</definedName>
    <definedName name="pp" localSheetId="28" hidden="1">{"INGRESOS DOLARES",#N/A,FALSE,"informes"}</definedName>
    <definedName name="pp" localSheetId="33" hidden="1">{"INGRESOS DOLARES",#N/A,FALSE,"informes"}</definedName>
    <definedName name="pp" localSheetId="35" hidden="1">{"INGRESOS DOLARES",#N/A,FALSE,"informes"}</definedName>
    <definedName name="pp" localSheetId="41" hidden="1">{"INGRESOS DOLARES",#N/A,FALSE,"informes"}</definedName>
    <definedName name="pp" localSheetId="43" hidden="1">{"INGRESOS DOLARES",#N/A,FALSE,"informes"}</definedName>
    <definedName name="pp" localSheetId="87" hidden="1">{"INGRESOS DOLARES",#N/A,FALSE,"informes"}</definedName>
    <definedName name="pp" hidden="1">{"INGRESOS DOLARES",#N/A,FALSE,"informes"}</definedName>
    <definedName name="PPTO97" localSheetId="185">#REF!</definedName>
    <definedName name="PPTO97" localSheetId="187">#REF!</definedName>
    <definedName name="PPTO97" localSheetId="188">#REF!</definedName>
    <definedName name="PPTO97" localSheetId="7">#REF!</definedName>
    <definedName name="PPTO97" localSheetId="9">#REF!</definedName>
    <definedName name="PPTO97" localSheetId="22">#REF!</definedName>
    <definedName name="PPTO97" localSheetId="45">#REF!</definedName>
    <definedName name="PPTO97" localSheetId="54">#REF!</definedName>
    <definedName name="PPTO97" localSheetId="56">#REF!</definedName>
    <definedName name="PPTO97" localSheetId="59">#REF!</definedName>
    <definedName name="PPTO97" localSheetId="62">#REF!</definedName>
    <definedName name="PPTO97" localSheetId="78">#REF!</definedName>
    <definedName name="PPTO97" localSheetId="80">#REF!</definedName>
    <definedName name="PPTO97" localSheetId="83">#REF!</definedName>
    <definedName name="PPTO97" localSheetId="86">#REF!</definedName>
    <definedName name="PPTO97" localSheetId="46">#REF!</definedName>
    <definedName name="PPTO97" localSheetId="183">#REF!</definedName>
    <definedName name="PPTO97" localSheetId="41">#REF!</definedName>
    <definedName name="PPTO97" localSheetId="43">#REF!</definedName>
    <definedName name="PPTO97">#REF!</definedName>
    <definedName name="pq"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 localSheetId="7">OFFSET(#REF!,0,0,COUNT(#REF!),1)</definedName>
    <definedName name="Precio_UVR" localSheetId="22">OFFSET(#REF!,0,0,COUNT(#REF!),1)</definedName>
    <definedName name="Precio_UVR" localSheetId="41">OFFSET(#REF!,0,0,COUNT(#REF!),1)</definedName>
    <definedName name="Precio_UVR" localSheetId="43">OFFSET(#REF!,0,0,COUNT(#REF!),1)</definedName>
    <definedName name="Precio_UVR">OFFSET(#REF!,0,0,COUNT(#REF!),1)</definedName>
    <definedName name="Precios" localSheetId="7">#REF!</definedName>
    <definedName name="Precios" localSheetId="22">#REF!</definedName>
    <definedName name="Precios" localSheetId="41">#REF!</definedName>
    <definedName name="Precios" localSheetId="43">#REF!</definedName>
    <definedName name="Precios">#REF!</definedName>
    <definedName name="PresentationNormalA4" localSheetId="7">#REF!</definedName>
    <definedName name="PresentationNormalA4" localSheetId="22">#REF!</definedName>
    <definedName name="PresentationNormalA4" localSheetId="32">#REF!</definedName>
    <definedName name="PresentationNormalA4" localSheetId="34">#REF!</definedName>
    <definedName name="PresentationNormalA4" localSheetId="36">#REF!</definedName>
    <definedName name="PresentationNormalA4" localSheetId="39">#REF!</definedName>
    <definedName name="PresentationNormalA4" localSheetId="45">#REF!</definedName>
    <definedName name="PresentationNormalA4" localSheetId="46">#REF!</definedName>
    <definedName name="PresentationNormalA4" localSheetId="37">#REF!</definedName>
    <definedName name="PresentationNormalA4" localSheetId="38">#REF!</definedName>
    <definedName name="PresentationNormalA4" localSheetId="40">#REF!</definedName>
    <definedName name="PresentationNormalA4" localSheetId="33">#REF!</definedName>
    <definedName name="PresentationNormalA4" localSheetId="35">#REF!</definedName>
    <definedName name="PresentationNormalA4" localSheetId="41">#REF!</definedName>
    <definedName name="PresentationNormalA4" localSheetId="43">#REF!</definedName>
    <definedName name="PresentationNormalA4">#REF!</definedName>
    <definedName name="PRESTAMO_NETO" localSheetId="7">#REF!</definedName>
    <definedName name="PRESTAMO_NETO" localSheetId="9">#REF!</definedName>
    <definedName name="PRESTAMO_NETO" localSheetId="22">#REF!</definedName>
    <definedName name="PRESTAMO_NETO" localSheetId="32">#REF!</definedName>
    <definedName name="PRESTAMO_NETO" localSheetId="34">#REF!</definedName>
    <definedName name="PRESTAMO_NETO" localSheetId="36">#REF!</definedName>
    <definedName name="PRESTAMO_NETO" localSheetId="39">#REF!</definedName>
    <definedName name="PRESTAMO_NETO" localSheetId="45">#REF!</definedName>
    <definedName name="PRESTAMO_NETO" localSheetId="54">#REF!</definedName>
    <definedName name="PRESTAMO_NETO" localSheetId="46">#REF!</definedName>
    <definedName name="PRESTAMO_NETO" localSheetId="37">#REF!</definedName>
    <definedName name="PRESTAMO_NETO" localSheetId="38">#REF!</definedName>
    <definedName name="PRESTAMO_NETO" localSheetId="40">#REF!</definedName>
    <definedName name="PRESTAMO_NETO" localSheetId="33">#REF!</definedName>
    <definedName name="PRESTAMO_NETO" localSheetId="35">#REF!</definedName>
    <definedName name="PRESTAMO_NETO" localSheetId="41">#REF!</definedName>
    <definedName name="PRESTAMO_NETO" localSheetId="43">#REF!</definedName>
    <definedName name="PRESTAMO_NETO">#REF!</definedName>
    <definedName name="PRESUPUESTO__1998" localSheetId="185">#REF!</definedName>
    <definedName name="PRESUPUESTO__1998" localSheetId="188">#REF!</definedName>
    <definedName name="PRESUPUESTO__1998" localSheetId="7">#REF!</definedName>
    <definedName name="PRESUPUESTO__1998" localSheetId="9">#REF!</definedName>
    <definedName name="PRESUPUESTO__1998" localSheetId="22">#REF!</definedName>
    <definedName name="PRESUPUESTO__1998" localSheetId="32">#REF!</definedName>
    <definedName name="PRESUPUESTO__1998" localSheetId="34">#REF!</definedName>
    <definedName name="PRESUPUESTO__1998" localSheetId="36">#REF!</definedName>
    <definedName name="PRESUPUESTO__1998" localSheetId="39">#REF!</definedName>
    <definedName name="PRESUPUESTO__1998" localSheetId="45">#REF!</definedName>
    <definedName name="PRESUPUESTO__1998" localSheetId="54">#REF!</definedName>
    <definedName name="PRESUPUESTO__1998" localSheetId="56">#REF!</definedName>
    <definedName name="PRESUPUESTO__1998" localSheetId="59">#REF!</definedName>
    <definedName name="PRESUPUESTO__1998" localSheetId="62">#REF!</definedName>
    <definedName name="PRESUPUESTO__1998" localSheetId="78">#REF!</definedName>
    <definedName name="PRESUPUESTO__1998" localSheetId="80">#REF!</definedName>
    <definedName name="PRESUPUESTO__1998" localSheetId="83">#REF!</definedName>
    <definedName name="PRESUPUESTO__1998" localSheetId="86">#REF!</definedName>
    <definedName name="PRESUPUESTO__1998" localSheetId="46">#REF!</definedName>
    <definedName name="PRESUPUESTO__1998" localSheetId="183">#REF!</definedName>
    <definedName name="PRESUPUESTO__1998" localSheetId="37">#REF!</definedName>
    <definedName name="PRESUPUESTO__1998" localSheetId="38">#REF!</definedName>
    <definedName name="PRESUPUESTO__1998" localSheetId="40">#REF!</definedName>
    <definedName name="PRESUPUESTO__1998" localSheetId="33">#REF!</definedName>
    <definedName name="PRESUPUESTO__1998" localSheetId="35">#REF!</definedName>
    <definedName name="PRESUPUESTO__1998" localSheetId="41">#REF!</definedName>
    <definedName name="PRESUPUESTO__1998" localSheetId="43">#REF!</definedName>
    <definedName name="PRESUPUESTO__1998">#REF!</definedName>
    <definedName name="prevarp" localSheetId="7">#REF!</definedName>
    <definedName name="prevarp" localSheetId="9">#REF!</definedName>
    <definedName name="prevarp" localSheetId="22">#REF!</definedName>
    <definedName name="prevarp" localSheetId="45">#REF!</definedName>
    <definedName name="prevarp" localSheetId="46">#REF!</definedName>
    <definedName name="prevarp" localSheetId="41">#REF!</definedName>
    <definedName name="prevarp" localSheetId="43">#REF!</definedName>
    <definedName name="prevarp">#REF!</definedName>
    <definedName name="prevpen" localSheetId="7">#REF!</definedName>
    <definedName name="prevpen" localSheetId="9">#REF!</definedName>
    <definedName name="prevpen" localSheetId="22">#REF!</definedName>
    <definedName name="prevpen" localSheetId="45">#REF!</definedName>
    <definedName name="prevpen" localSheetId="46">#REF!</definedName>
    <definedName name="prevpen" localSheetId="41">#REF!</definedName>
    <definedName name="prevpen" localSheetId="43">#REF!</definedName>
    <definedName name="prevpen">#REF!</definedName>
    <definedName name="prevsal" localSheetId="7">#REF!</definedName>
    <definedName name="prevsal" localSheetId="9">#REF!</definedName>
    <definedName name="prevsal" localSheetId="22">#REF!</definedName>
    <definedName name="prevsal" localSheetId="45">#REF!</definedName>
    <definedName name="prevsal" localSheetId="46">#REF!</definedName>
    <definedName name="prevsal" localSheetId="41">#REF!</definedName>
    <definedName name="prevsal" localSheetId="43">#REF!</definedName>
    <definedName name="prevsal">#REF!</definedName>
    <definedName name="prgnac" localSheetId="185">#REF!</definedName>
    <definedName name="prgnac" localSheetId="187">#REF!</definedName>
    <definedName name="prgnac" localSheetId="188">#REF!</definedName>
    <definedName name="prgnac" localSheetId="7">#REF!</definedName>
    <definedName name="prgnac" localSheetId="9">#REF!</definedName>
    <definedName name="prgnac" localSheetId="22">#REF!</definedName>
    <definedName name="prgnac" localSheetId="45">#REF!</definedName>
    <definedName name="prgnac" localSheetId="46">#REF!</definedName>
    <definedName name="prgnac" localSheetId="183">#REF!</definedName>
    <definedName name="prgnac" localSheetId="41">#REF!</definedName>
    <definedName name="prgnac" localSheetId="43">#REF!</definedName>
    <definedName name="prgnac">#REF!</definedName>
    <definedName name="prgprp" localSheetId="185">#REF!</definedName>
    <definedName name="prgprp" localSheetId="187">#REF!</definedName>
    <definedName name="prgprp" localSheetId="188">#REF!</definedName>
    <definedName name="prgprp" localSheetId="7">#REF!</definedName>
    <definedName name="prgprp" localSheetId="9">#REF!</definedName>
    <definedName name="prgprp" localSheetId="22">#REF!</definedName>
    <definedName name="prgprp" localSheetId="45">#REF!</definedName>
    <definedName name="prgprp" localSheetId="46">#REF!</definedName>
    <definedName name="prgprp" localSheetId="183">#REF!</definedName>
    <definedName name="prgprp" localSheetId="41">#REF!</definedName>
    <definedName name="prgprp" localSheetId="43">#REF!</definedName>
    <definedName name="prgprp">#REF!</definedName>
    <definedName name="primant" localSheetId="185">#REF!</definedName>
    <definedName name="primant" localSheetId="187">#REF!</definedName>
    <definedName name="primant" localSheetId="188">#REF!</definedName>
    <definedName name="primant" localSheetId="7">#REF!</definedName>
    <definedName name="primant" localSheetId="9">#REF!</definedName>
    <definedName name="primant" localSheetId="22">#REF!</definedName>
    <definedName name="primant" localSheetId="32">#REF!</definedName>
    <definedName name="primant" localSheetId="34">#REF!</definedName>
    <definedName name="primant" localSheetId="36">#REF!</definedName>
    <definedName name="primant" localSheetId="39">#REF!</definedName>
    <definedName name="primant" localSheetId="45">#REF!</definedName>
    <definedName name="primant" localSheetId="46">#REF!</definedName>
    <definedName name="primant" localSheetId="183">#REF!</definedName>
    <definedName name="primant" localSheetId="37">#REF!</definedName>
    <definedName name="primant" localSheetId="38">#REF!</definedName>
    <definedName name="primant" localSheetId="40">#REF!</definedName>
    <definedName name="primant" localSheetId="33">#REF!</definedName>
    <definedName name="primant" localSheetId="35">#REF!</definedName>
    <definedName name="primant" localSheetId="41">#REF!</definedName>
    <definedName name="primant" localSheetId="43">#REF!</definedName>
    <definedName name="primant">#REF!</definedName>
    <definedName name="primfas" localSheetId="7">#REF!</definedName>
    <definedName name="primfas" localSheetId="9">#REF!</definedName>
    <definedName name="primfas" localSheetId="22">#REF!</definedName>
    <definedName name="primfas" localSheetId="32">#REF!</definedName>
    <definedName name="primfas" localSheetId="34">#REF!</definedName>
    <definedName name="primfas" localSheetId="36">#REF!</definedName>
    <definedName name="primfas" localSheetId="39">#REF!</definedName>
    <definedName name="primfas" localSheetId="45">#REF!</definedName>
    <definedName name="primfas" localSheetId="46">#REF!</definedName>
    <definedName name="primfas" localSheetId="37">#REF!</definedName>
    <definedName name="primfas" localSheetId="38">#REF!</definedName>
    <definedName name="primfas" localSheetId="40">#REF!</definedName>
    <definedName name="primfas" localSheetId="33">#REF!</definedName>
    <definedName name="primfas" localSheetId="35">#REF!</definedName>
    <definedName name="primfas" localSheetId="41">#REF!</definedName>
    <definedName name="primfas" localSheetId="43">#REF!</definedName>
    <definedName name="primfas">#REF!</definedName>
    <definedName name="primfns" localSheetId="7">#REF!</definedName>
    <definedName name="primfns" localSheetId="9">#REF!</definedName>
    <definedName name="primfns" localSheetId="22">#REF!</definedName>
    <definedName name="primfns" localSheetId="32">#REF!</definedName>
    <definedName name="primfns" localSheetId="34">#REF!</definedName>
    <definedName name="primfns" localSheetId="36">#REF!</definedName>
    <definedName name="primfns" localSheetId="39">#REF!</definedName>
    <definedName name="primfns" localSheetId="45">#REF!</definedName>
    <definedName name="primfns" localSheetId="46">#REF!</definedName>
    <definedName name="primfns" localSheetId="37">#REF!</definedName>
    <definedName name="primfns" localSheetId="38">#REF!</definedName>
    <definedName name="primfns" localSheetId="40">#REF!</definedName>
    <definedName name="primfns" localSheetId="33">#REF!</definedName>
    <definedName name="primfns" localSheetId="35">#REF!</definedName>
    <definedName name="primfns" localSheetId="41">#REF!</definedName>
    <definedName name="primfns" localSheetId="43">#REF!</definedName>
    <definedName name="primfns">#REF!</definedName>
    <definedName name="primnav" localSheetId="185">#REF!</definedName>
    <definedName name="primnav" localSheetId="188">#REF!</definedName>
    <definedName name="primnav" localSheetId="7">#REF!</definedName>
    <definedName name="primnav" localSheetId="9">#REF!</definedName>
    <definedName name="primnav" localSheetId="22">#REF!</definedName>
    <definedName name="primnav" localSheetId="45">#REF!</definedName>
    <definedName name="primnav" localSheetId="46">#REF!</definedName>
    <definedName name="primnav" localSheetId="183">#REF!</definedName>
    <definedName name="primnav" localSheetId="41">#REF!</definedName>
    <definedName name="primnav" localSheetId="43">#REF!</definedName>
    <definedName name="primnav">#REF!</definedName>
    <definedName name="primniv" localSheetId="7">#REF!</definedName>
    <definedName name="primniv" localSheetId="9">#REF!</definedName>
    <definedName name="primniv" localSheetId="22">#REF!</definedName>
    <definedName name="primniv" localSheetId="45">#REF!</definedName>
    <definedName name="primniv" localSheetId="46">#REF!</definedName>
    <definedName name="primniv" localSheetId="41">#REF!</definedName>
    <definedName name="primniv" localSheetId="43">#REF!</definedName>
    <definedName name="primniv">#REF!</definedName>
    <definedName name="primser" localSheetId="185">#REF!</definedName>
    <definedName name="primser" localSheetId="188">#REF!</definedName>
    <definedName name="primser" localSheetId="7">#REF!</definedName>
    <definedName name="primser" localSheetId="9">#REF!</definedName>
    <definedName name="primser" localSheetId="22">#REF!</definedName>
    <definedName name="primser" localSheetId="45">#REF!</definedName>
    <definedName name="primser" localSheetId="46">#REF!</definedName>
    <definedName name="primser" localSheetId="183">#REF!</definedName>
    <definedName name="primser" localSheetId="41">#REF!</definedName>
    <definedName name="primser" localSheetId="43">#REF!</definedName>
    <definedName name="primser">#REF!</definedName>
    <definedName name="primtec" localSheetId="185">#REF!</definedName>
    <definedName name="primtec" localSheetId="188">#REF!</definedName>
    <definedName name="primtec" localSheetId="7">#REF!</definedName>
    <definedName name="primtec" localSheetId="9">#REF!</definedName>
    <definedName name="primtec" localSheetId="22">#REF!</definedName>
    <definedName name="primtec" localSheetId="45">#REF!</definedName>
    <definedName name="primtec" localSheetId="46">#REF!</definedName>
    <definedName name="primtec" localSheetId="183">#REF!</definedName>
    <definedName name="primtec" localSheetId="41">#REF!</definedName>
    <definedName name="primtec" localSheetId="43">#REF!</definedName>
    <definedName name="primtec">#REF!</definedName>
    <definedName name="primvac" localSheetId="185">#REF!</definedName>
    <definedName name="primvac" localSheetId="188">#REF!</definedName>
    <definedName name="primvac" localSheetId="7">#REF!</definedName>
    <definedName name="primvac" localSheetId="9">#REF!</definedName>
    <definedName name="primvac" localSheetId="22">#REF!</definedName>
    <definedName name="primvac" localSheetId="45">#REF!</definedName>
    <definedName name="primvac" localSheetId="46">#REF!</definedName>
    <definedName name="primvac" localSheetId="183">#REF!</definedName>
    <definedName name="primvac" localSheetId="41">#REF!</definedName>
    <definedName name="primvac" localSheetId="43">#REF!</definedName>
    <definedName name="primvac">#REF!</definedName>
    <definedName name="PRINT" localSheetId="7">#REF!</definedName>
    <definedName name="PRINT" localSheetId="22">#REF!</definedName>
    <definedName name="PRINT" localSheetId="41">#REF!</definedName>
    <definedName name="PRINT" localSheetId="43">#REF!</definedName>
    <definedName name="PRINT">#REF!</definedName>
    <definedName name="PRINT_AREA" localSheetId="7">#REF!</definedName>
    <definedName name="PRINT_AREA" localSheetId="22">#REF!</definedName>
    <definedName name="PRINT_AREA" localSheetId="45">#REF!</definedName>
    <definedName name="PRINT_AREA" localSheetId="46">#REF!</definedName>
    <definedName name="PRINT_AREA" localSheetId="41">#REF!</definedName>
    <definedName name="PRINT_AREA" localSheetId="43">#REF!</definedName>
    <definedName name="PRINT_AREA">#REF!</definedName>
    <definedName name="PRIVAT" localSheetId="7">#REF!</definedName>
    <definedName name="PRIVAT" localSheetId="22">#REF!</definedName>
    <definedName name="PRIVAT" localSheetId="32">#REF!</definedName>
    <definedName name="PRIVAT" localSheetId="34">#REF!</definedName>
    <definedName name="PRIVAT" localSheetId="36">#REF!</definedName>
    <definedName name="PRIVAT" localSheetId="39">#REF!</definedName>
    <definedName name="PRIVAT" localSheetId="45">#REF!</definedName>
    <definedName name="PRIVAT" localSheetId="46">#REF!</definedName>
    <definedName name="PRIVAT" localSheetId="37">#REF!</definedName>
    <definedName name="PRIVAT" localSheetId="38">#REF!</definedName>
    <definedName name="PRIVAT" localSheetId="40">#REF!</definedName>
    <definedName name="PRIVAT" localSheetId="33">#REF!</definedName>
    <definedName name="PRIVAT" localSheetId="35">#REF!</definedName>
    <definedName name="PRIVAT" localSheetId="41">#REF!</definedName>
    <definedName name="PRIVAT" localSheetId="43">#REF!</definedName>
    <definedName name="PRIVAT">#REF!</definedName>
    <definedName name="PrivateRate" localSheetId="22">#REF!</definedName>
    <definedName name="PrivateRate" localSheetId="46">#REF!</definedName>
    <definedName name="PrivateRate">#REF!</definedName>
    <definedName name="privatizac" localSheetId="7">#REF!</definedName>
    <definedName name="privatizac" localSheetId="22">#REF!</definedName>
    <definedName name="privatizac" localSheetId="45">#REF!</definedName>
    <definedName name="privatizac" localSheetId="46">#REF!</definedName>
    <definedName name="privatizac" localSheetId="41">#REF!</definedName>
    <definedName name="privatizac" localSheetId="43">#REF!</definedName>
    <definedName name="privatizac">#REF!</definedName>
    <definedName name="PROCESO" localSheetId="22">#REF!</definedName>
    <definedName name="PROCESO" localSheetId="46">#REF!</definedName>
    <definedName name="PROCESO">#REF!</definedName>
    <definedName name="PROCESOS" localSheetId="7">#REF!</definedName>
    <definedName name="PROCESOS" localSheetId="22">#REF!</definedName>
    <definedName name="PROCESOS" localSheetId="46">#REF!</definedName>
    <definedName name="PROCESOS" localSheetId="41">#REF!</definedName>
    <definedName name="PROCESOS" localSheetId="43">#REF!</definedName>
    <definedName name="PROCESOS">#REF!</definedName>
    <definedName name="Programa" localSheetId="22">#REF!</definedName>
    <definedName name="Programa" localSheetId="46">#REF!</definedName>
    <definedName name="Programa">#REF!</definedName>
    <definedName name="PROMEDIO" localSheetId="7">#REF!</definedName>
    <definedName name="PROMEDIO" localSheetId="22">#REF!</definedName>
    <definedName name="PROMEDIO" localSheetId="45">#REF!</definedName>
    <definedName name="PROMEDIO" localSheetId="46">#REF!</definedName>
    <definedName name="PROMEDIO" localSheetId="41">#REF!</definedName>
    <definedName name="PROMEDIO" localSheetId="43">#REF!</definedName>
    <definedName name="PROMEDIO">#REF!</definedName>
    <definedName name="PROPIOS" localSheetId="185">#REF!</definedName>
    <definedName name="PROPIOS" localSheetId="188">#REF!</definedName>
    <definedName name="PROPIOS" localSheetId="7">#REF!</definedName>
    <definedName name="PROPIOS" localSheetId="9">#REF!</definedName>
    <definedName name="PROPIOS" localSheetId="22">#REF!</definedName>
    <definedName name="PROPIOS" localSheetId="32">#REF!</definedName>
    <definedName name="PROPIOS" localSheetId="34">#REF!</definedName>
    <definedName name="PROPIOS" localSheetId="36">#REF!</definedName>
    <definedName name="PROPIOS" localSheetId="39">#REF!</definedName>
    <definedName name="PROPIOS" localSheetId="45">#REF!</definedName>
    <definedName name="PROPIOS" localSheetId="54">#REF!</definedName>
    <definedName name="PROPIOS" localSheetId="56">#REF!</definedName>
    <definedName name="PROPIOS" localSheetId="59">#REF!</definedName>
    <definedName name="PROPIOS" localSheetId="62">#REF!</definedName>
    <definedName name="PROPIOS" localSheetId="78">#REF!</definedName>
    <definedName name="PROPIOS" localSheetId="80">#REF!</definedName>
    <definedName name="PROPIOS" localSheetId="83">#REF!</definedName>
    <definedName name="PROPIOS" localSheetId="86">#REF!</definedName>
    <definedName name="PROPIOS" localSheetId="46">#REF!</definedName>
    <definedName name="PROPIOS" localSheetId="183">#REF!</definedName>
    <definedName name="PROPIOS" localSheetId="37">#REF!</definedName>
    <definedName name="PROPIOS" localSheetId="38">#REF!</definedName>
    <definedName name="PROPIOS" localSheetId="40">#REF!</definedName>
    <definedName name="PROPIOS" localSheetId="33">#REF!</definedName>
    <definedName name="PROPIOS" localSheetId="35">#REF!</definedName>
    <definedName name="PROPIOS" localSheetId="41">#REF!</definedName>
    <definedName name="PROPIOS" localSheetId="43">#REF!</definedName>
    <definedName name="PROPIOS">#REF!</definedName>
    <definedName name="PROTEGIDO" localSheetId="46">#REF!,#REF!,#REF!,#REF!,#REF!,#REF!,#REF!,#REF!,#REF!,#REF!,#REF!,#REF!,#REF!,#REF!,#REF!,#REF!,#REF!,#REF!,#REF!,#REF!</definedName>
    <definedName name="PROTEGIDO">#REF!,#REF!,#REF!,#REF!,#REF!,#REF!,#REF!,#REF!,#REF!,#REF!,#REF!,#REF!,#REF!,#REF!,#REF!,#REF!,#REF!,#REF!,#REF!,#REF!</definedName>
    <definedName name="PROYECCION_DEFINITIVA" localSheetId="7">#REF!</definedName>
    <definedName name="PROYECCION_DEFINITIVA" localSheetId="22">#REF!</definedName>
    <definedName name="PROYECCION_DEFINITIVA" localSheetId="32">#REF!</definedName>
    <definedName name="PROYECCION_DEFINITIVA" localSheetId="34">#REF!</definedName>
    <definedName name="PROYECCION_DEFINITIVA" localSheetId="36">#REF!</definedName>
    <definedName name="PROYECCION_DEFINITIVA" localSheetId="39">#REF!</definedName>
    <definedName name="PROYECCION_DEFINITIVA" localSheetId="46">#REF!</definedName>
    <definedName name="PROYECCION_DEFINITIVA" localSheetId="37">#REF!</definedName>
    <definedName name="PROYECCION_DEFINITIVA" localSheetId="38">#REF!</definedName>
    <definedName name="PROYECCION_DEFINITIVA" localSheetId="40">#REF!</definedName>
    <definedName name="PROYECCION_DEFINITIVA" localSheetId="33">#REF!</definedName>
    <definedName name="PROYECCION_DEFINITIVA" localSheetId="35">#REF!</definedName>
    <definedName name="PROYECCION_DEFINITIVA" localSheetId="41">#REF!</definedName>
    <definedName name="PROYECCION_DEFINITIVA" localSheetId="43">#REF!</definedName>
    <definedName name="PROYECCION_DEFINITIVA">#REF!</definedName>
    <definedName name="PROYECCION_DEFINITIVA_COMPENSACION" localSheetId="7">#REF!</definedName>
    <definedName name="PROYECCION_DEFINITIVA_COMPENSACION" localSheetId="22">#REF!</definedName>
    <definedName name="PROYECCION_DEFINITIVA_COMPENSACION" localSheetId="32">#REF!</definedName>
    <definedName name="PROYECCION_DEFINITIVA_COMPENSACION" localSheetId="34">#REF!</definedName>
    <definedName name="PROYECCION_DEFINITIVA_COMPENSACION" localSheetId="36">#REF!</definedName>
    <definedName name="PROYECCION_DEFINITIVA_COMPENSACION" localSheetId="39">#REF!</definedName>
    <definedName name="PROYECCION_DEFINITIVA_COMPENSACION" localSheetId="46">#REF!</definedName>
    <definedName name="PROYECCION_DEFINITIVA_COMPENSACION" localSheetId="37">#REF!</definedName>
    <definedName name="PROYECCION_DEFINITIVA_COMPENSACION" localSheetId="38">#REF!</definedName>
    <definedName name="PROYECCION_DEFINITIVA_COMPENSACION" localSheetId="40">#REF!</definedName>
    <definedName name="PROYECCION_DEFINITIVA_COMPENSACION" localSheetId="33">#REF!</definedName>
    <definedName name="PROYECCION_DEFINITIVA_COMPENSACION" localSheetId="35">#REF!</definedName>
    <definedName name="PROYECCION_DEFINITIVA_COMPENSACION" localSheetId="41">#REF!</definedName>
    <definedName name="PROYECCION_DEFINITIVA_COMPENSACION" localSheetId="43">#REF!</definedName>
    <definedName name="PROYECCION_DEFINITIVA_COMPENSACION">#REF!</definedName>
    <definedName name="Proyecciones" localSheetId="7">#REF!</definedName>
    <definedName name="Proyecciones" localSheetId="22">#REF!</definedName>
    <definedName name="Proyecciones" localSheetId="45">#REF!</definedName>
    <definedName name="proyecciones" localSheetId="46">#REF!</definedName>
    <definedName name="Proyecciones" localSheetId="41">#REF!</definedName>
    <definedName name="Proyecciones" localSheetId="43">#REF!</definedName>
    <definedName name="Proyecciones">#REF!</definedName>
    <definedName name="pruebaa" localSheetId="7" hidden="1">{#N/A,#N/A,FALSE,"informes"}</definedName>
    <definedName name="pruebaa" localSheetId="8" hidden="1">{#N/A,#N/A,FALSE,"informes"}</definedName>
    <definedName name="pruebaa" localSheetId="11" hidden="1">{#N/A,#N/A,FALSE,"informes"}</definedName>
    <definedName name="pruebaa" localSheetId="12" hidden="1">{#N/A,#N/A,FALSE,"informes"}</definedName>
    <definedName name="pruebaa" localSheetId="13" hidden="1">{#N/A,#N/A,FALSE,"informes"}</definedName>
    <definedName name="pruebaa" localSheetId="14" hidden="1">{#N/A,#N/A,FALSE,"informes"}</definedName>
    <definedName name="pruebaa" localSheetId="15" hidden="1">{#N/A,#N/A,FALSE,"informes"}</definedName>
    <definedName name="pruebaa" localSheetId="16" hidden="1">{#N/A,#N/A,FALSE,"informes"}</definedName>
    <definedName name="pruebaa" localSheetId="17" hidden="1">{#N/A,#N/A,FALSE,"informes"}</definedName>
    <definedName name="pruebaa" localSheetId="18" hidden="1">{#N/A,#N/A,FALSE,"informes"}</definedName>
    <definedName name="pruebaa" localSheetId="19" hidden="1">{#N/A,#N/A,FALSE,"informes"}</definedName>
    <definedName name="pruebaa" localSheetId="20" hidden="1">{#N/A,#N/A,FALSE,"informes"}</definedName>
    <definedName name="pruebaa" localSheetId="21" hidden="1">{#N/A,#N/A,FALSE,"informes"}</definedName>
    <definedName name="pruebaa" localSheetId="22" hidden="1">{#N/A,#N/A,FALSE,"informes"}</definedName>
    <definedName name="pruebaa" localSheetId="29" hidden="1">{#N/A,#N/A,FALSE,"informes"}</definedName>
    <definedName name="pruebaa" localSheetId="32" hidden="1">{#N/A,#N/A,FALSE,"informes"}</definedName>
    <definedName name="pruebaa" localSheetId="34" hidden="1">{#N/A,#N/A,FALSE,"informes"}</definedName>
    <definedName name="pruebaa" localSheetId="36" hidden="1">{#N/A,#N/A,FALSE,"informes"}</definedName>
    <definedName name="pruebaa" localSheetId="39" hidden="1">{#N/A,#N/A,FALSE,"informes"}</definedName>
    <definedName name="pruebaa" localSheetId="45" hidden="1">{#N/A,#N/A,FALSE,"informes"}</definedName>
    <definedName name="pruebaa" localSheetId="46" hidden="1">{#N/A,#N/A,FALSE,"informes"}</definedName>
    <definedName name="pruebaa" localSheetId="37" hidden="1">{#N/A,#N/A,FALSE,"informes"}</definedName>
    <definedName name="pruebaa" localSheetId="38" hidden="1">{#N/A,#N/A,FALSE,"informes"}</definedName>
    <definedName name="pruebaa" localSheetId="40" hidden="1">{#N/A,#N/A,FALSE,"informes"}</definedName>
    <definedName name="pruebaa" localSheetId="23" hidden="1">{#N/A,#N/A,FALSE,"informes"}</definedName>
    <definedName name="pruebaa" localSheetId="24" hidden="1">{#N/A,#N/A,FALSE,"informes"}</definedName>
    <definedName name="pruebaa" localSheetId="25" hidden="1">{#N/A,#N/A,FALSE,"informes"}</definedName>
    <definedName name="pruebaa" localSheetId="26" hidden="1">{#N/A,#N/A,FALSE,"informes"}</definedName>
    <definedName name="pruebaa" localSheetId="27" hidden="1">{#N/A,#N/A,FALSE,"informes"}</definedName>
    <definedName name="pruebaa" localSheetId="28" hidden="1">{#N/A,#N/A,FALSE,"informes"}</definedName>
    <definedName name="pruebaa" localSheetId="33" hidden="1">{#N/A,#N/A,FALSE,"informes"}</definedName>
    <definedName name="pruebaa" localSheetId="35" hidden="1">{#N/A,#N/A,FALSE,"informes"}</definedName>
    <definedName name="pruebaa" localSheetId="41" hidden="1">{#N/A,#N/A,FALSE,"informes"}</definedName>
    <definedName name="pruebaa" localSheetId="43" hidden="1">{#N/A,#N/A,FALSE,"informes"}</definedName>
    <definedName name="pruebaa" hidden="1">{#N/A,#N/A,FALSE,"informes"}</definedName>
    <definedName name="prynac" localSheetId="185">#REF!</definedName>
    <definedName name="prynac" localSheetId="187">#REF!</definedName>
    <definedName name="prynac" localSheetId="188">#REF!</definedName>
    <definedName name="prynac" localSheetId="7">#REF!</definedName>
    <definedName name="prynac" localSheetId="9">#REF!</definedName>
    <definedName name="prynac" localSheetId="22">#REF!</definedName>
    <definedName name="prynac" localSheetId="45">#REF!</definedName>
    <definedName name="prynac" localSheetId="46">#REF!</definedName>
    <definedName name="prynac" localSheetId="183">#REF!</definedName>
    <definedName name="prynac" localSheetId="41">#REF!</definedName>
    <definedName name="prynac" localSheetId="43">#REF!</definedName>
    <definedName name="prynac">#REF!</definedName>
    <definedName name="pryprp" localSheetId="185">#REF!</definedName>
    <definedName name="pryprp" localSheetId="187">#REF!</definedName>
    <definedName name="pryprp" localSheetId="188">#REF!</definedName>
    <definedName name="pryprp" localSheetId="7">#REF!</definedName>
    <definedName name="pryprp" localSheetId="9">#REF!</definedName>
    <definedName name="pryprp" localSheetId="22">#REF!</definedName>
    <definedName name="pryprp" localSheetId="45">#REF!</definedName>
    <definedName name="pryprp" localSheetId="46">#REF!</definedName>
    <definedName name="pryprp" localSheetId="183">#REF!</definedName>
    <definedName name="pryprp" localSheetId="41">#REF!</definedName>
    <definedName name="pryprp" localSheetId="43">#REF!</definedName>
    <definedName name="pryprp">#REF!</definedName>
    <definedName name="PS" localSheetId="7">#REF!</definedName>
    <definedName name="PS" localSheetId="22">#REF!</definedName>
    <definedName name="PS" localSheetId="32">#REF!</definedName>
    <definedName name="PS" localSheetId="34">#REF!</definedName>
    <definedName name="PS" localSheetId="36">#REF!</definedName>
    <definedName name="PS" localSheetId="39">#REF!</definedName>
    <definedName name="PS" localSheetId="45">#REF!</definedName>
    <definedName name="PS" localSheetId="46">#REF!</definedName>
    <definedName name="PS" localSheetId="37">#REF!</definedName>
    <definedName name="PS" localSheetId="38">#REF!</definedName>
    <definedName name="PS" localSheetId="40">#REF!</definedName>
    <definedName name="PS" localSheetId="33">#REF!</definedName>
    <definedName name="PS" localSheetId="35">#REF!</definedName>
    <definedName name="PS" localSheetId="41">#REF!</definedName>
    <definedName name="PS" localSheetId="43">#REF!</definedName>
    <definedName name="PS">#REF!</definedName>
    <definedName name="PSperc" localSheetId="7">#REF!</definedName>
    <definedName name="PSperc" localSheetId="22">#REF!</definedName>
    <definedName name="PSperc" localSheetId="32">#REF!</definedName>
    <definedName name="PSperc" localSheetId="34">#REF!</definedName>
    <definedName name="PSperc" localSheetId="36">#REF!</definedName>
    <definedName name="PSperc" localSheetId="39">#REF!</definedName>
    <definedName name="PSperc" localSheetId="45">#REF!</definedName>
    <definedName name="PSperc" localSheetId="46">#REF!</definedName>
    <definedName name="PSperc" localSheetId="37">#REF!</definedName>
    <definedName name="PSperc" localSheetId="38">#REF!</definedName>
    <definedName name="PSperc" localSheetId="40">#REF!</definedName>
    <definedName name="PSperc" localSheetId="33">#REF!</definedName>
    <definedName name="PSperc" localSheetId="35">#REF!</definedName>
    <definedName name="PSperc" localSheetId="41">#REF!</definedName>
    <definedName name="PSperc" localSheetId="43">#REF!</definedName>
    <definedName name="PSperc">#REF!</definedName>
    <definedName name="PTO" localSheetId="7">#REF!</definedName>
    <definedName name="PTO" localSheetId="22">#REF!</definedName>
    <definedName name="PTO" localSheetId="32">#REF!</definedName>
    <definedName name="PTO" localSheetId="34">#REF!</definedName>
    <definedName name="PTO" localSheetId="36">#REF!</definedName>
    <definedName name="PTO" localSheetId="39">#REF!</definedName>
    <definedName name="PTO" localSheetId="37">#REF!</definedName>
    <definedName name="PTO" localSheetId="38">#REF!</definedName>
    <definedName name="PTO" localSheetId="40">#REF!</definedName>
    <definedName name="PTO" localSheetId="33">#REF!</definedName>
    <definedName name="PTO" localSheetId="35">#REF!</definedName>
    <definedName name="PTO" localSheetId="41">#REF!</definedName>
    <definedName name="PTO" localSheetId="43">#REF!</definedName>
    <definedName name="PTO">#REF!</definedName>
    <definedName name="PTT" localSheetId="7" hidden="1">{#N/A,#N/A,FALSE,"informes"}</definedName>
    <definedName name="PTT" localSheetId="8" hidden="1">{#N/A,#N/A,FALSE,"informes"}</definedName>
    <definedName name="PTT" localSheetId="10" hidden="1">{#N/A,#N/A,FALSE,"informes"}</definedName>
    <definedName name="PTT" localSheetId="11" hidden="1">{#N/A,#N/A,FALSE,"informes"}</definedName>
    <definedName name="PTT" localSheetId="12" hidden="1">{#N/A,#N/A,FALSE,"informes"}</definedName>
    <definedName name="PTT" localSheetId="13" hidden="1">{#N/A,#N/A,FALSE,"informes"}</definedName>
    <definedName name="PTT" localSheetId="14" hidden="1">{#N/A,#N/A,FALSE,"informes"}</definedName>
    <definedName name="PTT" localSheetId="15" hidden="1">{#N/A,#N/A,FALSE,"informes"}</definedName>
    <definedName name="PTT" localSheetId="17" hidden="1">{#N/A,#N/A,FALSE,"informes"}</definedName>
    <definedName name="PTT" localSheetId="18" hidden="1">{#N/A,#N/A,FALSE,"informes"}</definedName>
    <definedName name="PTT" localSheetId="19" hidden="1">{#N/A,#N/A,FALSE,"informes"}</definedName>
    <definedName name="PTT" localSheetId="20" hidden="1">{#N/A,#N/A,FALSE,"informes"}</definedName>
    <definedName name="PTT" localSheetId="21" hidden="1">{#N/A,#N/A,FALSE,"informes"}</definedName>
    <definedName name="PTT" localSheetId="22" hidden="1">{#N/A,#N/A,FALSE,"informes"}</definedName>
    <definedName name="PTT" localSheetId="29" hidden="1">{#N/A,#N/A,FALSE,"informes"}</definedName>
    <definedName name="PTT" localSheetId="32" hidden="1">{#N/A,#N/A,FALSE,"informes"}</definedName>
    <definedName name="PTT" localSheetId="34" hidden="1">{#N/A,#N/A,FALSE,"informes"}</definedName>
    <definedName name="PTT" localSheetId="36" hidden="1">{#N/A,#N/A,FALSE,"informes"}</definedName>
    <definedName name="PTT" localSheetId="39" hidden="1">{#N/A,#N/A,FALSE,"informes"}</definedName>
    <definedName name="PTT" localSheetId="45" hidden="1">{#N/A,#N/A,FALSE,"informes"}</definedName>
    <definedName name="PTT" localSheetId="46" hidden="1">{#N/A,#N/A,FALSE,"informes"}</definedName>
    <definedName name="PTT" localSheetId="37" hidden="1">{#N/A,#N/A,FALSE,"informes"}</definedName>
    <definedName name="PTT" localSheetId="38" hidden="1">{#N/A,#N/A,FALSE,"informes"}</definedName>
    <definedName name="PTT" localSheetId="40" hidden="1">{#N/A,#N/A,FALSE,"informes"}</definedName>
    <definedName name="PTT" localSheetId="23" hidden="1">{#N/A,#N/A,FALSE,"informes"}</definedName>
    <definedName name="PTT" localSheetId="24" hidden="1">{#N/A,#N/A,FALSE,"informes"}</definedName>
    <definedName name="PTT" localSheetId="25" hidden="1">{#N/A,#N/A,FALSE,"informes"}</definedName>
    <definedName name="PTT" localSheetId="26" hidden="1">{#N/A,#N/A,FALSE,"informes"}</definedName>
    <definedName name="PTT" localSheetId="27" hidden="1">{#N/A,#N/A,FALSE,"informes"}</definedName>
    <definedName name="PTT" localSheetId="28" hidden="1">{#N/A,#N/A,FALSE,"informes"}</definedName>
    <definedName name="PTT" localSheetId="33" hidden="1">{#N/A,#N/A,FALSE,"informes"}</definedName>
    <definedName name="PTT" localSheetId="35" hidden="1">{#N/A,#N/A,FALSE,"informes"}</definedName>
    <definedName name="PTT" localSheetId="41" hidden="1">{#N/A,#N/A,FALSE,"informes"}</definedName>
    <definedName name="PTT" localSheetId="43" hidden="1">{#N/A,#N/A,FALSE,"informes"}</definedName>
    <definedName name="PTT" hidden="1">{#N/A,#N/A,FALSE,"informes"}</definedName>
    <definedName name="PUBLICO" localSheetId="7">#REF!</definedName>
    <definedName name="PUBLICO" localSheetId="22">#REF!</definedName>
    <definedName name="PUBLICO" localSheetId="41">#REF!</definedName>
    <definedName name="PUBLICO" localSheetId="43">#REF!</definedName>
    <definedName name="PUBLICO">#REF!</definedName>
    <definedName name="pyd" localSheetId="187">#REF!</definedName>
    <definedName name="pyd" localSheetId="188">#REF!</definedName>
    <definedName name="pyd" localSheetId="7">#REF!</definedName>
    <definedName name="pyd" localSheetId="9">#REF!</definedName>
    <definedName name="pyd" localSheetId="18">#REF!</definedName>
    <definedName name="pyd" localSheetId="19">#REF!</definedName>
    <definedName name="pyd" localSheetId="20">#REF!</definedName>
    <definedName name="pyd" localSheetId="21">#REF!</definedName>
    <definedName name="pyd" localSheetId="22">#REF!</definedName>
    <definedName name="pyd" localSheetId="45">#REF!</definedName>
    <definedName name="pyd" localSheetId="54">#REF!</definedName>
    <definedName name="pyd" localSheetId="46">#REF!</definedName>
    <definedName name="pyd" localSheetId="41">#REF!</definedName>
    <definedName name="pyd" localSheetId="43">#REF!</definedName>
    <definedName name="pyd">#REF!</definedName>
    <definedName name="pyg" localSheetId="7">#REF!</definedName>
    <definedName name="pyg" localSheetId="22">#REF!</definedName>
    <definedName name="pyg" localSheetId="32">#REF!</definedName>
    <definedName name="pyg" localSheetId="34">#REF!</definedName>
    <definedName name="pyg" localSheetId="36">#REF!</definedName>
    <definedName name="pyg" localSheetId="39">#REF!</definedName>
    <definedName name="pyg" localSheetId="45">#REF!</definedName>
    <definedName name="pyg" localSheetId="46">#REF!</definedName>
    <definedName name="pyg" localSheetId="37">#REF!</definedName>
    <definedName name="pyg" localSheetId="38">#REF!</definedName>
    <definedName name="pyg" localSheetId="40">#REF!</definedName>
    <definedName name="pyg" localSheetId="33">#REF!</definedName>
    <definedName name="pyg" localSheetId="35">#REF!</definedName>
    <definedName name="pyg" localSheetId="41">#REF!</definedName>
    <definedName name="pyg" localSheetId="43">#REF!</definedName>
    <definedName name="pyg">#REF!</definedName>
    <definedName name="PYGCAJA" localSheetId="7">#REF!</definedName>
    <definedName name="PYGCAJA" localSheetId="22">#REF!</definedName>
    <definedName name="PYGCAJA" localSheetId="32">#REF!</definedName>
    <definedName name="PYGCAJA" localSheetId="34">#REF!</definedName>
    <definedName name="PYGCAJA" localSheetId="36">#REF!</definedName>
    <definedName name="PYGCAJA" localSheetId="39">#REF!</definedName>
    <definedName name="PYGCAJA" localSheetId="45">#REF!</definedName>
    <definedName name="PYGCAJA" localSheetId="46">#REF!</definedName>
    <definedName name="PYGCAJA" localSheetId="37">#REF!</definedName>
    <definedName name="PYGCAJA" localSheetId="38">#REF!</definedName>
    <definedName name="PYGCAJA" localSheetId="40">#REF!</definedName>
    <definedName name="PYGCAJA" localSheetId="33">#REF!</definedName>
    <definedName name="PYGCAJA" localSheetId="35">#REF!</definedName>
    <definedName name="PYGCAJA" localSheetId="41">#REF!</definedName>
    <definedName name="PYGCAJA" localSheetId="43">#REF!</definedName>
    <definedName name="PYGCAJA">#REF!</definedName>
    <definedName name="PYGE" localSheetId="7">#REF!</definedName>
    <definedName name="PYGE" localSheetId="22">#REF!</definedName>
    <definedName name="PYGE" localSheetId="32">#REF!</definedName>
    <definedName name="PYGE" localSheetId="34">#REF!</definedName>
    <definedName name="PYGE" localSheetId="36">#REF!</definedName>
    <definedName name="PYGE" localSheetId="39">#REF!</definedName>
    <definedName name="PYGE" localSheetId="45">#REF!</definedName>
    <definedName name="PYGE" localSheetId="46">#REF!</definedName>
    <definedName name="PYGE" localSheetId="37">#REF!</definedName>
    <definedName name="PYGE" localSheetId="38">#REF!</definedName>
    <definedName name="PYGE" localSheetId="40">#REF!</definedName>
    <definedName name="PYGE" localSheetId="33">#REF!</definedName>
    <definedName name="PYGE" localSheetId="35">#REF!</definedName>
    <definedName name="PYGE" localSheetId="41">#REF!</definedName>
    <definedName name="PYGE" localSheetId="43">#REF!</definedName>
    <definedName name="PYGE">#REF!</definedName>
    <definedName name="PYGI" localSheetId="7">#REF!</definedName>
    <definedName name="PYGI" localSheetId="22">#REF!</definedName>
    <definedName name="PYGI" localSheetId="45">#REF!</definedName>
    <definedName name="PYGI" localSheetId="46">#REF!</definedName>
    <definedName name="PYGI" localSheetId="41">#REF!</definedName>
    <definedName name="PYGI" localSheetId="43">#REF!</definedName>
    <definedName name="PYGI">#REF!</definedName>
    <definedName name="q" localSheetId="7" hidden="1">{#N/A,#N/A,FALSE,"informes"}</definedName>
    <definedName name="q" localSheetId="8" hidden="1">{#N/A,#N/A,FALSE,"informes"}</definedName>
    <definedName name="q" localSheetId="9" hidden="1">{"emca",#N/A,FALSE,"EMCA"}</definedName>
    <definedName name="q" localSheetId="10" hidden="1">{"emca",#N/A,FALSE,"EMCA"}</definedName>
    <definedName name="q" localSheetId="11" hidden="1">{"emca",#N/A,FALSE,"EMCA"}</definedName>
    <definedName name="q" localSheetId="12" hidden="1">{"emca",#N/A,FALSE,"EMCA"}</definedName>
    <definedName name="q" localSheetId="13" hidden="1">{"emca",#N/A,FALSE,"EMCA"}</definedName>
    <definedName name="q" localSheetId="14" hidden="1">{"emca",#N/A,FALSE,"EMCA"}</definedName>
    <definedName name="q" localSheetId="15" hidden="1">{"emca",#N/A,FALSE,"EMCA"}</definedName>
    <definedName name="q" localSheetId="17" hidden="1">{"emca",#N/A,FALSE,"EMCA"}</definedName>
    <definedName name="q" localSheetId="18" hidden="1">{#N/A,#N/A,FALSE,"informes"}</definedName>
    <definedName name="q" localSheetId="19" hidden="1">{#N/A,#N/A,FALSE,"informes"}</definedName>
    <definedName name="q" localSheetId="20" hidden="1">{#N/A,#N/A,FALSE,"informes"}</definedName>
    <definedName name="q" localSheetId="21" hidden="1">{#N/A,#N/A,FALSE,"informes"}</definedName>
    <definedName name="q" localSheetId="22" hidden="1">{#N/A,#N/A,FALSE,"informes"}</definedName>
    <definedName name="q" localSheetId="29" hidden="1">{#N/A,#N/A,FALSE,"informes"}</definedName>
    <definedName name="q" localSheetId="32" hidden="1">{#N/A,#N/A,FALSE,"informes"}</definedName>
    <definedName name="q" localSheetId="34" hidden="1">{#N/A,#N/A,FALSE,"informes"}</definedName>
    <definedName name="q" localSheetId="36" hidden="1">{#N/A,#N/A,FALSE,"informes"}</definedName>
    <definedName name="q" localSheetId="39" hidden="1">{#N/A,#N/A,FALSE,"informes"}</definedName>
    <definedName name="q" localSheetId="45" hidden="1">{#N/A,#N/A,FALSE,"informes"}</definedName>
    <definedName name="q" localSheetId="46" hidden="1">{"emca",#N/A,FALSE,"EMCA"}</definedName>
    <definedName name="q" localSheetId="37" hidden="1">{#N/A,#N/A,FALSE,"informes"}</definedName>
    <definedName name="q" localSheetId="38" hidden="1">{#N/A,#N/A,FALSE,"informes"}</definedName>
    <definedName name="q" localSheetId="40" hidden="1">{#N/A,#N/A,FALSE,"informes"}</definedName>
    <definedName name="q" localSheetId="23" hidden="1">{#N/A,#N/A,FALSE,"informes"}</definedName>
    <definedName name="q" localSheetId="24" hidden="1">{#N/A,#N/A,FALSE,"informes"}</definedName>
    <definedName name="q" localSheetId="25" hidden="1">{#N/A,#N/A,FALSE,"informes"}</definedName>
    <definedName name="q" localSheetId="26" hidden="1">{#N/A,#N/A,FALSE,"informes"}</definedName>
    <definedName name="q" localSheetId="27" hidden="1">{#N/A,#N/A,FALSE,"informes"}</definedName>
    <definedName name="q" localSheetId="28" hidden="1">{#N/A,#N/A,FALSE,"informes"}</definedName>
    <definedName name="q" localSheetId="33" hidden="1">{#N/A,#N/A,FALSE,"informes"}</definedName>
    <definedName name="q" localSheetId="35" hidden="1">{#N/A,#N/A,FALSE,"informes"}</definedName>
    <definedName name="q" localSheetId="41" hidden="1">{"emca",#N/A,FALSE,"EMCA"}</definedName>
    <definedName name="q" localSheetId="43" hidden="1">{"emca",#N/A,FALSE,"EMCA"}</definedName>
    <definedName name="q" hidden="1">{#N/A,#N/A,FALSE,"informes"}</definedName>
    <definedName name="QAN" localSheetId="22">#REF!</definedName>
    <definedName name="QAN" localSheetId="46">#REF!</definedName>
    <definedName name="QAN">#REF!</definedName>
    <definedName name="QEN" localSheetId="7" hidden="1">{#N/A,#N/A,FALSE,"informes"}</definedName>
    <definedName name="QEN" localSheetId="8" hidden="1">{#N/A,#N/A,FALSE,"informes"}</definedName>
    <definedName name="QEN" localSheetId="10" hidden="1">{#N/A,#N/A,FALSE,"informes"}</definedName>
    <definedName name="QEN" localSheetId="11" hidden="1">{#N/A,#N/A,FALSE,"informes"}</definedName>
    <definedName name="QEN" localSheetId="12" hidden="1">{#N/A,#N/A,FALSE,"informes"}</definedName>
    <definedName name="QEN" localSheetId="13" hidden="1">{#N/A,#N/A,FALSE,"informes"}</definedName>
    <definedName name="QEN" localSheetId="14" hidden="1">{#N/A,#N/A,FALSE,"informes"}</definedName>
    <definedName name="QEN" localSheetId="15" hidden="1">{#N/A,#N/A,FALSE,"informes"}</definedName>
    <definedName name="QEN" localSheetId="17" hidden="1">{#N/A,#N/A,FALSE,"informes"}</definedName>
    <definedName name="QEN" localSheetId="18" hidden="1">{#N/A,#N/A,FALSE,"informes"}</definedName>
    <definedName name="QEN" localSheetId="19" hidden="1">{#N/A,#N/A,FALSE,"informes"}</definedName>
    <definedName name="QEN" localSheetId="20" hidden="1">{#N/A,#N/A,FALSE,"informes"}</definedName>
    <definedName name="QEN" localSheetId="21" hidden="1">{#N/A,#N/A,FALSE,"informes"}</definedName>
    <definedName name="QEN" localSheetId="22" hidden="1">{#N/A,#N/A,FALSE,"informes"}</definedName>
    <definedName name="QEN" localSheetId="29" hidden="1">{#N/A,#N/A,FALSE,"informes"}</definedName>
    <definedName name="QEN" localSheetId="32" hidden="1">{#N/A,#N/A,FALSE,"informes"}</definedName>
    <definedName name="QEN" localSheetId="34" hidden="1">{#N/A,#N/A,FALSE,"informes"}</definedName>
    <definedName name="QEN" localSheetId="36" hidden="1">{#N/A,#N/A,FALSE,"informes"}</definedName>
    <definedName name="QEN" localSheetId="39" hidden="1">{#N/A,#N/A,FALSE,"informes"}</definedName>
    <definedName name="QEN" localSheetId="45" hidden="1">{#N/A,#N/A,FALSE,"informes"}</definedName>
    <definedName name="QEN" localSheetId="46" hidden="1">{#N/A,#N/A,FALSE,"informes"}</definedName>
    <definedName name="QEN" localSheetId="37" hidden="1">{#N/A,#N/A,FALSE,"informes"}</definedName>
    <definedName name="QEN" localSheetId="38" hidden="1">{#N/A,#N/A,FALSE,"informes"}</definedName>
    <definedName name="QEN" localSheetId="40" hidden="1">{#N/A,#N/A,FALSE,"informes"}</definedName>
    <definedName name="QEN" localSheetId="23" hidden="1">{#N/A,#N/A,FALSE,"informes"}</definedName>
    <definedName name="QEN" localSheetId="24" hidden="1">{#N/A,#N/A,FALSE,"informes"}</definedName>
    <definedName name="QEN" localSheetId="25" hidden="1">{#N/A,#N/A,FALSE,"informes"}</definedName>
    <definedName name="QEN" localSheetId="26" hidden="1">{#N/A,#N/A,FALSE,"informes"}</definedName>
    <definedName name="QEN" localSheetId="27" hidden="1">{#N/A,#N/A,FALSE,"informes"}</definedName>
    <definedName name="QEN" localSheetId="28" hidden="1">{#N/A,#N/A,FALSE,"informes"}</definedName>
    <definedName name="QEN" localSheetId="33" hidden="1">{#N/A,#N/A,FALSE,"informes"}</definedName>
    <definedName name="QEN" localSheetId="35" hidden="1">{#N/A,#N/A,FALSE,"informes"}</definedName>
    <definedName name="QEN" localSheetId="41" hidden="1">{#N/A,#N/A,FALSE,"informes"}</definedName>
    <definedName name="QEN" localSheetId="43" hidden="1">{#N/A,#N/A,FALSE,"informes"}</definedName>
    <definedName name="QEN" hidden="1">{#N/A,#N/A,FALSE,"informes"}</definedName>
    <definedName name="qfssgs" localSheetId="7" hidden="1">{"emca",#N/A,FALSE,"EMCA"}</definedName>
    <definedName name="qfssgs" localSheetId="8" hidden="1">{"emca",#N/A,FALSE,"EMCA"}</definedName>
    <definedName name="qfssgs" localSheetId="11" hidden="1">{"emca",#N/A,FALSE,"EMCA"}</definedName>
    <definedName name="qfssgs" localSheetId="12" hidden="1">{"emca",#N/A,FALSE,"EMCA"}</definedName>
    <definedName name="qfssgs" localSheetId="13" hidden="1">{"emca",#N/A,FALSE,"EMCA"}</definedName>
    <definedName name="qfssgs" localSheetId="14" hidden="1">{"emca",#N/A,FALSE,"EMCA"}</definedName>
    <definedName name="qfssgs" localSheetId="15" hidden="1">{"emca",#N/A,FALSE,"EMCA"}</definedName>
    <definedName name="qfssgs" localSheetId="16" hidden="1">{"emca",#N/A,FALSE,"EMCA"}</definedName>
    <definedName name="qfssgs" localSheetId="17" hidden="1">{"emca",#N/A,FALSE,"EMCA"}</definedName>
    <definedName name="qfssgs" localSheetId="18" hidden="1">{"emca",#N/A,FALSE,"EMCA"}</definedName>
    <definedName name="qfssgs" localSheetId="19" hidden="1">{"emca",#N/A,FALSE,"EMCA"}</definedName>
    <definedName name="qfssgs" localSheetId="20" hidden="1">{"emca",#N/A,FALSE,"EMCA"}</definedName>
    <definedName name="qfssgs" localSheetId="21" hidden="1">{"emca",#N/A,FALSE,"EMCA"}</definedName>
    <definedName name="qfssgs" localSheetId="22" hidden="1">{"emca",#N/A,FALSE,"EMCA"}</definedName>
    <definedName name="qfssgs" localSheetId="29" hidden="1">{"emca",#N/A,FALSE,"EMCA"}</definedName>
    <definedName name="qfssgs" localSheetId="32" hidden="1">{"emca",#N/A,FALSE,"EMCA"}</definedName>
    <definedName name="qfssgs" localSheetId="34" hidden="1">{"emca",#N/A,FALSE,"EMCA"}</definedName>
    <definedName name="qfssgs" localSheetId="36" hidden="1">{"emca",#N/A,FALSE,"EMCA"}</definedName>
    <definedName name="qfssgs" localSheetId="39" hidden="1">{"emca",#N/A,FALSE,"EMCA"}</definedName>
    <definedName name="qfssgs" localSheetId="45" hidden="1">{"emca",#N/A,FALSE,"EMCA"}</definedName>
    <definedName name="qfssgs" localSheetId="46" hidden="1">{"emca",#N/A,FALSE,"EMCA"}</definedName>
    <definedName name="qfssgs" localSheetId="37" hidden="1">{"emca",#N/A,FALSE,"EMCA"}</definedName>
    <definedName name="qfssgs" localSheetId="38" hidden="1">{"emca",#N/A,FALSE,"EMCA"}</definedName>
    <definedName name="qfssgs" localSheetId="40" hidden="1">{"emca",#N/A,FALSE,"EMCA"}</definedName>
    <definedName name="qfssgs" localSheetId="23" hidden="1">{"emca",#N/A,FALSE,"EMCA"}</definedName>
    <definedName name="qfssgs" localSheetId="24" hidden="1">{"emca",#N/A,FALSE,"EMCA"}</definedName>
    <definedName name="qfssgs" localSheetId="25" hidden="1">{"emca",#N/A,FALSE,"EMCA"}</definedName>
    <definedName name="qfssgs" localSheetId="26" hidden="1">{"emca",#N/A,FALSE,"EMCA"}</definedName>
    <definedName name="qfssgs" localSheetId="27" hidden="1">{"emca",#N/A,FALSE,"EMCA"}</definedName>
    <definedName name="qfssgs" localSheetId="28" hidden="1">{"emca",#N/A,FALSE,"EMCA"}</definedName>
    <definedName name="qfssgs" localSheetId="33" hidden="1">{"emca",#N/A,FALSE,"EMCA"}</definedName>
    <definedName name="qfssgs" localSheetId="35" hidden="1">{"emca",#N/A,FALSE,"EMCA"}</definedName>
    <definedName name="qfssgs" localSheetId="41" hidden="1">{"emca",#N/A,FALSE,"EMCA"}</definedName>
    <definedName name="qfssgs" localSheetId="43" hidden="1">{"emca",#N/A,FALSE,"EMCA"}</definedName>
    <definedName name="qfssgs" hidden="1">{"emca",#N/A,FALSE,"EMCA"}</definedName>
    <definedName name="QQ" localSheetId="7" hidden="1">{#N/A,#N/A,FALSE,"informes"}</definedName>
    <definedName name="QQ" localSheetId="8" hidden="1">{#N/A,#N/A,FALSE,"informes"}</definedName>
    <definedName name="QQ" localSheetId="10" hidden="1">{#N/A,#N/A,FALSE,"informes"}</definedName>
    <definedName name="QQ" localSheetId="11" hidden="1">{#N/A,#N/A,FALSE,"informes"}</definedName>
    <definedName name="QQ" localSheetId="12" hidden="1">{#N/A,#N/A,FALSE,"informes"}</definedName>
    <definedName name="QQ" localSheetId="13" hidden="1">{#N/A,#N/A,FALSE,"informes"}</definedName>
    <definedName name="QQ" localSheetId="14" hidden="1">{#N/A,#N/A,FALSE,"informes"}</definedName>
    <definedName name="QQ" localSheetId="15" hidden="1">{#N/A,#N/A,FALSE,"informes"}</definedName>
    <definedName name="QQ" localSheetId="17" hidden="1">{#N/A,#N/A,FALSE,"informes"}</definedName>
    <definedName name="QQ" localSheetId="18" hidden="1">{#N/A,#N/A,FALSE,"informes"}</definedName>
    <definedName name="QQ" localSheetId="19" hidden="1">{#N/A,#N/A,FALSE,"informes"}</definedName>
    <definedName name="QQ" localSheetId="20" hidden="1">{#N/A,#N/A,FALSE,"informes"}</definedName>
    <definedName name="QQ" localSheetId="21" hidden="1">{#N/A,#N/A,FALSE,"informes"}</definedName>
    <definedName name="QQ" localSheetId="22" hidden="1">{#N/A,#N/A,FALSE,"informes"}</definedName>
    <definedName name="QQ" localSheetId="29" hidden="1">{#N/A,#N/A,FALSE,"informes"}</definedName>
    <definedName name="QQ" localSheetId="32" hidden="1">{#N/A,#N/A,FALSE,"informes"}</definedName>
    <definedName name="QQ" localSheetId="34" hidden="1">{#N/A,#N/A,FALSE,"informes"}</definedName>
    <definedName name="QQ" localSheetId="36" hidden="1">{#N/A,#N/A,FALSE,"informes"}</definedName>
    <definedName name="QQ" localSheetId="39" hidden="1">{#N/A,#N/A,FALSE,"informes"}</definedName>
    <definedName name="QQ" localSheetId="45" hidden="1">{#N/A,#N/A,FALSE,"informes"}</definedName>
    <definedName name="QQ" localSheetId="46" hidden="1">{#N/A,#N/A,FALSE,"informes"}</definedName>
    <definedName name="QQ" localSheetId="37" hidden="1">{#N/A,#N/A,FALSE,"informes"}</definedName>
    <definedName name="QQ" localSheetId="38" hidden="1">{#N/A,#N/A,FALSE,"informes"}</definedName>
    <definedName name="QQ" localSheetId="40" hidden="1">{#N/A,#N/A,FALSE,"informes"}</definedName>
    <definedName name="QQ" localSheetId="23" hidden="1">{#N/A,#N/A,FALSE,"informes"}</definedName>
    <definedName name="QQ" localSheetId="24" hidden="1">{#N/A,#N/A,FALSE,"informes"}</definedName>
    <definedName name="QQ" localSheetId="25" hidden="1">{#N/A,#N/A,FALSE,"informes"}</definedName>
    <definedName name="QQ" localSheetId="26" hidden="1">{#N/A,#N/A,FALSE,"informes"}</definedName>
    <definedName name="QQ" localSheetId="27" hidden="1">{#N/A,#N/A,FALSE,"informes"}</definedName>
    <definedName name="QQ" localSheetId="28" hidden="1">{#N/A,#N/A,FALSE,"informes"}</definedName>
    <definedName name="QQ" localSheetId="33" hidden="1">{#N/A,#N/A,FALSE,"informes"}</definedName>
    <definedName name="QQ" localSheetId="35" hidden="1">{#N/A,#N/A,FALSE,"informes"}</definedName>
    <definedName name="QQ" localSheetId="41" hidden="1">{#N/A,#N/A,FALSE,"informes"}</definedName>
    <definedName name="QQ" localSheetId="43" hidden="1">{#N/A,#N/A,FALSE,"informes"}</definedName>
    <definedName name="QQ" hidden="1">{#N/A,#N/A,FALSE,"informes"}</definedName>
    <definedName name="qqqqqqqqq" localSheetId="7">#REF!</definedName>
    <definedName name="qqqqqqqqq" localSheetId="9">#REF!</definedName>
    <definedName name="qqqqqqqqq" localSheetId="22">#REF!</definedName>
    <definedName name="qqqqqqqqq" localSheetId="45">#REF!</definedName>
    <definedName name="qqqqqqqqq" localSheetId="46">#REF!</definedName>
    <definedName name="qqqqqqqqq" localSheetId="41">#REF!</definedName>
    <definedName name="qqqqqqqqq" localSheetId="43">#REF!</definedName>
    <definedName name="qqqqqqqqq">#REF!</definedName>
    <definedName name="que" localSheetId="7" hidden="1">{"PAGOS DOLARES",#N/A,FALSE,"informes"}</definedName>
    <definedName name="que" localSheetId="8" hidden="1">{"PAGOS DOLARES",#N/A,FALSE,"informes"}</definedName>
    <definedName name="que" localSheetId="10" hidden="1">{"PAGOS DOLARES",#N/A,FALSE,"informes"}</definedName>
    <definedName name="que" localSheetId="11" hidden="1">{"PAGOS DOLARES",#N/A,FALSE,"informes"}</definedName>
    <definedName name="que" localSheetId="12" hidden="1">{"PAGOS DOLARES",#N/A,FALSE,"informes"}</definedName>
    <definedName name="que" localSheetId="13" hidden="1">{"PAGOS DOLARES",#N/A,FALSE,"informes"}</definedName>
    <definedName name="que" localSheetId="14" hidden="1">{"PAGOS DOLARES",#N/A,FALSE,"informes"}</definedName>
    <definedName name="que" localSheetId="15" hidden="1">{"PAGOS DOLARES",#N/A,FALSE,"informes"}</definedName>
    <definedName name="que" localSheetId="17" hidden="1">{"PAGOS DOLARES",#N/A,FALSE,"informes"}</definedName>
    <definedName name="que" localSheetId="18" hidden="1">{"PAGOS DOLARES",#N/A,FALSE,"informes"}</definedName>
    <definedName name="que" localSheetId="19" hidden="1">{"PAGOS DOLARES",#N/A,FALSE,"informes"}</definedName>
    <definedName name="que" localSheetId="20" hidden="1">{"PAGOS DOLARES",#N/A,FALSE,"informes"}</definedName>
    <definedName name="que" localSheetId="21" hidden="1">{"PAGOS DOLARES",#N/A,FALSE,"informes"}</definedName>
    <definedName name="que" localSheetId="22" hidden="1">{"PAGOS DOLARES",#N/A,FALSE,"informes"}</definedName>
    <definedName name="que" localSheetId="29" hidden="1">{"PAGOS DOLARES",#N/A,FALSE,"informes"}</definedName>
    <definedName name="que" localSheetId="32" hidden="1">{"PAGOS DOLARES",#N/A,FALSE,"informes"}</definedName>
    <definedName name="que" localSheetId="34" hidden="1">{"PAGOS DOLARES",#N/A,FALSE,"informes"}</definedName>
    <definedName name="que" localSheetId="36" hidden="1">{"PAGOS DOLARES",#N/A,FALSE,"informes"}</definedName>
    <definedName name="que" localSheetId="39" hidden="1">{"PAGOS DOLARES",#N/A,FALSE,"informes"}</definedName>
    <definedName name="que" localSheetId="45" hidden="1">{"PAGOS DOLARES",#N/A,FALSE,"informes"}</definedName>
    <definedName name="que" localSheetId="46" hidden="1">{"PAGOS DOLARES",#N/A,FALSE,"informes"}</definedName>
    <definedName name="que" localSheetId="37" hidden="1">{"PAGOS DOLARES",#N/A,FALSE,"informes"}</definedName>
    <definedName name="que" localSheetId="38" hidden="1">{"PAGOS DOLARES",#N/A,FALSE,"informes"}</definedName>
    <definedName name="que" localSheetId="40" hidden="1">{"PAGOS DOLARES",#N/A,FALSE,"informes"}</definedName>
    <definedName name="que" localSheetId="23" hidden="1">{"PAGOS DOLARES",#N/A,FALSE,"informes"}</definedName>
    <definedName name="que" localSheetId="24" hidden="1">{"PAGOS DOLARES",#N/A,FALSE,"informes"}</definedName>
    <definedName name="que" localSheetId="25" hidden="1">{"PAGOS DOLARES",#N/A,FALSE,"informes"}</definedName>
    <definedName name="que" localSheetId="26" hidden="1">{"PAGOS DOLARES",#N/A,FALSE,"informes"}</definedName>
    <definedName name="que" localSheetId="27" hidden="1">{"PAGOS DOLARES",#N/A,FALSE,"informes"}</definedName>
    <definedName name="que" localSheetId="28" hidden="1">{"PAGOS DOLARES",#N/A,FALSE,"informes"}</definedName>
    <definedName name="que" localSheetId="33" hidden="1">{"PAGOS DOLARES",#N/A,FALSE,"informes"}</definedName>
    <definedName name="que" localSheetId="35" hidden="1">{"PAGOS DOLARES",#N/A,FALSE,"informes"}</definedName>
    <definedName name="que" localSheetId="41" hidden="1">{"PAGOS DOLARES",#N/A,FALSE,"informes"}</definedName>
    <definedName name="que" localSheetId="43" hidden="1">{"PAGOS DOLARES",#N/A,FALSE,"informes"}</definedName>
    <definedName name="que" hidden="1">{"PAGOS DOLARES",#N/A,FALSE,"informes"}</definedName>
    <definedName name="qwwthdsa" localSheetId="7">#REF!</definedName>
    <definedName name="qwwthdsa" localSheetId="22">#REF!</definedName>
    <definedName name="qwwthdsa" localSheetId="41">#REF!</definedName>
    <definedName name="qwwthdsa" localSheetId="43">#REF!</definedName>
    <definedName name="qwwthdsa">#REF!</definedName>
    <definedName name="Rama1" localSheetId="7">#REF!</definedName>
    <definedName name="Rama1">#REF!</definedName>
    <definedName name="rango" localSheetId="185">#REF!</definedName>
    <definedName name="rango" localSheetId="187">#REF!</definedName>
    <definedName name="rango" localSheetId="188">#REF!</definedName>
    <definedName name="rango" localSheetId="7">#REF!</definedName>
    <definedName name="rango" localSheetId="9">#REF!</definedName>
    <definedName name="rango" localSheetId="22">#REF!</definedName>
    <definedName name="rango" localSheetId="45">#REF!</definedName>
    <definedName name="rango" localSheetId="46">#REF!</definedName>
    <definedName name="rango" localSheetId="183">#REF!</definedName>
    <definedName name="rango" localSheetId="41">#REF!</definedName>
    <definedName name="rango" localSheetId="43">#REF!</definedName>
    <definedName name="rango">#REF!</definedName>
    <definedName name="Rango_años_UVR" localSheetId="7">OFFSET(#REF!,0,0,COUNT(#REF!),1)</definedName>
    <definedName name="Rango_años_UVR" localSheetId="22">OFFSET(#REF!,0,0,COUNT(#REF!),1)</definedName>
    <definedName name="Rango_años_UVR" localSheetId="41">OFFSET(#REF!,0,0,COUNT(#REF!),1)</definedName>
    <definedName name="Rango_años_UVR" localSheetId="43">OFFSET(#REF!,0,0,COUNT(#REF!),1)</definedName>
    <definedName name="Rango_años_UVR">OFFSET(#REF!,0,0,COUNT(#REF!),1)</definedName>
    <definedName name="Rango_plazos_COP" localSheetId="7">OFFSET(#REF!,0,0,COUNTA(#REF!),1)</definedName>
    <definedName name="Rango_plazos_COP" localSheetId="22">OFFSET(#REF!,0,0,COUNTA(#REF!),1)</definedName>
    <definedName name="Rango_plazos_COP" localSheetId="32">OFFSET(#REF!,0,0,COUNTA(#REF!),1)</definedName>
    <definedName name="Rango_plazos_COP" localSheetId="34">OFFSET(#REF!,0,0,COUNTA(#REF!),1)</definedName>
    <definedName name="Rango_plazos_COP" localSheetId="36">OFFSET(#REF!,0,0,COUNTA(#REF!),1)</definedName>
    <definedName name="Rango_plazos_COP" localSheetId="39">OFFSET(#REF!,0,0,COUNTA(#REF!),1)</definedName>
    <definedName name="Rango_plazos_COP" localSheetId="37">OFFSET(#REF!,0,0,COUNTA(#REF!),1)</definedName>
    <definedName name="Rango_plazos_COP" localSheetId="38">OFFSET(#REF!,0,0,COUNTA(#REF!),1)</definedName>
    <definedName name="Rango_plazos_COP" localSheetId="40">OFFSET(#REF!,0,0,COUNTA(#REF!),1)</definedName>
    <definedName name="Rango_plazos_COP" localSheetId="33">OFFSET(#REF!,0,0,COUNTA(#REF!),1)</definedName>
    <definedName name="Rango_plazos_COP" localSheetId="35">OFFSET(#REF!,0,0,COUNTA(#REF!),1)</definedName>
    <definedName name="Rango_plazos_COP" localSheetId="41">OFFSET(#REF!,0,0,COUNTA(#REF!),1)</definedName>
    <definedName name="Rango_plazos_COP" localSheetId="43">OFFSET(#REF!,0,0,COUNTA(#REF!),1)</definedName>
    <definedName name="Rango_plazos_COP">OFFSET(#REF!,0,0,COUNTA(#REF!),1)</definedName>
    <definedName name="Rango_plazos_UVR" localSheetId="7">OFFSET(#REF!,0,0,COUNTA(#REF!),1)</definedName>
    <definedName name="Rango_plazos_UVR" localSheetId="22">OFFSET(#REF!,0,0,COUNTA(#REF!),1)</definedName>
    <definedName name="Rango_plazos_UVR" localSheetId="32">OFFSET(#REF!,0,0,COUNTA(#REF!),1)</definedName>
    <definedName name="Rango_plazos_UVR" localSheetId="34">OFFSET(#REF!,0,0,COUNTA(#REF!),1)</definedName>
    <definedName name="Rango_plazos_UVR" localSheetId="36">OFFSET(#REF!,0,0,COUNTA(#REF!),1)</definedName>
    <definedName name="Rango_plazos_UVR" localSheetId="39">OFFSET(#REF!,0,0,COUNTA(#REF!),1)</definedName>
    <definedName name="Rango_plazos_UVR" localSheetId="37">OFFSET(#REF!,0,0,COUNTA(#REF!),1)</definedName>
    <definedName name="Rango_plazos_UVR" localSheetId="38">OFFSET(#REF!,0,0,COUNTA(#REF!),1)</definedName>
    <definedName name="Rango_plazos_UVR" localSheetId="40">OFFSET(#REF!,0,0,COUNTA(#REF!),1)</definedName>
    <definedName name="Rango_plazos_UVR" localSheetId="33">OFFSET(#REF!,0,0,COUNTA(#REF!),1)</definedName>
    <definedName name="Rango_plazos_UVR" localSheetId="35">OFFSET(#REF!,0,0,COUNTA(#REF!),1)</definedName>
    <definedName name="Rango_plazos_UVR" localSheetId="41">OFFSET(#REF!,0,0,COUNTA(#REF!),1)</definedName>
    <definedName name="Rango_plazos_UVR" localSheetId="43">OFFSET(#REF!,0,0,COUNTA(#REF!),1)</definedName>
    <definedName name="Rango_plazos_UVR">OFFSET(#REF!,0,0,COUNTA(#REF!),1)</definedName>
    <definedName name="rango1" localSheetId="185">#REF!</definedName>
    <definedName name="rango1" localSheetId="188">#REF!</definedName>
    <definedName name="rango1" localSheetId="7">#REF!</definedName>
    <definedName name="rango1" localSheetId="9">#REF!</definedName>
    <definedName name="rango1" localSheetId="22">#REF!</definedName>
    <definedName name="rango1" localSheetId="32">#REF!</definedName>
    <definedName name="rango1" localSheetId="34">#REF!</definedName>
    <definedName name="rango1" localSheetId="36">#REF!</definedName>
    <definedName name="rango1" localSheetId="39">#REF!</definedName>
    <definedName name="rango1" localSheetId="45">#REF!</definedName>
    <definedName name="rango1" localSheetId="54">#REF!</definedName>
    <definedName name="rango1" localSheetId="56">#REF!</definedName>
    <definedName name="rango1" localSheetId="59">#REF!</definedName>
    <definedName name="rango1" localSheetId="62">#REF!</definedName>
    <definedName name="rango1" localSheetId="78">#REF!</definedName>
    <definedName name="rango1" localSheetId="80">#REF!</definedName>
    <definedName name="rango1" localSheetId="83">#REF!</definedName>
    <definedName name="rango1" localSheetId="86">#REF!</definedName>
    <definedName name="rango1" localSheetId="46">#REF!</definedName>
    <definedName name="rango1" localSheetId="183">#REF!</definedName>
    <definedName name="rango1" localSheetId="37">#REF!</definedName>
    <definedName name="rango1" localSheetId="38">#REF!</definedName>
    <definedName name="rango1" localSheetId="40">#REF!</definedName>
    <definedName name="rango1" localSheetId="33">#REF!</definedName>
    <definedName name="rango1" localSheetId="35">#REF!</definedName>
    <definedName name="rango1" localSheetId="41">#REF!</definedName>
    <definedName name="rango1" localSheetId="43">#REF!</definedName>
    <definedName name="rango1">#REF!</definedName>
    <definedName name="rango2" localSheetId="7">#REF!</definedName>
    <definedName name="rango2" localSheetId="9">#REF!</definedName>
    <definedName name="rango2" localSheetId="22">#REF!</definedName>
    <definedName name="rango2" localSheetId="45">#REF!</definedName>
    <definedName name="rango2" localSheetId="54">#REF!</definedName>
    <definedName name="rango2" localSheetId="46">#REF!</definedName>
    <definedName name="rango2" localSheetId="41">#REF!</definedName>
    <definedName name="rango2" localSheetId="43">#REF!</definedName>
    <definedName name="rango2">#REF!</definedName>
    <definedName name="RangoCriterio2" localSheetId="7">#REF!</definedName>
    <definedName name="RangoCriterio2">#REF!</definedName>
    <definedName name="RangoValor" localSheetId="7">#REF!</definedName>
    <definedName name="RangoValor">#REF!</definedName>
    <definedName name="rate" localSheetId="7">#REF!</definedName>
    <definedName name="rate" localSheetId="22">#REF!</definedName>
    <definedName name="rate" localSheetId="45">#REF!</definedName>
    <definedName name="rate" localSheetId="46">#REF!</definedName>
    <definedName name="rate" localSheetId="41">#REF!</definedName>
    <definedName name="rate" localSheetId="43">#REF!</definedName>
    <definedName name="rate">#REF!</definedName>
    <definedName name="RDPTO" localSheetId="7">#REF!</definedName>
    <definedName name="RDPTO" localSheetId="9">#REF!</definedName>
    <definedName name="RDPTO" localSheetId="22">#REF!</definedName>
    <definedName name="RDPTO" localSheetId="45">#REF!</definedName>
    <definedName name="RDPTO" localSheetId="46">#REF!</definedName>
    <definedName name="RDPTO" localSheetId="41">#REF!</definedName>
    <definedName name="RDPTO" localSheetId="43">#REF!</definedName>
    <definedName name="RDPTO">#REF!</definedName>
    <definedName name="re" localSheetId="185">#REF!</definedName>
    <definedName name="re" localSheetId="188">#REF!</definedName>
    <definedName name="re" localSheetId="7">#REF!</definedName>
    <definedName name="re" localSheetId="9">#REF!</definedName>
    <definedName name="re" localSheetId="22">#REF!</definedName>
    <definedName name="re" localSheetId="45">#REF!</definedName>
    <definedName name="re" localSheetId="56">#REF!</definedName>
    <definedName name="re" localSheetId="59">#REF!</definedName>
    <definedName name="re" localSheetId="62">#REF!</definedName>
    <definedName name="re" localSheetId="78">#REF!</definedName>
    <definedName name="re" localSheetId="80">#REF!</definedName>
    <definedName name="re" localSheetId="83">#REF!</definedName>
    <definedName name="re" localSheetId="86">#REF!</definedName>
    <definedName name="re" localSheetId="46">#REF!</definedName>
    <definedName name="re" localSheetId="183">#REF!</definedName>
    <definedName name="re" localSheetId="41">#REF!</definedName>
    <definedName name="re" localSheetId="43">#REF!</definedName>
    <definedName name="re">#REF!</definedName>
    <definedName name="Rec" localSheetId="22">#REF!</definedName>
    <definedName name="Rec" localSheetId="46">#REF!</definedName>
    <definedName name="Rec">#REF!</definedName>
    <definedName name="RECALCULO" localSheetId="185">#REF!</definedName>
    <definedName name="RECALCULO" localSheetId="187">#REF!</definedName>
    <definedName name="RECALCULO" localSheetId="188">#REF!</definedName>
    <definedName name="RECALCULO" localSheetId="7">#REF!</definedName>
    <definedName name="RECALCULO" localSheetId="9">#REF!</definedName>
    <definedName name="RECALCULO" localSheetId="22">#REF!</definedName>
    <definedName name="RECALCULO" localSheetId="32">#REF!</definedName>
    <definedName name="RECALCULO" localSheetId="34">#REF!</definedName>
    <definedName name="RECALCULO" localSheetId="36">#REF!</definedName>
    <definedName name="RECALCULO" localSheetId="39">#REF!</definedName>
    <definedName name="RECALCULO" localSheetId="45">#REF!</definedName>
    <definedName name="RECALCULO" localSheetId="54">#REF!</definedName>
    <definedName name="RECALCULO" localSheetId="46">#REF!</definedName>
    <definedName name="RECALCULO" localSheetId="183">#REF!</definedName>
    <definedName name="RECALCULO" localSheetId="37">#REF!</definedName>
    <definedName name="RECALCULO" localSheetId="38">#REF!</definedName>
    <definedName name="RECALCULO" localSheetId="40">#REF!</definedName>
    <definedName name="RECALCULO" localSheetId="33">#REF!</definedName>
    <definedName name="RECALCULO" localSheetId="35">#REF!</definedName>
    <definedName name="RECALCULO" localSheetId="41">#REF!</definedName>
    <definedName name="RECALCULO" localSheetId="43">#REF!</definedName>
    <definedName name="RECALCULO">#REF!</definedName>
    <definedName name="RECAPRO00_" localSheetId="185">#REF!</definedName>
    <definedName name="RECAPRO00_" localSheetId="187">#REF!</definedName>
    <definedName name="RECAPRO00_" localSheetId="188">#REF!</definedName>
    <definedName name="RECAPRO00_" localSheetId="7">#REF!</definedName>
    <definedName name="RECAPRO00_" localSheetId="9">#REF!</definedName>
    <definedName name="RECAPRO00_" localSheetId="22">#REF!</definedName>
    <definedName name="RECAPRO00_" localSheetId="32">#REF!</definedName>
    <definedName name="RECAPRO00_" localSheetId="34">#REF!</definedName>
    <definedName name="RECAPRO00_" localSheetId="36">#REF!</definedName>
    <definedName name="RECAPRO00_" localSheetId="39">#REF!</definedName>
    <definedName name="RECAPRO00_" localSheetId="45">#REF!</definedName>
    <definedName name="RECAPRO00_" localSheetId="54">#REF!</definedName>
    <definedName name="RECAPRO00_" localSheetId="56">#REF!</definedName>
    <definedName name="RECAPRO00_" localSheetId="59">#REF!</definedName>
    <definedName name="RECAPRO00_" localSheetId="62">#REF!</definedName>
    <definedName name="RECAPRO00_" localSheetId="78">#REF!</definedName>
    <definedName name="RECAPRO00_" localSheetId="80">#REF!</definedName>
    <definedName name="RECAPRO00_" localSheetId="83">#REF!</definedName>
    <definedName name="RECAPRO00_" localSheetId="86">#REF!</definedName>
    <definedName name="RECAPRO00_" localSheetId="46">#REF!</definedName>
    <definedName name="RECAPRO00_" localSheetId="183">#REF!</definedName>
    <definedName name="RECAPRO00_" localSheetId="37">#REF!</definedName>
    <definedName name="RECAPRO00_" localSheetId="38">#REF!</definedName>
    <definedName name="RECAPRO00_" localSheetId="40">#REF!</definedName>
    <definedName name="RECAPRO00_" localSheetId="33">#REF!</definedName>
    <definedName name="RECAPRO00_" localSheetId="35">#REF!</definedName>
    <definedName name="RECAPRO00_" localSheetId="41">#REF!</definedName>
    <definedName name="RECAPRO00_" localSheetId="43">#REF!</definedName>
    <definedName name="RECAPRO00_">#REF!</definedName>
    <definedName name="RECAPRO93_" localSheetId="185">#REF!</definedName>
    <definedName name="RECAPRO93_" localSheetId="188">#REF!</definedName>
    <definedName name="RECAPRO93_" localSheetId="7">#REF!</definedName>
    <definedName name="RECAPRO93_" localSheetId="9">#REF!</definedName>
    <definedName name="RECAPRO93_" localSheetId="22">#REF!</definedName>
    <definedName name="RECAPRO93_" localSheetId="32">#REF!</definedName>
    <definedName name="RECAPRO93_" localSheetId="34">#REF!</definedName>
    <definedName name="RECAPRO93_" localSheetId="36">#REF!</definedName>
    <definedName name="RECAPRO93_" localSheetId="39">#REF!</definedName>
    <definedName name="RECAPRO93_" localSheetId="45">#REF!</definedName>
    <definedName name="RECAPRO93_" localSheetId="54">#REF!</definedName>
    <definedName name="RECAPRO93_" localSheetId="56">#REF!</definedName>
    <definedName name="RECAPRO93_" localSheetId="59">#REF!</definedName>
    <definedName name="RECAPRO93_" localSheetId="62">#REF!</definedName>
    <definedName name="RECAPRO93_" localSheetId="78">#REF!</definedName>
    <definedName name="RECAPRO93_" localSheetId="80">#REF!</definedName>
    <definedName name="RECAPRO93_" localSheetId="83">#REF!</definedName>
    <definedName name="RECAPRO93_" localSheetId="86">#REF!</definedName>
    <definedName name="RECAPRO93_" localSheetId="46">#REF!</definedName>
    <definedName name="RECAPRO93_" localSheetId="183">#REF!</definedName>
    <definedName name="RECAPRO93_" localSheetId="37">#REF!</definedName>
    <definedName name="RECAPRO93_" localSheetId="38">#REF!</definedName>
    <definedName name="RECAPRO93_" localSheetId="40">#REF!</definedName>
    <definedName name="RECAPRO93_" localSheetId="33">#REF!</definedName>
    <definedName name="RECAPRO93_" localSheetId="35">#REF!</definedName>
    <definedName name="RECAPRO93_" localSheetId="41">#REF!</definedName>
    <definedName name="RECAPRO93_" localSheetId="43">#REF!</definedName>
    <definedName name="RECAPRO93_">#REF!</definedName>
    <definedName name="RECAPRO94_" localSheetId="185">#REF!</definedName>
    <definedName name="RECAPRO94_" localSheetId="188">#REF!</definedName>
    <definedName name="RECAPRO94_" localSheetId="7">#REF!</definedName>
    <definedName name="RECAPRO94_" localSheetId="9">#REF!</definedName>
    <definedName name="RECAPRO94_" localSheetId="22">#REF!</definedName>
    <definedName name="RECAPRO94_" localSheetId="32">#REF!</definedName>
    <definedName name="RECAPRO94_" localSheetId="34">#REF!</definedName>
    <definedName name="RECAPRO94_" localSheetId="36">#REF!</definedName>
    <definedName name="RECAPRO94_" localSheetId="39">#REF!</definedName>
    <definedName name="RECAPRO94_" localSheetId="45">#REF!</definedName>
    <definedName name="RECAPRO94_" localSheetId="54">#REF!</definedName>
    <definedName name="RECAPRO94_" localSheetId="56">#REF!</definedName>
    <definedName name="RECAPRO94_" localSheetId="59">#REF!</definedName>
    <definedName name="RECAPRO94_" localSheetId="62">#REF!</definedName>
    <definedName name="RECAPRO94_" localSheetId="78">#REF!</definedName>
    <definedName name="RECAPRO94_" localSheetId="80">#REF!</definedName>
    <definedName name="RECAPRO94_" localSheetId="83">#REF!</definedName>
    <definedName name="RECAPRO94_" localSheetId="86">#REF!</definedName>
    <definedName name="RECAPRO94_" localSheetId="46">#REF!</definedName>
    <definedName name="RECAPRO94_" localSheetId="183">#REF!</definedName>
    <definedName name="RECAPRO94_" localSheetId="37">#REF!</definedName>
    <definedName name="RECAPRO94_" localSheetId="38">#REF!</definedName>
    <definedName name="RECAPRO94_" localSheetId="40">#REF!</definedName>
    <definedName name="RECAPRO94_" localSheetId="33">#REF!</definedName>
    <definedName name="RECAPRO94_" localSheetId="35">#REF!</definedName>
    <definedName name="RECAPRO94_" localSheetId="41">#REF!</definedName>
    <definedName name="RECAPRO94_" localSheetId="43">#REF!</definedName>
    <definedName name="RECAPRO94_">#REF!</definedName>
    <definedName name="RECAPRO95_" localSheetId="185">#REF!</definedName>
    <definedName name="RECAPRO95_" localSheetId="188">#REF!</definedName>
    <definedName name="RECAPRO95_" localSheetId="7">#REF!</definedName>
    <definedName name="RECAPRO95_" localSheetId="9">#REF!</definedName>
    <definedName name="RECAPRO95_" localSheetId="22">#REF!</definedName>
    <definedName name="RECAPRO95_" localSheetId="45">#REF!</definedName>
    <definedName name="RECAPRO95_" localSheetId="56">#REF!</definedName>
    <definedName name="RECAPRO95_" localSheetId="59">#REF!</definedName>
    <definedName name="RECAPRO95_" localSheetId="62">#REF!</definedName>
    <definedName name="RECAPRO95_" localSheetId="78">#REF!</definedName>
    <definedName name="RECAPRO95_" localSheetId="80">#REF!</definedName>
    <definedName name="RECAPRO95_" localSheetId="83">#REF!</definedName>
    <definedName name="RECAPRO95_" localSheetId="86">#REF!</definedName>
    <definedName name="RECAPRO95_" localSheetId="46">#REF!</definedName>
    <definedName name="RECAPRO95_" localSheetId="183">#REF!</definedName>
    <definedName name="RECAPRO95_" localSheetId="41">#REF!</definedName>
    <definedName name="RECAPRO95_" localSheetId="43">#REF!</definedName>
    <definedName name="RECAPRO95_">#REF!</definedName>
    <definedName name="RECAPRO96_" localSheetId="185">#REF!</definedName>
    <definedName name="RECAPRO96_" localSheetId="188">#REF!</definedName>
    <definedName name="RECAPRO96_" localSheetId="7">#REF!</definedName>
    <definedName name="RECAPRO96_" localSheetId="9">#REF!</definedName>
    <definedName name="RECAPRO96_" localSheetId="22">#REF!</definedName>
    <definedName name="RECAPRO96_" localSheetId="45">#REF!</definedName>
    <definedName name="RECAPRO96_" localSheetId="56">#REF!</definedName>
    <definedName name="RECAPRO96_" localSheetId="59">#REF!</definedName>
    <definedName name="RECAPRO96_" localSheetId="62">#REF!</definedName>
    <definedName name="RECAPRO96_" localSheetId="78">#REF!</definedName>
    <definedName name="RECAPRO96_" localSheetId="80">#REF!</definedName>
    <definedName name="RECAPRO96_" localSheetId="83">#REF!</definedName>
    <definedName name="RECAPRO96_" localSheetId="86">#REF!</definedName>
    <definedName name="RECAPRO96_" localSheetId="46">#REF!</definedName>
    <definedName name="RECAPRO96_" localSheetId="183">#REF!</definedName>
    <definedName name="RECAPRO96_" localSheetId="41">#REF!</definedName>
    <definedName name="RECAPRO96_" localSheetId="43">#REF!</definedName>
    <definedName name="RECAPRO96_">#REF!</definedName>
    <definedName name="RECAPRO97_" localSheetId="185">#REF!</definedName>
    <definedName name="RECAPRO97_" localSheetId="188">#REF!</definedName>
    <definedName name="RECAPRO97_" localSheetId="7">#REF!</definedName>
    <definedName name="RECAPRO97_" localSheetId="9">#REF!</definedName>
    <definedName name="RECAPRO97_" localSheetId="22">#REF!</definedName>
    <definedName name="RECAPRO97_" localSheetId="45">#REF!</definedName>
    <definedName name="RECAPRO97_" localSheetId="56">#REF!</definedName>
    <definedName name="RECAPRO97_" localSheetId="59">#REF!</definedName>
    <definedName name="RECAPRO97_" localSheetId="62">#REF!</definedName>
    <definedName name="RECAPRO97_" localSheetId="78">#REF!</definedName>
    <definedName name="RECAPRO97_" localSheetId="80">#REF!</definedName>
    <definedName name="RECAPRO97_" localSheetId="83">#REF!</definedName>
    <definedName name="RECAPRO97_" localSheetId="86">#REF!</definedName>
    <definedName name="RECAPRO97_" localSheetId="46">#REF!</definedName>
    <definedName name="RECAPRO97_" localSheetId="183">#REF!</definedName>
    <definedName name="RECAPRO97_" localSheetId="41">#REF!</definedName>
    <definedName name="RECAPRO97_" localSheetId="43">#REF!</definedName>
    <definedName name="RECAPRO97_">#REF!</definedName>
    <definedName name="RECAPRO98_" localSheetId="185">#REF!</definedName>
    <definedName name="RECAPRO98_" localSheetId="188">#REF!</definedName>
    <definedName name="RECAPRO98_" localSheetId="7">#REF!</definedName>
    <definedName name="RECAPRO98_" localSheetId="9">#REF!</definedName>
    <definedName name="RECAPRO98_" localSheetId="22">#REF!</definedName>
    <definedName name="RECAPRO98_" localSheetId="45">#REF!</definedName>
    <definedName name="RECAPRO98_" localSheetId="56">#REF!</definedName>
    <definedName name="RECAPRO98_" localSheetId="59">#REF!</definedName>
    <definedName name="RECAPRO98_" localSheetId="62">#REF!</definedName>
    <definedName name="RECAPRO98_" localSheetId="78">#REF!</definedName>
    <definedName name="RECAPRO98_" localSheetId="80">#REF!</definedName>
    <definedName name="RECAPRO98_" localSheetId="83">#REF!</definedName>
    <definedName name="RECAPRO98_" localSheetId="86">#REF!</definedName>
    <definedName name="RECAPRO98_" localSheetId="46">#REF!</definedName>
    <definedName name="RECAPRO98_" localSheetId="183">#REF!</definedName>
    <definedName name="RECAPRO98_" localSheetId="41">#REF!</definedName>
    <definedName name="RECAPRO98_" localSheetId="43">#REF!</definedName>
    <definedName name="RECAPRO98_">#REF!</definedName>
    <definedName name="RECAPRO99_" localSheetId="185">#REF!</definedName>
    <definedName name="RECAPRO99_" localSheetId="188">#REF!</definedName>
    <definedName name="RECAPRO99_" localSheetId="7">#REF!</definedName>
    <definedName name="RECAPRO99_" localSheetId="9">#REF!</definedName>
    <definedName name="RECAPRO99_" localSheetId="22">#REF!</definedName>
    <definedName name="RECAPRO99_" localSheetId="45">#REF!</definedName>
    <definedName name="RECAPRO99_" localSheetId="56">#REF!</definedName>
    <definedName name="RECAPRO99_" localSheetId="59">#REF!</definedName>
    <definedName name="RECAPRO99_" localSheetId="62">#REF!</definedName>
    <definedName name="RECAPRO99_" localSheetId="78">#REF!</definedName>
    <definedName name="RECAPRO99_" localSheetId="80">#REF!</definedName>
    <definedName name="RECAPRO99_" localSheetId="83">#REF!</definedName>
    <definedName name="RECAPRO99_" localSheetId="86">#REF!</definedName>
    <definedName name="RECAPRO99_" localSheetId="46">#REF!</definedName>
    <definedName name="RECAPRO99_" localSheetId="183">#REF!</definedName>
    <definedName name="RECAPRO99_" localSheetId="41">#REF!</definedName>
    <definedName name="RECAPRO99_" localSheetId="43">#REF!</definedName>
    <definedName name="RECAPRO99_">#REF!</definedName>
    <definedName name="recing" localSheetId="185">#REF!</definedName>
    <definedName name="recing" localSheetId="188">#REF!</definedName>
    <definedName name="recing" localSheetId="7">#REF!</definedName>
    <definedName name="recing" localSheetId="9">#REF!</definedName>
    <definedName name="recing" localSheetId="22">#REF!</definedName>
    <definedName name="recing" localSheetId="45">#REF!</definedName>
    <definedName name="recing" localSheetId="46">#REF!</definedName>
    <definedName name="recing" localSheetId="183">#REF!</definedName>
    <definedName name="recing" localSheetId="41">#REF!</definedName>
    <definedName name="recing" localSheetId="43">#REF!</definedName>
    <definedName name="recing">#REF!</definedName>
    <definedName name="RECLA1" localSheetId="22">#REF!</definedName>
    <definedName name="RECLA1" localSheetId="46">#REF!</definedName>
    <definedName name="RECLA1">#REF!</definedName>
    <definedName name="RECLA2" localSheetId="22">#REF!</definedName>
    <definedName name="RECLA2" localSheetId="46">#REF!</definedName>
    <definedName name="RECLA2">#REF!</definedName>
    <definedName name="RECLA3" localSheetId="22">#REF!</definedName>
    <definedName name="RECLA3" localSheetId="46">#REF!</definedName>
    <definedName name="RECLA3">#REF!</definedName>
    <definedName name="RECLA4" localSheetId="22">#REF!</definedName>
    <definedName name="RECLA4" localSheetId="46">#REF!</definedName>
    <definedName name="RECLA4">#REF!</definedName>
    <definedName name="reclasificados" localSheetId="22">#REF!</definedName>
    <definedName name="reclasificados" localSheetId="46">#REF!</definedName>
    <definedName name="reclasificados">#REF!</definedName>
    <definedName name="recnac" localSheetId="185">#REF!</definedName>
    <definedName name="recnac" localSheetId="187">#REF!</definedName>
    <definedName name="recnac" localSheetId="188">#REF!</definedName>
    <definedName name="recnac" localSheetId="7">#REF!</definedName>
    <definedName name="recnac" localSheetId="9">#REF!</definedName>
    <definedName name="recnac" localSheetId="22">#REF!</definedName>
    <definedName name="recnac" localSheetId="32">#REF!</definedName>
    <definedName name="recnac" localSheetId="34">#REF!</definedName>
    <definedName name="recnac" localSheetId="36">#REF!</definedName>
    <definedName name="recnac" localSheetId="39">#REF!</definedName>
    <definedName name="recnac" localSheetId="45">#REF!</definedName>
    <definedName name="recnac" localSheetId="46">#REF!</definedName>
    <definedName name="recnac" localSheetId="183">#REF!</definedName>
    <definedName name="recnac" localSheetId="37">#REF!</definedName>
    <definedName name="recnac" localSheetId="38">#REF!</definedName>
    <definedName name="recnac" localSheetId="40">#REF!</definedName>
    <definedName name="recnac" localSheetId="33">#REF!</definedName>
    <definedName name="recnac" localSheetId="35">#REF!</definedName>
    <definedName name="recnac" localSheetId="41">#REF!</definedName>
    <definedName name="recnac" localSheetId="43">#REF!</definedName>
    <definedName name="recnac">#REF!</definedName>
    <definedName name="Recorder" localSheetId="46">#REF!</definedName>
    <definedName name="Recorder">#REF!</definedName>
    <definedName name="recprp" localSheetId="185">#REF!</definedName>
    <definedName name="recprp" localSheetId="187">#REF!</definedName>
    <definedName name="recprp" localSheetId="188">#REF!</definedName>
    <definedName name="recprp" localSheetId="7">#REF!</definedName>
    <definedName name="recprp" localSheetId="9">#REF!</definedName>
    <definedName name="recprp" localSheetId="22">#REF!</definedName>
    <definedName name="recprp" localSheetId="32">#REF!</definedName>
    <definedName name="recprp" localSheetId="34">#REF!</definedName>
    <definedName name="recprp" localSheetId="36">#REF!</definedName>
    <definedName name="recprp" localSheetId="39">#REF!</definedName>
    <definedName name="recprp" localSheetId="45">#REF!</definedName>
    <definedName name="recprp" localSheetId="46">#REF!</definedName>
    <definedName name="recprp" localSheetId="183">#REF!</definedName>
    <definedName name="recprp" localSheetId="37">#REF!</definedName>
    <definedName name="recprp" localSheetId="38">#REF!</definedName>
    <definedName name="recprp" localSheetId="40">#REF!</definedName>
    <definedName name="recprp" localSheetId="33">#REF!</definedName>
    <definedName name="recprp" localSheetId="35">#REF!</definedName>
    <definedName name="recprp" localSheetId="41">#REF!</definedName>
    <definedName name="recprp" localSheetId="43">#REF!</definedName>
    <definedName name="recprp">#REF!</definedName>
    <definedName name="redetalle" localSheetId="22">#REF!</definedName>
    <definedName name="redetalle" localSheetId="46">#REF!</definedName>
    <definedName name="redetalle">#REF!</definedName>
    <definedName name="reg" localSheetId="185">#REF!</definedName>
    <definedName name="reg" localSheetId="187">#REF!</definedName>
    <definedName name="reg" localSheetId="188">#REF!</definedName>
    <definedName name="reg" localSheetId="7">#REF!</definedName>
    <definedName name="reg" localSheetId="9">#REF!</definedName>
    <definedName name="reg" localSheetId="22">#REF!</definedName>
    <definedName name="reg" localSheetId="32">#REF!</definedName>
    <definedName name="reg" localSheetId="34">#REF!</definedName>
    <definedName name="reg" localSheetId="36">#REF!</definedName>
    <definedName name="reg" localSheetId="39">#REF!</definedName>
    <definedName name="reg" localSheetId="45">#REF!</definedName>
    <definedName name="reg" localSheetId="46">#REF!</definedName>
    <definedName name="reg" localSheetId="183">#REF!</definedName>
    <definedName name="reg" localSheetId="37">#REF!</definedName>
    <definedName name="reg" localSheetId="38">#REF!</definedName>
    <definedName name="reg" localSheetId="40">#REF!</definedName>
    <definedName name="reg" localSheetId="33">#REF!</definedName>
    <definedName name="reg" localSheetId="35">#REF!</definedName>
    <definedName name="reg" localSheetId="41">#REF!</definedName>
    <definedName name="reg" localSheetId="43">#REF!</definedName>
    <definedName name="reg">#REF!</definedName>
    <definedName name="REGALIAS00_" localSheetId="187">#REF!</definedName>
    <definedName name="REGALIAS00_" localSheetId="188">#REF!</definedName>
    <definedName name="REGALIAS00_" localSheetId="7">#REF!</definedName>
    <definedName name="REGALIAS00_" localSheetId="9">#REF!</definedName>
    <definedName name="REGALIAS00_" localSheetId="18">#REF!</definedName>
    <definedName name="REGALIAS00_" localSheetId="19">#REF!</definedName>
    <definedName name="REGALIAS00_" localSheetId="20">#REF!</definedName>
    <definedName name="REGALIAS00_" localSheetId="21">#REF!</definedName>
    <definedName name="REGALIAS00_" localSheetId="22">#REF!</definedName>
    <definedName name="REGALIAS00_" localSheetId="45">#REF!</definedName>
    <definedName name="REGALIAS00_" localSheetId="46">#REF!</definedName>
    <definedName name="REGALIAS00_" localSheetId="41">#REF!</definedName>
    <definedName name="REGALIAS00_" localSheetId="43">#REF!</definedName>
    <definedName name="REGALIAS00_">#REF!</definedName>
    <definedName name="REGALIAS93_" localSheetId="187">#REF!</definedName>
    <definedName name="REGALIAS93_" localSheetId="188">#REF!</definedName>
    <definedName name="REGALIAS93_" localSheetId="7">#REF!</definedName>
    <definedName name="REGALIAS93_" localSheetId="9">#REF!</definedName>
    <definedName name="REGALIAS93_" localSheetId="18">#REF!</definedName>
    <definedName name="REGALIAS93_" localSheetId="19">#REF!</definedName>
    <definedName name="REGALIAS93_" localSheetId="20">#REF!</definedName>
    <definedName name="REGALIAS93_" localSheetId="21">#REF!</definedName>
    <definedName name="REGALIAS93_" localSheetId="22">#REF!</definedName>
    <definedName name="REGALIAS93_" localSheetId="45">#REF!</definedName>
    <definedName name="REGALIAS93_" localSheetId="46">#REF!</definedName>
    <definedName name="REGALIAS93_" localSheetId="41">#REF!</definedName>
    <definedName name="REGALIAS93_" localSheetId="43">#REF!</definedName>
    <definedName name="REGALIAS93_">#REF!</definedName>
    <definedName name="REGALIAS94_" localSheetId="187">#REF!</definedName>
    <definedName name="REGALIAS94_" localSheetId="188">#REF!</definedName>
    <definedName name="REGALIAS94_" localSheetId="7">#REF!</definedName>
    <definedName name="REGALIAS94_" localSheetId="9">#REF!</definedName>
    <definedName name="REGALIAS94_" localSheetId="18">#REF!</definedName>
    <definedName name="REGALIAS94_" localSheetId="19">#REF!</definedName>
    <definedName name="REGALIAS94_" localSheetId="20">#REF!</definedName>
    <definedName name="REGALIAS94_" localSheetId="21">#REF!</definedName>
    <definedName name="REGALIAS94_" localSheetId="22">#REF!</definedName>
    <definedName name="REGALIAS94_" localSheetId="45">#REF!</definedName>
    <definedName name="REGALIAS94_" localSheetId="46">#REF!</definedName>
    <definedName name="REGALIAS94_" localSheetId="41">#REF!</definedName>
    <definedName name="REGALIAS94_" localSheetId="43">#REF!</definedName>
    <definedName name="REGALIAS94_">#REF!</definedName>
    <definedName name="REGALIAS95_" localSheetId="187">#REF!</definedName>
    <definedName name="REGALIAS95_" localSheetId="188">#REF!</definedName>
    <definedName name="REGALIAS95_" localSheetId="7">#REF!</definedName>
    <definedName name="REGALIAS95_" localSheetId="9">#REF!</definedName>
    <definedName name="REGALIAS95_" localSheetId="22">#REF!</definedName>
    <definedName name="REGALIAS95_" localSheetId="45">#REF!</definedName>
    <definedName name="REGALIAS95_" localSheetId="46">#REF!</definedName>
    <definedName name="REGALIAS95_" localSheetId="41">#REF!</definedName>
    <definedName name="REGALIAS95_" localSheetId="43">#REF!</definedName>
    <definedName name="REGALIAS95_">#REF!</definedName>
    <definedName name="REGALIAS96_" localSheetId="187">#REF!</definedName>
    <definedName name="REGALIAS96_" localSheetId="188">#REF!</definedName>
    <definedName name="REGALIAS96_" localSheetId="7">#REF!</definedName>
    <definedName name="REGALIAS96_" localSheetId="9">#REF!</definedName>
    <definedName name="REGALIAS96_" localSheetId="22">#REF!</definedName>
    <definedName name="REGALIAS96_" localSheetId="45">#REF!</definedName>
    <definedName name="REGALIAS96_" localSheetId="46">#REF!</definedName>
    <definedName name="REGALIAS96_" localSheetId="41">#REF!</definedName>
    <definedName name="REGALIAS96_" localSheetId="43">#REF!</definedName>
    <definedName name="REGALIAS96_">#REF!</definedName>
    <definedName name="REGALIAS97_" localSheetId="187">#REF!</definedName>
    <definedName name="REGALIAS97_" localSheetId="188">#REF!</definedName>
    <definedName name="REGALIAS97_" localSheetId="7">#REF!</definedName>
    <definedName name="REGALIAS97_" localSheetId="9">#REF!</definedName>
    <definedName name="REGALIAS97_" localSheetId="22">#REF!</definedName>
    <definedName name="REGALIAS97_" localSheetId="45">#REF!</definedName>
    <definedName name="REGALIAS97_" localSheetId="46">#REF!</definedName>
    <definedName name="REGALIAS97_" localSheetId="41">#REF!</definedName>
    <definedName name="REGALIAS97_" localSheetId="43">#REF!</definedName>
    <definedName name="REGALIAS97_">#REF!</definedName>
    <definedName name="REGALIAS98_" localSheetId="187">#REF!</definedName>
    <definedName name="REGALIAS98_" localSheetId="188">#REF!</definedName>
    <definedName name="REGALIAS98_" localSheetId="7">#REF!</definedName>
    <definedName name="REGALIAS98_" localSheetId="9">#REF!</definedName>
    <definedName name="REGALIAS98_" localSheetId="22">#REF!</definedName>
    <definedName name="REGALIAS98_" localSheetId="45">#REF!</definedName>
    <definedName name="REGALIAS98_" localSheetId="46">#REF!</definedName>
    <definedName name="REGALIAS98_" localSheetId="41">#REF!</definedName>
    <definedName name="REGALIAS98_" localSheetId="43">#REF!</definedName>
    <definedName name="REGALIAS98_">#REF!</definedName>
    <definedName name="REGALIAS99_" localSheetId="187">#REF!</definedName>
    <definedName name="REGALIAS99_" localSheetId="188">#REF!</definedName>
    <definedName name="REGALIAS99_" localSheetId="7">#REF!</definedName>
    <definedName name="REGALIAS99_" localSheetId="9">#REF!</definedName>
    <definedName name="REGALIAS99_" localSheetId="22">#REF!</definedName>
    <definedName name="REGALIAS99_" localSheetId="45">#REF!</definedName>
    <definedName name="REGALIAS99_" localSheetId="46">#REF!</definedName>
    <definedName name="REGALIAS99_" localSheetId="41">#REF!</definedName>
    <definedName name="REGALIAS99_" localSheetId="43">#REF!</definedName>
    <definedName name="REGALIAS99_">#REF!</definedName>
    <definedName name="REGIONALCRECIM" localSheetId="185">#REF!</definedName>
    <definedName name="REGIONALCRECIM" localSheetId="187">#REF!</definedName>
    <definedName name="REGIONALCRECIM" localSheetId="188">#REF!</definedName>
    <definedName name="REGIONALCRECIM" localSheetId="7">#REF!</definedName>
    <definedName name="REGIONALCRECIM" localSheetId="9">#REF!</definedName>
    <definedName name="REGIONALCRECIM" localSheetId="22">#REF!</definedName>
    <definedName name="REGIONALCRECIM" localSheetId="32">#REF!</definedName>
    <definedName name="REGIONALCRECIM" localSheetId="34">#REF!</definedName>
    <definedName name="REGIONALCRECIM" localSheetId="36">#REF!</definedName>
    <definedName name="REGIONALCRECIM" localSheetId="39">#REF!</definedName>
    <definedName name="REGIONALCRECIM" localSheetId="45">#REF!</definedName>
    <definedName name="REGIONALCRECIM" localSheetId="54">#REF!</definedName>
    <definedName name="REGIONALCRECIM" localSheetId="56">#REF!</definedName>
    <definedName name="REGIONALCRECIM" localSheetId="59">#REF!</definedName>
    <definedName name="REGIONALCRECIM" localSheetId="62">#REF!</definedName>
    <definedName name="REGIONALCRECIM" localSheetId="78">#REF!</definedName>
    <definedName name="REGIONALCRECIM" localSheetId="80">#REF!</definedName>
    <definedName name="REGIONALCRECIM" localSheetId="83">#REF!</definedName>
    <definedName name="REGIONALCRECIM" localSheetId="86">#REF!</definedName>
    <definedName name="REGIONALCRECIM" localSheetId="46">#REF!</definedName>
    <definedName name="REGIONALCRECIM" localSheetId="183">#REF!</definedName>
    <definedName name="REGIONALCRECIM" localSheetId="37">#REF!</definedName>
    <definedName name="REGIONALCRECIM" localSheetId="38">#REF!</definedName>
    <definedName name="REGIONALCRECIM" localSheetId="40">#REF!</definedName>
    <definedName name="REGIONALCRECIM" localSheetId="33">#REF!</definedName>
    <definedName name="REGIONALCRECIM" localSheetId="35">#REF!</definedName>
    <definedName name="REGIONALCRECIM" localSheetId="41">#REF!</definedName>
    <definedName name="REGIONALCRECIM" localSheetId="43">#REF!</definedName>
    <definedName name="REGIONALCRECIM">#REF!</definedName>
    <definedName name="REGIONALPESOS" localSheetId="185">#REF!</definedName>
    <definedName name="REGIONALPESOS" localSheetId="188">#REF!</definedName>
    <definedName name="REGIONALPESOS" localSheetId="7">#REF!</definedName>
    <definedName name="REGIONALPESOS" localSheetId="9">#REF!</definedName>
    <definedName name="REGIONALPESOS" localSheetId="22">#REF!</definedName>
    <definedName name="REGIONALPESOS" localSheetId="32">#REF!</definedName>
    <definedName name="REGIONALPESOS" localSheetId="34">#REF!</definedName>
    <definedName name="REGIONALPESOS" localSheetId="36">#REF!</definedName>
    <definedName name="REGIONALPESOS" localSheetId="39">#REF!</definedName>
    <definedName name="REGIONALPESOS" localSheetId="45">#REF!</definedName>
    <definedName name="REGIONALPESOS" localSheetId="54">#REF!</definedName>
    <definedName name="REGIONALPESOS" localSheetId="56">#REF!</definedName>
    <definedName name="REGIONALPESOS" localSheetId="59">#REF!</definedName>
    <definedName name="REGIONALPESOS" localSheetId="62">#REF!</definedName>
    <definedName name="REGIONALPESOS" localSheetId="78">#REF!</definedName>
    <definedName name="REGIONALPESOS" localSheetId="80">#REF!</definedName>
    <definedName name="REGIONALPESOS" localSheetId="83">#REF!</definedName>
    <definedName name="REGIONALPESOS" localSheetId="86">#REF!</definedName>
    <definedName name="REGIONALPESOS" localSheetId="46">#REF!</definedName>
    <definedName name="REGIONALPESOS" localSheetId="183">#REF!</definedName>
    <definedName name="REGIONALPESOS" localSheetId="37">#REF!</definedName>
    <definedName name="REGIONALPESOS" localSheetId="38">#REF!</definedName>
    <definedName name="REGIONALPESOS" localSheetId="40">#REF!</definedName>
    <definedName name="REGIONALPESOS" localSheetId="33">#REF!</definedName>
    <definedName name="REGIONALPESOS" localSheetId="35">#REF!</definedName>
    <definedName name="REGIONALPESOS" localSheetId="41">#REF!</definedName>
    <definedName name="REGIONALPESOS" localSheetId="43">#REF!</definedName>
    <definedName name="REGIONALPESOS">#REF!</definedName>
    <definedName name="REGIONALPIB" localSheetId="185">#REF!</definedName>
    <definedName name="REGIONALPIB" localSheetId="188">#REF!</definedName>
    <definedName name="REGIONALPIB" localSheetId="7">#REF!</definedName>
    <definedName name="REGIONALPIB" localSheetId="9">#REF!</definedName>
    <definedName name="REGIONALPIB" localSheetId="22">#REF!</definedName>
    <definedName name="REGIONALPIB" localSheetId="32">#REF!</definedName>
    <definedName name="REGIONALPIB" localSheetId="34">#REF!</definedName>
    <definedName name="REGIONALPIB" localSheetId="36">#REF!</definedName>
    <definedName name="REGIONALPIB" localSheetId="39">#REF!</definedName>
    <definedName name="REGIONALPIB" localSheetId="45">#REF!</definedName>
    <definedName name="REGIONALPIB" localSheetId="54">#REF!</definedName>
    <definedName name="REGIONALPIB" localSheetId="56">#REF!</definedName>
    <definedName name="REGIONALPIB" localSheetId="59">#REF!</definedName>
    <definedName name="REGIONALPIB" localSheetId="62">#REF!</definedName>
    <definedName name="REGIONALPIB" localSheetId="78">#REF!</definedName>
    <definedName name="REGIONALPIB" localSheetId="80">#REF!</definedName>
    <definedName name="REGIONALPIB" localSheetId="83">#REF!</definedName>
    <definedName name="REGIONALPIB" localSheetId="86">#REF!</definedName>
    <definedName name="REGIONALPIB" localSheetId="46">#REF!</definedName>
    <definedName name="REGIONALPIB" localSheetId="183">#REF!</definedName>
    <definedName name="REGIONALPIB" localSheetId="37">#REF!</definedName>
    <definedName name="REGIONALPIB" localSheetId="38">#REF!</definedName>
    <definedName name="REGIONALPIB" localSheetId="40">#REF!</definedName>
    <definedName name="REGIONALPIB" localSheetId="33">#REF!</definedName>
    <definedName name="REGIONALPIB" localSheetId="35">#REF!</definedName>
    <definedName name="REGIONALPIB" localSheetId="41">#REF!</definedName>
    <definedName name="REGIONALPIB" localSheetId="43">#REF!</definedName>
    <definedName name="REGIONALPIB">#REF!</definedName>
    <definedName name="REMUNERATORIOS" localSheetId="22">#REF!</definedName>
    <definedName name="REMUNERATORIOS" localSheetId="46">#REF!</definedName>
    <definedName name="REMUNERATORIOS">#REF!</definedName>
    <definedName name="Rep_ing_02" localSheetId="7">#REF!</definedName>
    <definedName name="Rep_ing_02" localSheetId="9">#REF!</definedName>
    <definedName name="Rep_ing_02" localSheetId="22">#REF!</definedName>
    <definedName name="Rep_ing_02" localSheetId="32">#REF!</definedName>
    <definedName name="Rep_ing_02" localSheetId="34">#REF!</definedName>
    <definedName name="Rep_ing_02" localSheetId="36">#REF!</definedName>
    <definedName name="Rep_ing_02" localSheetId="39">#REF!</definedName>
    <definedName name="Rep_ing_02" localSheetId="45">#REF!</definedName>
    <definedName name="Rep_ing_02" localSheetId="46">#REF!</definedName>
    <definedName name="Rep_ing_02" localSheetId="37">#REF!</definedName>
    <definedName name="Rep_ing_02" localSheetId="38">#REF!</definedName>
    <definedName name="Rep_ing_02" localSheetId="40">#REF!</definedName>
    <definedName name="Rep_ing_02" localSheetId="33">#REF!</definedName>
    <definedName name="Rep_ing_02" localSheetId="35">#REF!</definedName>
    <definedName name="Rep_ing_02" localSheetId="41">#REF!</definedName>
    <definedName name="Rep_ing_02" localSheetId="43">#REF!</definedName>
    <definedName name="Rep_ing_02">#REF!</definedName>
    <definedName name="Reporting_Country_Code" localSheetId="7">#REF!</definedName>
    <definedName name="Reporting_Country_Code" localSheetId="22">#REF!</definedName>
    <definedName name="Reporting_Country_Code" localSheetId="32">#REF!</definedName>
    <definedName name="Reporting_Country_Code" localSheetId="34">#REF!</definedName>
    <definedName name="Reporting_Country_Code" localSheetId="36">#REF!</definedName>
    <definedName name="Reporting_Country_Code" localSheetId="39">#REF!</definedName>
    <definedName name="Reporting_Country_Code" localSheetId="46">#REF!</definedName>
    <definedName name="Reporting_Country_Code" localSheetId="37">#REF!</definedName>
    <definedName name="Reporting_Country_Code" localSheetId="38">#REF!</definedName>
    <definedName name="Reporting_Country_Code" localSheetId="40">#REF!</definedName>
    <definedName name="Reporting_Country_Code" localSheetId="33">#REF!</definedName>
    <definedName name="Reporting_Country_Code" localSheetId="35">#REF!</definedName>
    <definedName name="Reporting_Country_Code" localSheetId="41">#REF!</definedName>
    <definedName name="Reporting_Country_Code" localSheetId="43">#REF!</definedName>
    <definedName name="Reporting_Country_Code">#REF!</definedName>
    <definedName name="Reporting_Country_Name" localSheetId="7">#REF!</definedName>
    <definedName name="Reporting_Country_Name" localSheetId="22">#REF!</definedName>
    <definedName name="Reporting_Country_Name" localSheetId="32">#REF!</definedName>
    <definedName name="Reporting_Country_Name" localSheetId="34">#REF!</definedName>
    <definedName name="Reporting_Country_Name" localSheetId="36">#REF!</definedName>
    <definedName name="Reporting_Country_Name" localSheetId="39">#REF!</definedName>
    <definedName name="Reporting_Country_Name" localSheetId="46">#REF!</definedName>
    <definedName name="Reporting_Country_Name" localSheetId="37">#REF!</definedName>
    <definedName name="Reporting_Country_Name" localSheetId="38">#REF!</definedName>
    <definedName name="Reporting_Country_Name" localSheetId="40">#REF!</definedName>
    <definedName name="Reporting_Country_Name" localSheetId="33">#REF!</definedName>
    <definedName name="Reporting_Country_Name" localSheetId="35">#REF!</definedName>
    <definedName name="Reporting_Country_Name" localSheetId="41">#REF!</definedName>
    <definedName name="Reporting_Country_Name" localSheetId="43">#REF!</definedName>
    <definedName name="Reporting_Country_Name">#REF!</definedName>
    <definedName name="Reporting_Period_Code" localSheetId="7">#REF!</definedName>
    <definedName name="Reporting_Period_Code" localSheetId="22">#REF!</definedName>
    <definedName name="Reporting_Period_Code" localSheetId="32">#REF!</definedName>
    <definedName name="Reporting_Period_Code" localSheetId="34">#REF!</definedName>
    <definedName name="Reporting_Period_Code" localSheetId="36">#REF!</definedName>
    <definedName name="Reporting_Period_Code" localSheetId="39">#REF!</definedName>
    <definedName name="Reporting_Period_Code" localSheetId="46">#REF!</definedName>
    <definedName name="Reporting_Period_Code" localSheetId="37">#REF!</definedName>
    <definedName name="Reporting_Period_Code" localSheetId="38">#REF!</definedName>
    <definedName name="Reporting_Period_Code" localSheetId="40">#REF!</definedName>
    <definedName name="Reporting_Period_Code" localSheetId="33">#REF!</definedName>
    <definedName name="Reporting_Period_Code" localSheetId="35">#REF!</definedName>
    <definedName name="Reporting_Period_Code" localSheetId="41">#REF!</definedName>
    <definedName name="Reporting_Period_Code" localSheetId="43">#REF!</definedName>
    <definedName name="Reporting_Period_Code">#REF!</definedName>
    <definedName name="REQUERIDOS" localSheetId="185">#REF!</definedName>
    <definedName name="REQUERIDOS" localSheetId="187">#REF!</definedName>
    <definedName name="REQUERIDOS" localSheetId="188">#REF!</definedName>
    <definedName name="REQUERIDOS" localSheetId="7">#REF!</definedName>
    <definedName name="REQUERIDOS" localSheetId="9">#REF!</definedName>
    <definedName name="REQUERIDOS" localSheetId="22">#REF!</definedName>
    <definedName name="REQUERIDOS" localSheetId="32">#REF!</definedName>
    <definedName name="REQUERIDOS" localSheetId="34">#REF!</definedName>
    <definedName name="REQUERIDOS" localSheetId="36">#REF!</definedName>
    <definedName name="REQUERIDOS" localSheetId="39">#REF!</definedName>
    <definedName name="REQUERIDOS" localSheetId="45">#REF!</definedName>
    <definedName name="REQUERIDOS" localSheetId="54">#REF!</definedName>
    <definedName name="REQUERIDOS" localSheetId="46">#REF!</definedName>
    <definedName name="REQUERIDOS" localSheetId="183">#REF!</definedName>
    <definedName name="REQUERIDOS" localSheetId="37">#REF!</definedName>
    <definedName name="REQUERIDOS" localSheetId="38">#REF!</definedName>
    <definedName name="REQUERIDOS" localSheetId="40">#REF!</definedName>
    <definedName name="REQUERIDOS" localSheetId="33">#REF!</definedName>
    <definedName name="REQUERIDOS" localSheetId="35">#REF!</definedName>
    <definedName name="REQUERIDOS" localSheetId="41">#REF!</definedName>
    <definedName name="REQUERIDOS" localSheetId="43">#REF!</definedName>
    <definedName name="REQUERIDOS">#REF!</definedName>
    <definedName name="REQUERIMIENTOSDGPNI" localSheetId="7">#REF!</definedName>
    <definedName name="REQUERIMIENTOSDGPNI" localSheetId="9">#REF!</definedName>
    <definedName name="REQUERIMIENTOSDGPNI" localSheetId="22">#REF!</definedName>
    <definedName name="REQUERIMIENTOSDGPNI" localSheetId="32">#REF!</definedName>
    <definedName name="REQUERIMIENTOSDGPNI" localSheetId="34">#REF!</definedName>
    <definedName name="REQUERIMIENTOSDGPNI" localSheetId="36">#REF!</definedName>
    <definedName name="REQUERIMIENTOSDGPNI" localSheetId="39">#REF!</definedName>
    <definedName name="REQUERIMIENTOSDGPNI" localSheetId="45">#REF!</definedName>
    <definedName name="REQUERIMIENTOSDGPNI" localSheetId="54">#REF!</definedName>
    <definedName name="REQUERIMIENTOSDGPNI" localSheetId="46">#REF!</definedName>
    <definedName name="REQUERIMIENTOSDGPNI" localSheetId="37">#REF!</definedName>
    <definedName name="REQUERIMIENTOSDGPNI" localSheetId="38">#REF!</definedName>
    <definedName name="REQUERIMIENTOSDGPNI" localSheetId="40">#REF!</definedName>
    <definedName name="REQUERIMIENTOSDGPNI" localSheetId="33">#REF!</definedName>
    <definedName name="REQUERIMIENTOSDGPNI" localSheetId="35">#REF!</definedName>
    <definedName name="REQUERIMIENTOSDGPNI" localSheetId="41">#REF!</definedName>
    <definedName name="REQUERIMIENTOSDGPNI" localSheetId="43">#REF!</definedName>
    <definedName name="REQUERIMIENTOSDGPNI">#REF!</definedName>
    <definedName name="RES" localSheetId="7" hidden="1">{#N/A,#N/A,FALSE,"informes"}</definedName>
    <definedName name="RES" localSheetId="8" hidden="1">{#N/A,#N/A,FALSE,"informes"}</definedName>
    <definedName name="RES" localSheetId="10" hidden="1">{#N/A,#N/A,FALSE,"informes"}</definedName>
    <definedName name="RES" localSheetId="11" hidden="1">{#N/A,#N/A,FALSE,"informes"}</definedName>
    <definedName name="RES" localSheetId="12" hidden="1">{#N/A,#N/A,FALSE,"informes"}</definedName>
    <definedName name="RES" localSheetId="13" hidden="1">{#N/A,#N/A,FALSE,"informes"}</definedName>
    <definedName name="RES" localSheetId="14" hidden="1">{#N/A,#N/A,FALSE,"informes"}</definedName>
    <definedName name="RES" localSheetId="15" hidden="1">{#N/A,#N/A,FALSE,"informes"}</definedName>
    <definedName name="RES" localSheetId="17" hidden="1">{#N/A,#N/A,FALSE,"informes"}</definedName>
    <definedName name="RES" localSheetId="18" hidden="1">{#N/A,#N/A,FALSE,"informes"}</definedName>
    <definedName name="RES" localSheetId="19" hidden="1">{#N/A,#N/A,FALSE,"informes"}</definedName>
    <definedName name="RES" localSheetId="20" hidden="1">{#N/A,#N/A,FALSE,"informes"}</definedName>
    <definedName name="RES" localSheetId="21" hidden="1">{#N/A,#N/A,FALSE,"informes"}</definedName>
    <definedName name="RES" localSheetId="22" hidden="1">{#N/A,#N/A,FALSE,"informes"}</definedName>
    <definedName name="RES" localSheetId="29" hidden="1">{#N/A,#N/A,FALSE,"informes"}</definedName>
    <definedName name="RES" localSheetId="32" hidden="1">{#N/A,#N/A,FALSE,"informes"}</definedName>
    <definedName name="RES" localSheetId="34" hidden="1">{#N/A,#N/A,FALSE,"informes"}</definedName>
    <definedName name="RES" localSheetId="36" hidden="1">{#N/A,#N/A,FALSE,"informes"}</definedName>
    <definedName name="RES" localSheetId="39" hidden="1">{#N/A,#N/A,FALSE,"informes"}</definedName>
    <definedName name="RES" localSheetId="45" hidden="1">{#N/A,#N/A,FALSE,"informes"}</definedName>
    <definedName name="RES" localSheetId="46" hidden="1">{#N/A,#N/A,FALSE,"informes"}</definedName>
    <definedName name="RES" localSheetId="37" hidden="1">{#N/A,#N/A,FALSE,"informes"}</definedName>
    <definedName name="RES" localSheetId="38" hidden="1">{#N/A,#N/A,FALSE,"informes"}</definedName>
    <definedName name="RES" localSheetId="40" hidden="1">{#N/A,#N/A,FALSE,"informes"}</definedName>
    <definedName name="RES" localSheetId="23" hidden="1">{#N/A,#N/A,FALSE,"informes"}</definedName>
    <definedName name="RES" localSheetId="24" hidden="1">{#N/A,#N/A,FALSE,"informes"}</definedName>
    <definedName name="RES" localSheetId="25" hidden="1">{#N/A,#N/A,FALSE,"informes"}</definedName>
    <definedName name="RES" localSheetId="26" hidden="1">{#N/A,#N/A,FALSE,"informes"}</definedName>
    <definedName name="RES" localSheetId="27" hidden="1">{#N/A,#N/A,FALSE,"informes"}</definedName>
    <definedName name="RES" localSheetId="28" hidden="1">{#N/A,#N/A,FALSE,"informes"}</definedName>
    <definedName name="RES" localSheetId="33" hidden="1">{#N/A,#N/A,FALSE,"informes"}</definedName>
    <definedName name="RES" localSheetId="35" hidden="1">{#N/A,#N/A,FALSE,"informes"}</definedName>
    <definedName name="RES" localSheetId="41" hidden="1">{#N/A,#N/A,FALSE,"informes"}</definedName>
    <definedName name="RES" localSheetId="43" hidden="1">{#N/A,#N/A,FALSE,"informes"}</definedName>
    <definedName name="RES" hidden="1">{#N/A,#N/A,FALSE,"informes"}</definedName>
    <definedName name="resa" localSheetId="7">#REF!</definedName>
    <definedName name="resa" localSheetId="9">#REF!</definedName>
    <definedName name="resa" localSheetId="22">#REF!</definedName>
    <definedName name="resa" localSheetId="45">#REF!</definedName>
    <definedName name="resa" localSheetId="54">#REF!</definedName>
    <definedName name="resa" localSheetId="46">#REF!</definedName>
    <definedName name="resa" localSheetId="41">#REF!</definedName>
    <definedName name="resa" localSheetId="43">#REF!</definedName>
    <definedName name="resa">#REF!</definedName>
    <definedName name="reserva" localSheetId="7">#REF!</definedName>
    <definedName name="reserva" localSheetId="22">#REF!</definedName>
    <definedName name="reserva" localSheetId="45">#REF!</definedName>
    <definedName name="reserva" localSheetId="46">#REF!</definedName>
    <definedName name="reserva" localSheetId="41">#REF!</definedName>
    <definedName name="reserva" localSheetId="43">#REF!</definedName>
    <definedName name="reserva">#REF!</definedName>
    <definedName name="RESTO" localSheetId="185">#REF!</definedName>
    <definedName name="RESTO" localSheetId="187">#REF!</definedName>
    <definedName name="RESTO" localSheetId="188">#REF!</definedName>
    <definedName name="Resto" localSheetId="7">#REF!</definedName>
    <definedName name="RESTO" localSheetId="9">#REF!</definedName>
    <definedName name="Resto" localSheetId="22">#REF!</definedName>
    <definedName name="Resto" localSheetId="32">#REF!</definedName>
    <definedName name="Resto" localSheetId="34">#REF!</definedName>
    <definedName name="Resto" localSheetId="36">#REF!</definedName>
    <definedName name="Resto" localSheetId="39">#REF!</definedName>
    <definedName name="Resto" localSheetId="45">#REF!</definedName>
    <definedName name="RESTO" localSheetId="54">#REF!</definedName>
    <definedName name="RESTO" localSheetId="56">#REF!</definedName>
    <definedName name="RESTO" localSheetId="59">#REF!</definedName>
    <definedName name="RESTO" localSheetId="62">#REF!</definedName>
    <definedName name="RESTO" localSheetId="78">#REF!</definedName>
    <definedName name="RESTO" localSheetId="80">#REF!</definedName>
    <definedName name="RESTO" localSheetId="83">#REF!</definedName>
    <definedName name="RESTO" localSheetId="86">#REF!</definedName>
    <definedName name="RESTO" localSheetId="46">#REF!</definedName>
    <definedName name="RESTO" localSheetId="183">#REF!</definedName>
    <definedName name="Resto" localSheetId="37">#REF!</definedName>
    <definedName name="Resto" localSheetId="38">#REF!</definedName>
    <definedName name="Resto" localSheetId="40">#REF!</definedName>
    <definedName name="Resto" localSheetId="33">#REF!</definedName>
    <definedName name="Resto" localSheetId="35">#REF!</definedName>
    <definedName name="Resto" localSheetId="41">#REF!</definedName>
    <definedName name="Resto" localSheetId="43">#REF!</definedName>
    <definedName name="Resto">#REF!</definedName>
    <definedName name="RESTOCRECIM" localSheetId="185">#REF!</definedName>
    <definedName name="RESTOCRECIM" localSheetId="188">#REF!</definedName>
    <definedName name="RESTOCRECIM" localSheetId="7">#REF!</definedName>
    <definedName name="RESTOCRECIM" localSheetId="9">#REF!</definedName>
    <definedName name="RESTOCRECIM" localSheetId="22">#REF!</definedName>
    <definedName name="RESTOCRECIM" localSheetId="32">#REF!</definedName>
    <definedName name="RESTOCRECIM" localSheetId="34">#REF!</definedName>
    <definedName name="RESTOCRECIM" localSheetId="36">#REF!</definedName>
    <definedName name="RESTOCRECIM" localSheetId="39">#REF!</definedName>
    <definedName name="RESTOCRECIM" localSheetId="45">#REF!</definedName>
    <definedName name="RESTOCRECIM" localSheetId="54">#REF!</definedName>
    <definedName name="RESTOCRECIM" localSheetId="56">#REF!</definedName>
    <definedName name="RESTOCRECIM" localSheetId="59">#REF!</definedName>
    <definedName name="RESTOCRECIM" localSheetId="62">#REF!</definedName>
    <definedName name="RESTOCRECIM" localSheetId="78">#REF!</definedName>
    <definedName name="RESTOCRECIM" localSheetId="80">#REF!</definedName>
    <definedName name="RESTOCRECIM" localSheetId="83">#REF!</definedName>
    <definedName name="RESTOCRECIM" localSheetId="86">#REF!</definedName>
    <definedName name="RESTOCRECIM" localSheetId="46">#REF!</definedName>
    <definedName name="RESTOCRECIM" localSheetId="183">#REF!</definedName>
    <definedName name="RESTOCRECIM" localSheetId="37">#REF!</definedName>
    <definedName name="RESTOCRECIM" localSheetId="38">#REF!</definedName>
    <definedName name="RESTOCRECIM" localSheetId="40">#REF!</definedName>
    <definedName name="RESTOCRECIM" localSheetId="33">#REF!</definedName>
    <definedName name="RESTOCRECIM" localSheetId="35">#REF!</definedName>
    <definedName name="RESTOCRECIM" localSheetId="41">#REF!</definedName>
    <definedName name="RESTOCRECIM" localSheetId="43">#REF!</definedName>
    <definedName name="RESTOCRECIM">#REF!</definedName>
    <definedName name="RestoE">#REF!</definedName>
    <definedName name="RESTOPESOS" localSheetId="185">#REF!</definedName>
    <definedName name="RESTOPESOS" localSheetId="188">#REF!</definedName>
    <definedName name="RESTOPESOS" localSheetId="7">#REF!</definedName>
    <definedName name="RESTOPESOS" localSheetId="9">#REF!</definedName>
    <definedName name="RESTOPESOS" localSheetId="22">#REF!</definedName>
    <definedName name="RESTOPESOS" localSheetId="32">#REF!</definedName>
    <definedName name="RESTOPESOS" localSheetId="34">#REF!</definedName>
    <definedName name="RESTOPESOS" localSheetId="36">#REF!</definedName>
    <definedName name="RESTOPESOS" localSheetId="39">#REF!</definedName>
    <definedName name="RESTOPESOS" localSheetId="45">#REF!</definedName>
    <definedName name="RESTOPESOS" localSheetId="54">#REF!</definedName>
    <definedName name="RESTOPESOS" localSheetId="56">#REF!</definedName>
    <definedName name="RESTOPESOS" localSheetId="59">#REF!</definedName>
    <definedName name="RESTOPESOS" localSheetId="62">#REF!</definedName>
    <definedName name="RESTOPESOS" localSheetId="78">#REF!</definedName>
    <definedName name="RESTOPESOS" localSheetId="80">#REF!</definedName>
    <definedName name="RESTOPESOS" localSheetId="83">#REF!</definedName>
    <definedName name="RESTOPESOS" localSheetId="86">#REF!</definedName>
    <definedName name="RESTOPESOS" localSheetId="46">#REF!</definedName>
    <definedName name="RESTOPESOS" localSheetId="183">#REF!</definedName>
    <definedName name="RESTOPESOS" localSheetId="37">#REF!</definedName>
    <definedName name="RESTOPESOS" localSheetId="38">#REF!</definedName>
    <definedName name="RESTOPESOS" localSheetId="40">#REF!</definedName>
    <definedName name="RESTOPESOS" localSheetId="33">#REF!</definedName>
    <definedName name="RESTOPESOS" localSheetId="35">#REF!</definedName>
    <definedName name="RESTOPESOS" localSheetId="41">#REF!</definedName>
    <definedName name="RESTOPESOS" localSheetId="43">#REF!</definedName>
    <definedName name="RESTOPESOS">#REF!</definedName>
    <definedName name="RESTOPIB" localSheetId="185">#REF!</definedName>
    <definedName name="RESTOPIB" localSheetId="188">#REF!</definedName>
    <definedName name="RESTOPIB" localSheetId="7">#REF!</definedName>
    <definedName name="RESTOPIB" localSheetId="9">#REF!</definedName>
    <definedName name="RESTOPIB" localSheetId="22">#REF!</definedName>
    <definedName name="RESTOPIB" localSheetId="45">#REF!</definedName>
    <definedName name="RESTOPIB" localSheetId="56">#REF!</definedName>
    <definedName name="RESTOPIB" localSheetId="59">#REF!</definedName>
    <definedName name="RESTOPIB" localSheetId="62">#REF!</definedName>
    <definedName name="RESTOPIB" localSheetId="78">#REF!</definedName>
    <definedName name="RESTOPIB" localSheetId="80">#REF!</definedName>
    <definedName name="RESTOPIB" localSheetId="83">#REF!</definedName>
    <definedName name="RESTOPIB" localSheetId="86">#REF!</definedName>
    <definedName name="RESTOPIB" localSheetId="46">#REF!</definedName>
    <definedName name="RESTOPIB" localSheetId="183">#REF!</definedName>
    <definedName name="RESTOPIB" localSheetId="41">#REF!</definedName>
    <definedName name="RESTOPIB" localSheetId="43">#REF!</definedName>
    <definedName name="RESTOPIB">#REF!</definedName>
    <definedName name="RestoR">#REF!</definedName>
    <definedName name="RESUMEN" localSheetId="185">#REF!</definedName>
    <definedName name="RESUMEN" localSheetId="188">#REF!</definedName>
    <definedName name="RESUMEN" localSheetId="7">#REF!</definedName>
    <definedName name="RESUMEN" localSheetId="9">#REF!</definedName>
    <definedName name="RESUMEN" localSheetId="22">#REF!</definedName>
    <definedName name="RESUMEN" localSheetId="45">#REF!</definedName>
    <definedName name="RESUMEN" localSheetId="46">#REF!</definedName>
    <definedName name="RESUMEN" localSheetId="183">#REF!</definedName>
    <definedName name="RESUMEN" localSheetId="41">#REF!</definedName>
    <definedName name="RESUMEN" localSheetId="43">#REF!</definedName>
    <definedName name="RESUMEN">#REF!</definedName>
    <definedName name="RESUMEN_COMPENSACION" localSheetId="7">#REF!</definedName>
    <definedName name="RESUMEN_COMPENSACION" localSheetId="22">#REF!</definedName>
    <definedName name="RESUMEN_COMPENSACION" localSheetId="41">#REF!</definedName>
    <definedName name="RESUMEN_COMPENSACION" localSheetId="43">#REF!</definedName>
    <definedName name="RESUMEN_COMPENSACION">#REF!</definedName>
    <definedName name="RESUMIDO" localSheetId="185">#REF!</definedName>
    <definedName name="RESUMIDO" localSheetId="188">#REF!</definedName>
    <definedName name="RESUMIDO" localSheetId="7">#REF!</definedName>
    <definedName name="RESUMIDO" localSheetId="9">#REF!</definedName>
    <definedName name="RESUMIDO" localSheetId="22">#REF!</definedName>
    <definedName name="RESUMIDO" localSheetId="32">#REF!</definedName>
    <definedName name="RESUMIDO" localSheetId="34">#REF!</definedName>
    <definedName name="RESUMIDO" localSheetId="36">#REF!</definedName>
    <definedName name="RESUMIDO" localSheetId="39">#REF!</definedName>
    <definedName name="RESUMIDO" localSheetId="45">#REF!</definedName>
    <definedName name="RESUMIDO" localSheetId="56">#REF!</definedName>
    <definedName name="RESUMIDO" localSheetId="59">#REF!</definedName>
    <definedName name="RESUMIDO" localSheetId="62">#REF!</definedName>
    <definedName name="RESUMIDO" localSheetId="78">#REF!</definedName>
    <definedName name="RESUMIDO" localSheetId="80">#REF!</definedName>
    <definedName name="RESUMIDO" localSheetId="83">#REF!</definedName>
    <definedName name="RESUMIDO" localSheetId="86">#REF!</definedName>
    <definedName name="RESUMIDO" localSheetId="46">#REF!</definedName>
    <definedName name="RESUMIDO" localSheetId="183">#REF!</definedName>
    <definedName name="RESUMIDO" localSheetId="37">#REF!</definedName>
    <definedName name="RESUMIDO" localSheetId="38">#REF!</definedName>
    <definedName name="RESUMIDO" localSheetId="40">#REF!</definedName>
    <definedName name="RESUMIDO" localSheetId="33">#REF!</definedName>
    <definedName name="RESUMIDO" localSheetId="35">#REF!</definedName>
    <definedName name="RESUMIDO" localSheetId="41">#REF!</definedName>
    <definedName name="RESUMIDO" localSheetId="43">#REF!</definedName>
    <definedName name="RESUMIDO">#REF!</definedName>
    <definedName name="rew" localSheetId="7" hidden="1">{"emca",#N/A,FALSE,"EMCA"}</definedName>
    <definedName name="rew" localSheetId="8" hidden="1">{"emca",#N/A,FALSE,"EMCA"}</definedName>
    <definedName name="rew" localSheetId="9" hidden="1">{"emca",#N/A,FALSE,"EMCA"}</definedName>
    <definedName name="rew" localSheetId="10" hidden="1">{"emca",#N/A,FALSE,"EMCA"}</definedName>
    <definedName name="rew" localSheetId="11" hidden="1">{"emca",#N/A,FALSE,"EMCA"}</definedName>
    <definedName name="rew" localSheetId="12" hidden="1">{"emca",#N/A,FALSE,"EMCA"}</definedName>
    <definedName name="rew" localSheetId="13" hidden="1">{"emca",#N/A,FALSE,"EMCA"}</definedName>
    <definedName name="rew" localSheetId="14" hidden="1">{"emca",#N/A,FALSE,"EMCA"}</definedName>
    <definedName name="rew" localSheetId="15" hidden="1">{"emca",#N/A,FALSE,"EMCA"}</definedName>
    <definedName name="rew" localSheetId="17" hidden="1">{"emca",#N/A,FALSE,"EMCA"}</definedName>
    <definedName name="rew" localSheetId="18" hidden="1">{"emca",#N/A,FALSE,"EMCA"}</definedName>
    <definedName name="rew" localSheetId="19" hidden="1">{"emca",#N/A,FALSE,"EMCA"}</definedName>
    <definedName name="rew" localSheetId="20" hidden="1">{"emca",#N/A,FALSE,"EMCA"}</definedName>
    <definedName name="rew" localSheetId="21" hidden="1">{"emca",#N/A,FALSE,"EMCA"}</definedName>
    <definedName name="rew" localSheetId="22" hidden="1">{"emca",#N/A,FALSE,"EMCA"}</definedName>
    <definedName name="rew" localSheetId="29" hidden="1">{"emca",#N/A,FALSE,"EMCA"}</definedName>
    <definedName name="rew" localSheetId="32" hidden="1">{"emca",#N/A,FALSE,"EMCA"}</definedName>
    <definedName name="rew" localSheetId="34" hidden="1">{"emca",#N/A,FALSE,"EMCA"}</definedName>
    <definedName name="rew" localSheetId="36" hidden="1">{"emca",#N/A,FALSE,"EMCA"}</definedName>
    <definedName name="rew" localSheetId="39" hidden="1">{"emca",#N/A,FALSE,"EMCA"}</definedName>
    <definedName name="rew" localSheetId="45" hidden="1">{"emca",#N/A,FALSE,"EMCA"}</definedName>
    <definedName name="rew" localSheetId="54" hidden="1">{"emca",#N/A,FALSE,"EMCA"}</definedName>
    <definedName name="rew" localSheetId="55" hidden="1">{"emca",#N/A,FALSE,"EMCA"}</definedName>
    <definedName name="rew" localSheetId="56" hidden="1">{"emca",#N/A,FALSE,"EMCA"}</definedName>
    <definedName name="rew" localSheetId="59" hidden="1">{"emca",#N/A,FALSE,"EMCA"}</definedName>
    <definedName name="rew" localSheetId="62" hidden="1">{"emca",#N/A,FALSE,"EMCA"}</definedName>
    <definedName name="rew" localSheetId="78" hidden="1">{"emca",#N/A,FALSE,"EMCA"}</definedName>
    <definedName name="rew" localSheetId="79" hidden="1">{"emca",#N/A,FALSE,"EMCA"}</definedName>
    <definedName name="rew" localSheetId="80" hidden="1">{"emca",#N/A,FALSE,"EMCA"}</definedName>
    <definedName name="rew" localSheetId="83" hidden="1">{"emca",#N/A,FALSE,"EMCA"}</definedName>
    <definedName name="rew" localSheetId="86" hidden="1">{"emca",#N/A,FALSE,"EMCA"}</definedName>
    <definedName name="rew" localSheetId="46" hidden="1">{"emca",#N/A,FALSE,"EMCA"}</definedName>
    <definedName name="rew" localSheetId="37" hidden="1">{"emca",#N/A,FALSE,"EMCA"}</definedName>
    <definedName name="rew" localSheetId="38" hidden="1">{"emca",#N/A,FALSE,"EMCA"}</definedName>
    <definedName name="rew" localSheetId="40" hidden="1">{"emca",#N/A,FALSE,"EMCA"}</definedName>
    <definedName name="rew" localSheetId="23" hidden="1">{"emca",#N/A,FALSE,"EMCA"}</definedName>
    <definedName name="rew" localSheetId="24" hidden="1">{"emca",#N/A,FALSE,"EMCA"}</definedName>
    <definedName name="rew" localSheetId="25" hidden="1">{"emca",#N/A,FALSE,"EMCA"}</definedName>
    <definedName name="rew" localSheetId="26" hidden="1">{"emca",#N/A,FALSE,"EMCA"}</definedName>
    <definedName name="rew" localSheetId="27" hidden="1">{"emca",#N/A,FALSE,"EMCA"}</definedName>
    <definedName name="rew" localSheetId="28" hidden="1">{"emca",#N/A,FALSE,"EMCA"}</definedName>
    <definedName name="rew" localSheetId="33" hidden="1">{"emca",#N/A,FALSE,"EMCA"}</definedName>
    <definedName name="rew" localSheetId="35" hidden="1">{"emca",#N/A,FALSE,"EMCA"}</definedName>
    <definedName name="rew" localSheetId="41" hidden="1">{"emca",#N/A,FALSE,"EMCA"}</definedName>
    <definedName name="rew" localSheetId="43" hidden="1">{"emca",#N/A,FALSE,"EMCA"}</definedName>
    <definedName name="rew" localSheetId="87" hidden="1">{"emca",#N/A,FALSE,"EMCA"}</definedName>
    <definedName name="rew" hidden="1">{"emca",#N/A,FALSE,"EMCA"}</definedName>
    <definedName name="REZ" localSheetId="7" hidden="1">{#N/A,#N/A,FALSE,"informes"}</definedName>
    <definedName name="REZ" localSheetId="8" hidden="1">{#N/A,#N/A,FALSE,"informes"}</definedName>
    <definedName name="REZ" localSheetId="10" hidden="1">{#N/A,#N/A,FALSE,"informes"}</definedName>
    <definedName name="REZ" localSheetId="11" hidden="1">{#N/A,#N/A,FALSE,"informes"}</definedName>
    <definedName name="REZ" localSheetId="12" hidden="1">{#N/A,#N/A,FALSE,"informes"}</definedName>
    <definedName name="REZ" localSheetId="13" hidden="1">{#N/A,#N/A,FALSE,"informes"}</definedName>
    <definedName name="REZ" localSheetId="14" hidden="1">{#N/A,#N/A,FALSE,"informes"}</definedName>
    <definedName name="REZ" localSheetId="15" hidden="1">{#N/A,#N/A,FALSE,"informes"}</definedName>
    <definedName name="REZ" localSheetId="17" hidden="1">{#N/A,#N/A,FALSE,"informes"}</definedName>
    <definedName name="REZ" localSheetId="18" hidden="1">{#N/A,#N/A,FALSE,"informes"}</definedName>
    <definedName name="REZ" localSheetId="19" hidden="1">{#N/A,#N/A,FALSE,"informes"}</definedName>
    <definedName name="REZ" localSheetId="20" hidden="1">{#N/A,#N/A,FALSE,"informes"}</definedName>
    <definedName name="REZ" localSheetId="21" hidden="1">{#N/A,#N/A,FALSE,"informes"}</definedName>
    <definedName name="REZ" localSheetId="22" hidden="1">{#N/A,#N/A,FALSE,"informes"}</definedName>
    <definedName name="REZ" localSheetId="29" hidden="1">{#N/A,#N/A,FALSE,"informes"}</definedName>
    <definedName name="REZ" localSheetId="32" hidden="1">{#N/A,#N/A,FALSE,"informes"}</definedName>
    <definedName name="REZ" localSheetId="34" hidden="1">{#N/A,#N/A,FALSE,"informes"}</definedName>
    <definedName name="REZ" localSheetId="36" hidden="1">{#N/A,#N/A,FALSE,"informes"}</definedName>
    <definedName name="REZ" localSheetId="39" hidden="1">{#N/A,#N/A,FALSE,"informes"}</definedName>
    <definedName name="REZ" localSheetId="45" hidden="1">{#N/A,#N/A,FALSE,"informes"}</definedName>
    <definedName name="REZ" localSheetId="46" hidden="1">{#N/A,#N/A,FALSE,"informes"}</definedName>
    <definedName name="REZ" localSheetId="37" hidden="1">{#N/A,#N/A,FALSE,"informes"}</definedName>
    <definedName name="REZ" localSheetId="38" hidden="1">{#N/A,#N/A,FALSE,"informes"}</definedName>
    <definedName name="REZ" localSheetId="40" hidden="1">{#N/A,#N/A,FALSE,"informes"}</definedName>
    <definedName name="REZ" localSheetId="23" hidden="1">{#N/A,#N/A,FALSE,"informes"}</definedName>
    <definedName name="REZ" localSheetId="24" hidden="1">{#N/A,#N/A,FALSE,"informes"}</definedName>
    <definedName name="REZ" localSheetId="25" hidden="1">{#N/A,#N/A,FALSE,"informes"}</definedName>
    <definedName name="REZ" localSheetId="26" hidden="1">{#N/A,#N/A,FALSE,"informes"}</definedName>
    <definedName name="REZ" localSheetId="27" hidden="1">{#N/A,#N/A,FALSE,"informes"}</definedName>
    <definedName name="REZ" localSheetId="28" hidden="1">{#N/A,#N/A,FALSE,"informes"}</definedName>
    <definedName name="REZ" localSheetId="33" hidden="1">{#N/A,#N/A,FALSE,"informes"}</definedName>
    <definedName name="REZ" localSheetId="35" hidden="1">{#N/A,#N/A,FALSE,"informes"}</definedName>
    <definedName name="REZ" localSheetId="41" hidden="1">{#N/A,#N/A,FALSE,"informes"}</definedName>
    <definedName name="REZ" localSheetId="43" hidden="1">{#N/A,#N/A,FALSE,"informes"}</definedName>
    <definedName name="REZ" hidden="1">{#N/A,#N/A,FALSE,"informes"}</definedName>
    <definedName name="rezago" localSheetId="185">#REF!</definedName>
    <definedName name="rezago" localSheetId="188">#REF!</definedName>
    <definedName name="rezago" localSheetId="7">#REF!</definedName>
    <definedName name="rezago" localSheetId="9">#REF!</definedName>
    <definedName name="rezago" localSheetId="22">#REF!</definedName>
    <definedName name="rezago" localSheetId="45">#REF!</definedName>
    <definedName name="rezago" localSheetId="54">#REF!</definedName>
    <definedName name="rezago" localSheetId="56">#REF!</definedName>
    <definedName name="rezago" localSheetId="59">#REF!</definedName>
    <definedName name="rezago" localSheetId="62">#REF!</definedName>
    <definedName name="rezago" localSheetId="78">#REF!</definedName>
    <definedName name="rezago" localSheetId="80">#REF!</definedName>
    <definedName name="rezago" localSheetId="83">#REF!</definedName>
    <definedName name="rezago" localSheetId="86">#REF!</definedName>
    <definedName name="rezago" localSheetId="46">#REF!</definedName>
    <definedName name="rezago" localSheetId="183">#REF!</definedName>
    <definedName name="rezago" localSheetId="41">#REF!</definedName>
    <definedName name="rezago" localSheetId="43">#REF!</definedName>
    <definedName name="rezago">#REF!</definedName>
    <definedName name="REZAGOactual" localSheetId="22">#REF!</definedName>
    <definedName name="REZAGOactual" localSheetId="46">#REF!</definedName>
    <definedName name="REZAGOactual">#REF!</definedName>
    <definedName name="REZAGOENERO" localSheetId="7" hidden="1">{"PAGOS DOLARES",#N/A,FALSE,"informes"}</definedName>
    <definedName name="REZAGOENERO" localSheetId="8" hidden="1">{"PAGOS DOLARES",#N/A,FALSE,"informes"}</definedName>
    <definedName name="REZAGOENERO" localSheetId="10" hidden="1">{"PAGOS DOLARES",#N/A,FALSE,"informes"}</definedName>
    <definedName name="REZAGOENERO" localSheetId="11" hidden="1">{"PAGOS DOLARES",#N/A,FALSE,"informes"}</definedName>
    <definedName name="REZAGOENERO" localSheetId="12" hidden="1">{"PAGOS DOLARES",#N/A,FALSE,"informes"}</definedName>
    <definedName name="REZAGOENERO" localSheetId="13" hidden="1">{"PAGOS DOLARES",#N/A,FALSE,"informes"}</definedName>
    <definedName name="REZAGOENERO" localSheetId="14" hidden="1">{"PAGOS DOLARES",#N/A,FALSE,"informes"}</definedName>
    <definedName name="REZAGOENERO" localSheetId="15" hidden="1">{"PAGOS DOLARES",#N/A,FALSE,"informes"}</definedName>
    <definedName name="REZAGOENERO" localSheetId="17" hidden="1">{"PAGOS DOLARES",#N/A,FALSE,"informes"}</definedName>
    <definedName name="REZAGOENERO" localSheetId="18" hidden="1">{"PAGOS DOLARES",#N/A,FALSE,"informes"}</definedName>
    <definedName name="REZAGOENERO" localSheetId="19" hidden="1">{"PAGOS DOLARES",#N/A,FALSE,"informes"}</definedName>
    <definedName name="REZAGOENERO" localSheetId="20" hidden="1">{"PAGOS DOLARES",#N/A,FALSE,"informes"}</definedName>
    <definedName name="REZAGOENERO" localSheetId="21" hidden="1">{"PAGOS DOLARES",#N/A,FALSE,"informes"}</definedName>
    <definedName name="REZAGOENERO" localSheetId="22" hidden="1">{"PAGOS DOLARES",#N/A,FALSE,"informes"}</definedName>
    <definedName name="REZAGOENERO" localSheetId="29" hidden="1">{"PAGOS DOLARES",#N/A,FALSE,"informes"}</definedName>
    <definedName name="REZAGOENERO" localSheetId="32" hidden="1">{"PAGOS DOLARES",#N/A,FALSE,"informes"}</definedName>
    <definedName name="REZAGOENERO" localSheetId="34" hidden="1">{"PAGOS DOLARES",#N/A,FALSE,"informes"}</definedName>
    <definedName name="REZAGOENERO" localSheetId="36" hidden="1">{"PAGOS DOLARES",#N/A,FALSE,"informes"}</definedName>
    <definedName name="REZAGOENERO" localSheetId="39" hidden="1">{"PAGOS DOLARES",#N/A,FALSE,"informes"}</definedName>
    <definedName name="REZAGOENERO" localSheetId="45" hidden="1">{"PAGOS DOLARES",#N/A,FALSE,"informes"}</definedName>
    <definedName name="REZAGOENERO" localSheetId="46" hidden="1">{"PAGOS DOLARES",#N/A,FALSE,"informes"}</definedName>
    <definedName name="REZAGOENERO" localSheetId="37" hidden="1">{"PAGOS DOLARES",#N/A,FALSE,"informes"}</definedName>
    <definedName name="REZAGOENERO" localSheetId="38" hidden="1">{"PAGOS DOLARES",#N/A,FALSE,"informes"}</definedName>
    <definedName name="REZAGOENERO" localSheetId="40" hidden="1">{"PAGOS DOLARES",#N/A,FALSE,"informes"}</definedName>
    <definedName name="REZAGOENERO" localSheetId="23" hidden="1">{"PAGOS DOLARES",#N/A,FALSE,"informes"}</definedName>
    <definedName name="REZAGOENERO" localSheetId="24" hidden="1">{"PAGOS DOLARES",#N/A,FALSE,"informes"}</definedName>
    <definedName name="REZAGOENERO" localSheetId="25" hidden="1">{"PAGOS DOLARES",#N/A,FALSE,"informes"}</definedName>
    <definedName name="REZAGOENERO" localSheetId="26" hidden="1">{"PAGOS DOLARES",#N/A,FALSE,"informes"}</definedName>
    <definedName name="REZAGOENERO" localSheetId="27" hidden="1">{"PAGOS DOLARES",#N/A,FALSE,"informes"}</definedName>
    <definedName name="REZAGOENERO" localSheetId="28" hidden="1">{"PAGOS DOLARES",#N/A,FALSE,"informes"}</definedName>
    <definedName name="REZAGOENERO" localSheetId="33" hidden="1">{"PAGOS DOLARES",#N/A,FALSE,"informes"}</definedName>
    <definedName name="REZAGOENERO" localSheetId="35" hidden="1">{"PAGOS DOLARES",#N/A,FALSE,"informes"}</definedName>
    <definedName name="REZAGOENERO" localSheetId="41" hidden="1">{"PAGOS DOLARES",#N/A,FALSE,"informes"}</definedName>
    <definedName name="REZAGOENERO" localSheetId="43" hidden="1">{"PAGOS DOLARES",#N/A,FALSE,"informes"}</definedName>
    <definedName name="REZAGOENERO" hidden="1">{"PAGOS DOLARES",#N/A,FALSE,"informes"}</definedName>
    <definedName name="REZAGOMAY" localSheetId="7" hidden="1">{#N/A,#N/A,FALSE,"informes"}</definedName>
    <definedName name="REZAGOMAY" localSheetId="8" hidden="1">{#N/A,#N/A,FALSE,"informes"}</definedName>
    <definedName name="REZAGOMAY" localSheetId="10" hidden="1">{#N/A,#N/A,FALSE,"informes"}</definedName>
    <definedName name="REZAGOMAY" localSheetId="11" hidden="1">{#N/A,#N/A,FALSE,"informes"}</definedName>
    <definedName name="REZAGOMAY" localSheetId="12" hidden="1">{#N/A,#N/A,FALSE,"informes"}</definedName>
    <definedName name="REZAGOMAY" localSheetId="13" hidden="1">{#N/A,#N/A,FALSE,"informes"}</definedName>
    <definedName name="REZAGOMAY" localSheetId="14" hidden="1">{#N/A,#N/A,FALSE,"informes"}</definedName>
    <definedName name="REZAGOMAY" localSheetId="15" hidden="1">{#N/A,#N/A,FALSE,"informes"}</definedName>
    <definedName name="REZAGOMAY" localSheetId="17" hidden="1">{#N/A,#N/A,FALSE,"informes"}</definedName>
    <definedName name="REZAGOMAY" localSheetId="18" hidden="1">{#N/A,#N/A,FALSE,"informes"}</definedName>
    <definedName name="REZAGOMAY" localSheetId="19" hidden="1">{#N/A,#N/A,FALSE,"informes"}</definedName>
    <definedName name="REZAGOMAY" localSheetId="20" hidden="1">{#N/A,#N/A,FALSE,"informes"}</definedName>
    <definedName name="REZAGOMAY" localSheetId="21" hidden="1">{#N/A,#N/A,FALSE,"informes"}</definedName>
    <definedName name="REZAGOMAY" localSheetId="22" hidden="1">{#N/A,#N/A,FALSE,"informes"}</definedName>
    <definedName name="REZAGOMAY" localSheetId="29" hidden="1">{#N/A,#N/A,FALSE,"informes"}</definedName>
    <definedName name="REZAGOMAY" localSheetId="32" hidden="1">{#N/A,#N/A,FALSE,"informes"}</definedName>
    <definedName name="REZAGOMAY" localSheetId="34" hidden="1">{#N/A,#N/A,FALSE,"informes"}</definedName>
    <definedName name="REZAGOMAY" localSheetId="36" hidden="1">{#N/A,#N/A,FALSE,"informes"}</definedName>
    <definedName name="REZAGOMAY" localSheetId="39" hidden="1">{#N/A,#N/A,FALSE,"informes"}</definedName>
    <definedName name="REZAGOMAY" localSheetId="45" hidden="1">{#N/A,#N/A,FALSE,"informes"}</definedName>
    <definedName name="REZAGOMAY" localSheetId="46" hidden="1">{#N/A,#N/A,FALSE,"informes"}</definedName>
    <definedName name="REZAGOMAY" localSheetId="37" hidden="1">{#N/A,#N/A,FALSE,"informes"}</definedName>
    <definedName name="REZAGOMAY" localSheetId="38" hidden="1">{#N/A,#N/A,FALSE,"informes"}</definedName>
    <definedName name="REZAGOMAY" localSheetId="40" hidden="1">{#N/A,#N/A,FALSE,"informes"}</definedName>
    <definedName name="REZAGOMAY" localSheetId="23" hidden="1">{#N/A,#N/A,FALSE,"informes"}</definedName>
    <definedName name="REZAGOMAY" localSheetId="24" hidden="1">{#N/A,#N/A,FALSE,"informes"}</definedName>
    <definedName name="REZAGOMAY" localSheetId="25" hidden="1">{#N/A,#N/A,FALSE,"informes"}</definedName>
    <definedName name="REZAGOMAY" localSheetId="26" hidden="1">{#N/A,#N/A,FALSE,"informes"}</definedName>
    <definedName name="REZAGOMAY" localSheetId="27" hidden="1">{#N/A,#N/A,FALSE,"informes"}</definedName>
    <definedName name="REZAGOMAY" localSheetId="28" hidden="1">{#N/A,#N/A,FALSE,"informes"}</definedName>
    <definedName name="REZAGOMAY" localSheetId="33" hidden="1">{#N/A,#N/A,FALSE,"informes"}</definedName>
    <definedName name="REZAGOMAY" localSheetId="35" hidden="1">{#N/A,#N/A,FALSE,"informes"}</definedName>
    <definedName name="REZAGOMAY" localSheetId="41" hidden="1">{#N/A,#N/A,FALSE,"informes"}</definedName>
    <definedName name="REZAGOMAY" localSheetId="43" hidden="1">{#N/A,#N/A,FALSE,"informes"}</definedName>
    <definedName name="REZAGOMAY" hidden="1">{#N/A,#N/A,FALSE,"informes"}</definedName>
    <definedName name="RF" localSheetId="7">#REF!</definedName>
    <definedName name="RF" localSheetId="22">#REF!</definedName>
    <definedName name="RF" localSheetId="45">#REF!</definedName>
    <definedName name="RF" localSheetId="46">#REF!</definedName>
    <definedName name="RF" localSheetId="41">#REF!</definedName>
    <definedName name="RF" localSheetId="43">#REF!</definedName>
    <definedName name="RF">#REF!</definedName>
    <definedName name="rfdf" localSheetId="8" hidden="1">{"'1999'!$A$1:$F$66"}</definedName>
    <definedName name="rfdf" localSheetId="17" hidden="1">{"'1999'!$A$1:$F$66"}</definedName>
    <definedName name="rfdf" localSheetId="18" hidden="1">{"'1999'!$A$1:$F$66"}</definedName>
    <definedName name="rfdf" localSheetId="19" hidden="1">{"'1999'!$A$1:$F$66"}</definedName>
    <definedName name="rfdf" localSheetId="20" hidden="1">{"'1999'!$A$1:$F$66"}</definedName>
    <definedName name="rfdf" localSheetId="21" hidden="1">{"'1999'!$A$1:$F$66"}</definedName>
    <definedName name="rfdf" localSheetId="22" hidden="1">{"'1999'!$A$1:$F$66"}</definedName>
    <definedName name="rfdf" localSheetId="29" hidden="1">{"'1999'!$A$1:$F$66"}</definedName>
    <definedName name="rfdf" localSheetId="46" hidden="1">{"'1999'!$A$1:$F$66"}</definedName>
    <definedName name="rfdf" localSheetId="23" hidden="1">{"'1999'!$A$1:$F$66"}</definedName>
    <definedName name="rfdf" localSheetId="24" hidden="1">{"'1999'!$A$1:$F$66"}</definedName>
    <definedName name="rfdf" localSheetId="25" hidden="1">{"'1999'!$A$1:$F$66"}</definedName>
    <definedName name="rfdf" localSheetId="26" hidden="1">{"'1999'!$A$1:$F$66"}</definedName>
    <definedName name="rfdf" localSheetId="27" hidden="1">{"'1999'!$A$1:$F$66"}</definedName>
    <definedName name="rfdf" localSheetId="28" hidden="1">{"'1999'!$A$1:$F$66"}</definedName>
    <definedName name="rfdf" hidden="1">{"'1999'!$A$1:$F$66"}</definedName>
    <definedName name="rghds" localSheetId="8" hidden="1">{"'1999'!$A$1:$F$66"}</definedName>
    <definedName name="rghds" localSheetId="17" hidden="1">{"'1999'!$A$1:$F$66"}</definedName>
    <definedName name="rghds" localSheetId="18" hidden="1">{"'1999'!$A$1:$F$66"}</definedName>
    <definedName name="rghds" localSheetId="19" hidden="1">{"'1999'!$A$1:$F$66"}</definedName>
    <definedName name="rghds" localSheetId="20" hidden="1">{"'1999'!$A$1:$F$66"}</definedName>
    <definedName name="rghds" localSheetId="21" hidden="1">{"'1999'!$A$1:$F$66"}</definedName>
    <definedName name="rghds" localSheetId="22" hidden="1">{"'1999'!$A$1:$F$66"}</definedName>
    <definedName name="rghds" localSheetId="29" hidden="1">{"'1999'!$A$1:$F$66"}</definedName>
    <definedName name="rghds" localSheetId="46" hidden="1">{"'1999'!$A$1:$F$66"}</definedName>
    <definedName name="rghds" localSheetId="23" hidden="1">{"'1999'!$A$1:$F$66"}</definedName>
    <definedName name="rghds" localSheetId="24" hidden="1">{"'1999'!$A$1:$F$66"}</definedName>
    <definedName name="rghds" localSheetId="25" hidden="1">{"'1999'!$A$1:$F$66"}</definedName>
    <definedName name="rghds" localSheetId="26" hidden="1">{"'1999'!$A$1:$F$66"}</definedName>
    <definedName name="rghds" localSheetId="27" hidden="1">{"'1999'!$A$1:$F$66"}</definedName>
    <definedName name="rghds" localSheetId="28" hidden="1">{"'1999'!$A$1:$F$66"}</definedName>
    <definedName name="rghds" hidden="1">{"'1999'!$A$1:$F$66"}</definedName>
    <definedName name="rhjr" localSheetId="7" hidden="1">{"INGRESOS DOLARES",#N/A,FALSE,"informes"}</definedName>
    <definedName name="rhjr" localSheetId="8" hidden="1">{"INGRESOS DOLARES",#N/A,FALSE,"informes"}</definedName>
    <definedName name="rhjr" localSheetId="9" hidden="1">{"INGRESOS DOLARES",#N/A,FALSE,"informes"}</definedName>
    <definedName name="rhjr" localSheetId="10" hidden="1">{"INGRESOS DOLARES",#N/A,FALSE,"informes"}</definedName>
    <definedName name="rhjr" localSheetId="11" hidden="1">{"INGRESOS DOLARES",#N/A,FALSE,"informes"}</definedName>
    <definedName name="rhjr" localSheetId="12" hidden="1">{"INGRESOS DOLARES",#N/A,FALSE,"informes"}</definedName>
    <definedName name="rhjr" localSheetId="13" hidden="1">{"INGRESOS DOLARES",#N/A,FALSE,"informes"}</definedName>
    <definedName name="rhjr" localSheetId="14" hidden="1">{"INGRESOS DOLARES",#N/A,FALSE,"informes"}</definedName>
    <definedName name="rhjr" localSheetId="15" hidden="1">{"INGRESOS DOLARES",#N/A,FALSE,"informes"}</definedName>
    <definedName name="rhjr" localSheetId="17" hidden="1">{"INGRESOS DOLARES",#N/A,FALSE,"informes"}</definedName>
    <definedName name="rhjr" localSheetId="18" hidden="1">{"INGRESOS DOLARES",#N/A,FALSE,"informes"}</definedName>
    <definedName name="rhjr" localSheetId="19" hidden="1">{"INGRESOS DOLARES",#N/A,FALSE,"informes"}</definedName>
    <definedName name="rhjr" localSheetId="20" hidden="1">{"INGRESOS DOLARES",#N/A,FALSE,"informes"}</definedName>
    <definedName name="rhjr" localSheetId="21" hidden="1">{"INGRESOS DOLARES",#N/A,FALSE,"informes"}</definedName>
    <definedName name="rhjr" localSheetId="22" hidden="1">{"INGRESOS DOLARES",#N/A,FALSE,"informes"}</definedName>
    <definedName name="rhjr" localSheetId="29" hidden="1">{"INGRESOS DOLARES",#N/A,FALSE,"informes"}</definedName>
    <definedName name="rhjr" localSheetId="32" hidden="1">{"INGRESOS DOLARES",#N/A,FALSE,"informes"}</definedName>
    <definedName name="rhjr" localSheetId="34" hidden="1">{"INGRESOS DOLARES",#N/A,FALSE,"informes"}</definedName>
    <definedName name="rhjr" localSheetId="36" hidden="1">{"INGRESOS DOLARES",#N/A,FALSE,"informes"}</definedName>
    <definedName name="rhjr" localSheetId="39" hidden="1">{"INGRESOS DOLARES",#N/A,FALSE,"informes"}</definedName>
    <definedName name="rhjr" localSheetId="45" hidden="1">{"INGRESOS DOLARES",#N/A,FALSE,"informes"}</definedName>
    <definedName name="rhjr" localSheetId="54" hidden="1">{"INGRESOS DOLARES",#N/A,FALSE,"informes"}</definedName>
    <definedName name="rhjr" localSheetId="55" hidden="1">{"INGRESOS DOLARES",#N/A,FALSE,"informes"}</definedName>
    <definedName name="rhjr" localSheetId="56" hidden="1">{"INGRESOS DOLARES",#N/A,FALSE,"informes"}</definedName>
    <definedName name="rhjr" localSheetId="59" hidden="1">{"INGRESOS DOLARES",#N/A,FALSE,"informes"}</definedName>
    <definedName name="rhjr" localSheetId="62" hidden="1">{"INGRESOS DOLARES",#N/A,FALSE,"informes"}</definedName>
    <definedName name="rhjr" localSheetId="78" hidden="1">{"INGRESOS DOLARES",#N/A,FALSE,"informes"}</definedName>
    <definedName name="rhjr" localSheetId="79" hidden="1">{"INGRESOS DOLARES",#N/A,FALSE,"informes"}</definedName>
    <definedName name="rhjr" localSheetId="80" hidden="1">{"INGRESOS DOLARES",#N/A,FALSE,"informes"}</definedName>
    <definedName name="rhjr" localSheetId="83" hidden="1">{"INGRESOS DOLARES",#N/A,FALSE,"informes"}</definedName>
    <definedName name="rhjr" localSheetId="86" hidden="1">{"INGRESOS DOLARES",#N/A,FALSE,"informes"}</definedName>
    <definedName name="rhjr" localSheetId="46" hidden="1">{"INGRESOS DOLARES",#N/A,FALSE,"informes"}</definedName>
    <definedName name="rhjr" localSheetId="37" hidden="1">{"INGRESOS DOLARES",#N/A,FALSE,"informes"}</definedName>
    <definedName name="rhjr" localSheetId="38" hidden="1">{"INGRESOS DOLARES",#N/A,FALSE,"informes"}</definedName>
    <definedName name="rhjr" localSheetId="40" hidden="1">{"INGRESOS DOLARES",#N/A,FALSE,"informes"}</definedName>
    <definedName name="rhjr" localSheetId="23" hidden="1">{"INGRESOS DOLARES",#N/A,FALSE,"informes"}</definedName>
    <definedName name="rhjr" localSheetId="24" hidden="1">{"INGRESOS DOLARES",#N/A,FALSE,"informes"}</definedName>
    <definedName name="rhjr" localSheetId="25" hidden="1">{"INGRESOS DOLARES",#N/A,FALSE,"informes"}</definedName>
    <definedName name="rhjr" localSheetId="26" hidden="1">{"INGRESOS DOLARES",#N/A,FALSE,"informes"}</definedName>
    <definedName name="rhjr" localSheetId="27" hidden="1">{"INGRESOS DOLARES",#N/A,FALSE,"informes"}</definedName>
    <definedName name="rhjr" localSheetId="28" hidden="1">{"INGRESOS DOLARES",#N/A,FALSE,"informes"}</definedName>
    <definedName name="rhjr" localSheetId="33" hidden="1">{"INGRESOS DOLARES",#N/A,FALSE,"informes"}</definedName>
    <definedName name="rhjr" localSheetId="35" hidden="1">{"INGRESOS DOLARES",#N/A,FALSE,"informes"}</definedName>
    <definedName name="rhjr" localSheetId="41" hidden="1">{"INGRESOS DOLARES",#N/A,FALSE,"informes"}</definedName>
    <definedName name="rhjr" localSheetId="43" hidden="1">{"INGRESOS DOLARES",#N/A,FALSE,"informes"}</definedName>
    <definedName name="rhjr" localSheetId="87" hidden="1">{"INGRESOS DOLARES",#N/A,FALSE,"informes"}</definedName>
    <definedName name="rhjr" hidden="1">{"INGRESOS DOLARES",#N/A,FALSE,"informes"}</definedName>
    <definedName name="RIC" localSheetId="7" hidden="1">{#N/A,#N/A,FALSE,"informes"}</definedName>
    <definedName name="RIC" localSheetId="8" hidden="1">{#N/A,#N/A,FALSE,"informes"}</definedName>
    <definedName name="RIC" localSheetId="10" hidden="1">{#N/A,#N/A,FALSE,"informes"}</definedName>
    <definedName name="RIC" localSheetId="11" hidden="1">{#N/A,#N/A,FALSE,"informes"}</definedName>
    <definedName name="RIC" localSheetId="12" hidden="1">{#N/A,#N/A,FALSE,"informes"}</definedName>
    <definedName name="RIC" localSheetId="13" hidden="1">{#N/A,#N/A,FALSE,"informes"}</definedName>
    <definedName name="RIC" localSheetId="14" hidden="1">{#N/A,#N/A,FALSE,"informes"}</definedName>
    <definedName name="RIC" localSheetId="15" hidden="1">{#N/A,#N/A,FALSE,"informes"}</definedName>
    <definedName name="RIC" localSheetId="17" hidden="1">{#N/A,#N/A,FALSE,"informes"}</definedName>
    <definedName name="RIC" localSheetId="18" hidden="1">{#N/A,#N/A,FALSE,"informes"}</definedName>
    <definedName name="RIC" localSheetId="19" hidden="1">{#N/A,#N/A,FALSE,"informes"}</definedName>
    <definedName name="RIC" localSheetId="20" hidden="1">{#N/A,#N/A,FALSE,"informes"}</definedName>
    <definedName name="RIC" localSheetId="21" hidden="1">{#N/A,#N/A,FALSE,"informes"}</definedName>
    <definedName name="RIC" localSheetId="22" hidden="1">{#N/A,#N/A,FALSE,"informes"}</definedName>
    <definedName name="RIC" localSheetId="29" hidden="1">{#N/A,#N/A,FALSE,"informes"}</definedName>
    <definedName name="RIC" localSheetId="32" hidden="1">{#N/A,#N/A,FALSE,"informes"}</definedName>
    <definedName name="RIC" localSheetId="34" hidden="1">{#N/A,#N/A,FALSE,"informes"}</definedName>
    <definedName name="RIC" localSheetId="36" hidden="1">{#N/A,#N/A,FALSE,"informes"}</definedName>
    <definedName name="RIC" localSheetId="39" hidden="1">{#N/A,#N/A,FALSE,"informes"}</definedName>
    <definedName name="RIC" localSheetId="45" hidden="1">{#N/A,#N/A,FALSE,"informes"}</definedName>
    <definedName name="RIC" localSheetId="46" hidden="1">{#N/A,#N/A,FALSE,"informes"}</definedName>
    <definedName name="RIC" localSheetId="37" hidden="1">{#N/A,#N/A,FALSE,"informes"}</definedName>
    <definedName name="RIC" localSheetId="38" hidden="1">{#N/A,#N/A,FALSE,"informes"}</definedName>
    <definedName name="RIC" localSheetId="40" hidden="1">{#N/A,#N/A,FALSE,"informes"}</definedName>
    <definedName name="RIC" localSheetId="23" hidden="1">{#N/A,#N/A,FALSE,"informes"}</definedName>
    <definedName name="RIC" localSheetId="24" hidden="1">{#N/A,#N/A,FALSE,"informes"}</definedName>
    <definedName name="RIC" localSheetId="25" hidden="1">{#N/A,#N/A,FALSE,"informes"}</definedName>
    <definedName name="RIC" localSheetId="26" hidden="1">{#N/A,#N/A,FALSE,"informes"}</definedName>
    <definedName name="RIC" localSheetId="27" hidden="1">{#N/A,#N/A,FALSE,"informes"}</definedName>
    <definedName name="RIC" localSheetId="28" hidden="1">{#N/A,#N/A,FALSE,"informes"}</definedName>
    <definedName name="RIC" localSheetId="33" hidden="1">{#N/A,#N/A,FALSE,"informes"}</definedName>
    <definedName name="RIC" localSheetId="35" hidden="1">{#N/A,#N/A,FALSE,"informes"}</definedName>
    <definedName name="RIC" localSheetId="41" hidden="1">{#N/A,#N/A,FALSE,"informes"}</definedName>
    <definedName name="RIC" localSheetId="43" hidden="1">{#N/A,#N/A,FALSE,"informes"}</definedName>
    <definedName name="RIC" hidden="1">{#N/A,#N/A,FALSE,"informes"}</definedName>
    <definedName name="RM" localSheetId="7">#REF!</definedName>
    <definedName name="RM" localSheetId="22">#REF!</definedName>
    <definedName name="RM" localSheetId="45">#REF!</definedName>
    <definedName name="RM" localSheetId="46">#REF!</definedName>
    <definedName name="RM" localSheetId="41">#REF!</definedName>
    <definedName name="RM" localSheetId="43">#REF!</definedName>
    <definedName name="RM">#REF!</definedName>
    <definedName name="RMFP" localSheetId="22">#REF!</definedName>
    <definedName name="RMFP" localSheetId="46">#REF!</definedName>
    <definedName name="RMFP">#REF!</definedName>
    <definedName name="RO" localSheetId="7">#REF!</definedName>
    <definedName name="RO" localSheetId="22">#REF!</definedName>
    <definedName name="RO" localSheetId="45">#REF!</definedName>
    <definedName name="RO" localSheetId="46">#REF!</definedName>
    <definedName name="RO" localSheetId="41">#REF!</definedName>
    <definedName name="RO" localSheetId="43">#REF!</definedName>
    <definedName name="RO">#REF!</definedName>
    <definedName name="rr" localSheetId="7" hidden="1">{#N/A,#N/A,FALSE,"informes"}</definedName>
    <definedName name="rr" localSheetId="8" hidden="1">{#N/A,#N/A,FALSE,"informes"}</definedName>
    <definedName name="rr" localSheetId="9" hidden="1">{#N/A,#N/A,FALSE,"informes"}</definedName>
    <definedName name="rr" localSheetId="10" hidden="1">{#N/A,#N/A,FALSE,"informes"}</definedName>
    <definedName name="rr" localSheetId="11" hidden="1">{#N/A,#N/A,FALSE,"informes"}</definedName>
    <definedName name="rr" localSheetId="12" hidden="1">{#N/A,#N/A,FALSE,"informes"}</definedName>
    <definedName name="rr" localSheetId="13" hidden="1">{#N/A,#N/A,FALSE,"informes"}</definedName>
    <definedName name="rr" localSheetId="14" hidden="1">{#N/A,#N/A,FALSE,"informes"}</definedName>
    <definedName name="rr" localSheetId="15" hidden="1">{#N/A,#N/A,FALSE,"informes"}</definedName>
    <definedName name="rr" localSheetId="17" hidden="1">{#N/A,#N/A,FALSE,"informes"}</definedName>
    <definedName name="rr" localSheetId="18" hidden="1">{#N/A,#N/A,FALSE,"informes"}</definedName>
    <definedName name="rr" localSheetId="19" hidden="1">{#N/A,#N/A,FALSE,"informes"}</definedName>
    <definedName name="rr" localSheetId="20" hidden="1">{#N/A,#N/A,FALSE,"informes"}</definedName>
    <definedName name="rr" localSheetId="21" hidden="1">{#N/A,#N/A,FALSE,"informes"}</definedName>
    <definedName name="rr" localSheetId="22" hidden="1">{#N/A,#N/A,FALSE,"informes"}</definedName>
    <definedName name="rr" localSheetId="29" hidden="1">{#N/A,#N/A,FALSE,"informes"}</definedName>
    <definedName name="rr" localSheetId="32" hidden="1">{#N/A,#N/A,FALSE,"informes"}</definedName>
    <definedName name="rr" localSheetId="34" hidden="1">{#N/A,#N/A,FALSE,"informes"}</definedName>
    <definedName name="rr" localSheetId="36" hidden="1">{#N/A,#N/A,FALSE,"informes"}</definedName>
    <definedName name="rr" localSheetId="39" hidden="1">{#N/A,#N/A,FALSE,"informes"}</definedName>
    <definedName name="rr" localSheetId="45" hidden="1">{#N/A,#N/A,FALSE,"informes"}</definedName>
    <definedName name="rr" localSheetId="54" hidden="1">{#N/A,#N/A,FALSE,"informes"}</definedName>
    <definedName name="rr" localSheetId="55" hidden="1">{#N/A,#N/A,FALSE,"informes"}</definedName>
    <definedName name="rr" localSheetId="56" hidden="1">{#N/A,#N/A,FALSE,"informes"}</definedName>
    <definedName name="rr" localSheetId="59" hidden="1">{#N/A,#N/A,FALSE,"informes"}</definedName>
    <definedName name="rr" localSheetId="62" hidden="1">{#N/A,#N/A,FALSE,"informes"}</definedName>
    <definedName name="rr" localSheetId="78" hidden="1">{#N/A,#N/A,FALSE,"informes"}</definedName>
    <definedName name="rr" localSheetId="79" hidden="1">{#N/A,#N/A,FALSE,"informes"}</definedName>
    <definedName name="rr" localSheetId="80" hidden="1">{#N/A,#N/A,FALSE,"informes"}</definedName>
    <definedName name="rr" localSheetId="83" hidden="1">{#N/A,#N/A,FALSE,"informes"}</definedName>
    <definedName name="rr" localSheetId="86" hidden="1">{#N/A,#N/A,FALSE,"informes"}</definedName>
    <definedName name="rr" localSheetId="46" hidden="1">{#N/A,#N/A,FALSE,"informes"}</definedName>
    <definedName name="rr" localSheetId="37" hidden="1">{#N/A,#N/A,FALSE,"informes"}</definedName>
    <definedName name="rr" localSheetId="38" hidden="1">{#N/A,#N/A,FALSE,"informes"}</definedName>
    <definedName name="rr" localSheetId="40" hidden="1">{#N/A,#N/A,FALSE,"informes"}</definedName>
    <definedName name="rr" localSheetId="23" hidden="1">{#N/A,#N/A,FALSE,"informes"}</definedName>
    <definedName name="rr" localSheetId="24" hidden="1">{#N/A,#N/A,FALSE,"informes"}</definedName>
    <definedName name="rr" localSheetId="25" hidden="1">{#N/A,#N/A,FALSE,"informes"}</definedName>
    <definedName name="rr" localSheetId="26" hidden="1">{#N/A,#N/A,FALSE,"informes"}</definedName>
    <definedName name="rr" localSheetId="27" hidden="1">{#N/A,#N/A,FALSE,"informes"}</definedName>
    <definedName name="rr" localSheetId="28" hidden="1">{#N/A,#N/A,FALSE,"informes"}</definedName>
    <definedName name="rr" localSheetId="33" hidden="1">{#N/A,#N/A,FALSE,"informes"}</definedName>
    <definedName name="rr" localSheetId="35" hidden="1">{#N/A,#N/A,FALSE,"informes"}</definedName>
    <definedName name="rr" localSheetId="41" hidden="1">{#N/A,#N/A,FALSE,"informes"}</definedName>
    <definedName name="rr" localSheetId="43" hidden="1">{#N/A,#N/A,FALSE,"informes"}</definedName>
    <definedName name="rr" localSheetId="87" hidden="1">{#N/A,#N/A,FALSE,"informes"}</definedName>
    <definedName name="rr" hidden="1">{#N/A,#N/A,FALSE,"informes"}</definedName>
    <definedName name="RRE" localSheetId="7">#REF!</definedName>
    <definedName name="RRE">#REF!</definedName>
    <definedName name="rsefd" localSheetId="8" hidden="1">{"'1999'!$A$1:$F$66"}</definedName>
    <definedName name="rsefd" localSheetId="17" hidden="1">{"'1999'!$A$1:$F$66"}</definedName>
    <definedName name="rsefd" localSheetId="18" hidden="1">{"'1999'!$A$1:$F$66"}</definedName>
    <definedName name="rsefd" localSheetId="19" hidden="1">{"'1999'!$A$1:$F$66"}</definedName>
    <definedName name="rsefd" localSheetId="20" hidden="1">{"'1999'!$A$1:$F$66"}</definedName>
    <definedName name="rsefd" localSheetId="21" hidden="1">{"'1999'!$A$1:$F$66"}</definedName>
    <definedName name="rsefd" localSheetId="22" hidden="1">{"'1999'!$A$1:$F$66"}</definedName>
    <definedName name="rsefd" localSheetId="29" hidden="1">{"'1999'!$A$1:$F$66"}</definedName>
    <definedName name="rsefd" localSheetId="46" hidden="1">{"'1999'!$A$1:$F$66"}</definedName>
    <definedName name="rsefd" localSheetId="23" hidden="1">{"'1999'!$A$1:$F$66"}</definedName>
    <definedName name="rsefd" localSheetId="24" hidden="1">{"'1999'!$A$1:$F$66"}</definedName>
    <definedName name="rsefd" localSheetId="25" hidden="1">{"'1999'!$A$1:$F$66"}</definedName>
    <definedName name="rsefd" localSheetId="26" hidden="1">{"'1999'!$A$1:$F$66"}</definedName>
    <definedName name="rsefd" localSheetId="27" hidden="1">{"'1999'!$A$1:$F$66"}</definedName>
    <definedName name="rsefd" localSheetId="28" hidden="1">{"'1999'!$A$1:$F$66"}</definedName>
    <definedName name="rsefd" hidden="1">{"'1999'!$A$1:$F$66"}</definedName>
    <definedName name="rszeggbdzxvgb" localSheetId="8" hidden="1">{"'1999'!$A$1:$F$66"}</definedName>
    <definedName name="rszeggbdzxvgb" localSheetId="17" hidden="1">{"'1999'!$A$1:$F$66"}</definedName>
    <definedName name="rszeggbdzxvgb" localSheetId="18" hidden="1">{"'1999'!$A$1:$F$66"}</definedName>
    <definedName name="rszeggbdzxvgb" localSheetId="19" hidden="1">{"'1999'!$A$1:$F$66"}</definedName>
    <definedName name="rszeggbdzxvgb" localSheetId="20" hidden="1">{"'1999'!$A$1:$F$66"}</definedName>
    <definedName name="rszeggbdzxvgb" localSheetId="21" hidden="1">{"'1999'!$A$1:$F$66"}</definedName>
    <definedName name="rszeggbdzxvgb" localSheetId="22" hidden="1">{"'1999'!$A$1:$F$66"}</definedName>
    <definedName name="rszeggbdzxvgb" localSheetId="29" hidden="1">{"'1999'!$A$1:$F$66"}</definedName>
    <definedName name="rszeggbdzxvgb" localSheetId="46" hidden="1">{"'1999'!$A$1:$F$66"}</definedName>
    <definedName name="rszeggbdzxvgb" localSheetId="23" hidden="1">{"'1999'!$A$1:$F$66"}</definedName>
    <definedName name="rszeggbdzxvgb" localSheetId="24" hidden="1">{"'1999'!$A$1:$F$66"}</definedName>
    <definedName name="rszeggbdzxvgb" localSheetId="25" hidden="1">{"'1999'!$A$1:$F$66"}</definedName>
    <definedName name="rszeggbdzxvgb" localSheetId="26" hidden="1">{"'1999'!$A$1:$F$66"}</definedName>
    <definedName name="rszeggbdzxvgb" localSheetId="27" hidden="1">{"'1999'!$A$1:$F$66"}</definedName>
    <definedName name="rszeggbdzxvgb" localSheetId="28" hidden="1">{"'1999'!$A$1:$F$66"}</definedName>
    <definedName name="rszeggbdzxvgb" hidden="1">{"'1999'!$A$1:$F$66"}</definedName>
    <definedName name="rt" localSheetId="7" hidden="1">{"emca",#N/A,FALSE,"EMCA"}</definedName>
    <definedName name="rt" localSheetId="8" hidden="1">{"emca",#N/A,FALSE,"EMCA"}</definedName>
    <definedName name="rt" localSheetId="9" hidden="1">{"emca",#N/A,FALSE,"EMCA"}</definedName>
    <definedName name="rt" localSheetId="10" hidden="1">{"emca",#N/A,FALSE,"EMCA"}</definedName>
    <definedName name="rt" localSheetId="11" hidden="1">{"emca",#N/A,FALSE,"EMCA"}</definedName>
    <definedName name="rt" localSheetId="12" hidden="1">{"emca",#N/A,FALSE,"EMCA"}</definedName>
    <definedName name="rt" localSheetId="13" hidden="1">{"emca",#N/A,FALSE,"EMCA"}</definedName>
    <definedName name="rt" localSheetId="14" hidden="1">{"emca",#N/A,FALSE,"EMCA"}</definedName>
    <definedName name="rt" localSheetId="15" hidden="1">{"emca",#N/A,FALSE,"EMCA"}</definedName>
    <definedName name="rt" localSheetId="17" hidden="1">{"emca",#N/A,FALSE,"EMCA"}</definedName>
    <definedName name="rt" localSheetId="18" hidden="1">{"emca",#N/A,FALSE,"EMCA"}</definedName>
    <definedName name="rt" localSheetId="19" hidden="1">{"emca",#N/A,FALSE,"EMCA"}</definedName>
    <definedName name="rt" localSheetId="20" hidden="1">{"emca",#N/A,FALSE,"EMCA"}</definedName>
    <definedName name="rt" localSheetId="21" hidden="1">{"emca",#N/A,FALSE,"EMCA"}</definedName>
    <definedName name="rt" localSheetId="22" hidden="1">{"emca",#N/A,FALSE,"EMCA"}</definedName>
    <definedName name="rt" localSheetId="29" hidden="1">{"emca",#N/A,FALSE,"EMCA"}</definedName>
    <definedName name="rt" localSheetId="32" hidden="1">{"emca",#N/A,FALSE,"EMCA"}</definedName>
    <definedName name="rt" localSheetId="34" hidden="1">{"emca",#N/A,FALSE,"EMCA"}</definedName>
    <definedName name="rt" localSheetId="36" hidden="1">{"emca",#N/A,FALSE,"EMCA"}</definedName>
    <definedName name="rt" localSheetId="39" hidden="1">{"emca",#N/A,FALSE,"EMCA"}</definedName>
    <definedName name="rt" localSheetId="45" hidden="1">{"emca",#N/A,FALSE,"EMCA"}</definedName>
    <definedName name="rt" localSheetId="46" hidden="1">{"emca",#N/A,FALSE,"EMCA"}</definedName>
    <definedName name="rt" localSheetId="37" hidden="1">{"emca",#N/A,FALSE,"EMCA"}</definedName>
    <definedName name="rt" localSheetId="38" hidden="1">{"emca",#N/A,FALSE,"EMCA"}</definedName>
    <definedName name="rt" localSheetId="40" hidden="1">{"emca",#N/A,FALSE,"EMCA"}</definedName>
    <definedName name="rt" localSheetId="23" hidden="1">{"emca",#N/A,FALSE,"EMCA"}</definedName>
    <definedName name="rt" localSheetId="24" hidden="1">{"emca",#N/A,FALSE,"EMCA"}</definedName>
    <definedName name="rt" localSheetId="25" hidden="1">{"emca",#N/A,FALSE,"EMCA"}</definedName>
    <definedName name="rt" localSheetId="26" hidden="1">{"emca",#N/A,FALSE,"EMCA"}</definedName>
    <definedName name="rt" localSheetId="27" hidden="1">{"emca",#N/A,FALSE,"EMCA"}</definedName>
    <definedName name="rt" localSheetId="28" hidden="1">{"emca",#N/A,FALSE,"EMCA"}</definedName>
    <definedName name="rt" localSheetId="33" hidden="1">{"emca",#N/A,FALSE,"EMCA"}</definedName>
    <definedName name="rt" localSheetId="35" hidden="1">{"emca",#N/A,FALSE,"EMCA"}</definedName>
    <definedName name="rt" localSheetId="41" hidden="1">{"emca",#N/A,FALSE,"EMCA"}</definedName>
    <definedName name="rt" localSheetId="43" hidden="1">{"emca",#N/A,FALSE,"EMCA"}</definedName>
    <definedName name="rt" hidden="1">{"emca",#N/A,FALSE,"EMCA"}</definedName>
    <definedName name="rubroconcejo" localSheetId="22">#REF!</definedName>
    <definedName name="rubroconcejo">#REF!</definedName>
    <definedName name="Rwvu.ComparEneMar9697." localSheetId="187" hidden="1">#REF!,#REF!</definedName>
    <definedName name="Rwvu.ComparEneMar9697." localSheetId="188" hidden="1">#REF!,#REF!</definedName>
    <definedName name="Rwvu.ComparEneMar9697." localSheetId="7" hidden="1">#REF!,#REF!</definedName>
    <definedName name="Rwvu.ComparEneMar9697." localSheetId="8" hidden="1">#REF!,#REF!</definedName>
    <definedName name="Rwvu.ComparEneMar9697." localSheetId="9" hidden="1">#REF!,#REF!</definedName>
    <definedName name="Rwvu.ComparEneMar9697." localSheetId="17" hidden="1">#REF!,#REF!</definedName>
    <definedName name="Rwvu.ComparEneMar9697." localSheetId="18" hidden="1">#REF!,#REF!</definedName>
    <definedName name="Rwvu.ComparEneMar9697." localSheetId="19" hidden="1">#REF!,#REF!</definedName>
    <definedName name="Rwvu.ComparEneMar9697." localSheetId="20" hidden="1">#REF!,#REF!</definedName>
    <definedName name="Rwvu.ComparEneMar9697." localSheetId="21" hidden="1">#REF!,#REF!</definedName>
    <definedName name="Rwvu.ComparEneMar9697." localSheetId="22" hidden="1">#REF!,#REF!</definedName>
    <definedName name="Rwvu.ComparEneMar9697." localSheetId="29" hidden="1">#REF!,#REF!</definedName>
    <definedName name="Rwvu.ComparEneMar9697." localSheetId="45" hidden="1">#REF!,#REF!</definedName>
    <definedName name="Rwvu.ComparEneMar9697." localSheetId="54" hidden="1">#REF!,#REF!</definedName>
    <definedName name="Rwvu.ComparEneMar9697." localSheetId="46" hidden="1">#REF!,#REF!</definedName>
    <definedName name="Rwvu.ComparEneMar9697." localSheetId="23" hidden="1">#REF!,#REF!</definedName>
    <definedName name="Rwvu.ComparEneMar9697." localSheetId="24" hidden="1">#REF!,#REF!</definedName>
    <definedName name="Rwvu.ComparEneMar9697." localSheetId="25" hidden="1">#REF!,#REF!</definedName>
    <definedName name="Rwvu.ComparEneMar9697." localSheetId="26" hidden="1">#REF!,#REF!</definedName>
    <definedName name="Rwvu.ComparEneMar9697." localSheetId="27" hidden="1">#REF!,#REF!</definedName>
    <definedName name="Rwvu.ComparEneMar9697." localSheetId="28" hidden="1">#REF!,#REF!</definedName>
    <definedName name="Rwvu.ComparEneMar9697." localSheetId="41" hidden="1">#REF!,#REF!</definedName>
    <definedName name="Rwvu.ComparEneMar9697." localSheetId="43" hidden="1">#REF!,#REF!</definedName>
    <definedName name="Rwvu.ComparEneMar9697." hidden="1">#REF!,#REF!</definedName>
    <definedName name="Rwvu.EneFeb." localSheetId="187" hidden="1">#REF!,#REF!</definedName>
    <definedName name="Rwvu.EneFeb." localSheetId="188" hidden="1">#REF!,#REF!</definedName>
    <definedName name="Rwvu.EneFeb." localSheetId="7" hidden="1">#REF!,#REF!</definedName>
    <definedName name="Rwvu.EneFeb." localSheetId="8" hidden="1">#REF!,#REF!</definedName>
    <definedName name="Rwvu.EneFeb." localSheetId="9" hidden="1">#REF!,#REF!</definedName>
    <definedName name="Rwvu.EneFeb." localSheetId="17" hidden="1">#REF!,#REF!</definedName>
    <definedName name="Rwvu.EneFeb." localSheetId="18" hidden="1">#REF!,#REF!</definedName>
    <definedName name="Rwvu.EneFeb." localSheetId="19" hidden="1">#REF!,#REF!</definedName>
    <definedName name="Rwvu.EneFeb." localSheetId="20" hidden="1">#REF!,#REF!</definedName>
    <definedName name="Rwvu.EneFeb." localSheetId="21" hidden="1">#REF!,#REF!</definedName>
    <definedName name="Rwvu.EneFeb." localSheetId="22" hidden="1">#REF!,#REF!</definedName>
    <definedName name="Rwvu.EneFeb." localSheetId="29" hidden="1">#REF!,#REF!</definedName>
    <definedName name="Rwvu.EneFeb." localSheetId="45" hidden="1">#REF!,#REF!</definedName>
    <definedName name="Rwvu.EneFeb." localSheetId="54" hidden="1">#REF!,#REF!</definedName>
    <definedName name="Rwvu.EneFeb." localSheetId="46" hidden="1">#REF!,#REF!</definedName>
    <definedName name="Rwvu.EneFeb." localSheetId="23" hidden="1">#REF!,#REF!</definedName>
    <definedName name="Rwvu.EneFeb." localSheetId="24" hidden="1">#REF!,#REF!</definedName>
    <definedName name="Rwvu.EneFeb." localSheetId="25" hidden="1">#REF!,#REF!</definedName>
    <definedName name="Rwvu.EneFeb." localSheetId="26" hidden="1">#REF!,#REF!</definedName>
    <definedName name="Rwvu.EneFeb." localSheetId="27" hidden="1">#REF!,#REF!</definedName>
    <definedName name="Rwvu.EneFeb." localSheetId="28" hidden="1">#REF!,#REF!</definedName>
    <definedName name="Rwvu.EneFeb." localSheetId="41" hidden="1">#REF!,#REF!</definedName>
    <definedName name="Rwvu.EneFeb." localSheetId="43" hidden="1">#REF!,#REF!</definedName>
    <definedName name="Rwvu.EneFeb." hidden="1">#REF!,#REF!</definedName>
    <definedName name="Rwvu.Formato._.Corto." localSheetId="187" hidden="1">#REF!,#REF!,#REF!,#REF!,#REF!,#REF!</definedName>
    <definedName name="Rwvu.Formato._.Corto." localSheetId="188" hidden="1">#REF!,#REF!,#REF!,#REF!,#REF!,#REF!</definedName>
    <definedName name="Rwvu.Formato._.Corto." localSheetId="7" hidden="1">#REF!,#REF!,#REF!,#REF!,#REF!,#REF!</definedName>
    <definedName name="Rwvu.Formato._.Corto." localSheetId="8" hidden="1">#REF!,#REF!,#REF!,#REF!,#REF!,#REF!</definedName>
    <definedName name="Rwvu.Formato._.Corto." localSheetId="9" hidden="1">#REF!,#REF!,#REF!,#REF!,#REF!,#REF!</definedName>
    <definedName name="Rwvu.Formato._.Corto." localSheetId="17" hidden="1">#REF!,#REF!,#REF!,#REF!,#REF!,#REF!</definedName>
    <definedName name="Rwvu.Formato._.Corto." localSheetId="18" hidden="1">#REF!,#REF!,#REF!,#REF!,#REF!,#REF!</definedName>
    <definedName name="Rwvu.Formato._.Corto." localSheetId="19" hidden="1">#REF!,#REF!,#REF!,#REF!,#REF!,#REF!</definedName>
    <definedName name="Rwvu.Formato._.Corto." localSheetId="20" hidden="1">#REF!,#REF!,#REF!,#REF!,#REF!,#REF!</definedName>
    <definedName name="Rwvu.Formato._.Corto." localSheetId="21" hidden="1">#REF!,#REF!,#REF!,#REF!,#REF!,#REF!</definedName>
    <definedName name="Rwvu.Formato._.Corto." localSheetId="22" hidden="1">#REF!,#REF!,#REF!,#REF!,#REF!,#REF!</definedName>
    <definedName name="Rwvu.Formato._.Corto." localSheetId="29" hidden="1">#REF!,#REF!,#REF!,#REF!,#REF!,#REF!</definedName>
    <definedName name="Rwvu.Formato._.Corto." localSheetId="45" hidden="1">#REF!,#REF!,#REF!,#REF!,#REF!,#REF!</definedName>
    <definedName name="Rwvu.Formato._.Corto." localSheetId="54" hidden="1">#REF!,#REF!,#REF!,#REF!,#REF!,#REF!</definedName>
    <definedName name="Rwvu.Formato._.Corto." localSheetId="46" hidden="1">#REF!,#REF!,#REF!,#REF!,#REF!,#REF!</definedName>
    <definedName name="Rwvu.Formato._.Corto." localSheetId="23" hidden="1">#REF!,#REF!,#REF!,#REF!,#REF!,#REF!</definedName>
    <definedName name="Rwvu.Formato._.Corto." localSheetId="24" hidden="1">#REF!,#REF!,#REF!,#REF!,#REF!,#REF!</definedName>
    <definedName name="Rwvu.Formato._.Corto." localSheetId="25" hidden="1">#REF!,#REF!,#REF!,#REF!,#REF!,#REF!</definedName>
    <definedName name="Rwvu.Formato._.Corto." localSheetId="26" hidden="1">#REF!,#REF!,#REF!,#REF!,#REF!,#REF!</definedName>
    <definedName name="Rwvu.Formato._.Corto." localSheetId="27" hidden="1">#REF!,#REF!,#REF!,#REF!,#REF!,#REF!</definedName>
    <definedName name="Rwvu.Formato._.Corto." localSheetId="28" hidden="1">#REF!,#REF!,#REF!,#REF!,#REF!,#REF!</definedName>
    <definedName name="Rwvu.Formato._.Corto." localSheetId="41" hidden="1">#REF!,#REF!,#REF!,#REF!,#REF!,#REF!</definedName>
    <definedName name="Rwvu.Formato._.Corto." localSheetId="43" hidden="1">#REF!,#REF!,#REF!,#REF!,#REF!,#REF!</definedName>
    <definedName name="Rwvu.Formato._.Corto." hidden="1">#REF!,#REF!,#REF!,#REF!,#REF!,#REF!</definedName>
    <definedName name="Rwvu.OPEF._.96." localSheetId="187" hidden="1">#REF!,#REF!</definedName>
    <definedName name="Rwvu.OPEF._.96." localSheetId="188" hidden="1">#REF!,#REF!</definedName>
    <definedName name="Rwvu.OPEF._.96." localSheetId="7" hidden="1">#REF!,#REF!</definedName>
    <definedName name="Rwvu.OPEF._.96." localSheetId="8" hidden="1">#REF!,#REF!</definedName>
    <definedName name="Rwvu.OPEF._.96." localSheetId="9" hidden="1">#REF!,#REF!</definedName>
    <definedName name="Rwvu.OPEF._.96." localSheetId="17" hidden="1">#REF!,#REF!</definedName>
    <definedName name="Rwvu.OPEF._.96." localSheetId="18" hidden="1">#REF!,#REF!</definedName>
    <definedName name="Rwvu.OPEF._.96." localSheetId="19" hidden="1">#REF!,#REF!</definedName>
    <definedName name="Rwvu.OPEF._.96." localSheetId="20" hidden="1">#REF!,#REF!</definedName>
    <definedName name="Rwvu.OPEF._.96." localSheetId="21" hidden="1">#REF!,#REF!</definedName>
    <definedName name="Rwvu.OPEF._.96." localSheetId="22" hidden="1">#REF!,#REF!</definedName>
    <definedName name="Rwvu.OPEF._.96." localSheetId="29" hidden="1">#REF!,#REF!</definedName>
    <definedName name="Rwvu.OPEF._.96." localSheetId="45" hidden="1">#REF!,#REF!</definedName>
    <definedName name="Rwvu.OPEF._.96." localSheetId="54" hidden="1">#REF!,#REF!</definedName>
    <definedName name="Rwvu.OPEF._.96." localSheetId="46" hidden="1">#REF!,#REF!</definedName>
    <definedName name="Rwvu.OPEF._.96." localSheetId="23" hidden="1">#REF!,#REF!</definedName>
    <definedName name="Rwvu.OPEF._.96." localSheetId="24" hidden="1">#REF!,#REF!</definedName>
    <definedName name="Rwvu.OPEF._.96." localSheetId="25" hidden="1">#REF!,#REF!</definedName>
    <definedName name="Rwvu.OPEF._.96." localSheetId="26" hidden="1">#REF!,#REF!</definedName>
    <definedName name="Rwvu.OPEF._.96." localSheetId="27" hidden="1">#REF!,#REF!</definedName>
    <definedName name="Rwvu.OPEF._.96." localSheetId="28" hidden="1">#REF!,#REF!</definedName>
    <definedName name="Rwvu.OPEF._.96." localSheetId="41" hidden="1">#REF!,#REF!</definedName>
    <definedName name="Rwvu.OPEF._.96." localSheetId="43" hidden="1">#REF!,#REF!</definedName>
    <definedName name="Rwvu.OPEF._.96." hidden="1">#REF!,#REF!</definedName>
    <definedName name="Rwvu.OPEF._.97." localSheetId="185" hidden="1">#REF!,#REF!,#REF!</definedName>
    <definedName name="Rwvu.OPEF._.97." localSheetId="187" hidden="1">#REF!,#REF!,#REF!</definedName>
    <definedName name="Rwvu.OPEF._.97." localSheetId="188" hidden="1">#REF!,#REF!,#REF!</definedName>
    <definedName name="Rwvu.OPEF._.97." localSheetId="7" hidden="1">#REF!,#REF!,#REF!</definedName>
    <definedName name="Rwvu.OPEF._.97." localSheetId="9" hidden="1">#REF!,#REF!,#REF!</definedName>
    <definedName name="Rwvu.OPEF._.97." localSheetId="10" hidden="1">#REF!,#REF!,#REF!</definedName>
    <definedName name="Rwvu.OPEF._.97." localSheetId="11" hidden="1">#REF!,#REF!,#REF!</definedName>
    <definedName name="Rwvu.OPEF._.97." localSheetId="12" hidden="1">#REF!,#REF!,#REF!</definedName>
    <definedName name="Rwvu.OPEF._.97." localSheetId="13" hidden="1">#REF!,#REF!,#REF!</definedName>
    <definedName name="Rwvu.OPEF._.97." localSheetId="14" hidden="1">#REF!,#REF!,#REF!</definedName>
    <definedName name="Rwvu.OPEF._.97." localSheetId="15" hidden="1">#REF!,#REF!,#REF!</definedName>
    <definedName name="Rwvu.OPEF._.97." localSheetId="17" hidden="1">#REF!,#REF!,#REF!</definedName>
    <definedName name="Rwvu.OPEF._.97." localSheetId="22" hidden="1">#REF!,#REF!,#REF!</definedName>
    <definedName name="Rwvu.OPEF._.97." localSheetId="32" hidden="1">#REF!,#REF!,#REF!</definedName>
    <definedName name="Rwvu.OPEF._.97." localSheetId="34" hidden="1">#REF!,#REF!,#REF!</definedName>
    <definedName name="Rwvu.OPEF._.97." localSheetId="36" hidden="1">#REF!,#REF!,#REF!</definedName>
    <definedName name="Rwvu.OPEF._.97." localSheetId="39" hidden="1">#REF!,#REF!,#REF!</definedName>
    <definedName name="Rwvu.OPEF._.97." localSheetId="45" hidden="1">#REF!,#REF!,#REF!</definedName>
    <definedName name="Rwvu.OPEF._.97." localSheetId="54" hidden="1">#REF!,#REF!,#REF!</definedName>
    <definedName name="Rwvu.OPEF._.97." localSheetId="46" hidden="1">#REF!,#REF!,#REF!</definedName>
    <definedName name="Rwvu.OPEF._.97." localSheetId="183" hidden="1">#REF!,#REF!,#REF!</definedName>
    <definedName name="Rwvu.OPEF._.97." localSheetId="37" hidden="1">#REF!,#REF!,#REF!</definedName>
    <definedName name="Rwvu.OPEF._.97." localSheetId="38" hidden="1">#REF!,#REF!,#REF!</definedName>
    <definedName name="Rwvu.OPEF._.97." localSheetId="40" hidden="1">#REF!,#REF!,#REF!</definedName>
    <definedName name="Rwvu.OPEF._.97." localSheetId="33" hidden="1">#REF!,#REF!,#REF!</definedName>
    <definedName name="Rwvu.OPEF._.97." localSheetId="35" hidden="1">#REF!,#REF!,#REF!</definedName>
    <definedName name="Rwvu.OPEF._.97." localSheetId="41" hidden="1">#REF!,#REF!,#REF!</definedName>
    <definedName name="Rwvu.OPEF._.97." localSheetId="43" hidden="1">#REF!,#REF!,#REF!</definedName>
    <definedName name="Rwvu.OPEF._.97." hidden="1">#REF!,#REF!,#REF!</definedName>
    <definedName name="s" localSheetId="7">#REF!</definedName>
    <definedName name="S" localSheetId="9" hidden="1">{"trimestre",#N/A,FALSE,"TRIMESTRE"}</definedName>
    <definedName name="S" localSheetId="10" hidden="1">{"trimestre",#N/A,FALSE,"TRIMESTRE"}</definedName>
    <definedName name="S" localSheetId="11" hidden="1">{"trimestre",#N/A,FALSE,"TRIMESTRE"}</definedName>
    <definedName name="S" localSheetId="12" hidden="1">{"trimestre",#N/A,FALSE,"TRIMESTRE"}</definedName>
    <definedName name="S" localSheetId="13" hidden="1">{"trimestre",#N/A,FALSE,"TRIMESTRE"}</definedName>
    <definedName name="S" localSheetId="14" hidden="1">{"trimestre",#N/A,FALSE,"TRIMESTRE"}</definedName>
    <definedName name="S" localSheetId="15" hidden="1">{"trimestre",#N/A,FALSE,"TRIMESTRE"}</definedName>
    <definedName name="S" localSheetId="17" hidden="1">{"trimestre",#N/A,FALSE,"TRIMESTRE"}</definedName>
    <definedName name="s" localSheetId="22">#REF!</definedName>
    <definedName name="s" localSheetId="32">#REF!</definedName>
    <definedName name="s" localSheetId="34">#REF!</definedName>
    <definedName name="s" localSheetId="36">#REF!</definedName>
    <definedName name="s" localSheetId="39">#REF!</definedName>
    <definedName name="s" localSheetId="45">#REF!</definedName>
    <definedName name="S" localSheetId="54" hidden="1">{"trimestre",#N/A,FALSE,"TRIMESTRE"}</definedName>
    <definedName name="S" localSheetId="55" hidden="1">{"trimestre",#N/A,FALSE,"TRIMESTRE"}</definedName>
    <definedName name="S" localSheetId="56" hidden="1">{"trimestre",#N/A,FALSE,"TRIMESTRE"}</definedName>
    <definedName name="S" localSheetId="59" hidden="1">{"trimestre",#N/A,FALSE,"TRIMESTRE"}</definedName>
    <definedName name="S" localSheetId="62" hidden="1">{"trimestre",#N/A,FALSE,"TRIMESTRE"}</definedName>
    <definedName name="S" localSheetId="78" hidden="1">{"trimestre",#N/A,FALSE,"TRIMESTRE"}</definedName>
    <definedName name="S" localSheetId="79" hidden="1">{"trimestre",#N/A,FALSE,"TRIMESTRE"}</definedName>
    <definedName name="S" localSheetId="80" hidden="1">{"trimestre",#N/A,FALSE,"TRIMESTRE"}</definedName>
    <definedName name="S" localSheetId="83" hidden="1">{"trimestre",#N/A,FALSE,"TRIMESTRE"}</definedName>
    <definedName name="S" localSheetId="86" hidden="1">{"trimestre",#N/A,FALSE,"TRIMESTRE"}</definedName>
    <definedName name="s" localSheetId="46" hidden="1">{"epma",#N/A,FALSE,"EPMA"}</definedName>
    <definedName name="s" localSheetId="37">#REF!</definedName>
    <definedName name="s" localSheetId="38">#REF!</definedName>
    <definedName name="s" localSheetId="40">#REF!</definedName>
    <definedName name="s" localSheetId="33">#REF!</definedName>
    <definedName name="s" localSheetId="35">#REF!</definedName>
    <definedName name="S" localSheetId="41">#REF!</definedName>
    <definedName name="S" localSheetId="43">#REF!</definedName>
    <definedName name="S" localSheetId="87" hidden="1">{"trimestre",#N/A,FALSE,"TRIMESTRE"}</definedName>
    <definedName name="s">#REF!</definedName>
    <definedName name="S00" localSheetId="7">#REF!</definedName>
    <definedName name="S00" localSheetId="22">#REF!</definedName>
    <definedName name="S00" localSheetId="32">#REF!</definedName>
    <definedName name="S00" localSheetId="34">#REF!</definedName>
    <definedName name="S00" localSheetId="36">#REF!</definedName>
    <definedName name="S00" localSheetId="39">#REF!</definedName>
    <definedName name="S00" localSheetId="45">#REF!</definedName>
    <definedName name="S00" localSheetId="46">#REF!</definedName>
    <definedName name="S00" localSheetId="37">#REF!</definedName>
    <definedName name="S00" localSheetId="38">#REF!</definedName>
    <definedName name="S00" localSheetId="40">#REF!</definedName>
    <definedName name="S00" localSheetId="33">#REF!</definedName>
    <definedName name="S00" localSheetId="35">#REF!</definedName>
    <definedName name="S00" localSheetId="41">#REF!</definedName>
    <definedName name="S00" localSheetId="43">#REF!</definedName>
    <definedName name="S00">#REF!</definedName>
    <definedName name="sa" localSheetId="7" hidden="1">{"trimestre",#N/A,FALSE,"TRIMESTRE"}</definedName>
    <definedName name="sa" localSheetId="8" hidden="1">{"trimestre",#N/A,FALSE,"TRIMESTRE"}</definedName>
    <definedName name="sa" localSheetId="9" hidden="1">{"trimestre",#N/A,FALSE,"TRIMESTRE"}</definedName>
    <definedName name="sa" localSheetId="10" hidden="1">{"trimestre",#N/A,FALSE,"TRIMESTRE"}</definedName>
    <definedName name="sa" localSheetId="11" hidden="1">{"trimestre",#N/A,FALSE,"TRIMESTRE"}</definedName>
    <definedName name="sa" localSheetId="12" hidden="1">{"trimestre",#N/A,FALSE,"TRIMESTRE"}</definedName>
    <definedName name="sa" localSheetId="13" hidden="1">{"trimestre",#N/A,FALSE,"TRIMESTRE"}</definedName>
    <definedName name="sa" localSheetId="14" hidden="1">{"trimestre",#N/A,FALSE,"TRIMESTRE"}</definedName>
    <definedName name="sa" localSheetId="15" hidden="1">{"trimestre",#N/A,FALSE,"TRIMESTRE"}</definedName>
    <definedName name="sa" localSheetId="17" hidden="1">{"trimestre",#N/A,FALSE,"TRIMESTRE"}</definedName>
    <definedName name="sa" localSheetId="18" hidden="1">{"trimestre",#N/A,FALSE,"TRIMESTRE"}</definedName>
    <definedName name="sa" localSheetId="19" hidden="1">{"trimestre",#N/A,FALSE,"TRIMESTRE"}</definedName>
    <definedName name="sa" localSheetId="20" hidden="1">{"trimestre",#N/A,FALSE,"TRIMESTRE"}</definedName>
    <definedName name="sa" localSheetId="21" hidden="1">{"trimestre",#N/A,FALSE,"TRIMESTRE"}</definedName>
    <definedName name="sa" localSheetId="22" hidden="1">{"trimestre",#N/A,FALSE,"TRIMESTRE"}</definedName>
    <definedName name="sa" localSheetId="29" hidden="1">{"trimestre",#N/A,FALSE,"TRIMESTRE"}</definedName>
    <definedName name="sa" localSheetId="32" hidden="1">{"trimestre",#N/A,FALSE,"TRIMESTRE"}</definedName>
    <definedName name="sa" localSheetId="34" hidden="1">{"trimestre",#N/A,FALSE,"TRIMESTRE"}</definedName>
    <definedName name="sa" localSheetId="36" hidden="1">{"trimestre",#N/A,FALSE,"TRIMESTRE"}</definedName>
    <definedName name="sa" localSheetId="39" hidden="1">{"trimestre",#N/A,FALSE,"TRIMESTRE"}</definedName>
    <definedName name="sa" localSheetId="45" hidden="1">{"trimestre",#N/A,FALSE,"TRIMESTRE"}</definedName>
    <definedName name="sa" localSheetId="54" hidden="1">{"trimestre",#N/A,FALSE,"TRIMESTRE"}</definedName>
    <definedName name="sa" localSheetId="55" hidden="1">{"trimestre",#N/A,FALSE,"TRIMESTRE"}</definedName>
    <definedName name="sa" localSheetId="56" hidden="1">{"trimestre",#N/A,FALSE,"TRIMESTRE"}</definedName>
    <definedName name="sa" localSheetId="59" hidden="1">{"trimestre",#N/A,FALSE,"TRIMESTRE"}</definedName>
    <definedName name="sa" localSheetId="62" hidden="1">{"trimestre",#N/A,FALSE,"TRIMESTRE"}</definedName>
    <definedName name="sa" localSheetId="78" hidden="1">{"trimestre",#N/A,FALSE,"TRIMESTRE"}</definedName>
    <definedName name="sa" localSheetId="79" hidden="1">{"trimestre",#N/A,FALSE,"TRIMESTRE"}</definedName>
    <definedName name="sa" localSheetId="80" hidden="1">{"trimestre",#N/A,FALSE,"TRIMESTRE"}</definedName>
    <definedName name="sa" localSheetId="83" hidden="1">{"trimestre",#N/A,FALSE,"TRIMESTRE"}</definedName>
    <definedName name="sa" localSheetId="86" hidden="1">{"trimestre",#N/A,FALSE,"TRIMESTRE"}</definedName>
    <definedName name="sa" localSheetId="46" hidden="1">{"trimestre",#N/A,FALSE,"TRIMESTRE"}</definedName>
    <definedName name="sa" localSheetId="37" hidden="1">{"trimestre",#N/A,FALSE,"TRIMESTRE"}</definedName>
    <definedName name="sa" localSheetId="38" hidden="1">{"trimestre",#N/A,FALSE,"TRIMESTRE"}</definedName>
    <definedName name="sa" localSheetId="40" hidden="1">{"trimestre",#N/A,FALSE,"TRIMESTRE"}</definedName>
    <definedName name="sa" localSheetId="23" hidden="1">{"trimestre",#N/A,FALSE,"TRIMESTRE"}</definedName>
    <definedName name="sa" localSheetId="24" hidden="1">{"trimestre",#N/A,FALSE,"TRIMESTRE"}</definedName>
    <definedName name="sa" localSheetId="25" hidden="1">{"trimestre",#N/A,FALSE,"TRIMESTRE"}</definedName>
    <definedName name="sa" localSheetId="26" hidden="1">{"trimestre",#N/A,FALSE,"TRIMESTRE"}</definedName>
    <definedName name="sa" localSheetId="27" hidden="1">{"trimestre",#N/A,FALSE,"TRIMESTRE"}</definedName>
    <definedName name="sa" localSheetId="28" hidden="1">{"trimestre",#N/A,FALSE,"TRIMESTRE"}</definedName>
    <definedName name="sa" localSheetId="33" hidden="1">{"trimestre",#N/A,FALSE,"TRIMESTRE"}</definedName>
    <definedName name="sa" localSheetId="35" hidden="1">{"trimestre",#N/A,FALSE,"TRIMESTRE"}</definedName>
    <definedName name="sa" localSheetId="41" hidden="1">{"trimestre",#N/A,FALSE,"TRIMESTRE"}</definedName>
    <definedName name="sa" localSheetId="43" hidden="1">{"trimestre",#N/A,FALSE,"TRIMESTRE"}</definedName>
    <definedName name="sa" localSheetId="87" hidden="1">{"trimestre",#N/A,FALSE,"TRIMESTRE"}</definedName>
    <definedName name="sa" hidden="1">{"trimestre",#N/A,FALSE,"TRIMESTRE"}</definedName>
    <definedName name="sad" localSheetId="7">#REF!</definedName>
    <definedName name="sad" localSheetId="22">#REF!</definedName>
    <definedName name="sad" localSheetId="32">#REF!</definedName>
    <definedName name="sad" localSheetId="34">#REF!</definedName>
    <definedName name="sad" localSheetId="36">#REF!</definedName>
    <definedName name="sad" localSheetId="39">#REF!</definedName>
    <definedName name="sad" localSheetId="37">#REF!</definedName>
    <definedName name="sad" localSheetId="38">#REF!</definedName>
    <definedName name="sad" localSheetId="40">#REF!</definedName>
    <definedName name="sad" localSheetId="33">#REF!</definedName>
    <definedName name="sad" localSheetId="35">#REF!</definedName>
    <definedName name="sad" localSheetId="41">#REF!</definedName>
    <definedName name="sad" localSheetId="43">#REF!</definedName>
    <definedName name="sad">#REF!</definedName>
    <definedName name="sadvfgvfd" localSheetId="8" hidden="1">{"'1999'!$A$1:$F$66"}</definedName>
    <definedName name="sadvfgvfd" localSheetId="17" hidden="1">{"'1999'!$A$1:$F$66"}</definedName>
    <definedName name="sadvfgvfd" localSheetId="18" hidden="1">{"'1999'!$A$1:$F$66"}</definedName>
    <definedName name="sadvfgvfd" localSheetId="19" hidden="1">{"'1999'!$A$1:$F$66"}</definedName>
    <definedName name="sadvfgvfd" localSheetId="20" hidden="1">{"'1999'!$A$1:$F$66"}</definedName>
    <definedName name="sadvfgvfd" localSheetId="21" hidden="1">{"'1999'!$A$1:$F$66"}</definedName>
    <definedName name="sadvfgvfd" localSheetId="22" hidden="1">{"'1999'!$A$1:$F$66"}</definedName>
    <definedName name="sadvfgvfd" localSheetId="29" hidden="1">{"'1999'!$A$1:$F$66"}</definedName>
    <definedName name="sadvfgvfd" localSheetId="46" hidden="1">{"'1999'!$A$1:$F$66"}</definedName>
    <definedName name="sadvfgvfd" localSheetId="23" hidden="1">{"'1999'!$A$1:$F$66"}</definedName>
    <definedName name="sadvfgvfd" localSheetId="24" hidden="1">{"'1999'!$A$1:$F$66"}</definedName>
    <definedName name="sadvfgvfd" localSheetId="25" hidden="1">{"'1999'!$A$1:$F$66"}</definedName>
    <definedName name="sadvfgvfd" localSheetId="26" hidden="1">{"'1999'!$A$1:$F$66"}</definedName>
    <definedName name="sadvfgvfd" localSheetId="27" hidden="1">{"'1999'!$A$1:$F$66"}</definedName>
    <definedName name="sadvfgvfd" localSheetId="28" hidden="1">{"'1999'!$A$1:$F$66"}</definedName>
    <definedName name="sadvfgvfd" hidden="1">{"'1999'!$A$1:$F$66"}</definedName>
    <definedName name="Saldo" localSheetId="7">#REF!</definedName>
    <definedName name="Saldo" localSheetId="22">#REF!</definedName>
    <definedName name="Saldo" localSheetId="32">#REF!</definedName>
    <definedName name="Saldo" localSheetId="34">#REF!</definedName>
    <definedName name="Saldo" localSheetId="45">#REF!</definedName>
    <definedName name="Saldo" localSheetId="46">#REF!</definedName>
    <definedName name="Saldo" localSheetId="33">#REF!</definedName>
    <definedName name="Saldo" localSheetId="35">#REF!</definedName>
    <definedName name="Saldo" localSheetId="41">#REF!</definedName>
    <definedName name="Saldo" localSheetId="43">#REF!</definedName>
    <definedName name="Saldo">#REF!</definedName>
    <definedName name="saldos02" localSheetId="7">#REF!</definedName>
    <definedName name="saldos02" localSheetId="22">#REF!</definedName>
    <definedName name="saldos02" localSheetId="32">#REF!</definedName>
    <definedName name="saldos02" localSheetId="34">#REF!</definedName>
    <definedName name="saldos02" localSheetId="36">#REF!</definedName>
    <definedName name="saldos02" localSheetId="39">#REF!</definedName>
    <definedName name="saldos02" localSheetId="46">#REF!</definedName>
    <definedName name="saldos02" localSheetId="37">#REF!</definedName>
    <definedName name="saldos02" localSheetId="38">#REF!</definedName>
    <definedName name="saldos02" localSheetId="40">#REF!</definedName>
    <definedName name="saldos02" localSheetId="33">#REF!</definedName>
    <definedName name="saldos02" localSheetId="35">#REF!</definedName>
    <definedName name="saldos02" localSheetId="41">#REF!</definedName>
    <definedName name="saldos02" localSheetId="43">#REF!</definedName>
    <definedName name="saldos02">#REF!</definedName>
    <definedName name="SaldosColumna_título_etiqueta" localSheetId="7">#REF!</definedName>
    <definedName name="SaldosColumna_título_etiqueta" localSheetId="22">#REF!</definedName>
    <definedName name="SaldosColumna_título_etiqueta" localSheetId="46">#REF!</definedName>
    <definedName name="SaldosColumna_título_etiqueta" localSheetId="41">#REF!</definedName>
    <definedName name="SaldosColumna_título_etiqueta" localSheetId="43">#REF!</definedName>
    <definedName name="SaldosColumna_título_etiqueta">#REF!</definedName>
    <definedName name="SaldosColumna_título_etiqueta_2" localSheetId="7">#REF!</definedName>
    <definedName name="SaldosColumna_título_etiqueta_2" localSheetId="22">#REF!</definedName>
    <definedName name="SaldosColumna_título_etiqueta_2" localSheetId="46">#REF!</definedName>
    <definedName name="SaldosColumna_título_etiqueta_2" localSheetId="41">#REF!</definedName>
    <definedName name="SaldosColumna_título_etiqueta_2" localSheetId="43">#REF!</definedName>
    <definedName name="SaldosColumna_título_etiqueta_2">#REF!</definedName>
    <definedName name="SaldosColumna_título_etiqueta_3" localSheetId="7">#REF!</definedName>
    <definedName name="SaldosColumna_título_etiqueta_3" localSheetId="22">#REF!</definedName>
    <definedName name="SaldosColumna_título_etiqueta_3" localSheetId="41">#REF!</definedName>
    <definedName name="SaldosColumna_título_etiqueta_3" localSheetId="43">#REF!</definedName>
    <definedName name="SaldosColumna_título_etiqueta_3">#REF!</definedName>
    <definedName name="SaldosSección_fecha_etiqueta" localSheetId="7">#REF!</definedName>
    <definedName name="SaldosSección_fecha_etiqueta" localSheetId="22">#REF!</definedName>
    <definedName name="SaldosSección_fecha_etiqueta" localSheetId="41">#REF!</definedName>
    <definedName name="SaldosSección_fecha_etiqueta" localSheetId="43">#REF!</definedName>
    <definedName name="SaldosSección_fecha_etiqueta">#REF!</definedName>
    <definedName name="SaldosSección_subtítulo_etiqueta" localSheetId="7">#REF!</definedName>
    <definedName name="SaldosSección_subtítulo_etiqueta" localSheetId="22">#REF!</definedName>
    <definedName name="SaldosSección_subtítulo_etiqueta" localSheetId="41">#REF!</definedName>
    <definedName name="SaldosSección_subtítulo_etiqueta" localSheetId="43">#REF!</definedName>
    <definedName name="SaldosSección_subtítulo_etiqueta">#REF!</definedName>
    <definedName name="SaldosSección_subtítulo_etiqueta_2" localSheetId="7">#REF!</definedName>
    <definedName name="SaldosSección_subtítulo_etiqueta_2" localSheetId="22">#REF!</definedName>
    <definedName name="SaldosSección_subtítulo_etiqueta_2" localSheetId="41">#REF!</definedName>
    <definedName name="SaldosSección_subtítulo_etiqueta_2" localSheetId="43">#REF!</definedName>
    <definedName name="SaldosSección_subtítulo_etiqueta_2">#REF!</definedName>
    <definedName name="SaldosSección_subtítulo_etiqueta_3" localSheetId="7">#REF!</definedName>
    <definedName name="SaldosSección_subtítulo_etiqueta_3" localSheetId="22">#REF!</definedName>
    <definedName name="SaldosSección_subtítulo_etiqueta_3" localSheetId="41">#REF!</definedName>
    <definedName name="SaldosSección_subtítulo_etiqueta_3" localSheetId="43">#REF!</definedName>
    <definedName name="SaldosSección_subtítulo_etiqueta_3">#REF!</definedName>
    <definedName name="SaldosSección_título_etiqueta" localSheetId="7">#REF!</definedName>
    <definedName name="SaldosSección_título_etiqueta" localSheetId="22">#REF!</definedName>
    <definedName name="SaldosSección_título_etiqueta" localSheetId="41">#REF!</definedName>
    <definedName name="SaldosSección_título_etiqueta" localSheetId="43">#REF!</definedName>
    <definedName name="SaldosSección_título_etiqueta">#REF!</definedName>
    <definedName name="SaldosSección_título_etiqueta_2" localSheetId="7">#REF!</definedName>
    <definedName name="SaldosSección_título_etiqueta_2" localSheetId="22">#REF!</definedName>
    <definedName name="SaldosSección_título_etiqueta_2" localSheetId="41">#REF!</definedName>
    <definedName name="SaldosSección_título_etiqueta_2" localSheetId="43">#REF!</definedName>
    <definedName name="SaldosSección_título_etiqueta_2">#REF!</definedName>
    <definedName name="SaldosSección_título_etiqueta_3" localSheetId="7">#REF!</definedName>
    <definedName name="SaldosSección_título_etiqueta_3" localSheetId="22">#REF!</definedName>
    <definedName name="SaldosSección_título_etiqueta_3" localSheetId="41">#REF!</definedName>
    <definedName name="SaldosSección_título_etiqueta_3" localSheetId="43">#REF!</definedName>
    <definedName name="SaldosSección_título_etiqueta_3">#REF!</definedName>
    <definedName name="SaldoTotal_GraficaTitulo" localSheetId="7">#REF!</definedName>
    <definedName name="SaldoTotal_GraficaTitulo" localSheetId="22">#REF!</definedName>
    <definedName name="SaldoTotal_GraficaTitulo" localSheetId="41">#REF!</definedName>
    <definedName name="SaldoTotal_GraficaTitulo" localSheetId="43">#REF!</definedName>
    <definedName name="SaldoTotal_GraficaTitulo">#REF!</definedName>
    <definedName name="SALIR" localSheetId="185">#REF!</definedName>
    <definedName name="SALIR" localSheetId="187">#REF!</definedName>
    <definedName name="SALIR" localSheetId="188">#REF!</definedName>
    <definedName name="SALIR" localSheetId="7">#REF!</definedName>
    <definedName name="SALIR" localSheetId="9">#REF!</definedName>
    <definedName name="SALIR" localSheetId="22">#REF!</definedName>
    <definedName name="SALIR" localSheetId="45">#REF!</definedName>
    <definedName name="SALIR" localSheetId="54">#REF!</definedName>
    <definedName name="SALIR" localSheetId="46">#REF!</definedName>
    <definedName name="SALIR" localSheetId="183">#REF!</definedName>
    <definedName name="SALIR" localSheetId="41">#REF!</definedName>
    <definedName name="SALIR" localSheetId="43">#REF!</definedName>
    <definedName name="SALIR">#REF!</definedName>
    <definedName name="SALO" localSheetId="7">#REF!</definedName>
    <definedName name="SALO" localSheetId="22">#REF!</definedName>
    <definedName name="SALO" localSheetId="32">#REF!</definedName>
    <definedName name="SALO" localSheetId="34">#REF!</definedName>
    <definedName name="SALO" localSheetId="36">#REF!</definedName>
    <definedName name="SALO" localSheetId="39">#REF!</definedName>
    <definedName name="SALO" localSheetId="45">#REF!</definedName>
    <definedName name="SALO" localSheetId="46">#REF!</definedName>
    <definedName name="SALO" localSheetId="37">#REF!</definedName>
    <definedName name="SALO" localSheetId="38">#REF!</definedName>
    <definedName name="SALO" localSheetId="40">#REF!</definedName>
    <definedName name="SALO" localSheetId="33">#REF!</definedName>
    <definedName name="SALO" localSheetId="35">#REF!</definedName>
    <definedName name="SALO" localSheetId="41">#REF!</definedName>
    <definedName name="SALO" localSheetId="43">#REF!</definedName>
    <definedName name="SALO">#REF!</definedName>
    <definedName name="salud" localSheetId="185">#REF!</definedName>
    <definedName name="salud" localSheetId="187">#REF!</definedName>
    <definedName name="salud" localSheetId="188">#REF!</definedName>
    <definedName name="salud" localSheetId="7">#REF!</definedName>
    <definedName name="salud" localSheetId="9">#REF!</definedName>
    <definedName name="salud" localSheetId="22">#REF!</definedName>
    <definedName name="salud" localSheetId="32">#REF!</definedName>
    <definedName name="salud" localSheetId="34">#REF!</definedName>
    <definedName name="salud" localSheetId="36">#REF!</definedName>
    <definedName name="salud" localSheetId="39">#REF!</definedName>
    <definedName name="salud" localSheetId="45">#REF!</definedName>
    <definedName name="salud" localSheetId="54">#REF!</definedName>
    <definedName name="salud" localSheetId="46">#REF!</definedName>
    <definedName name="salud" localSheetId="183">#REF!</definedName>
    <definedName name="salud" localSheetId="37">#REF!</definedName>
    <definedName name="salud" localSheetId="38">#REF!</definedName>
    <definedName name="salud" localSheetId="40">#REF!</definedName>
    <definedName name="salud" localSheetId="33">#REF!</definedName>
    <definedName name="salud" localSheetId="35">#REF!</definedName>
    <definedName name="salud" localSheetId="41">#REF!</definedName>
    <definedName name="salud" localSheetId="43">#REF!</definedName>
    <definedName name="salud">#REF!</definedName>
    <definedName name="salud2" localSheetId="185">#REF!</definedName>
    <definedName name="salud2" localSheetId="187">#REF!</definedName>
    <definedName name="salud2" localSheetId="188">#REF!</definedName>
    <definedName name="salud2" localSheetId="7">#REF!</definedName>
    <definedName name="salud2" localSheetId="9">#REF!</definedName>
    <definedName name="salud2" localSheetId="22">#REF!</definedName>
    <definedName name="salud2" localSheetId="32">#REF!</definedName>
    <definedName name="salud2" localSheetId="34">#REF!</definedName>
    <definedName name="salud2" localSheetId="36">#REF!</definedName>
    <definedName name="salud2" localSheetId="39">#REF!</definedName>
    <definedName name="salud2" localSheetId="45">#REF!</definedName>
    <definedName name="salud2" localSheetId="54">#REF!</definedName>
    <definedName name="salud2" localSheetId="46">#REF!</definedName>
    <definedName name="salud2" localSheetId="183">#REF!</definedName>
    <definedName name="salud2" localSheetId="37">#REF!</definedName>
    <definedName name="salud2" localSheetId="38">#REF!</definedName>
    <definedName name="salud2" localSheetId="40">#REF!</definedName>
    <definedName name="salud2" localSheetId="33">#REF!</definedName>
    <definedName name="salud2" localSheetId="35">#REF!</definedName>
    <definedName name="salud2" localSheetId="41">#REF!</definedName>
    <definedName name="salud2" localSheetId="43">#REF!</definedName>
    <definedName name="salud2">#REF!</definedName>
    <definedName name="san" localSheetId="7" hidden="1">{#N/A,#N/A,FALSE,"informes"}</definedName>
    <definedName name="san" localSheetId="8" hidden="1">{#N/A,#N/A,FALSE,"informes"}</definedName>
    <definedName name="san" localSheetId="10" hidden="1">{#N/A,#N/A,FALSE,"informes"}</definedName>
    <definedName name="san" localSheetId="11" hidden="1">{#N/A,#N/A,FALSE,"informes"}</definedName>
    <definedName name="san" localSheetId="12" hidden="1">{#N/A,#N/A,FALSE,"informes"}</definedName>
    <definedName name="san" localSheetId="13" hidden="1">{#N/A,#N/A,FALSE,"informes"}</definedName>
    <definedName name="san" localSheetId="14" hidden="1">{#N/A,#N/A,FALSE,"informes"}</definedName>
    <definedName name="san" localSheetId="15" hidden="1">{#N/A,#N/A,FALSE,"informes"}</definedName>
    <definedName name="san" localSheetId="17" hidden="1">{#N/A,#N/A,FALSE,"informes"}</definedName>
    <definedName name="san" localSheetId="18" hidden="1">{#N/A,#N/A,FALSE,"informes"}</definedName>
    <definedName name="san" localSheetId="19" hidden="1">{#N/A,#N/A,FALSE,"informes"}</definedName>
    <definedName name="san" localSheetId="20" hidden="1">{#N/A,#N/A,FALSE,"informes"}</definedName>
    <definedName name="san" localSheetId="21" hidden="1">{#N/A,#N/A,FALSE,"informes"}</definedName>
    <definedName name="san" localSheetId="22" hidden="1">{#N/A,#N/A,FALSE,"informes"}</definedName>
    <definedName name="san" localSheetId="29" hidden="1">{#N/A,#N/A,FALSE,"informes"}</definedName>
    <definedName name="san" localSheetId="32" hidden="1">{#N/A,#N/A,FALSE,"informes"}</definedName>
    <definedName name="san" localSheetId="34" hidden="1">{#N/A,#N/A,FALSE,"informes"}</definedName>
    <definedName name="san" localSheetId="36" hidden="1">{#N/A,#N/A,FALSE,"informes"}</definedName>
    <definedName name="san" localSheetId="39" hidden="1">{#N/A,#N/A,FALSE,"informes"}</definedName>
    <definedName name="san" localSheetId="45" hidden="1">{#N/A,#N/A,FALSE,"informes"}</definedName>
    <definedName name="san" localSheetId="46" hidden="1">{#N/A,#N/A,FALSE,"informes"}</definedName>
    <definedName name="san" localSheetId="37" hidden="1">{#N/A,#N/A,FALSE,"informes"}</definedName>
    <definedName name="san" localSheetId="38" hidden="1">{#N/A,#N/A,FALSE,"informes"}</definedName>
    <definedName name="san" localSheetId="40" hidden="1">{#N/A,#N/A,FALSE,"informes"}</definedName>
    <definedName name="san" localSheetId="23" hidden="1">{#N/A,#N/A,FALSE,"informes"}</definedName>
    <definedName name="san" localSheetId="24" hidden="1">{#N/A,#N/A,FALSE,"informes"}</definedName>
    <definedName name="san" localSheetId="25" hidden="1">{#N/A,#N/A,FALSE,"informes"}</definedName>
    <definedName name="san" localSheetId="26" hidden="1">{#N/A,#N/A,FALSE,"informes"}</definedName>
    <definedName name="san" localSheetId="27" hidden="1">{#N/A,#N/A,FALSE,"informes"}</definedName>
    <definedName name="san" localSheetId="28" hidden="1">{#N/A,#N/A,FALSE,"informes"}</definedName>
    <definedName name="san" localSheetId="33" hidden="1">{#N/A,#N/A,FALSE,"informes"}</definedName>
    <definedName name="san" localSheetId="35" hidden="1">{#N/A,#N/A,FALSE,"informes"}</definedName>
    <definedName name="san" localSheetId="41" hidden="1">{#N/A,#N/A,FALSE,"informes"}</definedName>
    <definedName name="san" localSheetId="43" hidden="1">{#N/A,#N/A,FALSE,"informes"}</definedName>
    <definedName name="san" hidden="1">{#N/A,#N/A,FALSE,"informes"}</definedName>
    <definedName name="Sap2000_Orden2__Excel_" localSheetId="7">#REF!</definedName>
    <definedName name="Sap2000_Orden2__Excel_" localSheetId="22">#REF!</definedName>
    <definedName name="Sap2000_Orden2__Excel_" localSheetId="45">#REF!</definedName>
    <definedName name="Sap2000_Orden2__Excel_" localSheetId="46">#REF!</definedName>
    <definedName name="Sap2000_Orden2__Excel_" localSheetId="41">#REF!</definedName>
    <definedName name="Sap2000_Orden2__Excel_" localSheetId="43">#REF!</definedName>
    <definedName name="Sap2000_Orden2__Excel_">#REF!</definedName>
    <definedName name="sasa" localSheetId="7" hidden="1">{"emca",#N/A,FALSE,"EMCA"}</definedName>
    <definedName name="sasa" localSheetId="8" hidden="1">{"emca",#N/A,FALSE,"EMCA"}</definedName>
    <definedName name="sasa" localSheetId="17" hidden="1">{"emca",#N/A,FALSE,"EMCA"}</definedName>
    <definedName name="sasa" localSheetId="18" hidden="1">{"emca",#N/A,FALSE,"EMCA"}</definedName>
    <definedName name="sasa" localSheetId="19" hidden="1">{"emca",#N/A,FALSE,"EMCA"}</definedName>
    <definedName name="sasa" localSheetId="20" hidden="1">{"emca",#N/A,FALSE,"EMCA"}</definedName>
    <definedName name="sasa" localSheetId="21" hidden="1">{"emca",#N/A,FALSE,"EMCA"}</definedName>
    <definedName name="sasa" localSheetId="22" hidden="1">{"emca",#N/A,FALSE,"EMCA"}</definedName>
    <definedName name="sasa" localSheetId="29" hidden="1">{"emca",#N/A,FALSE,"EMCA"}</definedName>
    <definedName name="sasa" localSheetId="32" hidden="1">{"emca",#N/A,FALSE,"EMCA"}</definedName>
    <definedName name="sasa" localSheetId="34" hidden="1">{"emca",#N/A,FALSE,"EMCA"}</definedName>
    <definedName name="sasa" localSheetId="36" hidden="1">{"emca",#N/A,FALSE,"EMCA"}</definedName>
    <definedName name="sasa" localSheetId="39" hidden="1">{"emca",#N/A,FALSE,"EMCA"}</definedName>
    <definedName name="sasa" localSheetId="45" hidden="1">{"emca",#N/A,FALSE,"EMCA"}</definedName>
    <definedName name="sasa" localSheetId="46" hidden="1">{"emca",#N/A,FALSE,"EMCA"}</definedName>
    <definedName name="sasa" localSheetId="37" hidden="1">{"emca",#N/A,FALSE,"EMCA"}</definedName>
    <definedName name="sasa" localSheetId="38" hidden="1">{"emca",#N/A,FALSE,"EMCA"}</definedName>
    <definedName name="sasa" localSheetId="40" hidden="1">{"emca",#N/A,FALSE,"EMCA"}</definedName>
    <definedName name="sasa" localSheetId="23" hidden="1">{"emca",#N/A,FALSE,"EMCA"}</definedName>
    <definedName name="sasa" localSheetId="24" hidden="1">{"emca",#N/A,FALSE,"EMCA"}</definedName>
    <definedName name="sasa" localSheetId="25" hidden="1">{"emca",#N/A,FALSE,"EMCA"}</definedName>
    <definedName name="sasa" localSheetId="26" hidden="1">{"emca",#N/A,FALSE,"EMCA"}</definedName>
    <definedName name="sasa" localSheetId="27" hidden="1">{"emca",#N/A,FALSE,"EMCA"}</definedName>
    <definedName name="sasa" localSheetId="28" hidden="1">{"emca",#N/A,FALSE,"EMCA"}</definedName>
    <definedName name="sasa" localSheetId="33" hidden="1">{"emca",#N/A,FALSE,"EMCA"}</definedName>
    <definedName name="sasa" localSheetId="35" hidden="1">{"emca",#N/A,FALSE,"EMCA"}</definedName>
    <definedName name="sasa" localSheetId="41" hidden="1">{"emca",#N/A,FALSE,"EMCA"}</definedName>
    <definedName name="sasa" localSheetId="43" hidden="1">{"emca",#N/A,FALSE,"EMCA"}</definedName>
    <definedName name="sasa" hidden="1">{"emca",#N/A,FALSE,"EMCA"}</definedName>
    <definedName name="SCFU" localSheetId="22">#REF!</definedName>
    <definedName name="SCFU" localSheetId="46">#REF!</definedName>
    <definedName name="SCFU">#REF!</definedName>
    <definedName name="SCPD" localSheetId="7">#REF!</definedName>
    <definedName name="SCPD" localSheetId="22">#REF!</definedName>
    <definedName name="SCPD" localSheetId="45">#REF!</definedName>
    <definedName name="SCPD" localSheetId="46">#REF!</definedName>
    <definedName name="SCPD" localSheetId="41">#REF!</definedName>
    <definedName name="SCPD" localSheetId="43">#REF!</definedName>
    <definedName name="SCPD">#REF!</definedName>
    <definedName name="sd" localSheetId="7">#REF!</definedName>
    <definedName name="sd"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22">#REF!</definedName>
    <definedName name="sd" localSheetId="32">#REF!</definedName>
    <definedName name="sd" localSheetId="34">#REF!</definedName>
    <definedName name="sd" localSheetId="36">#REF!</definedName>
    <definedName name="sd" localSheetId="39">#REF!</definedName>
    <definedName name="sd" localSheetId="45">#REF!</definedName>
    <definedName name="sd"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37">#REF!</definedName>
    <definedName name="sd" localSheetId="38">#REF!</definedName>
    <definedName name="sd" localSheetId="40">#REF!</definedName>
    <definedName name="sd" localSheetId="33">#REF!</definedName>
    <definedName name="sd" localSheetId="35">#REF!</definedName>
    <definedName name="sd"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7">#REF!</definedName>
    <definedName name="sda" localSheetId="9" hidden="1">{"eaab",#N/A,FALSE,"EAAB"}</definedName>
    <definedName name="sda" localSheetId="10" hidden="1">{"eaab",#N/A,FALSE,"EAAB"}</definedName>
    <definedName name="sda" localSheetId="11" hidden="1">{"eaab",#N/A,FALSE,"EAAB"}</definedName>
    <definedName name="sda" localSheetId="12" hidden="1">{"eaab",#N/A,FALSE,"EAAB"}</definedName>
    <definedName name="sda" localSheetId="13" hidden="1">{"eaab",#N/A,FALSE,"EAAB"}</definedName>
    <definedName name="sda" localSheetId="14" hidden="1">{"eaab",#N/A,FALSE,"EAAB"}</definedName>
    <definedName name="sda" localSheetId="15" hidden="1">{"eaab",#N/A,FALSE,"EAAB"}</definedName>
    <definedName name="sda" localSheetId="17" hidden="1">{"eaab",#N/A,FALSE,"EAAB"}</definedName>
    <definedName name="sda" localSheetId="22">#REF!</definedName>
    <definedName name="sda" localSheetId="32">#REF!</definedName>
    <definedName name="sda" localSheetId="34">#REF!</definedName>
    <definedName name="sda" localSheetId="36">#REF!</definedName>
    <definedName name="sda" localSheetId="39">#REF!</definedName>
    <definedName name="sda" localSheetId="45">#REF!</definedName>
    <definedName name="sda" localSheetId="54" hidden="1">{"eaab",#N/A,FALSE,"EAAB"}</definedName>
    <definedName name="sda" localSheetId="55" hidden="1">{"eaab",#N/A,FALSE,"EAAB"}</definedName>
    <definedName name="sda" localSheetId="56" hidden="1">{"eaab",#N/A,FALSE,"EAAB"}</definedName>
    <definedName name="sda" localSheetId="59" hidden="1">{"eaab",#N/A,FALSE,"EAAB"}</definedName>
    <definedName name="sda" localSheetId="62" hidden="1">{"eaab",#N/A,FALSE,"EAAB"}</definedName>
    <definedName name="sda" localSheetId="78" hidden="1">{"eaab",#N/A,FALSE,"EAAB"}</definedName>
    <definedName name="sda" localSheetId="79" hidden="1">{"eaab",#N/A,FALSE,"EAAB"}</definedName>
    <definedName name="sda" localSheetId="80" hidden="1">{"eaab",#N/A,FALSE,"EAAB"}</definedName>
    <definedName name="sda" localSheetId="83" hidden="1">{"eaab",#N/A,FALSE,"EAAB"}</definedName>
    <definedName name="sda" localSheetId="86" hidden="1">{"eaab",#N/A,FALSE,"EAAB"}</definedName>
    <definedName name="sda" localSheetId="46" hidden="1">{"eaab",#N/A,FALSE,"EAAB"}</definedName>
    <definedName name="sda" localSheetId="37">#REF!</definedName>
    <definedName name="sda" localSheetId="38">#REF!</definedName>
    <definedName name="sda" localSheetId="40">#REF!</definedName>
    <definedName name="sda" localSheetId="33">#REF!</definedName>
    <definedName name="sda" localSheetId="35">#REF!</definedName>
    <definedName name="sda" localSheetId="41" hidden="1">{"eaab",#N/A,FALSE,"EAAB"}</definedName>
    <definedName name="sda" localSheetId="43" hidden="1">{"eaab",#N/A,FALSE,"EAAB"}</definedName>
    <definedName name="sda" localSheetId="87" hidden="1">{"eaab",#N/A,FALSE,"EAAB"}</definedName>
    <definedName name="sda">#REF!</definedName>
    <definedName name="sddff" localSheetId="8" hidden="1">{"'1999'!$A$1:$F$66"}</definedName>
    <definedName name="sddff" localSheetId="17" hidden="1">{"'1999'!$A$1:$F$66"}</definedName>
    <definedName name="sddff" localSheetId="18" hidden="1">{"'1999'!$A$1:$F$66"}</definedName>
    <definedName name="sddff" localSheetId="19" hidden="1">{"'1999'!$A$1:$F$66"}</definedName>
    <definedName name="sddff" localSheetId="20" hidden="1">{"'1999'!$A$1:$F$66"}</definedName>
    <definedName name="sddff" localSheetId="21" hidden="1">{"'1999'!$A$1:$F$66"}</definedName>
    <definedName name="sddff" localSheetId="22" hidden="1">{"'1999'!$A$1:$F$66"}</definedName>
    <definedName name="sddff" localSheetId="29" hidden="1">{"'1999'!$A$1:$F$66"}</definedName>
    <definedName name="sddff" localSheetId="46" hidden="1">{"'1999'!$A$1:$F$66"}</definedName>
    <definedName name="sddff" localSheetId="23" hidden="1">{"'1999'!$A$1:$F$66"}</definedName>
    <definedName name="sddff" localSheetId="24" hidden="1">{"'1999'!$A$1:$F$66"}</definedName>
    <definedName name="sddff" localSheetId="25" hidden="1">{"'1999'!$A$1:$F$66"}</definedName>
    <definedName name="sddff" localSheetId="26" hidden="1">{"'1999'!$A$1:$F$66"}</definedName>
    <definedName name="sddff" localSheetId="27" hidden="1">{"'1999'!$A$1:$F$66"}</definedName>
    <definedName name="sddff" localSheetId="28" hidden="1">{"'1999'!$A$1:$F$66"}</definedName>
    <definedName name="sddff" hidden="1">{"'1999'!$A$1:$F$66"}</definedName>
    <definedName name="sdf" localSheetId="8" hidden="1">{"'1999'!$A$1:$F$66"}</definedName>
    <definedName name="sdf" localSheetId="17" hidden="1">{"'1999'!$A$1:$F$66"}</definedName>
    <definedName name="sdf" localSheetId="18" hidden="1">{"'1999'!$A$1:$F$66"}</definedName>
    <definedName name="sdf" localSheetId="19" hidden="1">{"'1999'!$A$1:$F$66"}</definedName>
    <definedName name="sdf" localSheetId="20" hidden="1">{"'1999'!$A$1:$F$66"}</definedName>
    <definedName name="sdf" localSheetId="21" hidden="1">{"'1999'!$A$1:$F$66"}</definedName>
    <definedName name="sdf" localSheetId="22" hidden="1">{"'1999'!$A$1:$F$66"}</definedName>
    <definedName name="sdf" localSheetId="29" hidden="1">{"'1999'!$A$1:$F$66"}</definedName>
    <definedName name="sdf" localSheetId="46" hidden="1">{"'1999'!$A$1:$F$66"}</definedName>
    <definedName name="sdf" localSheetId="23" hidden="1">{"'1999'!$A$1:$F$66"}</definedName>
    <definedName name="sdf" localSheetId="24" hidden="1">{"'1999'!$A$1:$F$66"}</definedName>
    <definedName name="sdf" localSheetId="25" hidden="1">{"'1999'!$A$1:$F$66"}</definedName>
    <definedName name="sdf" localSheetId="26" hidden="1">{"'1999'!$A$1:$F$66"}</definedName>
    <definedName name="sdf" localSheetId="27" hidden="1">{"'1999'!$A$1:$F$66"}</definedName>
    <definedName name="sdf" localSheetId="28" hidden="1">{"'1999'!$A$1:$F$66"}</definedName>
    <definedName name="sdf" hidden="1">{"'1999'!$A$1:$F$66"}</definedName>
    <definedName name="sdfaf" localSheetId="7" hidden="1">{#N/A,#N/A,FALSE,"informes"}</definedName>
    <definedName name="sdfaf" localSheetId="8" hidden="1">{#N/A,#N/A,FALSE,"informes"}</definedName>
    <definedName name="sdfaf" localSheetId="11" hidden="1">{#N/A,#N/A,FALSE,"informes"}</definedName>
    <definedName name="sdfaf" localSheetId="12" hidden="1">{#N/A,#N/A,FALSE,"informes"}</definedName>
    <definedName name="sdfaf" localSheetId="13" hidden="1">{#N/A,#N/A,FALSE,"informes"}</definedName>
    <definedName name="sdfaf" localSheetId="14" hidden="1">{#N/A,#N/A,FALSE,"informes"}</definedName>
    <definedName name="sdfaf" localSheetId="15" hidden="1">{#N/A,#N/A,FALSE,"informes"}</definedName>
    <definedName name="sdfaf" localSheetId="16" hidden="1">{#N/A,#N/A,FALSE,"informes"}</definedName>
    <definedName name="sdfaf" localSheetId="17" hidden="1">{#N/A,#N/A,FALSE,"informes"}</definedName>
    <definedName name="sdfaf" localSheetId="18" hidden="1">{#N/A,#N/A,FALSE,"informes"}</definedName>
    <definedName name="sdfaf" localSheetId="19" hidden="1">{#N/A,#N/A,FALSE,"informes"}</definedName>
    <definedName name="sdfaf" localSheetId="20" hidden="1">{#N/A,#N/A,FALSE,"informes"}</definedName>
    <definedName name="sdfaf" localSheetId="21" hidden="1">{#N/A,#N/A,FALSE,"informes"}</definedName>
    <definedName name="sdfaf" localSheetId="22" hidden="1">{#N/A,#N/A,FALSE,"informes"}</definedName>
    <definedName name="sdfaf" localSheetId="29" hidden="1">{#N/A,#N/A,FALSE,"informes"}</definedName>
    <definedName name="sdfaf" localSheetId="32" hidden="1">{#N/A,#N/A,FALSE,"informes"}</definedName>
    <definedName name="sdfaf" localSheetId="34" hidden="1">{#N/A,#N/A,FALSE,"informes"}</definedName>
    <definedName name="sdfaf" localSheetId="36" hidden="1">{#N/A,#N/A,FALSE,"informes"}</definedName>
    <definedName name="sdfaf" localSheetId="39" hidden="1">{#N/A,#N/A,FALSE,"informes"}</definedName>
    <definedName name="sdfaf" localSheetId="45" hidden="1">{#N/A,#N/A,FALSE,"informes"}</definedName>
    <definedName name="sdfaf" localSheetId="46" hidden="1">{#N/A,#N/A,FALSE,"informes"}</definedName>
    <definedName name="sdfaf" localSheetId="37" hidden="1">{#N/A,#N/A,FALSE,"informes"}</definedName>
    <definedName name="sdfaf" localSheetId="38" hidden="1">{#N/A,#N/A,FALSE,"informes"}</definedName>
    <definedName name="sdfaf" localSheetId="40" hidden="1">{#N/A,#N/A,FALSE,"informes"}</definedName>
    <definedName name="sdfaf" localSheetId="23" hidden="1">{#N/A,#N/A,FALSE,"informes"}</definedName>
    <definedName name="sdfaf" localSheetId="24" hidden="1">{#N/A,#N/A,FALSE,"informes"}</definedName>
    <definedName name="sdfaf" localSheetId="25" hidden="1">{#N/A,#N/A,FALSE,"informes"}</definedName>
    <definedName name="sdfaf" localSheetId="26" hidden="1">{#N/A,#N/A,FALSE,"informes"}</definedName>
    <definedName name="sdfaf" localSheetId="27" hidden="1">{#N/A,#N/A,FALSE,"informes"}</definedName>
    <definedName name="sdfaf" localSheetId="28" hidden="1">{#N/A,#N/A,FALSE,"informes"}</definedName>
    <definedName name="sdfaf" localSheetId="33" hidden="1">{#N/A,#N/A,FALSE,"informes"}</definedName>
    <definedName name="sdfaf" localSheetId="35" hidden="1">{#N/A,#N/A,FALSE,"informes"}</definedName>
    <definedName name="sdfaf" localSheetId="41" hidden="1">{#N/A,#N/A,FALSE,"informes"}</definedName>
    <definedName name="sdfaf" localSheetId="43" hidden="1">{#N/A,#N/A,FALSE,"informes"}</definedName>
    <definedName name="sdfaf" hidden="1">{#N/A,#N/A,FALSE,"informes"}</definedName>
    <definedName name="SDFDFD" localSheetId="8" hidden="1">{"'1999'!$A$1:$F$66"}</definedName>
    <definedName name="SDFDFD" localSheetId="17" hidden="1">{"'1999'!$A$1:$F$66"}</definedName>
    <definedName name="SDFDFD" localSheetId="18" hidden="1">{"'1999'!$A$1:$F$66"}</definedName>
    <definedName name="SDFDFD" localSheetId="19" hidden="1">{"'1999'!$A$1:$F$66"}</definedName>
    <definedName name="SDFDFD" localSheetId="20" hidden="1">{"'1999'!$A$1:$F$66"}</definedName>
    <definedName name="SDFDFD" localSheetId="21" hidden="1">{"'1999'!$A$1:$F$66"}</definedName>
    <definedName name="SDFDFD" localSheetId="22" hidden="1">{"'1999'!$A$1:$F$66"}</definedName>
    <definedName name="SDFDFD" localSheetId="29" hidden="1">{"'1999'!$A$1:$F$66"}</definedName>
    <definedName name="SDFDFD" localSheetId="46" hidden="1">{"'1999'!$A$1:$F$66"}</definedName>
    <definedName name="SDFDFD" localSheetId="23" hidden="1">{"'1999'!$A$1:$F$66"}</definedName>
    <definedName name="SDFDFD" localSheetId="24" hidden="1">{"'1999'!$A$1:$F$66"}</definedName>
    <definedName name="SDFDFD" localSheetId="25" hidden="1">{"'1999'!$A$1:$F$66"}</definedName>
    <definedName name="SDFDFD" localSheetId="26" hidden="1">{"'1999'!$A$1:$F$66"}</definedName>
    <definedName name="SDFDFD" localSheetId="27" hidden="1">{"'1999'!$A$1:$F$66"}</definedName>
    <definedName name="SDFDFD" localSheetId="28" hidden="1">{"'1999'!$A$1:$F$66"}</definedName>
    <definedName name="SDFDFD" hidden="1">{"'1999'!$A$1:$F$66"}</definedName>
    <definedName name="sdfdfxf" localSheetId="8" hidden="1">{"'1999'!$A$1:$F$66"}</definedName>
    <definedName name="sdfdfxf" localSheetId="17" hidden="1">{"'1999'!$A$1:$F$66"}</definedName>
    <definedName name="sdfdfxf" localSheetId="18" hidden="1">{"'1999'!$A$1:$F$66"}</definedName>
    <definedName name="sdfdfxf" localSheetId="19" hidden="1">{"'1999'!$A$1:$F$66"}</definedName>
    <definedName name="sdfdfxf" localSheetId="20" hidden="1">{"'1999'!$A$1:$F$66"}</definedName>
    <definedName name="sdfdfxf" localSheetId="21" hidden="1">{"'1999'!$A$1:$F$66"}</definedName>
    <definedName name="sdfdfxf" localSheetId="22" hidden="1">{"'1999'!$A$1:$F$66"}</definedName>
    <definedName name="sdfdfxf" localSheetId="29" hidden="1">{"'1999'!$A$1:$F$66"}</definedName>
    <definedName name="sdfdfxf" localSheetId="46" hidden="1">{"'1999'!$A$1:$F$66"}</definedName>
    <definedName name="sdfdfxf" localSheetId="23" hidden="1">{"'1999'!$A$1:$F$66"}</definedName>
    <definedName name="sdfdfxf" localSheetId="24" hidden="1">{"'1999'!$A$1:$F$66"}</definedName>
    <definedName name="sdfdfxf" localSheetId="25" hidden="1">{"'1999'!$A$1:$F$66"}</definedName>
    <definedName name="sdfdfxf" localSheetId="26" hidden="1">{"'1999'!$A$1:$F$66"}</definedName>
    <definedName name="sdfdfxf" localSheetId="27" hidden="1">{"'1999'!$A$1:$F$66"}</definedName>
    <definedName name="sdfdfxf" localSheetId="28" hidden="1">{"'1999'!$A$1:$F$66"}</definedName>
    <definedName name="sdfdfxf" hidden="1">{"'1999'!$A$1:$F$66"}</definedName>
    <definedName name="sdfdsf" localSheetId="8" hidden="1">{"'1999'!$A$1:$F$66"}</definedName>
    <definedName name="sdfdsf" localSheetId="17" hidden="1">{"'1999'!$A$1:$F$66"}</definedName>
    <definedName name="sdfdsf" localSheetId="18" hidden="1">{"'1999'!$A$1:$F$66"}</definedName>
    <definedName name="sdfdsf" localSheetId="19" hidden="1">{"'1999'!$A$1:$F$66"}</definedName>
    <definedName name="sdfdsf" localSheetId="20" hidden="1">{"'1999'!$A$1:$F$66"}</definedName>
    <definedName name="sdfdsf" localSheetId="21" hidden="1">{"'1999'!$A$1:$F$66"}</definedName>
    <definedName name="sdfdsf" localSheetId="22" hidden="1">{"'1999'!$A$1:$F$66"}</definedName>
    <definedName name="sdfdsf" localSheetId="29" hidden="1">{"'1999'!$A$1:$F$66"}</definedName>
    <definedName name="sdfdsf" localSheetId="46" hidden="1">{"'1999'!$A$1:$F$66"}</definedName>
    <definedName name="sdfdsf" localSheetId="23" hidden="1">{"'1999'!$A$1:$F$66"}</definedName>
    <definedName name="sdfdsf" localSheetId="24" hidden="1">{"'1999'!$A$1:$F$66"}</definedName>
    <definedName name="sdfdsf" localSheetId="25" hidden="1">{"'1999'!$A$1:$F$66"}</definedName>
    <definedName name="sdfdsf" localSheetId="26" hidden="1">{"'1999'!$A$1:$F$66"}</definedName>
    <definedName name="sdfdsf" localSheetId="27" hidden="1">{"'1999'!$A$1:$F$66"}</definedName>
    <definedName name="sdfdsf" localSheetId="28" hidden="1">{"'1999'!$A$1:$F$66"}</definedName>
    <definedName name="sdfdsf" hidden="1">{"'1999'!$A$1:$F$66"}</definedName>
    <definedName name="sdfs" localSheetId="7" hidden="1">#REF!</definedName>
    <definedName name="sdfs" localSheetId="18" hidden="1">#REF!</definedName>
    <definedName name="sdfs" localSheetId="19" hidden="1">#REF!</definedName>
    <definedName name="sdfs" localSheetId="20" hidden="1">#REF!</definedName>
    <definedName name="sdfs" localSheetId="21" hidden="1">#REF!</definedName>
    <definedName name="sdfs" localSheetId="22" hidden="1">#REF!</definedName>
    <definedName name="sdfs" localSheetId="46" hidden="1">#REF!</definedName>
    <definedName name="sdfs" localSheetId="41" hidden="1">#REF!</definedName>
    <definedName name="sdfs" localSheetId="43" hidden="1">#REF!</definedName>
    <definedName name="sdfs" hidden="1">#REF!</definedName>
    <definedName name="sdfsdf" localSheetId="8" hidden="1">{"'1999'!$A$1:$F$66"}</definedName>
    <definedName name="sdfsdf" localSheetId="17" hidden="1">{"'1999'!$A$1:$F$66"}</definedName>
    <definedName name="sdfsdf" localSheetId="18" hidden="1">{"'1999'!$A$1:$F$66"}</definedName>
    <definedName name="sdfsdf" localSheetId="19" hidden="1">{"'1999'!$A$1:$F$66"}</definedName>
    <definedName name="sdfsdf" localSheetId="20" hidden="1">{"'1999'!$A$1:$F$66"}</definedName>
    <definedName name="sdfsdf" localSheetId="21" hidden="1">{"'1999'!$A$1:$F$66"}</definedName>
    <definedName name="sdfsdf" localSheetId="22" hidden="1">{"'1999'!$A$1:$F$66"}</definedName>
    <definedName name="sdfsdf" localSheetId="29" hidden="1">{"'1999'!$A$1:$F$66"}</definedName>
    <definedName name="sdfsdf" localSheetId="46" hidden="1">{"'1999'!$A$1:$F$66"}</definedName>
    <definedName name="sdfsdf" localSheetId="23" hidden="1">{"'1999'!$A$1:$F$66"}</definedName>
    <definedName name="sdfsdf" localSheetId="24" hidden="1">{"'1999'!$A$1:$F$66"}</definedName>
    <definedName name="sdfsdf" localSheetId="25" hidden="1">{"'1999'!$A$1:$F$66"}</definedName>
    <definedName name="sdfsdf" localSheetId="26" hidden="1">{"'1999'!$A$1:$F$66"}</definedName>
    <definedName name="sdfsdf" localSheetId="27" hidden="1">{"'1999'!$A$1:$F$66"}</definedName>
    <definedName name="sdfsdf" localSheetId="28" hidden="1">{"'1999'!$A$1:$F$66"}</definedName>
    <definedName name="sdfsdf" hidden="1">{"'1999'!$A$1:$F$66"}</definedName>
    <definedName name="sds" localSheetId="8" hidden="1">{"'1999'!$A$1:$F$66"}</definedName>
    <definedName name="sds" localSheetId="17" hidden="1">{"'1999'!$A$1:$F$66"}</definedName>
    <definedName name="sds" localSheetId="18" hidden="1">{"'1999'!$A$1:$F$66"}</definedName>
    <definedName name="sds" localSheetId="19" hidden="1">{"'1999'!$A$1:$F$66"}</definedName>
    <definedName name="sds" localSheetId="20" hidden="1">{"'1999'!$A$1:$F$66"}</definedName>
    <definedName name="sds" localSheetId="21" hidden="1">{"'1999'!$A$1:$F$66"}</definedName>
    <definedName name="sds" localSheetId="22" hidden="1">{"'1999'!$A$1:$F$66"}</definedName>
    <definedName name="sds" localSheetId="29" hidden="1">{"'1999'!$A$1:$F$66"}</definedName>
    <definedName name="sds" localSheetId="46" hidden="1">{"'1999'!$A$1:$F$66"}</definedName>
    <definedName name="sds" localSheetId="23" hidden="1">{"'1999'!$A$1:$F$66"}</definedName>
    <definedName name="sds" localSheetId="24" hidden="1">{"'1999'!$A$1:$F$66"}</definedName>
    <definedName name="sds" localSheetId="25" hidden="1">{"'1999'!$A$1:$F$66"}</definedName>
    <definedName name="sds" localSheetId="26" hidden="1">{"'1999'!$A$1:$F$66"}</definedName>
    <definedName name="sds" localSheetId="27" hidden="1">{"'1999'!$A$1:$F$66"}</definedName>
    <definedName name="sds" localSheetId="28" hidden="1">{"'1999'!$A$1:$F$66"}</definedName>
    <definedName name="sds" hidden="1">{"'1999'!$A$1:$F$66"}</definedName>
    <definedName name="sdsd" localSheetId="8" hidden="1">{"'1999'!$A$1:$F$66"}</definedName>
    <definedName name="sdsd" localSheetId="17" hidden="1">{"'1999'!$A$1:$F$66"}</definedName>
    <definedName name="sdsd" localSheetId="18" hidden="1">{"'1999'!$A$1:$F$66"}</definedName>
    <definedName name="sdsd" localSheetId="19" hidden="1">{"'1999'!$A$1:$F$66"}</definedName>
    <definedName name="sdsd" localSheetId="20" hidden="1">{"'1999'!$A$1:$F$66"}</definedName>
    <definedName name="sdsd" localSheetId="21" hidden="1">{"'1999'!$A$1:$F$66"}</definedName>
    <definedName name="sdsd" localSheetId="22" hidden="1">{"'1999'!$A$1:$F$66"}</definedName>
    <definedName name="sdsd" localSheetId="29" hidden="1">{"'1999'!$A$1:$F$66"}</definedName>
    <definedName name="sdsd" localSheetId="46" hidden="1">{"'1999'!$A$1:$F$66"}</definedName>
    <definedName name="sdsd" localSheetId="23" hidden="1">{"'1999'!$A$1:$F$66"}</definedName>
    <definedName name="sdsd" localSheetId="24" hidden="1">{"'1999'!$A$1:$F$66"}</definedName>
    <definedName name="sdsd" localSheetId="25" hidden="1">{"'1999'!$A$1:$F$66"}</definedName>
    <definedName name="sdsd" localSheetId="26" hidden="1">{"'1999'!$A$1:$F$66"}</definedName>
    <definedName name="sdsd" localSheetId="27" hidden="1">{"'1999'!$A$1:$F$66"}</definedName>
    <definedName name="sdsd" localSheetId="28" hidden="1">{"'1999'!$A$1:$F$66"}</definedName>
    <definedName name="sdsd" hidden="1">{"'1999'!$A$1:$F$66"}</definedName>
    <definedName name="se" localSheetId="7">#REF!</definedName>
    <definedName name="se" localSheetId="22">#REF!</definedName>
    <definedName name="se" localSheetId="41">#REF!</definedName>
    <definedName name="se" localSheetId="43">#REF!</definedName>
    <definedName name="se">#REF!</definedName>
    <definedName name="seccion" localSheetId="7">#REF!</definedName>
    <definedName name="seccion" localSheetId="9">#REF!</definedName>
    <definedName name="seccion" localSheetId="22">#REF!</definedName>
    <definedName name="seccion" localSheetId="45">#REF!</definedName>
    <definedName name="seccion" localSheetId="46">#REF!</definedName>
    <definedName name="seccion" localSheetId="41">#REF!</definedName>
    <definedName name="seccion" localSheetId="43">#REF!</definedName>
    <definedName name="seccion">#REF!</definedName>
    <definedName name="secing" localSheetId="185">#REF!</definedName>
    <definedName name="secing" localSheetId="188">#REF!</definedName>
    <definedName name="secing" localSheetId="7">#REF!</definedName>
    <definedName name="secing" localSheetId="9">#REF!</definedName>
    <definedName name="secing" localSheetId="22">#REF!</definedName>
    <definedName name="secing" localSheetId="45">#REF!</definedName>
    <definedName name="secing" localSheetId="46">#REF!</definedName>
    <definedName name="secing" localSheetId="183">#REF!</definedName>
    <definedName name="secing" localSheetId="41">#REF!</definedName>
    <definedName name="secing" localSheetId="43">#REF!</definedName>
    <definedName name="secing">#REF!</definedName>
    <definedName name="Sector" localSheetId="22">#REF!</definedName>
    <definedName name="Sector" localSheetId="46">#REF!</definedName>
    <definedName name="Sector">#REF!</definedName>
    <definedName name="Sector1" localSheetId="7">#REF!</definedName>
    <definedName name="Sector1" localSheetId="46">#REF!</definedName>
    <definedName name="Sector1">#REF!</definedName>
    <definedName name="Sector2" localSheetId="7">#REF!</definedName>
    <definedName name="Sector2" localSheetId="46">#REF!</definedName>
    <definedName name="Sector2">#REF!</definedName>
    <definedName name="Sector3" localSheetId="7">#REF!</definedName>
    <definedName name="Sector3" localSheetId="46">#REF!</definedName>
    <definedName name="Sector3">#REF!</definedName>
    <definedName name="Sector4" localSheetId="7">#REF!</definedName>
    <definedName name="Sector4">#REF!</definedName>
    <definedName name="SECTORES">#REF!</definedName>
    <definedName name="SECTORES1" localSheetId="22">#REF!</definedName>
    <definedName name="SECTORES1" localSheetId="46">#REF!</definedName>
    <definedName name="SECTORES1">#REF!</definedName>
    <definedName name="SECTORES2" localSheetId="22">#REF!</definedName>
    <definedName name="SECTORES2" localSheetId="46">#REF!</definedName>
    <definedName name="SECTORES2">#REF!</definedName>
    <definedName name="sectoresagregados" localSheetId="22">#REF!</definedName>
    <definedName name="sectoresagregados" localSheetId="46">#REF!</definedName>
    <definedName name="sectoresagregados">#REF!</definedName>
    <definedName name="SEGSOCIALCRECIM" localSheetId="185">#REF!</definedName>
    <definedName name="SEGSOCIALCRECIM" localSheetId="188">#REF!</definedName>
    <definedName name="SEGSOCIALCRECIM" localSheetId="7">#REF!</definedName>
    <definedName name="SEGSOCIALCRECIM" localSheetId="9">#REF!</definedName>
    <definedName name="SEGSOCIALCRECIM" localSheetId="22">#REF!</definedName>
    <definedName name="SEGSOCIALCRECIM" localSheetId="45">#REF!</definedName>
    <definedName name="SEGSOCIALCRECIM" localSheetId="54">#REF!</definedName>
    <definedName name="SEGSOCIALCRECIM" localSheetId="56">#REF!</definedName>
    <definedName name="SEGSOCIALCRECIM" localSheetId="59">#REF!</definedName>
    <definedName name="SEGSOCIALCRECIM" localSheetId="62">#REF!</definedName>
    <definedName name="SEGSOCIALCRECIM" localSheetId="78">#REF!</definedName>
    <definedName name="SEGSOCIALCRECIM" localSheetId="80">#REF!</definedName>
    <definedName name="SEGSOCIALCRECIM" localSheetId="83">#REF!</definedName>
    <definedName name="SEGSOCIALCRECIM" localSheetId="86">#REF!</definedName>
    <definedName name="SEGSOCIALCRECIM" localSheetId="46">#REF!</definedName>
    <definedName name="SEGSOCIALCRECIM" localSheetId="183">#REF!</definedName>
    <definedName name="SEGSOCIALCRECIM" localSheetId="41">#REF!</definedName>
    <definedName name="SEGSOCIALCRECIM" localSheetId="43">#REF!</definedName>
    <definedName name="SEGSOCIALCRECIM">#REF!</definedName>
    <definedName name="SEGSOCIALPESOS" localSheetId="185">#REF!</definedName>
    <definedName name="SEGSOCIALPESOS" localSheetId="188">#REF!</definedName>
    <definedName name="SEGSOCIALPESOS" localSheetId="7">#REF!</definedName>
    <definedName name="SEGSOCIALPESOS" localSheetId="9">#REF!</definedName>
    <definedName name="SEGSOCIALPESOS" localSheetId="22">#REF!</definedName>
    <definedName name="SEGSOCIALPESOS" localSheetId="45">#REF!</definedName>
    <definedName name="SEGSOCIALPESOS" localSheetId="54">#REF!</definedName>
    <definedName name="SEGSOCIALPESOS" localSheetId="56">#REF!</definedName>
    <definedName name="SEGSOCIALPESOS" localSheetId="59">#REF!</definedName>
    <definedName name="SEGSOCIALPESOS" localSheetId="62">#REF!</definedName>
    <definedName name="SEGSOCIALPESOS" localSheetId="78">#REF!</definedName>
    <definedName name="SEGSOCIALPESOS" localSheetId="80">#REF!</definedName>
    <definedName name="SEGSOCIALPESOS" localSheetId="83">#REF!</definedName>
    <definedName name="SEGSOCIALPESOS" localSheetId="86">#REF!</definedName>
    <definedName name="SEGSOCIALPESOS" localSheetId="46">#REF!</definedName>
    <definedName name="SEGSOCIALPESOS" localSheetId="183">#REF!</definedName>
    <definedName name="SEGSOCIALPESOS" localSheetId="41">#REF!</definedName>
    <definedName name="SEGSOCIALPESOS" localSheetId="43">#REF!</definedName>
    <definedName name="SEGSOCIALPESOS">#REF!</definedName>
    <definedName name="SEGSOCIALPIB" localSheetId="185">#REF!</definedName>
    <definedName name="SEGSOCIALPIB" localSheetId="188">#REF!</definedName>
    <definedName name="SEGSOCIALPIB" localSheetId="7">#REF!</definedName>
    <definedName name="SEGSOCIALPIB" localSheetId="9">#REF!</definedName>
    <definedName name="SEGSOCIALPIB" localSheetId="22">#REF!</definedName>
    <definedName name="SEGSOCIALPIB" localSheetId="45">#REF!</definedName>
    <definedName name="SEGSOCIALPIB" localSheetId="54">#REF!</definedName>
    <definedName name="SEGSOCIALPIB" localSheetId="56">#REF!</definedName>
    <definedName name="SEGSOCIALPIB" localSheetId="59">#REF!</definedName>
    <definedName name="SEGSOCIALPIB" localSheetId="62">#REF!</definedName>
    <definedName name="SEGSOCIALPIB" localSheetId="78">#REF!</definedName>
    <definedName name="SEGSOCIALPIB" localSheetId="80">#REF!</definedName>
    <definedName name="SEGSOCIALPIB" localSheetId="83">#REF!</definedName>
    <definedName name="SEGSOCIALPIB" localSheetId="86">#REF!</definedName>
    <definedName name="SEGSOCIALPIB" localSheetId="46">#REF!</definedName>
    <definedName name="SEGSOCIALPIB" localSheetId="183">#REF!</definedName>
    <definedName name="SEGSOCIALPIB" localSheetId="41">#REF!</definedName>
    <definedName name="SEGSOCIALPIB" localSheetId="43">#REF!</definedName>
    <definedName name="SEGSOCIALPIB">#REF!</definedName>
    <definedName name="segui" localSheetId="22">#REF!</definedName>
    <definedName name="segui" localSheetId="75">'Cuadro No 3.2.13'!#REF!</definedName>
    <definedName name="segui" localSheetId="95">#REF!</definedName>
    <definedName name="segui" localSheetId="96">'Cuadro No 3.3.11'!#REF!</definedName>
    <definedName name="segui" localSheetId="88">#REF!</definedName>
    <definedName name="segui" localSheetId="89">#REF!</definedName>
    <definedName name="segui" localSheetId="90">#REF!</definedName>
    <definedName name="segui" localSheetId="91">#REF!</definedName>
    <definedName name="segui" localSheetId="81">#REF!</definedName>
    <definedName name="segui" localSheetId="98">#REF!</definedName>
    <definedName name="segui" localSheetId="82">#REF!</definedName>
    <definedName name="segui" localSheetId="84">#REF!</definedName>
    <definedName name="segui" localSheetId="85">#REF!</definedName>
    <definedName name="segui" localSheetId="87">#REF!</definedName>
    <definedName name="segui" localSheetId="92">#REF!</definedName>
    <definedName name="segui" localSheetId="93">#REF!</definedName>
    <definedName name="segui" localSheetId="94">#REF!</definedName>
    <definedName name="segui" localSheetId="97">#REF!</definedName>
    <definedName name="segui">#REF!</definedName>
    <definedName name="SEGUIMIENTO_" localSheetId="7">#REF!</definedName>
    <definedName name="SEGUIMIENTO_" localSheetId="9">#REF!</definedName>
    <definedName name="SEGUIMIENTO_" localSheetId="22">#REF!</definedName>
    <definedName name="SEGUIMIENTO_" localSheetId="45">#REF!</definedName>
    <definedName name="SEGUIMIENTO_" localSheetId="54">#REF!</definedName>
    <definedName name="SEGUIMIENTO_" localSheetId="46">#REF!</definedName>
    <definedName name="SEGUIMIENTO_" localSheetId="41">#REF!</definedName>
    <definedName name="SEGUIMIENTO_" localSheetId="43">#REF!</definedName>
    <definedName name="SEGUIMIENTO_">#REF!</definedName>
    <definedName name="SEIS" localSheetId="7">#REF!</definedName>
    <definedName name="SEIS" localSheetId="22">#REF!</definedName>
    <definedName name="SEIS" localSheetId="45">#REF!</definedName>
    <definedName name="SEIS" localSheetId="46">#REF!</definedName>
    <definedName name="SEIS" localSheetId="41">#REF!</definedName>
    <definedName name="SEIS" localSheetId="43">#REF!</definedName>
    <definedName name="SEIS">#REF!</definedName>
    <definedName name="SEK" localSheetId="7">#REF!</definedName>
    <definedName name="SEK" localSheetId="22">#REF!</definedName>
    <definedName name="SEK" localSheetId="32">#REF!</definedName>
    <definedName name="SEK" localSheetId="34">#REF!</definedName>
    <definedName name="SEK" localSheetId="36">#REF!</definedName>
    <definedName name="SEK" localSheetId="39">#REF!</definedName>
    <definedName name="SEK" localSheetId="45">#REF!</definedName>
    <definedName name="SEK" localSheetId="46">#REF!</definedName>
    <definedName name="SEK" localSheetId="37">#REF!</definedName>
    <definedName name="SEK" localSheetId="38">#REF!</definedName>
    <definedName name="SEK" localSheetId="40">#REF!</definedName>
    <definedName name="SEK" localSheetId="33">#REF!</definedName>
    <definedName name="SEK" localSheetId="35">#REF!</definedName>
    <definedName name="SEK" localSheetId="41">#REF!</definedName>
    <definedName name="SEK" localSheetId="43">#REF!</definedName>
    <definedName name="SEK">#REF!</definedName>
    <definedName name="SelNE" localSheetId="7">#REF!</definedName>
    <definedName name="SelNE" localSheetId="22">#REF!</definedName>
    <definedName name="SelNE" localSheetId="32">#REF!</definedName>
    <definedName name="SelNE" localSheetId="34">#REF!</definedName>
    <definedName name="SelNE" localSheetId="36">#REF!</definedName>
    <definedName name="SelNE" localSheetId="39">#REF!</definedName>
    <definedName name="SelNE" localSheetId="45">#REF!</definedName>
    <definedName name="SelNE" localSheetId="46">#REF!</definedName>
    <definedName name="SelNE" localSheetId="37">#REF!</definedName>
    <definedName name="SelNE" localSheetId="38">#REF!</definedName>
    <definedName name="SelNE" localSheetId="40">#REF!</definedName>
    <definedName name="SelNE" localSheetId="33">#REF!</definedName>
    <definedName name="SelNE" localSheetId="35">#REF!</definedName>
    <definedName name="SelNE" localSheetId="41">#REF!</definedName>
    <definedName name="SelNE" localSheetId="43">#REF!</definedName>
    <definedName name="SelNE">#REF!</definedName>
    <definedName name="SelNEperc" localSheetId="7">#REF!</definedName>
    <definedName name="SelNEperc" localSheetId="22">#REF!</definedName>
    <definedName name="SelNEperc" localSheetId="32">#REF!</definedName>
    <definedName name="SelNEperc" localSheetId="34">#REF!</definedName>
    <definedName name="SelNEperc" localSheetId="36">#REF!</definedName>
    <definedName name="SelNEperc" localSheetId="39">#REF!</definedName>
    <definedName name="SelNEperc" localSheetId="45">#REF!</definedName>
    <definedName name="SelNEperc" localSheetId="46">#REF!</definedName>
    <definedName name="SelNEperc" localSheetId="37">#REF!</definedName>
    <definedName name="SelNEperc" localSheetId="38">#REF!</definedName>
    <definedName name="SelNEperc" localSheetId="40">#REF!</definedName>
    <definedName name="SelNEperc" localSheetId="33">#REF!</definedName>
    <definedName name="SelNEperc" localSheetId="35">#REF!</definedName>
    <definedName name="SelNEperc" localSheetId="41">#REF!</definedName>
    <definedName name="SelNEperc" localSheetId="43">#REF!</definedName>
    <definedName name="SelNEperc">#REF!</definedName>
    <definedName name="SEMANA" localSheetId="7">#REF!</definedName>
    <definedName name="SEMANA" localSheetId="22">#REF!</definedName>
    <definedName name="SEMANA" localSheetId="32">#REF!</definedName>
    <definedName name="SEMANA" localSheetId="34">#REF!</definedName>
    <definedName name="SEMANA" localSheetId="36">#REF!</definedName>
    <definedName name="SEMANA" localSheetId="39">#REF!</definedName>
    <definedName name="SEMANA" localSheetId="37">#REF!</definedName>
    <definedName name="SEMANA" localSheetId="38">#REF!</definedName>
    <definedName name="SEMANA" localSheetId="40">#REF!</definedName>
    <definedName name="SEMANA" localSheetId="33">#REF!</definedName>
    <definedName name="SEMANA" localSheetId="35">#REF!</definedName>
    <definedName name="SEMANA" localSheetId="41">#REF!</definedName>
    <definedName name="SEMANA" localSheetId="43">#REF!</definedName>
    <definedName name="SEMANA">#REF!</definedName>
    <definedName name="SEMANATOTAL" localSheetId="7">#REF!</definedName>
    <definedName name="SEMANATOTAL" localSheetId="22">#REF!</definedName>
    <definedName name="SEMANATOTAL" localSheetId="32">#REF!</definedName>
    <definedName name="SEMANATOTAL" localSheetId="34">#REF!</definedName>
    <definedName name="SEMANATOTAL" localSheetId="36">#REF!</definedName>
    <definedName name="SEMANATOTAL" localSheetId="39">#REF!</definedName>
    <definedName name="SEMANATOTAL" localSheetId="45">#REF!</definedName>
    <definedName name="SEMANATOTAL" localSheetId="46">#REF!</definedName>
    <definedName name="SEMANATOTAL" localSheetId="37">#REF!</definedName>
    <definedName name="SEMANATOTAL" localSheetId="38">#REF!</definedName>
    <definedName name="SEMANATOTAL" localSheetId="40">#REF!</definedName>
    <definedName name="SEMANATOTAL" localSheetId="33">#REF!</definedName>
    <definedName name="SEMANATOTAL" localSheetId="35">#REF!</definedName>
    <definedName name="SEMANATOTAL" localSheetId="41">#REF!</definedName>
    <definedName name="SEMANATOTAL" localSheetId="43">#REF!</definedName>
    <definedName name="SEMANATOTAL">#REF!</definedName>
    <definedName name="semoc" localSheetId="7">#REF!</definedName>
    <definedName name="semoc" localSheetId="22">#REF!</definedName>
    <definedName name="semoc" localSheetId="45">#REF!</definedName>
    <definedName name="semoc" localSheetId="46">#REF!</definedName>
    <definedName name="semoc" localSheetId="41">#REF!</definedName>
    <definedName name="semoc" localSheetId="43">#REF!</definedName>
    <definedName name="semoc">#REF!</definedName>
    <definedName name="sen" localSheetId="7">#REF!</definedName>
    <definedName name="sen" localSheetId="22">#REF!</definedName>
    <definedName name="sen" localSheetId="46">#REF!</definedName>
    <definedName name="sen" localSheetId="41">#REF!</definedName>
    <definedName name="sen" localSheetId="43">#REF!</definedName>
    <definedName name="sen">#REF!</definedName>
    <definedName name="SEN_UVR" localSheetId="7">OFFSET(#REF!,0,0,COUNTA(#REF!),1)</definedName>
    <definedName name="SEN_UVR" localSheetId="22">OFFSET(#REF!,0,0,COUNTA(#REF!),1)</definedName>
    <definedName name="SEN_UVR" localSheetId="46">OFFSET(#REF!,0,0,COUNTA(#REF!),1)</definedName>
    <definedName name="SEN_UVR" localSheetId="41">OFFSET(#REF!,0,0,COUNTA(#REF!),1)</definedName>
    <definedName name="SEN_UVR" localSheetId="43">OFFSET(#REF!,0,0,COUNTA(#REF!),1)</definedName>
    <definedName name="SEN_UVR">OFFSET(#REF!,0,0,COUNTA(#REF!),1)</definedName>
    <definedName name="sena" localSheetId="7">#REF!</definedName>
    <definedName name="sena" localSheetId="9">#REF!</definedName>
    <definedName name="sena" localSheetId="22">#REF!</definedName>
    <definedName name="sena" localSheetId="32">#REF!</definedName>
    <definedName name="sena" localSheetId="34">#REF!</definedName>
    <definedName name="sena" localSheetId="36">#REF!</definedName>
    <definedName name="sena" localSheetId="39">#REF!</definedName>
    <definedName name="sena" localSheetId="45">#REF!</definedName>
    <definedName name="sena" localSheetId="46">#REF!</definedName>
    <definedName name="sena" localSheetId="37">#REF!</definedName>
    <definedName name="sena" localSheetId="38">#REF!</definedName>
    <definedName name="sena" localSheetId="40">#REF!</definedName>
    <definedName name="sena" localSheetId="33">#REF!</definedName>
    <definedName name="sena" localSheetId="35">#REF!</definedName>
    <definedName name="sena" localSheetId="41">#REF!</definedName>
    <definedName name="sena" localSheetId="43">#REF!</definedName>
    <definedName name="sena">#REF!</definedName>
    <definedName name="sencount" hidden="1">1</definedName>
    <definedName name="SENDEMANDA00_" localSheetId="185">#REF!</definedName>
    <definedName name="SENDEMANDA00_" localSheetId="188">#REF!</definedName>
    <definedName name="SENDEMANDA00_" localSheetId="7">#REF!</definedName>
    <definedName name="SENDEMANDA00_" localSheetId="9">#REF!</definedName>
    <definedName name="SENDEMANDA00_" localSheetId="22">#REF!</definedName>
    <definedName name="SENDEMANDA00_" localSheetId="45">#REF!</definedName>
    <definedName name="SENDEMANDA00_" localSheetId="54">#REF!</definedName>
    <definedName name="SENDEMANDA00_" localSheetId="56">#REF!</definedName>
    <definedName name="SENDEMANDA00_" localSheetId="59">#REF!</definedName>
    <definedName name="SENDEMANDA00_" localSheetId="62">#REF!</definedName>
    <definedName name="SENDEMANDA00_" localSheetId="78">#REF!</definedName>
    <definedName name="SENDEMANDA00_" localSheetId="80">#REF!</definedName>
    <definedName name="SENDEMANDA00_" localSheetId="83">#REF!</definedName>
    <definedName name="SENDEMANDA00_" localSheetId="86">#REF!</definedName>
    <definedName name="SENDEMANDA00_" localSheetId="46">#REF!</definedName>
    <definedName name="SENDEMANDA00_" localSheetId="183">#REF!</definedName>
    <definedName name="SENDEMANDA00_" localSheetId="41">#REF!</definedName>
    <definedName name="SENDEMANDA00_" localSheetId="43">#REF!</definedName>
    <definedName name="SENDEMANDA00_">#REF!</definedName>
    <definedName name="SENDEMANDA93_" localSheetId="185">#REF!</definedName>
    <definedName name="SENDEMANDA93_" localSheetId="188">#REF!</definedName>
    <definedName name="SENDEMANDA93_" localSheetId="7">#REF!</definedName>
    <definedName name="SENDEMANDA93_" localSheetId="9">#REF!</definedName>
    <definedName name="SENDEMANDA93_" localSheetId="22">#REF!</definedName>
    <definedName name="SENDEMANDA93_" localSheetId="45">#REF!</definedName>
    <definedName name="SENDEMANDA93_" localSheetId="54">#REF!</definedName>
    <definedName name="SENDEMANDA93_" localSheetId="56">#REF!</definedName>
    <definedName name="SENDEMANDA93_" localSheetId="59">#REF!</definedName>
    <definedName name="SENDEMANDA93_" localSheetId="62">#REF!</definedName>
    <definedName name="SENDEMANDA93_" localSheetId="78">#REF!</definedName>
    <definedName name="SENDEMANDA93_" localSheetId="80">#REF!</definedName>
    <definedName name="SENDEMANDA93_" localSheetId="83">#REF!</definedName>
    <definedName name="SENDEMANDA93_" localSheetId="86">#REF!</definedName>
    <definedName name="SENDEMANDA93_" localSheetId="46">#REF!</definedName>
    <definedName name="SENDEMANDA93_" localSheetId="183">#REF!</definedName>
    <definedName name="SENDEMANDA93_" localSheetId="41">#REF!</definedName>
    <definedName name="SENDEMANDA93_" localSheetId="43">#REF!</definedName>
    <definedName name="SENDEMANDA93_">#REF!</definedName>
    <definedName name="SENDEMANDA94_" localSheetId="185">#REF!</definedName>
    <definedName name="SENDEMANDA94_" localSheetId="188">#REF!</definedName>
    <definedName name="SENDEMANDA94_" localSheetId="7">#REF!</definedName>
    <definedName name="SENDEMANDA94_" localSheetId="9">#REF!</definedName>
    <definedName name="SENDEMANDA94_" localSheetId="22">#REF!</definedName>
    <definedName name="SENDEMANDA94_" localSheetId="45">#REF!</definedName>
    <definedName name="SENDEMANDA94_" localSheetId="56">#REF!</definedName>
    <definedName name="SENDEMANDA94_" localSheetId="59">#REF!</definedName>
    <definedName name="SENDEMANDA94_" localSheetId="62">#REF!</definedName>
    <definedName name="SENDEMANDA94_" localSheetId="78">#REF!</definedName>
    <definedName name="SENDEMANDA94_" localSheetId="80">#REF!</definedName>
    <definedName name="SENDEMANDA94_" localSheetId="83">#REF!</definedName>
    <definedName name="SENDEMANDA94_" localSheetId="86">#REF!</definedName>
    <definedName name="SENDEMANDA94_" localSheetId="46">#REF!</definedName>
    <definedName name="SENDEMANDA94_" localSheetId="183">#REF!</definedName>
    <definedName name="SENDEMANDA94_" localSheetId="41">#REF!</definedName>
    <definedName name="SENDEMANDA94_" localSheetId="43">#REF!</definedName>
    <definedName name="SENDEMANDA94_">#REF!</definedName>
    <definedName name="SENDEMANDA95_" localSheetId="185">#REF!</definedName>
    <definedName name="SENDEMANDA95_" localSheetId="188">#REF!</definedName>
    <definedName name="SENDEMANDA95_" localSheetId="7">#REF!</definedName>
    <definedName name="SENDEMANDA95_" localSheetId="9">#REF!</definedName>
    <definedName name="SENDEMANDA95_" localSheetId="22">#REF!</definedName>
    <definedName name="SENDEMANDA95_" localSheetId="45">#REF!</definedName>
    <definedName name="SENDEMANDA95_" localSheetId="56">#REF!</definedName>
    <definedName name="SENDEMANDA95_" localSheetId="59">#REF!</definedName>
    <definedName name="SENDEMANDA95_" localSheetId="62">#REF!</definedName>
    <definedName name="SENDEMANDA95_" localSheetId="78">#REF!</definedName>
    <definedName name="SENDEMANDA95_" localSheetId="80">#REF!</definedName>
    <definedName name="SENDEMANDA95_" localSheetId="83">#REF!</definedName>
    <definedName name="SENDEMANDA95_" localSheetId="86">#REF!</definedName>
    <definedName name="SENDEMANDA95_" localSheetId="46">#REF!</definedName>
    <definedName name="SENDEMANDA95_" localSheetId="183">#REF!</definedName>
    <definedName name="SENDEMANDA95_" localSheetId="41">#REF!</definedName>
    <definedName name="SENDEMANDA95_" localSheetId="43">#REF!</definedName>
    <definedName name="SENDEMANDA95_">#REF!</definedName>
    <definedName name="SENDEMANDA96_" localSheetId="185">#REF!</definedName>
    <definedName name="SENDEMANDA96_" localSheetId="188">#REF!</definedName>
    <definedName name="SENDEMANDA96_" localSheetId="7">#REF!</definedName>
    <definedName name="SENDEMANDA96_" localSheetId="9">#REF!</definedName>
    <definedName name="SENDEMANDA96_" localSheetId="22">#REF!</definedName>
    <definedName name="SENDEMANDA96_" localSheetId="45">#REF!</definedName>
    <definedName name="SENDEMANDA96_" localSheetId="56">#REF!</definedName>
    <definedName name="SENDEMANDA96_" localSheetId="59">#REF!</definedName>
    <definedName name="SENDEMANDA96_" localSheetId="62">#REF!</definedName>
    <definedName name="SENDEMANDA96_" localSheetId="78">#REF!</definedName>
    <definedName name="SENDEMANDA96_" localSheetId="80">#REF!</definedName>
    <definedName name="SENDEMANDA96_" localSheetId="83">#REF!</definedName>
    <definedName name="SENDEMANDA96_" localSheetId="86">#REF!</definedName>
    <definedName name="SENDEMANDA96_" localSheetId="46">#REF!</definedName>
    <definedName name="SENDEMANDA96_" localSheetId="183">#REF!</definedName>
    <definedName name="SENDEMANDA96_" localSheetId="41">#REF!</definedName>
    <definedName name="SENDEMANDA96_" localSheetId="43">#REF!</definedName>
    <definedName name="SENDEMANDA96_">#REF!</definedName>
    <definedName name="SENDEMANDA97_" localSheetId="185">#REF!</definedName>
    <definedName name="SENDEMANDA97_" localSheetId="188">#REF!</definedName>
    <definedName name="SENDEMANDA97_" localSheetId="7">#REF!</definedName>
    <definedName name="SENDEMANDA97_" localSheetId="9">#REF!</definedName>
    <definedName name="SENDEMANDA97_" localSheetId="22">#REF!</definedName>
    <definedName name="SENDEMANDA97_" localSheetId="45">#REF!</definedName>
    <definedName name="SENDEMANDA97_" localSheetId="56">#REF!</definedName>
    <definedName name="SENDEMANDA97_" localSheetId="59">#REF!</definedName>
    <definedName name="SENDEMANDA97_" localSheetId="62">#REF!</definedName>
    <definedName name="SENDEMANDA97_" localSheetId="78">#REF!</definedName>
    <definedName name="SENDEMANDA97_" localSheetId="80">#REF!</definedName>
    <definedName name="SENDEMANDA97_" localSheetId="83">#REF!</definedName>
    <definedName name="SENDEMANDA97_" localSheetId="86">#REF!</definedName>
    <definedName name="SENDEMANDA97_" localSheetId="46">#REF!</definedName>
    <definedName name="SENDEMANDA97_" localSheetId="183">#REF!</definedName>
    <definedName name="SENDEMANDA97_" localSheetId="41">#REF!</definedName>
    <definedName name="SENDEMANDA97_" localSheetId="43">#REF!</definedName>
    <definedName name="SENDEMANDA97_">#REF!</definedName>
    <definedName name="SENDEMANDA98_" localSheetId="185">#REF!</definedName>
    <definedName name="SENDEMANDA98_" localSheetId="188">#REF!</definedName>
    <definedName name="SENDEMANDA98_" localSheetId="7">#REF!</definedName>
    <definedName name="SENDEMANDA98_" localSheetId="9">#REF!</definedName>
    <definedName name="SENDEMANDA98_" localSheetId="22">#REF!</definedName>
    <definedName name="SENDEMANDA98_" localSheetId="45">#REF!</definedName>
    <definedName name="SENDEMANDA98_" localSheetId="56">#REF!</definedName>
    <definedName name="SENDEMANDA98_" localSheetId="59">#REF!</definedName>
    <definedName name="SENDEMANDA98_" localSheetId="62">#REF!</definedName>
    <definedName name="SENDEMANDA98_" localSheetId="78">#REF!</definedName>
    <definedName name="SENDEMANDA98_" localSheetId="80">#REF!</definedName>
    <definedName name="SENDEMANDA98_" localSheetId="83">#REF!</definedName>
    <definedName name="SENDEMANDA98_" localSheetId="86">#REF!</definedName>
    <definedName name="SENDEMANDA98_" localSheetId="46">#REF!</definedName>
    <definedName name="SENDEMANDA98_" localSheetId="183">#REF!</definedName>
    <definedName name="SENDEMANDA98_" localSheetId="41">#REF!</definedName>
    <definedName name="SENDEMANDA98_" localSheetId="43">#REF!</definedName>
    <definedName name="SENDEMANDA98_">#REF!</definedName>
    <definedName name="SENDEMANDA99_" localSheetId="185">#REF!</definedName>
    <definedName name="SENDEMANDA99_" localSheetId="188">#REF!</definedName>
    <definedName name="SENDEMANDA99_" localSheetId="7">#REF!</definedName>
    <definedName name="SENDEMANDA99_" localSheetId="9">#REF!</definedName>
    <definedName name="SENDEMANDA99_" localSheetId="22">#REF!</definedName>
    <definedName name="SENDEMANDA99_" localSheetId="45">#REF!</definedName>
    <definedName name="SENDEMANDA99_" localSheetId="56">#REF!</definedName>
    <definedName name="SENDEMANDA99_" localSheetId="59">#REF!</definedName>
    <definedName name="SENDEMANDA99_" localSheetId="62">#REF!</definedName>
    <definedName name="SENDEMANDA99_" localSheetId="78">#REF!</definedName>
    <definedName name="SENDEMANDA99_" localSheetId="80">#REF!</definedName>
    <definedName name="SENDEMANDA99_" localSheetId="83">#REF!</definedName>
    <definedName name="SENDEMANDA99_" localSheetId="86">#REF!</definedName>
    <definedName name="SENDEMANDA99_" localSheetId="46">#REF!</definedName>
    <definedName name="SENDEMANDA99_" localSheetId="183">#REF!</definedName>
    <definedName name="SENDEMANDA99_" localSheetId="41">#REF!</definedName>
    <definedName name="SENDEMANDA99_" localSheetId="43">#REF!</definedName>
    <definedName name="SENDEMANDA99_">#REF!</definedName>
    <definedName name="SENPERDIDAS00_" localSheetId="185">#REF!</definedName>
    <definedName name="SENPERDIDAS00_" localSheetId="188">#REF!</definedName>
    <definedName name="SENPERDIDAS00_" localSheetId="7">#REF!</definedName>
    <definedName name="SENPERDIDAS00_" localSheetId="9">#REF!</definedName>
    <definedName name="SENPERDIDAS00_" localSheetId="22">#REF!</definedName>
    <definedName name="SENPERDIDAS00_" localSheetId="45">#REF!</definedName>
    <definedName name="SENPERDIDAS00_" localSheetId="56">#REF!</definedName>
    <definedName name="SENPERDIDAS00_" localSheetId="59">#REF!</definedName>
    <definedName name="SENPERDIDAS00_" localSheetId="62">#REF!</definedName>
    <definedName name="SENPERDIDAS00_" localSheetId="78">#REF!</definedName>
    <definedName name="SENPERDIDAS00_" localSheetId="80">#REF!</definedName>
    <definedName name="SENPERDIDAS00_" localSheetId="83">#REF!</definedName>
    <definedName name="SENPERDIDAS00_" localSheetId="86">#REF!</definedName>
    <definedName name="SENPERDIDAS00_" localSheetId="46">#REF!</definedName>
    <definedName name="SENPERDIDAS00_" localSheetId="183">#REF!</definedName>
    <definedName name="SENPERDIDAS00_" localSheetId="41">#REF!</definedName>
    <definedName name="SENPERDIDAS00_" localSheetId="43">#REF!</definedName>
    <definedName name="SENPERDIDAS00_">#REF!</definedName>
    <definedName name="SENPERDIDAS93_" localSheetId="185">#REF!</definedName>
    <definedName name="SENPERDIDAS93_" localSheetId="188">#REF!</definedName>
    <definedName name="SENPERDIDAS93_" localSheetId="7">#REF!</definedName>
    <definedName name="SENPERDIDAS93_" localSheetId="9">#REF!</definedName>
    <definedName name="SENPERDIDAS93_" localSheetId="22">#REF!</definedName>
    <definedName name="SENPERDIDAS93_" localSheetId="45">#REF!</definedName>
    <definedName name="SENPERDIDAS93_" localSheetId="56">#REF!</definedName>
    <definedName name="SENPERDIDAS93_" localSheetId="59">#REF!</definedName>
    <definedName name="SENPERDIDAS93_" localSheetId="62">#REF!</definedName>
    <definedName name="SENPERDIDAS93_" localSheetId="78">#REF!</definedName>
    <definedName name="SENPERDIDAS93_" localSheetId="80">#REF!</definedName>
    <definedName name="SENPERDIDAS93_" localSheetId="83">#REF!</definedName>
    <definedName name="SENPERDIDAS93_" localSheetId="86">#REF!</definedName>
    <definedName name="SENPERDIDAS93_" localSheetId="46">#REF!</definedName>
    <definedName name="SENPERDIDAS93_" localSheetId="183">#REF!</definedName>
    <definedName name="SENPERDIDAS93_" localSheetId="41">#REF!</definedName>
    <definedName name="SENPERDIDAS93_" localSheetId="43">#REF!</definedName>
    <definedName name="SENPERDIDAS93_">#REF!</definedName>
    <definedName name="SENPERDIDAS94_" localSheetId="185">#REF!</definedName>
    <definedName name="SENPERDIDAS94_" localSheetId="188">#REF!</definedName>
    <definedName name="SENPERDIDAS94_" localSheetId="7">#REF!</definedName>
    <definedName name="SENPERDIDAS94_" localSheetId="9">#REF!</definedName>
    <definedName name="SENPERDIDAS94_" localSheetId="22">#REF!</definedName>
    <definedName name="SENPERDIDAS94_" localSheetId="45">#REF!</definedName>
    <definedName name="SENPERDIDAS94_" localSheetId="56">#REF!</definedName>
    <definedName name="SENPERDIDAS94_" localSheetId="59">#REF!</definedName>
    <definedName name="SENPERDIDAS94_" localSheetId="62">#REF!</definedName>
    <definedName name="SENPERDIDAS94_" localSheetId="78">#REF!</definedName>
    <definedName name="SENPERDIDAS94_" localSheetId="80">#REF!</definedName>
    <definedName name="SENPERDIDAS94_" localSheetId="83">#REF!</definedName>
    <definedName name="SENPERDIDAS94_" localSheetId="86">#REF!</definedName>
    <definedName name="SENPERDIDAS94_" localSheetId="46">#REF!</definedName>
    <definedName name="SENPERDIDAS94_" localSheetId="183">#REF!</definedName>
    <definedName name="SENPERDIDAS94_" localSheetId="41">#REF!</definedName>
    <definedName name="SENPERDIDAS94_" localSheetId="43">#REF!</definedName>
    <definedName name="SENPERDIDAS94_">#REF!</definedName>
    <definedName name="SENPERDIDAS95_" localSheetId="185">#REF!</definedName>
    <definedName name="SENPERDIDAS95_" localSheetId="188">#REF!</definedName>
    <definedName name="SENPERDIDAS95_" localSheetId="7">#REF!</definedName>
    <definedName name="SENPERDIDAS95_" localSheetId="9">#REF!</definedName>
    <definedName name="SENPERDIDAS95_" localSheetId="22">#REF!</definedName>
    <definedName name="SENPERDIDAS95_" localSheetId="45">#REF!</definedName>
    <definedName name="SENPERDIDAS95_" localSheetId="56">#REF!</definedName>
    <definedName name="SENPERDIDAS95_" localSheetId="59">#REF!</definedName>
    <definedName name="SENPERDIDAS95_" localSheetId="62">#REF!</definedName>
    <definedName name="SENPERDIDAS95_" localSheetId="78">#REF!</definedName>
    <definedName name="SENPERDIDAS95_" localSheetId="80">#REF!</definedName>
    <definedName name="SENPERDIDAS95_" localSheetId="83">#REF!</definedName>
    <definedName name="SENPERDIDAS95_" localSheetId="86">#REF!</definedName>
    <definedName name="SENPERDIDAS95_" localSheetId="46">#REF!</definedName>
    <definedName name="SENPERDIDAS95_" localSheetId="183">#REF!</definedName>
    <definedName name="SENPERDIDAS95_" localSheetId="41">#REF!</definedName>
    <definedName name="SENPERDIDAS95_" localSheetId="43">#REF!</definedName>
    <definedName name="SENPERDIDAS95_">#REF!</definedName>
    <definedName name="SENPERDIDAS96_" localSheetId="185">#REF!</definedName>
    <definedName name="SENPERDIDAS96_" localSheetId="188">#REF!</definedName>
    <definedName name="SENPERDIDAS96_" localSheetId="7">#REF!</definedName>
    <definedName name="SENPERDIDAS96_" localSheetId="9">#REF!</definedName>
    <definedName name="SENPERDIDAS96_" localSheetId="22">#REF!</definedName>
    <definedName name="SENPERDIDAS96_" localSheetId="45">#REF!</definedName>
    <definedName name="SENPERDIDAS96_" localSheetId="56">#REF!</definedName>
    <definedName name="SENPERDIDAS96_" localSheetId="59">#REF!</definedName>
    <definedName name="SENPERDIDAS96_" localSheetId="62">#REF!</definedName>
    <definedName name="SENPERDIDAS96_" localSheetId="78">#REF!</definedName>
    <definedName name="SENPERDIDAS96_" localSheetId="80">#REF!</definedName>
    <definedName name="SENPERDIDAS96_" localSheetId="83">#REF!</definedName>
    <definedName name="SENPERDIDAS96_" localSheetId="86">#REF!</definedName>
    <definedName name="SENPERDIDAS96_" localSheetId="46">#REF!</definedName>
    <definedName name="SENPERDIDAS96_" localSheetId="183">#REF!</definedName>
    <definedName name="SENPERDIDAS96_" localSheetId="41">#REF!</definedName>
    <definedName name="SENPERDIDAS96_" localSheetId="43">#REF!</definedName>
    <definedName name="SENPERDIDAS96_">#REF!</definedName>
    <definedName name="SENPERDIDAS97_" localSheetId="185">#REF!</definedName>
    <definedName name="SENPERDIDAS97_" localSheetId="188">#REF!</definedName>
    <definedName name="SENPERDIDAS97_" localSheetId="7">#REF!</definedName>
    <definedName name="SENPERDIDAS97_" localSheetId="9">#REF!</definedName>
    <definedName name="SENPERDIDAS97_" localSheetId="22">#REF!</definedName>
    <definedName name="SENPERDIDAS97_" localSheetId="45">#REF!</definedName>
    <definedName name="SENPERDIDAS97_" localSheetId="56">#REF!</definedName>
    <definedName name="SENPERDIDAS97_" localSheetId="59">#REF!</definedName>
    <definedName name="SENPERDIDAS97_" localSheetId="62">#REF!</definedName>
    <definedName name="SENPERDIDAS97_" localSheetId="78">#REF!</definedName>
    <definedName name="SENPERDIDAS97_" localSheetId="80">#REF!</definedName>
    <definedName name="SENPERDIDAS97_" localSheetId="83">#REF!</definedName>
    <definedName name="SENPERDIDAS97_" localSheetId="86">#REF!</definedName>
    <definedName name="SENPERDIDAS97_" localSheetId="46">#REF!</definedName>
    <definedName name="SENPERDIDAS97_" localSheetId="183">#REF!</definedName>
    <definedName name="SENPERDIDAS97_" localSheetId="41">#REF!</definedName>
    <definedName name="SENPERDIDAS97_" localSheetId="43">#REF!</definedName>
    <definedName name="SENPERDIDAS97_">#REF!</definedName>
    <definedName name="SENPERDIDAS98_" localSheetId="185">#REF!</definedName>
    <definedName name="SENPERDIDAS98_" localSheetId="188">#REF!</definedName>
    <definedName name="SENPERDIDAS98_" localSheetId="7">#REF!</definedName>
    <definedName name="SENPERDIDAS98_" localSheetId="9">#REF!</definedName>
    <definedName name="SENPERDIDAS98_" localSheetId="22">#REF!</definedName>
    <definedName name="SENPERDIDAS98_" localSheetId="45">#REF!</definedName>
    <definedName name="SENPERDIDAS98_" localSheetId="56">#REF!</definedName>
    <definedName name="SENPERDIDAS98_" localSheetId="59">#REF!</definedName>
    <definedName name="SENPERDIDAS98_" localSheetId="62">#REF!</definedName>
    <definedName name="SENPERDIDAS98_" localSheetId="78">#REF!</definedName>
    <definedName name="SENPERDIDAS98_" localSheetId="80">#REF!</definedName>
    <definedName name="SENPERDIDAS98_" localSheetId="83">#REF!</definedName>
    <definedName name="SENPERDIDAS98_" localSheetId="86">#REF!</definedName>
    <definedName name="SENPERDIDAS98_" localSheetId="46">#REF!</definedName>
    <definedName name="SENPERDIDAS98_" localSheetId="183">#REF!</definedName>
    <definedName name="SENPERDIDAS98_" localSheetId="41">#REF!</definedName>
    <definedName name="SENPERDIDAS98_" localSheetId="43">#REF!</definedName>
    <definedName name="SENPERDIDAS98_">#REF!</definedName>
    <definedName name="SENPERDIDAS99_" localSheetId="185">#REF!</definedName>
    <definedName name="SENPERDIDAS99_" localSheetId="188">#REF!</definedName>
    <definedName name="SENPERDIDAS99_" localSheetId="7">#REF!</definedName>
    <definedName name="SENPERDIDAS99_" localSheetId="9">#REF!</definedName>
    <definedName name="SENPERDIDAS99_" localSheetId="22">#REF!</definedName>
    <definedName name="SENPERDIDAS99_" localSheetId="45">#REF!</definedName>
    <definedName name="SENPERDIDAS99_" localSheetId="56">#REF!</definedName>
    <definedName name="SENPERDIDAS99_" localSheetId="59">#REF!</definedName>
    <definedName name="SENPERDIDAS99_" localSheetId="62">#REF!</definedName>
    <definedName name="SENPERDIDAS99_" localSheetId="78">#REF!</definedName>
    <definedName name="SENPERDIDAS99_" localSheetId="80">#REF!</definedName>
    <definedName name="SENPERDIDAS99_" localSheetId="83">#REF!</definedName>
    <definedName name="SENPERDIDAS99_" localSheetId="86">#REF!</definedName>
    <definedName name="SENPERDIDAS99_" localSheetId="46">#REF!</definedName>
    <definedName name="SENPERDIDAS99_" localSheetId="183">#REF!</definedName>
    <definedName name="SENPERDIDAS99_" localSheetId="41">#REF!</definedName>
    <definedName name="SENPERDIDAS99_" localSheetId="43">#REF!</definedName>
    <definedName name="SENPERDIDAS99_">#REF!</definedName>
    <definedName name="SENRECAUDO00_" localSheetId="185">#REF!</definedName>
    <definedName name="SENRECAUDO00_" localSheetId="188">#REF!</definedName>
    <definedName name="SENRECAUDO00_" localSheetId="7">#REF!</definedName>
    <definedName name="SENRECAUDO00_" localSheetId="9">#REF!</definedName>
    <definedName name="SENRECAUDO00_" localSheetId="22">#REF!</definedName>
    <definedName name="SENRECAUDO00_" localSheetId="45">#REF!</definedName>
    <definedName name="SENRECAUDO00_" localSheetId="56">#REF!</definedName>
    <definedName name="SENRECAUDO00_" localSheetId="59">#REF!</definedName>
    <definedName name="SENRECAUDO00_" localSheetId="62">#REF!</definedName>
    <definedName name="SENRECAUDO00_" localSheetId="78">#REF!</definedName>
    <definedName name="SENRECAUDO00_" localSheetId="80">#REF!</definedName>
    <definedName name="SENRECAUDO00_" localSheetId="83">#REF!</definedName>
    <definedName name="SENRECAUDO00_" localSheetId="86">#REF!</definedName>
    <definedName name="SENRECAUDO00_" localSheetId="46">#REF!</definedName>
    <definedName name="SENRECAUDO00_" localSheetId="183">#REF!</definedName>
    <definedName name="SENRECAUDO00_" localSheetId="41">#REF!</definedName>
    <definedName name="SENRECAUDO00_" localSheetId="43">#REF!</definedName>
    <definedName name="SENRECAUDO00_">#REF!</definedName>
    <definedName name="SENRECAUDO93_" localSheetId="185">#REF!</definedName>
    <definedName name="SENRECAUDO93_" localSheetId="188">#REF!</definedName>
    <definedName name="SENRECAUDO93_" localSheetId="7">#REF!</definedName>
    <definedName name="SENRECAUDO93_" localSheetId="9">#REF!</definedName>
    <definedName name="SENRECAUDO93_" localSheetId="22">#REF!</definedName>
    <definedName name="SENRECAUDO93_" localSheetId="45">#REF!</definedName>
    <definedName name="SENRECAUDO93_" localSheetId="56">#REF!</definedName>
    <definedName name="SENRECAUDO93_" localSheetId="59">#REF!</definedName>
    <definedName name="SENRECAUDO93_" localSheetId="62">#REF!</definedName>
    <definedName name="SENRECAUDO93_" localSheetId="78">#REF!</definedName>
    <definedName name="SENRECAUDO93_" localSheetId="80">#REF!</definedName>
    <definedName name="SENRECAUDO93_" localSheetId="83">#REF!</definedName>
    <definedName name="SENRECAUDO93_" localSheetId="86">#REF!</definedName>
    <definedName name="SENRECAUDO93_" localSheetId="46">#REF!</definedName>
    <definedName name="SENRECAUDO93_" localSheetId="183">#REF!</definedName>
    <definedName name="SENRECAUDO93_" localSheetId="41">#REF!</definedName>
    <definedName name="SENRECAUDO93_" localSheetId="43">#REF!</definedName>
    <definedName name="SENRECAUDO93_">#REF!</definedName>
    <definedName name="SENRECAUDO94_" localSheetId="185">#REF!</definedName>
    <definedName name="SENRECAUDO94_" localSheetId="188">#REF!</definedName>
    <definedName name="SENRECAUDO94_" localSheetId="7">#REF!</definedName>
    <definedName name="SENRECAUDO94_" localSheetId="9">#REF!</definedName>
    <definedName name="SENRECAUDO94_" localSheetId="22">#REF!</definedName>
    <definedName name="SENRECAUDO94_" localSheetId="45">#REF!</definedName>
    <definedName name="SENRECAUDO94_" localSheetId="56">#REF!</definedName>
    <definedName name="SENRECAUDO94_" localSheetId="59">#REF!</definedName>
    <definedName name="SENRECAUDO94_" localSheetId="62">#REF!</definedName>
    <definedName name="SENRECAUDO94_" localSheetId="78">#REF!</definedName>
    <definedName name="SENRECAUDO94_" localSheetId="80">#REF!</definedName>
    <definedName name="SENRECAUDO94_" localSheetId="83">#REF!</definedName>
    <definedName name="SENRECAUDO94_" localSheetId="86">#REF!</definedName>
    <definedName name="SENRECAUDO94_" localSheetId="46">#REF!</definedName>
    <definedName name="SENRECAUDO94_" localSheetId="183">#REF!</definedName>
    <definedName name="SENRECAUDO94_" localSheetId="41">#REF!</definedName>
    <definedName name="SENRECAUDO94_" localSheetId="43">#REF!</definedName>
    <definedName name="SENRECAUDO94_">#REF!</definedName>
    <definedName name="SENRECAUDO95_" localSheetId="185">#REF!</definedName>
    <definedName name="SENRECAUDO95_" localSheetId="188">#REF!</definedName>
    <definedName name="SENRECAUDO95_" localSheetId="7">#REF!</definedName>
    <definedName name="SENRECAUDO95_" localSheetId="9">#REF!</definedName>
    <definedName name="SENRECAUDO95_" localSheetId="22">#REF!</definedName>
    <definedName name="SENRECAUDO95_" localSheetId="45">#REF!</definedName>
    <definedName name="SENRECAUDO95_" localSheetId="56">#REF!</definedName>
    <definedName name="SENRECAUDO95_" localSheetId="59">#REF!</definedName>
    <definedName name="SENRECAUDO95_" localSheetId="62">#REF!</definedName>
    <definedName name="SENRECAUDO95_" localSheetId="78">#REF!</definedName>
    <definedName name="SENRECAUDO95_" localSheetId="80">#REF!</definedName>
    <definedName name="SENRECAUDO95_" localSheetId="83">#REF!</definedName>
    <definedName name="SENRECAUDO95_" localSheetId="86">#REF!</definedName>
    <definedName name="SENRECAUDO95_" localSheetId="46">#REF!</definedName>
    <definedName name="SENRECAUDO95_" localSheetId="183">#REF!</definedName>
    <definedName name="SENRECAUDO95_" localSheetId="41">#REF!</definedName>
    <definedName name="SENRECAUDO95_" localSheetId="43">#REF!</definedName>
    <definedName name="SENRECAUDO95_">#REF!</definedName>
    <definedName name="SENRECAUDO96_" localSheetId="185">#REF!</definedName>
    <definedName name="SENRECAUDO96_" localSheetId="188">#REF!</definedName>
    <definedName name="SENRECAUDO96_" localSheetId="7">#REF!</definedName>
    <definedName name="SENRECAUDO96_" localSheetId="9">#REF!</definedName>
    <definedName name="SENRECAUDO96_" localSheetId="22">#REF!</definedName>
    <definedName name="SENRECAUDO96_" localSheetId="45">#REF!</definedName>
    <definedName name="SENRECAUDO96_" localSheetId="56">#REF!</definedName>
    <definedName name="SENRECAUDO96_" localSheetId="59">#REF!</definedName>
    <definedName name="SENRECAUDO96_" localSheetId="62">#REF!</definedName>
    <definedName name="SENRECAUDO96_" localSheetId="78">#REF!</definedName>
    <definedName name="SENRECAUDO96_" localSheetId="80">#REF!</definedName>
    <definedName name="SENRECAUDO96_" localSheetId="83">#REF!</definedName>
    <definedName name="SENRECAUDO96_" localSheetId="86">#REF!</definedName>
    <definedName name="SENRECAUDO96_" localSheetId="46">#REF!</definedName>
    <definedName name="SENRECAUDO96_" localSheetId="183">#REF!</definedName>
    <definedName name="SENRECAUDO96_" localSheetId="41">#REF!</definedName>
    <definedName name="SENRECAUDO96_" localSheetId="43">#REF!</definedName>
    <definedName name="SENRECAUDO96_">#REF!</definedName>
    <definedName name="SENRECAUDO97_" localSheetId="185">#REF!</definedName>
    <definedName name="SENRECAUDO97_" localSheetId="188">#REF!</definedName>
    <definedName name="SENRECAUDO97_" localSheetId="7">#REF!</definedName>
    <definedName name="SENRECAUDO97_" localSheetId="9">#REF!</definedName>
    <definedName name="SENRECAUDO97_" localSheetId="22">#REF!</definedName>
    <definedName name="SENRECAUDO97_" localSheetId="45">#REF!</definedName>
    <definedName name="SENRECAUDO97_" localSheetId="56">#REF!</definedName>
    <definedName name="SENRECAUDO97_" localSheetId="59">#REF!</definedName>
    <definedName name="SENRECAUDO97_" localSheetId="62">#REF!</definedName>
    <definedName name="SENRECAUDO97_" localSheetId="78">#REF!</definedName>
    <definedName name="SENRECAUDO97_" localSheetId="80">#REF!</definedName>
    <definedName name="SENRECAUDO97_" localSheetId="83">#REF!</definedName>
    <definedName name="SENRECAUDO97_" localSheetId="86">#REF!</definedName>
    <definedName name="SENRECAUDO97_" localSheetId="46">#REF!</definedName>
    <definedName name="SENRECAUDO97_" localSheetId="183">#REF!</definedName>
    <definedName name="SENRECAUDO97_" localSheetId="41">#REF!</definedName>
    <definedName name="SENRECAUDO97_" localSheetId="43">#REF!</definedName>
    <definedName name="SENRECAUDO97_">#REF!</definedName>
    <definedName name="SENRECAUDO98_" localSheetId="185">#REF!</definedName>
    <definedName name="SENRECAUDO98_" localSheetId="188">#REF!</definedName>
    <definedName name="SENRECAUDO98_" localSheetId="7">#REF!</definedName>
    <definedName name="SENRECAUDO98_" localSheetId="9">#REF!</definedName>
    <definedName name="SENRECAUDO98_" localSheetId="22">#REF!</definedName>
    <definedName name="SENRECAUDO98_" localSheetId="45">#REF!</definedName>
    <definedName name="SENRECAUDO98_" localSheetId="56">#REF!</definedName>
    <definedName name="SENRECAUDO98_" localSheetId="59">#REF!</definedName>
    <definedName name="SENRECAUDO98_" localSheetId="62">#REF!</definedName>
    <definedName name="SENRECAUDO98_" localSheetId="78">#REF!</definedName>
    <definedName name="SENRECAUDO98_" localSheetId="80">#REF!</definedName>
    <definedName name="SENRECAUDO98_" localSheetId="83">#REF!</definedName>
    <definedName name="SENRECAUDO98_" localSheetId="86">#REF!</definedName>
    <definedName name="SENRECAUDO98_" localSheetId="46">#REF!</definedName>
    <definedName name="SENRECAUDO98_" localSheetId="183">#REF!</definedName>
    <definedName name="SENRECAUDO98_" localSheetId="41">#REF!</definedName>
    <definedName name="SENRECAUDO98_" localSheetId="43">#REF!</definedName>
    <definedName name="SENRECAUDO98_">#REF!</definedName>
    <definedName name="SENRECAUDO99_" localSheetId="185">#REF!</definedName>
    <definedName name="SENRECAUDO99_" localSheetId="188">#REF!</definedName>
    <definedName name="SENRECAUDO99_" localSheetId="7">#REF!</definedName>
    <definedName name="SENRECAUDO99_" localSheetId="9">#REF!</definedName>
    <definedName name="SENRECAUDO99_" localSheetId="22">#REF!</definedName>
    <definedName name="SENRECAUDO99_" localSheetId="45">#REF!</definedName>
    <definedName name="SENRECAUDO99_" localSheetId="56">#REF!</definedName>
    <definedName name="SENRECAUDO99_" localSheetId="59">#REF!</definedName>
    <definedName name="SENRECAUDO99_" localSheetId="62">#REF!</definedName>
    <definedName name="SENRECAUDO99_" localSheetId="78">#REF!</definedName>
    <definedName name="SENRECAUDO99_" localSheetId="80">#REF!</definedName>
    <definedName name="SENRECAUDO99_" localSheetId="83">#REF!</definedName>
    <definedName name="SENRECAUDO99_" localSheetId="86">#REF!</definedName>
    <definedName name="SENRECAUDO99_" localSheetId="46">#REF!</definedName>
    <definedName name="SENRECAUDO99_" localSheetId="183">#REF!</definedName>
    <definedName name="SENRECAUDO99_" localSheetId="41">#REF!</definedName>
    <definedName name="SENRECAUDO99_" localSheetId="43">#REF!</definedName>
    <definedName name="SENRECAUDO99_">#REF!</definedName>
    <definedName name="SENSUPERAVIT00_" localSheetId="185">#REF!</definedName>
    <definedName name="SENSUPERAVIT00_" localSheetId="188">#REF!</definedName>
    <definedName name="SENSUPERAVIT00_" localSheetId="7">#REF!</definedName>
    <definedName name="SENSUPERAVIT00_" localSheetId="9">#REF!</definedName>
    <definedName name="SENSUPERAVIT00_" localSheetId="22">#REF!</definedName>
    <definedName name="SENSUPERAVIT00_" localSheetId="45">#REF!</definedName>
    <definedName name="SENSUPERAVIT00_" localSheetId="56">#REF!</definedName>
    <definedName name="SENSUPERAVIT00_" localSheetId="59">#REF!</definedName>
    <definedName name="SENSUPERAVIT00_" localSheetId="62">#REF!</definedName>
    <definedName name="SENSUPERAVIT00_" localSheetId="78">#REF!</definedName>
    <definedName name="SENSUPERAVIT00_" localSheetId="80">#REF!</definedName>
    <definedName name="SENSUPERAVIT00_" localSheetId="83">#REF!</definedName>
    <definedName name="SENSUPERAVIT00_" localSheetId="86">#REF!</definedName>
    <definedName name="SENSUPERAVIT00_" localSheetId="46">#REF!</definedName>
    <definedName name="SENSUPERAVIT00_" localSheetId="183">#REF!</definedName>
    <definedName name="SENSUPERAVIT00_" localSheetId="41">#REF!</definedName>
    <definedName name="SENSUPERAVIT00_" localSheetId="43">#REF!</definedName>
    <definedName name="SENSUPERAVIT00_">#REF!</definedName>
    <definedName name="SENSUPERAVIT93_" localSheetId="185">#REF!</definedName>
    <definedName name="SENSUPERAVIT93_" localSheetId="188">#REF!</definedName>
    <definedName name="SENSUPERAVIT93_" localSheetId="7">#REF!</definedName>
    <definedName name="SENSUPERAVIT93_" localSheetId="9">#REF!</definedName>
    <definedName name="SENSUPERAVIT93_" localSheetId="22">#REF!</definedName>
    <definedName name="SENSUPERAVIT93_" localSheetId="45">#REF!</definedName>
    <definedName name="SENSUPERAVIT93_" localSheetId="56">#REF!</definedName>
    <definedName name="SENSUPERAVIT93_" localSheetId="59">#REF!</definedName>
    <definedName name="SENSUPERAVIT93_" localSheetId="62">#REF!</definedName>
    <definedName name="SENSUPERAVIT93_" localSheetId="78">#REF!</definedName>
    <definedName name="SENSUPERAVIT93_" localSheetId="80">#REF!</definedName>
    <definedName name="SENSUPERAVIT93_" localSheetId="83">#REF!</definedName>
    <definedName name="SENSUPERAVIT93_" localSheetId="86">#REF!</definedName>
    <definedName name="SENSUPERAVIT93_" localSheetId="46">#REF!</definedName>
    <definedName name="SENSUPERAVIT93_" localSheetId="183">#REF!</definedName>
    <definedName name="SENSUPERAVIT93_" localSheetId="41">#REF!</definedName>
    <definedName name="SENSUPERAVIT93_" localSheetId="43">#REF!</definedName>
    <definedName name="SENSUPERAVIT93_">#REF!</definedName>
    <definedName name="SENSUPERAVIT94_" localSheetId="185">#REF!</definedName>
    <definedName name="SENSUPERAVIT94_" localSheetId="188">#REF!</definedName>
    <definedName name="SENSUPERAVIT94_" localSheetId="7">#REF!</definedName>
    <definedName name="SENSUPERAVIT94_" localSheetId="9">#REF!</definedName>
    <definedName name="SENSUPERAVIT94_" localSheetId="22">#REF!</definedName>
    <definedName name="SENSUPERAVIT94_" localSheetId="45">#REF!</definedName>
    <definedName name="SENSUPERAVIT94_" localSheetId="56">#REF!</definedName>
    <definedName name="SENSUPERAVIT94_" localSheetId="59">#REF!</definedName>
    <definedName name="SENSUPERAVIT94_" localSheetId="62">#REF!</definedName>
    <definedName name="SENSUPERAVIT94_" localSheetId="78">#REF!</definedName>
    <definedName name="SENSUPERAVIT94_" localSheetId="80">#REF!</definedName>
    <definedName name="SENSUPERAVIT94_" localSheetId="83">#REF!</definedName>
    <definedName name="SENSUPERAVIT94_" localSheetId="86">#REF!</definedName>
    <definedName name="SENSUPERAVIT94_" localSheetId="46">#REF!</definedName>
    <definedName name="SENSUPERAVIT94_" localSheetId="183">#REF!</definedName>
    <definedName name="SENSUPERAVIT94_" localSheetId="41">#REF!</definedName>
    <definedName name="SENSUPERAVIT94_" localSheetId="43">#REF!</definedName>
    <definedName name="SENSUPERAVIT94_">#REF!</definedName>
    <definedName name="SENSUPERAVIT95_" localSheetId="185">#REF!</definedName>
    <definedName name="SENSUPERAVIT95_" localSheetId="188">#REF!</definedName>
    <definedName name="SENSUPERAVIT95_" localSheetId="7">#REF!</definedName>
    <definedName name="SENSUPERAVIT95_" localSheetId="9">#REF!</definedName>
    <definedName name="SENSUPERAVIT95_" localSheetId="22">#REF!</definedName>
    <definedName name="SENSUPERAVIT95_" localSheetId="45">#REF!</definedName>
    <definedName name="SENSUPERAVIT95_" localSheetId="56">#REF!</definedName>
    <definedName name="SENSUPERAVIT95_" localSheetId="59">#REF!</definedName>
    <definedName name="SENSUPERAVIT95_" localSheetId="62">#REF!</definedName>
    <definedName name="SENSUPERAVIT95_" localSheetId="78">#REF!</definedName>
    <definedName name="SENSUPERAVIT95_" localSheetId="80">#REF!</definedName>
    <definedName name="SENSUPERAVIT95_" localSheetId="83">#REF!</definedName>
    <definedName name="SENSUPERAVIT95_" localSheetId="86">#REF!</definedName>
    <definedName name="SENSUPERAVIT95_" localSheetId="46">#REF!</definedName>
    <definedName name="SENSUPERAVIT95_" localSheetId="183">#REF!</definedName>
    <definedName name="SENSUPERAVIT95_" localSheetId="41">#REF!</definedName>
    <definedName name="SENSUPERAVIT95_" localSheetId="43">#REF!</definedName>
    <definedName name="SENSUPERAVIT95_">#REF!</definedName>
    <definedName name="SENSUPERAVIT96_" localSheetId="185">#REF!</definedName>
    <definedName name="SENSUPERAVIT96_" localSheetId="188">#REF!</definedName>
    <definedName name="SENSUPERAVIT96_" localSheetId="7">#REF!</definedName>
    <definedName name="SENSUPERAVIT96_" localSheetId="9">#REF!</definedName>
    <definedName name="SENSUPERAVIT96_" localSheetId="22">#REF!</definedName>
    <definedName name="SENSUPERAVIT96_" localSheetId="45">#REF!</definedName>
    <definedName name="SENSUPERAVIT96_" localSheetId="56">#REF!</definedName>
    <definedName name="SENSUPERAVIT96_" localSheetId="59">#REF!</definedName>
    <definedName name="SENSUPERAVIT96_" localSheetId="62">#REF!</definedName>
    <definedName name="SENSUPERAVIT96_" localSheetId="78">#REF!</definedName>
    <definedName name="SENSUPERAVIT96_" localSheetId="80">#REF!</definedName>
    <definedName name="SENSUPERAVIT96_" localSheetId="83">#REF!</definedName>
    <definedName name="SENSUPERAVIT96_" localSheetId="86">#REF!</definedName>
    <definedName name="SENSUPERAVIT96_" localSheetId="46">#REF!</definedName>
    <definedName name="SENSUPERAVIT96_" localSheetId="183">#REF!</definedName>
    <definedName name="SENSUPERAVIT96_" localSheetId="41">#REF!</definedName>
    <definedName name="SENSUPERAVIT96_" localSheetId="43">#REF!</definedName>
    <definedName name="SENSUPERAVIT96_">#REF!</definedName>
    <definedName name="SENSUPERAVIT97_" localSheetId="185">#REF!</definedName>
    <definedName name="SENSUPERAVIT97_" localSheetId="188">#REF!</definedName>
    <definedName name="SENSUPERAVIT97_" localSheetId="7">#REF!</definedName>
    <definedName name="SENSUPERAVIT97_" localSheetId="9">#REF!</definedName>
    <definedName name="SENSUPERAVIT97_" localSheetId="22">#REF!</definedName>
    <definedName name="SENSUPERAVIT97_" localSheetId="45">#REF!</definedName>
    <definedName name="SENSUPERAVIT97_" localSheetId="56">#REF!</definedName>
    <definedName name="SENSUPERAVIT97_" localSheetId="59">#REF!</definedName>
    <definedName name="SENSUPERAVIT97_" localSheetId="62">#REF!</definedName>
    <definedName name="SENSUPERAVIT97_" localSheetId="78">#REF!</definedName>
    <definedName name="SENSUPERAVIT97_" localSheetId="80">#REF!</definedName>
    <definedName name="SENSUPERAVIT97_" localSheetId="83">#REF!</definedName>
    <definedName name="SENSUPERAVIT97_" localSheetId="86">#REF!</definedName>
    <definedName name="SENSUPERAVIT97_" localSheetId="46">#REF!</definedName>
    <definedName name="SENSUPERAVIT97_" localSheetId="183">#REF!</definedName>
    <definedName name="SENSUPERAVIT97_" localSheetId="41">#REF!</definedName>
    <definedName name="SENSUPERAVIT97_" localSheetId="43">#REF!</definedName>
    <definedName name="SENSUPERAVIT97_">#REF!</definedName>
    <definedName name="SENSUPERAVIT98_" localSheetId="185">#REF!</definedName>
    <definedName name="SENSUPERAVIT98_" localSheetId="188">#REF!</definedName>
    <definedName name="SENSUPERAVIT98_" localSheetId="7">#REF!</definedName>
    <definedName name="SENSUPERAVIT98_" localSheetId="9">#REF!</definedName>
    <definedName name="SENSUPERAVIT98_" localSheetId="22">#REF!</definedName>
    <definedName name="SENSUPERAVIT98_" localSheetId="45">#REF!</definedName>
    <definedName name="SENSUPERAVIT98_" localSheetId="56">#REF!</definedName>
    <definedName name="SENSUPERAVIT98_" localSheetId="59">#REF!</definedName>
    <definedName name="SENSUPERAVIT98_" localSheetId="62">#REF!</definedName>
    <definedName name="SENSUPERAVIT98_" localSheetId="78">#REF!</definedName>
    <definedName name="SENSUPERAVIT98_" localSheetId="80">#REF!</definedName>
    <definedName name="SENSUPERAVIT98_" localSheetId="83">#REF!</definedName>
    <definedName name="SENSUPERAVIT98_" localSheetId="86">#REF!</definedName>
    <definedName name="SENSUPERAVIT98_" localSheetId="46">#REF!</definedName>
    <definedName name="SENSUPERAVIT98_" localSheetId="183">#REF!</definedName>
    <definedName name="SENSUPERAVIT98_" localSheetId="41">#REF!</definedName>
    <definedName name="SENSUPERAVIT98_" localSheetId="43">#REF!</definedName>
    <definedName name="SENSUPERAVIT98_">#REF!</definedName>
    <definedName name="SENSUPERAVIT99_" localSheetId="185">#REF!</definedName>
    <definedName name="SENSUPERAVIT99_" localSheetId="188">#REF!</definedName>
    <definedName name="SENSUPERAVIT99_" localSheetId="7">#REF!</definedName>
    <definedName name="SENSUPERAVIT99_" localSheetId="9">#REF!</definedName>
    <definedName name="SENSUPERAVIT99_" localSheetId="22">#REF!</definedName>
    <definedName name="SENSUPERAVIT99_" localSheetId="45">#REF!</definedName>
    <definedName name="SENSUPERAVIT99_" localSheetId="56">#REF!</definedName>
    <definedName name="SENSUPERAVIT99_" localSheetId="59">#REF!</definedName>
    <definedName name="SENSUPERAVIT99_" localSheetId="62">#REF!</definedName>
    <definedName name="SENSUPERAVIT99_" localSheetId="78">#REF!</definedName>
    <definedName name="SENSUPERAVIT99_" localSheetId="80">#REF!</definedName>
    <definedName name="SENSUPERAVIT99_" localSheetId="83">#REF!</definedName>
    <definedName name="SENSUPERAVIT99_" localSheetId="86">#REF!</definedName>
    <definedName name="SENSUPERAVIT99_" localSheetId="46">#REF!</definedName>
    <definedName name="SENSUPERAVIT99_" localSheetId="183">#REF!</definedName>
    <definedName name="SENSUPERAVIT99_" localSheetId="41">#REF!</definedName>
    <definedName name="SENSUPERAVIT99_" localSheetId="43">#REF!</definedName>
    <definedName name="SENSUPERAVIT99_">#REF!</definedName>
    <definedName name="SENTARIFA00_" localSheetId="185">#REF!</definedName>
    <definedName name="SENTARIFA00_" localSheetId="188">#REF!</definedName>
    <definedName name="SENTARIFA00_" localSheetId="7">#REF!</definedName>
    <definedName name="SENTARIFA00_" localSheetId="9">#REF!</definedName>
    <definedName name="SENTARIFA00_" localSheetId="22">#REF!</definedName>
    <definedName name="SENTARIFA00_" localSheetId="45">#REF!</definedName>
    <definedName name="SENTARIFA00_" localSheetId="56">#REF!</definedName>
    <definedName name="SENTARIFA00_" localSheetId="59">#REF!</definedName>
    <definedName name="SENTARIFA00_" localSheetId="62">#REF!</definedName>
    <definedName name="SENTARIFA00_" localSheetId="78">#REF!</definedName>
    <definedName name="SENTARIFA00_" localSheetId="80">#REF!</definedName>
    <definedName name="SENTARIFA00_" localSheetId="83">#REF!</definedName>
    <definedName name="SENTARIFA00_" localSheetId="86">#REF!</definedName>
    <definedName name="SENTARIFA00_" localSheetId="46">#REF!</definedName>
    <definedName name="SENTARIFA00_" localSheetId="183">#REF!</definedName>
    <definedName name="SENTARIFA00_" localSheetId="41">#REF!</definedName>
    <definedName name="SENTARIFA00_" localSheetId="43">#REF!</definedName>
    <definedName name="SENTARIFA00_">#REF!</definedName>
    <definedName name="SENTARIFA93_" localSheetId="185">#REF!</definedName>
    <definedName name="SENTARIFA93_" localSheetId="188">#REF!</definedName>
    <definedName name="SENTARIFA93_" localSheetId="7">#REF!</definedName>
    <definedName name="SENTARIFA93_" localSheetId="9">#REF!</definedName>
    <definedName name="SENTARIFA93_" localSheetId="22">#REF!</definedName>
    <definedName name="SENTARIFA93_" localSheetId="45">#REF!</definedName>
    <definedName name="SENTARIFA93_" localSheetId="56">#REF!</definedName>
    <definedName name="SENTARIFA93_" localSheetId="59">#REF!</definedName>
    <definedName name="SENTARIFA93_" localSheetId="62">#REF!</definedName>
    <definedName name="SENTARIFA93_" localSheetId="78">#REF!</definedName>
    <definedName name="SENTARIFA93_" localSheetId="80">#REF!</definedName>
    <definedName name="SENTARIFA93_" localSheetId="83">#REF!</definedName>
    <definedName name="SENTARIFA93_" localSheetId="86">#REF!</definedName>
    <definedName name="SENTARIFA93_" localSheetId="46">#REF!</definedName>
    <definedName name="SENTARIFA93_" localSheetId="183">#REF!</definedName>
    <definedName name="SENTARIFA93_" localSheetId="41">#REF!</definedName>
    <definedName name="SENTARIFA93_" localSheetId="43">#REF!</definedName>
    <definedName name="SENTARIFA93_">#REF!</definedName>
    <definedName name="SENTARIFA94_" localSheetId="185">#REF!</definedName>
    <definedName name="SENTARIFA94_" localSheetId="188">#REF!</definedName>
    <definedName name="SENTARIFA94_" localSheetId="7">#REF!</definedName>
    <definedName name="SENTARIFA94_" localSheetId="9">#REF!</definedName>
    <definedName name="SENTARIFA94_" localSheetId="22">#REF!</definedName>
    <definedName name="SENTARIFA94_" localSheetId="45">#REF!</definedName>
    <definedName name="SENTARIFA94_" localSheetId="56">#REF!</definedName>
    <definedName name="SENTARIFA94_" localSheetId="59">#REF!</definedName>
    <definedName name="SENTARIFA94_" localSheetId="62">#REF!</definedName>
    <definedName name="SENTARIFA94_" localSheetId="78">#REF!</definedName>
    <definedName name="SENTARIFA94_" localSheetId="80">#REF!</definedName>
    <definedName name="SENTARIFA94_" localSheetId="83">#REF!</definedName>
    <definedName name="SENTARIFA94_" localSheetId="86">#REF!</definedName>
    <definedName name="SENTARIFA94_" localSheetId="46">#REF!</definedName>
    <definedName name="SENTARIFA94_" localSheetId="183">#REF!</definedName>
    <definedName name="SENTARIFA94_" localSheetId="41">#REF!</definedName>
    <definedName name="SENTARIFA94_" localSheetId="43">#REF!</definedName>
    <definedName name="SENTARIFA94_">#REF!</definedName>
    <definedName name="SENTARIFA95_" localSheetId="185">#REF!</definedName>
    <definedName name="SENTARIFA95_" localSheetId="188">#REF!</definedName>
    <definedName name="SENTARIFA95_" localSheetId="7">#REF!</definedName>
    <definedName name="SENTARIFA95_" localSheetId="9">#REF!</definedName>
    <definedName name="SENTARIFA95_" localSheetId="22">#REF!</definedName>
    <definedName name="SENTARIFA95_" localSheetId="45">#REF!</definedName>
    <definedName name="SENTARIFA95_" localSheetId="56">#REF!</definedName>
    <definedName name="SENTARIFA95_" localSheetId="59">#REF!</definedName>
    <definedName name="SENTARIFA95_" localSheetId="62">#REF!</definedName>
    <definedName name="SENTARIFA95_" localSheetId="78">#REF!</definedName>
    <definedName name="SENTARIFA95_" localSheetId="80">#REF!</definedName>
    <definedName name="SENTARIFA95_" localSheetId="83">#REF!</definedName>
    <definedName name="SENTARIFA95_" localSheetId="86">#REF!</definedName>
    <definedName name="SENTARIFA95_" localSheetId="46">#REF!</definedName>
    <definedName name="SENTARIFA95_" localSheetId="183">#REF!</definedName>
    <definedName name="SENTARIFA95_" localSheetId="41">#REF!</definedName>
    <definedName name="SENTARIFA95_" localSheetId="43">#REF!</definedName>
    <definedName name="SENTARIFA95_">#REF!</definedName>
    <definedName name="SENTARIFA96_" localSheetId="185">#REF!</definedName>
    <definedName name="SENTARIFA96_" localSheetId="188">#REF!</definedName>
    <definedName name="SENTARIFA96_" localSheetId="7">#REF!</definedName>
    <definedName name="SENTARIFA96_" localSheetId="9">#REF!</definedName>
    <definedName name="SENTARIFA96_" localSheetId="22">#REF!</definedName>
    <definedName name="SENTARIFA96_" localSheetId="45">#REF!</definedName>
    <definedName name="SENTARIFA96_" localSheetId="56">#REF!</definedName>
    <definedName name="SENTARIFA96_" localSheetId="59">#REF!</definedName>
    <definedName name="SENTARIFA96_" localSheetId="62">#REF!</definedName>
    <definedName name="SENTARIFA96_" localSheetId="78">#REF!</definedName>
    <definedName name="SENTARIFA96_" localSheetId="80">#REF!</definedName>
    <definedName name="SENTARIFA96_" localSheetId="83">#REF!</definedName>
    <definedName name="SENTARIFA96_" localSheetId="86">#REF!</definedName>
    <definedName name="SENTARIFA96_" localSheetId="46">#REF!</definedName>
    <definedName name="SENTARIFA96_" localSheetId="183">#REF!</definedName>
    <definedName name="SENTARIFA96_" localSheetId="41">#REF!</definedName>
    <definedName name="SENTARIFA96_" localSheetId="43">#REF!</definedName>
    <definedName name="SENTARIFA96_">#REF!</definedName>
    <definedName name="SENTARIFA97_" localSheetId="185">#REF!</definedName>
    <definedName name="SENTARIFA97_" localSheetId="188">#REF!</definedName>
    <definedName name="SENTARIFA97_" localSheetId="7">#REF!</definedName>
    <definedName name="SENTARIFA97_" localSheetId="9">#REF!</definedName>
    <definedName name="SENTARIFA97_" localSheetId="22">#REF!</definedName>
    <definedName name="SENTARIFA97_" localSheetId="45">#REF!</definedName>
    <definedName name="SENTARIFA97_" localSheetId="56">#REF!</definedName>
    <definedName name="SENTARIFA97_" localSheetId="59">#REF!</definedName>
    <definedName name="SENTARIFA97_" localSheetId="62">#REF!</definedName>
    <definedName name="SENTARIFA97_" localSheetId="78">#REF!</definedName>
    <definedName name="SENTARIFA97_" localSheetId="80">#REF!</definedName>
    <definedName name="SENTARIFA97_" localSheetId="83">#REF!</definedName>
    <definedName name="SENTARIFA97_" localSheetId="86">#REF!</definedName>
    <definedName name="SENTARIFA97_" localSheetId="46">#REF!</definedName>
    <definedName name="SENTARIFA97_" localSheetId="183">#REF!</definedName>
    <definedName name="SENTARIFA97_" localSheetId="41">#REF!</definedName>
    <definedName name="SENTARIFA97_" localSheetId="43">#REF!</definedName>
    <definedName name="SENTARIFA97_">#REF!</definedName>
    <definedName name="SENTARIFA98_" localSheetId="185">#REF!</definedName>
    <definedName name="SENTARIFA98_" localSheetId="188">#REF!</definedName>
    <definedName name="SENTARIFA98_" localSheetId="7">#REF!</definedName>
    <definedName name="SENTARIFA98_" localSheetId="9">#REF!</definedName>
    <definedName name="SENTARIFA98_" localSheetId="22">#REF!</definedName>
    <definedName name="SENTARIFA98_" localSheetId="45">#REF!</definedName>
    <definedName name="SENTARIFA98_" localSheetId="56">#REF!</definedName>
    <definedName name="SENTARIFA98_" localSheetId="59">#REF!</definedName>
    <definedName name="SENTARIFA98_" localSheetId="62">#REF!</definedName>
    <definedName name="SENTARIFA98_" localSheetId="78">#REF!</definedName>
    <definedName name="SENTARIFA98_" localSheetId="80">#REF!</definedName>
    <definedName name="SENTARIFA98_" localSheetId="83">#REF!</definedName>
    <definedName name="SENTARIFA98_" localSheetId="86">#REF!</definedName>
    <definedName name="SENTARIFA98_" localSheetId="46">#REF!</definedName>
    <definedName name="SENTARIFA98_" localSheetId="183">#REF!</definedName>
    <definedName name="SENTARIFA98_" localSheetId="41">#REF!</definedName>
    <definedName name="SENTARIFA98_" localSheetId="43">#REF!</definedName>
    <definedName name="SENTARIFA98_">#REF!</definedName>
    <definedName name="SENTARIFA99_" localSheetId="185">#REF!</definedName>
    <definedName name="SENTARIFA99_" localSheetId="188">#REF!</definedName>
    <definedName name="SENTARIFA99_" localSheetId="7">#REF!</definedName>
    <definedName name="SENTARIFA99_" localSheetId="9">#REF!</definedName>
    <definedName name="SENTARIFA99_" localSheetId="22">#REF!</definedName>
    <definedName name="SENTARIFA99_" localSheetId="45">#REF!</definedName>
    <definedName name="SENTARIFA99_" localSheetId="56">#REF!</definedName>
    <definedName name="SENTARIFA99_" localSheetId="59">#REF!</definedName>
    <definedName name="SENTARIFA99_" localSheetId="62">#REF!</definedName>
    <definedName name="SENTARIFA99_" localSheetId="78">#REF!</definedName>
    <definedName name="SENTARIFA99_" localSheetId="80">#REF!</definedName>
    <definedName name="SENTARIFA99_" localSheetId="83">#REF!</definedName>
    <definedName name="SENTARIFA99_" localSheetId="86">#REF!</definedName>
    <definedName name="SENTARIFA99_" localSheetId="46">#REF!</definedName>
    <definedName name="SENTARIFA99_" localSheetId="183">#REF!</definedName>
    <definedName name="SENTARIFA99_" localSheetId="41">#REF!</definedName>
    <definedName name="SENTARIFA99_" localSheetId="43">#REF!</definedName>
    <definedName name="SENTARIFA99_">#REF!</definedName>
    <definedName name="SENVARDEM00_" localSheetId="185">#REF!</definedName>
    <definedName name="SENVARDEM00_" localSheetId="188">#REF!</definedName>
    <definedName name="SENVARDEM00_" localSheetId="7">#REF!</definedName>
    <definedName name="SENVARDEM00_" localSheetId="9">#REF!</definedName>
    <definedName name="SENVARDEM00_" localSheetId="22">#REF!</definedName>
    <definedName name="SENVARDEM00_" localSheetId="45">#REF!</definedName>
    <definedName name="SENVARDEM00_" localSheetId="56">#REF!</definedName>
    <definedName name="SENVARDEM00_" localSheetId="59">#REF!</definedName>
    <definedName name="SENVARDEM00_" localSheetId="62">#REF!</definedName>
    <definedName name="SENVARDEM00_" localSheetId="78">#REF!</definedName>
    <definedName name="SENVARDEM00_" localSheetId="80">#REF!</definedName>
    <definedName name="SENVARDEM00_" localSheetId="83">#REF!</definedName>
    <definedName name="SENVARDEM00_" localSheetId="86">#REF!</definedName>
    <definedName name="SENVARDEM00_" localSheetId="46">#REF!</definedName>
    <definedName name="SENVARDEM00_" localSheetId="183">#REF!</definedName>
    <definedName name="SENVARDEM00_" localSheetId="41">#REF!</definedName>
    <definedName name="SENVARDEM00_" localSheetId="43">#REF!</definedName>
    <definedName name="SENVARDEM00_">#REF!</definedName>
    <definedName name="SENVARDEM93_" localSheetId="185">#REF!</definedName>
    <definedName name="SENVARDEM93_" localSheetId="188">#REF!</definedName>
    <definedName name="SENVARDEM93_" localSheetId="7">#REF!</definedName>
    <definedName name="SENVARDEM93_" localSheetId="9">#REF!</definedName>
    <definedName name="SENVARDEM93_" localSheetId="22">#REF!</definedName>
    <definedName name="SENVARDEM93_" localSheetId="45">#REF!</definedName>
    <definedName name="SENVARDEM93_" localSheetId="56">#REF!</definedName>
    <definedName name="SENVARDEM93_" localSheetId="59">#REF!</definedName>
    <definedName name="SENVARDEM93_" localSheetId="62">#REF!</definedName>
    <definedName name="SENVARDEM93_" localSheetId="78">#REF!</definedName>
    <definedName name="SENVARDEM93_" localSheetId="80">#REF!</definedName>
    <definedName name="SENVARDEM93_" localSheetId="83">#REF!</definedName>
    <definedName name="SENVARDEM93_" localSheetId="86">#REF!</definedName>
    <definedName name="SENVARDEM93_" localSheetId="46">#REF!</definedName>
    <definedName name="SENVARDEM93_" localSheetId="183">#REF!</definedName>
    <definedName name="SENVARDEM93_" localSheetId="41">#REF!</definedName>
    <definedName name="SENVARDEM93_" localSheetId="43">#REF!</definedName>
    <definedName name="SENVARDEM93_">#REF!</definedName>
    <definedName name="SENVARDEM94_" localSheetId="185">#REF!</definedName>
    <definedName name="SENVARDEM94_" localSheetId="188">#REF!</definedName>
    <definedName name="SENVARDEM94_" localSheetId="7">#REF!</definedName>
    <definedName name="SENVARDEM94_" localSheetId="9">#REF!</definedName>
    <definedName name="SENVARDEM94_" localSheetId="22">#REF!</definedName>
    <definedName name="SENVARDEM94_" localSheetId="45">#REF!</definedName>
    <definedName name="SENVARDEM94_" localSheetId="56">#REF!</definedName>
    <definedName name="SENVARDEM94_" localSheetId="59">#REF!</definedName>
    <definedName name="SENVARDEM94_" localSheetId="62">#REF!</definedName>
    <definedName name="SENVARDEM94_" localSheetId="78">#REF!</definedName>
    <definedName name="SENVARDEM94_" localSheetId="80">#REF!</definedName>
    <definedName name="SENVARDEM94_" localSheetId="83">#REF!</definedName>
    <definedName name="SENVARDEM94_" localSheetId="86">#REF!</definedName>
    <definedName name="SENVARDEM94_" localSheetId="46">#REF!</definedName>
    <definedName name="SENVARDEM94_" localSheetId="183">#REF!</definedName>
    <definedName name="SENVARDEM94_" localSheetId="41">#REF!</definedName>
    <definedName name="SENVARDEM94_" localSheetId="43">#REF!</definedName>
    <definedName name="SENVARDEM94_">#REF!</definedName>
    <definedName name="SENVARDEM95_" localSheetId="185">#REF!</definedName>
    <definedName name="SENVARDEM95_" localSheetId="188">#REF!</definedName>
    <definedName name="SENVARDEM95_" localSheetId="7">#REF!</definedName>
    <definedName name="SENVARDEM95_" localSheetId="9">#REF!</definedName>
    <definedName name="SENVARDEM95_" localSheetId="22">#REF!</definedName>
    <definedName name="SENVARDEM95_" localSheetId="45">#REF!</definedName>
    <definedName name="SENVARDEM95_" localSheetId="56">#REF!</definedName>
    <definedName name="SENVARDEM95_" localSheetId="59">#REF!</definedName>
    <definedName name="SENVARDEM95_" localSheetId="62">#REF!</definedName>
    <definedName name="SENVARDEM95_" localSheetId="78">#REF!</definedName>
    <definedName name="SENVARDEM95_" localSheetId="80">#REF!</definedName>
    <definedName name="SENVARDEM95_" localSheetId="83">#REF!</definedName>
    <definedName name="SENVARDEM95_" localSheetId="86">#REF!</definedName>
    <definedName name="SENVARDEM95_" localSheetId="46">#REF!</definedName>
    <definedName name="SENVARDEM95_" localSheetId="183">#REF!</definedName>
    <definedName name="SENVARDEM95_" localSheetId="41">#REF!</definedName>
    <definedName name="SENVARDEM95_" localSheetId="43">#REF!</definedName>
    <definedName name="SENVARDEM95_">#REF!</definedName>
    <definedName name="SENVARDEM96_" localSheetId="185">#REF!</definedName>
    <definedName name="SENVARDEM96_" localSheetId="188">#REF!</definedName>
    <definedName name="SENVARDEM96_" localSheetId="7">#REF!</definedName>
    <definedName name="SENVARDEM96_" localSheetId="9">#REF!</definedName>
    <definedName name="SENVARDEM96_" localSheetId="22">#REF!</definedName>
    <definedName name="SENVARDEM96_" localSheetId="45">#REF!</definedName>
    <definedName name="SENVARDEM96_" localSheetId="56">#REF!</definedName>
    <definedName name="SENVARDEM96_" localSheetId="59">#REF!</definedName>
    <definedName name="SENVARDEM96_" localSheetId="62">#REF!</definedName>
    <definedName name="SENVARDEM96_" localSheetId="78">#REF!</definedName>
    <definedName name="SENVARDEM96_" localSheetId="80">#REF!</definedName>
    <definedName name="SENVARDEM96_" localSheetId="83">#REF!</definedName>
    <definedName name="SENVARDEM96_" localSheetId="86">#REF!</definedName>
    <definedName name="SENVARDEM96_" localSheetId="46">#REF!</definedName>
    <definedName name="SENVARDEM96_" localSheetId="183">#REF!</definedName>
    <definedName name="SENVARDEM96_" localSheetId="41">#REF!</definedName>
    <definedName name="SENVARDEM96_" localSheetId="43">#REF!</definedName>
    <definedName name="SENVARDEM96_">#REF!</definedName>
    <definedName name="SENVARDEM97_" localSheetId="185">#REF!</definedName>
    <definedName name="SENVARDEM97_" localSheetId="188">#REF!</definedName>
    <definedName name="SENVARDEM97_" localSheetId="7">#REF!</definedName>
    <definedName name="SENVARDEM97_" localSheetId="9">#REF!</definedName>
    <definedName name="SENVARDEM97_" localSheetId="22">#REF!</definedName>
    <definedName name="SENVARDEM97_" localSheetId="45">#REF!</definedName>
    <definedName name="SENVARDEM97_" localSheetId="56">#REF!</definedName>
    <definedName name="SENVARDEM97_" localSheetId="59">#REF!</definedName>
    <definedName name="SENVARDEM97_" localSheetId="62">#REF!</definedName>
    <definedName name="SENVARDEM97_" localSheetId="78">#REF!</definedName>
    <definedName name="SENVARDEM97_" localSheetId="80">#REF!</definedName>
    <definedName name="SENVARDEM97_" localSheetId="83">#REF!</definedName>
    <definedName name="SENVARDEM97_" localSheetId="86">#REF!</definedName>
    <definedName name="SENVARDEM97_" localSheetId="46">#REF!</definedName>
    <definedName name="SENVARDEM97_" localSheetId="183">#REF!</definedName>
    <definedName name="SENVARDEM97_" localSheetId="41">#REF!</definedName>
    <definedName name="SENVARDEM97_" localSheetId="43">#REF!</definedName>
    <definedName name="SENVARDEM97_">#REF!</definedName>
    <definedName name="SENVARDEM98_" localSheetId="185">#REF!</definedName>
    <definedName name="SENVARDEM98_" localSheetId="188">#REF!</definedName>
    <definedName name="SENVARDEM98_" localSheetId="7">#REF!</definedName>
    <definedName name="SENVARDEM98_" localSheetId="9">#REF!</definedName>
    <definedName name="SENVARDEM98_" localSheetId="22">#REF!</definedName>
    <definedName name="SENVARDEM98_" localSheetId="45">#REF!</definedName>
    <definedName name="SENVARDEM98_" localSheetId="56">#REF!</definedName>
    <definedName name="SENVARDEM98_" localSheetId="59">#REF!</definedName>
    <definedName name="SENVARDEM98_" localSheetId="62">#REF!</definedName>
    <definedName name="SENVARDEM98_" localSheetId="78">#REF!</definedName>
    <definedName name="SENVARDEM98_" localSheetId="80">#REF!</definedName>
    <definedName name="SENVARDEM98_" localSheetId="83">#REF!</definedName>
    <definedName name="SENVARDEM98_" localSheetId="86">#REF!</definedName>
    <definedName name="SENVARDEM98_" localSheetId="46">#REF!</definedName>
    <definedName name="SENVARDEM98_" localSheetId="183">#REF!</definedName>
    <definedName name="SENVARDEM98_" localSheetId="41">#REF!</definedName>
    <definedName name="SENVARDEM98_" localSheetId="43">#REF!</definedName>
    <definedName name="SENVARDEM98_">#REF!</definedName>
    <definedName name="SENVARDEM99_" localSheetId="185">#REF!</definedName>
    <definedName name="SENVARDEM99_" localSheetId="188">#REF!</definedName>
    <definedName name="SENVARDEM99_" localSheetId="7">#REF!</definedName>
    <definedName name="SENVARDEM99_" localSheetId="9">#REF!</definedName>
    <definedName name="SENVARDEM99_" localSheetId="22">#REF!</definedName>
    <definedName name="SENVARDEM99_" localSheetId="45">#REF!</definedName>
    <definedName name="SENVARDEM99_" localSheetId="56">#REF!</definedName>
    <definedName name="SENVARDEM99_" localSheetId="59">#REF!</definedName>
    <definedName name="SENVARDEM99_" localSheetId="62">#REF!</definedName>
    <definedName name="SENVARDEM99_" localSheetId="78">#REF!</definedName>
    <definedName name="SENVARDEM99_" localSheetId="80">#REF!</definedName>
    <definedName name="SENVARDEM99_" localSheetId="83">#REF!</definedName>
    <definedName name="SENVARDEM99_" localSheetId="86">#REF!</definedName>
    <definedName name="SENVARDEM99_" localSheetId="46">#REF!</definedName>
    <definedName name="SENVARDEM99_" localSheetId="183">#REF!</definedName>
    <definedName name="SENVARDEM99_" localSheetId="41">#REF!</definedName>
    <definedName name="SENVARDEM99_" localSheetId="43">#REF!</definedName>
    <definedName name="SENVARDEM99_">#REF!</definedName>
    <definedName name="SENVENTAS00_" localSheetId="185">#REF!</definedName>
    <definedName name="SENVENTAS00_" localSheetId="188">#REF!</definedName>
    <definedName name="SENVENTAS00_" localSheetId="7">#REF!</definedName>
    <definedName name="SENVENTAS00_" localSheetId="9">#REF!</definedName>
    <definedName name="SENVENTAS00_" localSheetId="22">#REF!</definedName>
    <definedName name="SENVENTAS00_" localSheetId="45">#REF!</definedName>
    <definedName name="SENVENTAS00_" localSheetId="56">#REF!</definedName>
    <definedName name="SENVENTAS00_" localSheetId="59">#REF!</definedName>
    <definedName name="SENVENTAS00_" localSheetId="62">#REF!</definedName>
    <definedName name="SENVENTAS00_" localSheetId="78">#REF!</definedName>
    <definedName name="SENVENTAS00_" localSheetId="80">#REF!</definedName>
    <definedName name="SENVENTAS00_" localSheetId="83">#REF!</definedName>
    <definedName name="SENVENTAS00_" localSheetId="86">#REF!</definedName>
    <definedName name="SENVENTAS00_" localSheetId="46">#REF!</definedName>
    <definedName name="SENVENTAS00_" localSheetId="183">#REF!</definedName>
    <definedName name="SENVENTAS00_" localSheetId="41">#REF!</definedName>
    <definedName name="SENVENTAS00_" localSheetId="43">#REF!</definedName>
    <definedName name="SENVENTAS00_">#REF!</definedName>
    <definedName name="SENVENTAS93_" localSheetId="185">#REF!</definedName>
    <definedName name="SENVENTAS93_" localSheetId="188">#REF!</definedName>
    <definedName name="SENVENTAS93_" localSheetId="7">#REF!</definedName>
    <definedName name="SENVENTAS93_" localSheetId="9">#REF!</definedName>
    <definedName name="SENVENTAS93_" localSheetId="22">#REF!</definedName>
    <definedName name="SENVENTAS93_" localSheetId="45">#REF!</definedName>
    <definedName name="SENVENTAS93_" localSheetId="56">#REF!</definedName>
    <definedName name="SENVENTAS93_" localSheetId="59">#REF!</definedName>
    <definedName name="SENVENTAS93_" localSheetId="62">#REF!</definedName>
    <definedName name="SENVENTAS93_" localSheetId="78">#REF!</definedName>
    <definedName name="SENVENTAS93_" localSheetId="80">#REF!</definedName>
    <definedName name="SENVENTAS93_" localSheetId="83">#REF!</definedName>
    <definedName name="SENVENTAS93_" localSheetId="86">#REF!</definedName>
    <definedName name="SENVENTAS93_" localSheetId="46">#REF!</definedName>
    <definedName name="SENVENTAS93_" localSheetId="183">#REF!</definedName>
    <definedName name="SENVENTAS93_" localSheetId="41">#REF!</definedName>
    <definedName name="SENVENTAS93_" localSheetId="43">#REF!</definedName>
    <definedName name="SENVENTAS93_">#REF!</definedName>
    <definedName name="SENVENTAS94_" localSheetId="185">#REF!</definedName>
    <definedName name="SENVENTAS94_" localSheetId="188">#REF!</definedName>
    <definedName name="SENVENTAS94_" localSheetId="7">#REF!</definedName>
    <definedName name="SENVENTAS94_" localSheetId="9">#REF!</definedName>
    <definedName name="SENVENTAS94_" localSheetId="22">#REF!</definedName>
    <definedName name="SENVENTAS94_" localSheetId="45">#REF!</definedName>
    <definedName name="SENVENTAS94_" localSheetId="56">#REF!</definedName>
    <definedName name="SENVENTAS94_" localSheetId="59">#REF!</definedName>
    <definedName name="SENVENTAS94_" localSheetId="62">#REF!</definedName>
    <definedName name="SENVENTAS94_" localSheetId="78">#REF!</definedName>
    <definedName name="SENVENTAS94_" localSheetId="80">#REF!</definedName>
    <definedName name="SENVENTAS94_" localSheetId="83">#REF!</definedName>
    <definedName name="SENVENTAS94_" localSheetId="86">#REF!</definedName>
    <definedName name="SENVENTAS94_" localSheetId="46">#REF!</definedName>
    <definedName name="SENVENTAS94_" localSheetId="183">#REF!</definedName>
    <definedName name="SENVENTAS94_" localSheetId="41">#REF!</definedName>
    <definedName name="SENVENTAS94_" localSheetId="43">#REF!</definedName>
    <definedName name="SENVENTAS94_">#REF!</definedName>
    <definedName name="SENVENTAS95_" localSheetId="185">#REF!</definedName>
    <definedName name="SENVENTAS95_" localSheetId="188">#REF!</definedName>
    <definedName name="SENVENTAS95_" localSheetId="7">#REF!</definedName>
    <definedName name="SENVENTAS95_" localSheetId="9">#REF!</definedName>
    <definedName name="SENVENTAS95_" localSheetId="22">#REF!</definedName>
    <definedName name="SENVENTAS95_" localSheetId="45">#REF!</definedName>
    <definedName name="SENVENTAS95_" localSheetId="56">#REF!</definedName>
    <definedName name="SENVENTAS95_" localSheetId="59">#REF!</definedName>
    <definedName name="SENVENTAS95_" localSheetId="62">#REF!</definedName>
    <definedName name="SENVENTAS95_" localSheetId="78">#REF!</definedName>
    <definedName name="SENVENTAS95_" localSheetId="80">#REF!</definedName>
    <definedName name="SENVENTAS95_" localSheetId="83">#REF!</definedName>
    <definedName name="SENVENTAS95_" localSheetId="86">#REF!</definedName>
    <definedName name="SENVENTAS95_" localSheetId="46">#REF!</definedName>
    <definedName name="SENVENTAS95_" localSheetId="183">#REF!</definedName>
    <definedName name="SENVENTAS95_" localSheetId="41">#REF!</definedName>
    <definedName name="SENVENTAS95_" localSheetId="43">#REF!</definedName>
    <definedName name="SENVENTAS95_">#REF!</definedName>
    <definedName name="SENVENTAS96_" localSheetId="185">#REF!</definedName>
    <definedName name="SENVENTAS96_" localSheetId="188">#REF!</definedName>
    <definedName name="SENVENTAS96_" localSheetId="7">#REF!</definedName>
    <definedName name="SENVENTAS96_" localSheetId="9">#REF!</definedName>
    <definedName name="SENVENTAS96_" localSheetId="22">#REF!</definedName>
    <definedName name="SENVENTAS96_" localSheetId="45">#REF!</definedName>
    <definedName name="SENVENTAS96_" localSheetId="56">#REF!</definedName>
    <definedName name="SENVENTAS96_" localSheetId="59">#REF!</definedName>
    <definedName name="SENVENTAS96_" localSheetId="62">#REF!</definedName>
    <definedName name="SENVENTAS96_" localSheetId="78">#REF!</definedName>
    <definedName name="SENVENTAS96_" localSheetId="80">#REF!</definedName>
    <definedName name="SENVENTAS96_" localSheetId="83">#REF!</definedName>
    <definedName name="SENVENTAS96_" localSheetId="86">#REF!</definedName>
    <definedName name="SENVENTAS96_" localSheetId="46">#REF!</definedName>
    <definedName name="SENVENTAS96_" localSheetId="183">#REF!</definedName>
    <definedName name="SENVENTAS96_" localSheetId="41">#REF!</definedName>
    <definedName name="SENVENTAS96_" localSheetId="43">#REF!</definedName>
    <definedName name="SENVENTAS96_">#REF!</definedName>
    <definedName name="SENVENTAS97_" localSheetId="185">#REF!</definedName>
    <definedName name="SENVENTAS97_" localSheetId="188">#REF!</definedName>
    <definedName name="SENVENTAS97_" localSheetId="7">#REF!</definedName>
    <definedName name="SENVENTAS97_" localSheetId="9">#REF!</definedName>
    <definedName name="SENVENTAS97_" localSheetId="22">#REF!</definedName>
    <definedName name="SENVENTAS97_" localSheetId="45">#REF!</definedName>
    <definedName name="SENVENTAS97_" localSheetId="56">#REF!</definedName>
    <definedName name="SENVENTAS97_" localSheetId="59">#REF!</definedName>
    <definedName name="SENVENTAS97_" localSheetId="62">#REF!</definedName>
    <definedName name="SENVENTAS97_" localSheetId="78">#REF!</definedName>
    <definedName name="SENVENTAS97_" localSheetId="80">#REF!</definedName>
    <definedName name="SENVENTAS97_" localSheetId="83">#REF!</definedName>
    <definedName name="SENVENTAS97_" localSheetId="86">#REF!</definedName>
    <definedName name="SENVENTAS97_" localSheetId="46">#REF!</definedName>
    <definedName name="SENVENTAS97_" localSheetId="183">#REF!</definedName>
    <definedName name="SENVENTAS97_" localSheetId="41">#REF!</definedName>
    <definedName name="SENVENTAS97_" localSheetId="43">#REF!</definedName>
    <definedName name="SENVENTAS97_">#REF!</definedName>
    <definedName name="SENVENTAS98_" localSheetId="185">#REF!</definedName>
    <definedName name="SENVENTAS98_" localSheetId="188">#REF!</definedName>
    <definedName name="SENVENTAS98_" localSheetId="7">#REF!</definedName>
    <definedName name="SENVENTAS98_" localSheetId="9">#REF!</definedName>
    <definedName name="SENVENTAS98_" localSheetId="22">#REF!</definedName>
    <definedName name="SENVENTAS98_" localSheetId="45">#REF!</definedName>
    <definedName name="SENVENTAS98_" localSheetId="56">#REF!</definedName>
    <definedName name="SENVENTAS98_" localSheetId="59">#REF!</definedName>
    <definedName name="SENVENTAS98_" localSheetId="62">#REF!</definedName>
    <definedName name="SENVENTAS98_" localSheetId="78">#REF!</definedName>
    <definedName name="SENVENTAS98_" localSheetId="80">#REF!</definedName>
    <definedName name="SENVENTAS98_" localSheetId="83">#REF!</definedName>
    <definedName name="SENVENTAS98_" localSheetId="86">#REF!</definedName>
    <definedName name="SENVENTAS98_" localSheetId="46">#REF!</definedName>
    <definedName name="SENVENTAS98_" localSheetId="183">#REF!</definedName>
    <definedName name="SENVENTAS98_" localSheetId="41">#REF!</definedName>
    <definedName name="SENVENTAS98_" localSheetId="43">#REF!</definedName>
    <definedName name="SENVENTAS98_">#REF!</definedName>
    <definedName name="SENVENTAS99_" localSheetId="185">#REF!</definedName>
    <definedName name="SENVENTAS99_" localSheetId="188">#REF!</definedName>
    <definedName name="SENVENTAS99_" localSheetId="7">#REF!</definedName>
    <definedName name="SENVENTAS99_" localSheetId="9">#REF!</definedName>
    <definedName name="SENVENTAS99_" localSheetId="22">#REF!</definedName>
    <definedName name="SENVENTAS99_" localSheetId="45">#REF!</definedName>
    <definedName name="SENVENTAS99_" localSheetId="56">#REF!</definedName>
    <definedName name="SENVENTAS99_" localSheetId="59">#REF!</definedName>
    <definedName name="SENVENTAS99_" localSheetId="62">#REF!</definedName>
    <definedName name="SENVENTAS99_" localSheetId="78">#REF!</definedName>
    <definedName name="SENVENTAS99_" localSheetId="80">#REF!</definedName>
    <definedName name="SENVENTAS99_" localSheetId="83">#REF!</definedName>
    <definedName name="SENVENTAS99_" localSheetId="86">#REF!</definedName>
    <definedName name="SENVENTAS99_" localSheetId="46">#REF!</definedName>
    <definedName name="SENVENTAS99_" localSheetId="183">#REF!</definedName>
    <definedName name="SENVENTAS99_" localSheetId="41">#REF!</definedName>
    <definedName name="SENVENTAS99_" localSheetId="43">#REF!</definedName>
    <definedName name="SENVENTAS99_">#REF!</definedName>
    <definedName name="Sep" localSheetId="187">#REF!</definedName>
    <definedName name="Sep" localSheetId="188">#REF!</definedName>
    <definedName name="Sep" localSheetId="7">#REF!</definedName>
    <definedName name="Sep" localSheetId="9">#REF!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45">#REF!</definedName>
    <definedName name="Sep" localSheetId="54">#REF!</definedName>
    <definedName name="Sep" localSheetId="46">#REF!</definedName>
    <definedName name="Sep" localSheetId="41">#REF!</definedName>
    <definedName name="Sep" localSheetId="43">#REF!</definedName>
    <definedName name="Sep">#REF!</definedName>
    <definedName name="SEP._89" localSheetId="7">#REF!</definedName>
    <definedName name="SEP._89" localSheetId="22">#REF!</definedName>
    <definedName name="SEP._89" localSheetId="32">#REF!</definedName>
    <definedName name="SEP._89" localSheetId="34">#REF!</definedName>
    <definedName name="SEP._89" localSheetId="36">#REF!</definedName>
    <definedName name="SEP._89" localSheetId="39">#REF!</definedName>
    <definedName name="SEP._89" localSheetId="45">#REF!</definedName>
    <definedName name="SEP._89" localSheetId="46">#REF!</definedName>
    <definedName name="SEP._89" localSheetId="37">#REF!</definedName>
    <definedName name="SEP._89" localSheetId="38">#REF!</definedName>
    <definedName name="SEP._89" localSheetId="40">#REF!</definedName>
    <definedName name="SEP._89" localSheetId="33">#REF!</definedName>
    <definedName name="SEP._89" localSheetId="35">#REF!</definedName>
    <definedName name="SEP._89" localSheetId="41">#REF!</definedName>
    <definedName name="SEP._89" localSheetId="43">#REF!</definedName>
    <definedName name="SEP._89">#REF!</definedName>
    <definedName name="serie" localSheetId="7">#REF!</definedName>
    <definedName name="serie" localSheetId="22">#REF!</definedName>
    <definedName name="serie" localSheetId="32">#REF!</definedName>
    <definedName name="serie" localSheetId="34">#REF!</definedName>
    <definedName name="serie" localSheetId="36">#REF!</definedName>
    <definedName name="serie" localSheetId="39">#REF!</definedName>
    <definedName name="serie" localSheetId="45">#REF!</definedName>
    <definedName name="serie" localSheetId="46">#REF!</definedName>
    <definedName name="serie" localSheetId="37">#REF!</definedName>
    <definedName name="serie" localSheetId="38">#REF!</definedName>
    <definedName name="serie" localSheetId="40">#REF!</definedName>
    <definedName name="serie" localSheetId="33">#REF!</definedName>
    <definedName name="serie" localSheetId="35">#REF!</definedName>
    <definedName name="serie" localSheetId="41">#REF!</definedName>
    <definedName name="serie" localSheetId="43">#REF!</definedName>
    <definedName name="serie">#REF!</definedName>
    <definedName name="SERV.GRALES" localSheetId="22" hidden="1">#REF!</definedName>
    <definedName name="SERV.GRALES" localSheetId="46" hidden="1">#REF!</definedName>
    <definedName name="SERV.GRALES" hidden="1">#REF!</definedName>
    <definedName name="Servicio_deuda_externa_amortizaciones" localSheetId="7">OFFSET(#REF!,0,0,COUNT(#REF!))</definedName>
    <definedName name="Servicio_deuda_externa_amortizaciones" localSheetId="22">OFFSET(#REF!,0,0,COUNT(#REF!))</definedName>
    <definedName name="Servicio_deuda_externa_amortizaciones" localSheetId="41">OFFSET(#REF!,0,0,COUNT(#REF!))</definedName>
    <definedName name="Servicio_deuda_externa_amortizaciones" localSheetId="43">OFFSET(#REF!,0,0,COUNT(#REF!))</definedName>
    <definedName name="Servicio_deuda_externa_amortizaciones">OFFSET(#REF!,0,0,COUNT(#REF!))</definedName>
    <definedName name="Servicio_deuda_externa_año" localSheetId="7">OFFSET(#REF!,0,0,COUNT(#REF!))</definedName>
    <definedName name="Servicio_deuda_externa_año" localSheetId="22">OFFSET(#REF!,0,0,COUNT(#REF!))</definedName>
    <definedName name="Servicio_deuda_externa_año" localSheetId="41">OFFSET(#REF!,0,0,COUNT(#REF!))</definedName>
    <definedName name="Servicio_deuda_externa_año" localSheetId="43">OFFSET(#REF!,0,0,COUNT(#REF!))</definedName>
    <definedName name="Servicio_deuda_externa_año">OFFSET(#REF!,0,0,COUNT(#REF!))</definedName>
    <definedName name="Servicio_deuda_externa_intereses" localSheetId="7">OFFSET(#REF!,0,0,COUNT(#REF!))</definedName>
    <definedName name="Servicio_deuda_externa_intereses" localSheetId="22">OFFSET(#REF!,0,0,COUNT(#REF!))</definedName>
    <definedName name="Servicio_deuda_externa_intereses" localSheetId="41">OFFSET(#REF!,0,0,COUNT(#REF!))</definedName>
    <definedName name="Servicio_deuda_externa_intereses" localSheetId="43">OFFSET(#REF!,0,0,COUNT(#REF!))</definedName>
    <definedName name="Servicio_deuda_externa_intereses">OFFSET(#REF!,0,0,COUNT(#REF!))</definedName>
    <definedName name="Servicio_deuda_externa_total" localSheetId="7">OFFSET(#REF!,0,0,COUNT(#REF!))</definedName>
    <definedName name="Servicio_deuda_externa_total" localSheetId="22">OFFSET(#REF!,0,0,COUNT(#REF!))</definedName>
    <definedName name="Servicio_deuda_externa_total" localSheetId="41">OFFSET(#REF!,0,0,COUNT(#REF!))</definedName>
    <definedName name="Servicio_deuda_externa_total" localSheetId="43">OFFSET(#REF!,0,0,COUNT(#REF!))</definedName>
    <definedName name="Servicio_deuda_externa_total">OFFSET(#REF!,0,0,COUNT(#REF!))</definedName>
    <definedName name="Servicio_deuda_interna_amortizaciones" localSheetId="7">OFFSET(#REF!,0,0,COUNT(#REF!))</definedName>
    <definedName name="Servicio_deuda_interna_amortizaciones" localSheetId="22">OFFSET(#REF!,0,0,COUNT(#REF!))</definedName>
    <definedName name="Servicio_deuda_interna_amortizaciones" localSheetId="41">OFFSET(#REF!,0,0,COUNT(#REF!))</definedName>
    <definedName name="Servicio_deuda_interna_amortizaciones" localSheetId="43">OFFSET(#REF!,0,0,COUNT(#REF!))</definedName>
    <definedName name="Servicio_deuda_interna_amortizaciones">OFFSET(#REF!,0,0,COUNT(#REF!))</definedName>
    <definedName name="Servicio_deuda_interna_año" localSheetId="7">OFFSET(#REF!,0,0,COUNT(#REF!))</definedName>
    <definedName name="Servicio_deuda_interna_año" localSheetId="22">OFFSET(#REF!,0,0,COUNT(#REF!))</definedName>
    <definedName name="Servicio_deuda_interna_año" localSheetId="41">OFFSET(#REF!,0,0,COUNT(#REF!))</definedName>
    <definedName name="Servicio_deuda_interna_año" localSheetId="43">OFFSET(#REF!,0,0,COUNT(#REF!))</definedName>
    <definedName name="Servicio_deuda_interna_año">OFFSET(#REF!,0,0,COUNT(#REF!))</definedName>
    <definedName name="Servicio_deuda_interna_intereses" localSheetId="7">OFFSET(#REF!,0,0,COUNT(#REF!))</definedName>
    <definedName name="Servicio_deuda_interna_intereses" localSheetId="22">OFFSET(#REF!,0,0,COUNT(#REF!))</definedName>
    <definedName name="Servicio_deuda_interna_intereses" localSheetId="41">OFFSET(#REF!,0,0,COUNT(#REF!))</definedName>
    <definedName name="Servicio_deuda_interna_intereses" localSheetId="43">OFFSET(#REF!,0,0,COUNT(#REF!))</definedName>
    <definedName name="Servicio_deuda_interna_intereses">OFFSET(#REF!,0,0,COUNT(#REF!))</definedName>
    <definedName name="Servicio_deuda_interna_total" localSheetId="7">OFFSET(#REF!,0,0,COUNT(#REF!))</definedName>
    <definedName name="Servicio_deuda_interna_total" localSheetId="22">OFFSET(#REF!,0,0,COUNT(#REF!))</definedName>
    <definedName name="Servicio_deuda_interna_total" localSheetId="41">OFFSET(#REF!,0,0,COUNT(#REF!))</definedName>
    <definedName name="Servicio_deuda_interna_total" localSheetId="43">OFFSET(#REF!,0,0,COUNT(#REF!))</definedName>
    <definedName name="Servicio_deuda_interna_total">OFFSET(#REF!,0,0,COUNT(#REF!))</definedName>
    <definedName name="Servicio_deuda_total_amortizaciones" localSheetId="7">OFFSET(#REF!,0,0,COUNT(#REF!))</definedName>
    <definedName name="Servicio_deuda_total_amortizaciones" localSheetId="22">OFFSET(#REF!,0,0,COUNT(#REF!))</definedName>
    <definedName name="Servicio_deuda_total_amortizaciones" localSheetId="41">OFFSET(#REF!,0,0,COUNT(#REF!))</definedName>
    <definedName name="Servicio_deuda_total_amortizaciones" localSheetId="43">OFFSET(#REF!,0,0,COUNT(#REF!))</definedName>
    <definedName name="Servicio_deuda_total_amortizaciones">OFFSET(#REF!,0,0,COUNT(#REF!))</definedName>
    <definedName name="Servicio_deuda_total_año" localSheetId="7">OFFSET(#REF!,0,0,COUNT(#REF!))</definedName>
    <definedName name="Servicio_deuda_total_año" localSheetId="22">OFFSET(#REF!,0,0,COUNT(#REF!))</definedName>
    <definedName name="Servicio_deuda_total_año" localSheetId="41">OFFSET(#REF!,0,0,COUNT(#REF!))</definedName>
    <definedName name="Servicio_deuda_total_año" localSheetId="43">OFFSET(#REF!,0,0,COUNT(#REF!))</definedName>
    <definedName name="Servicio_deuda_total_año">OFFSET(#REF!,0,0,COUNT(#REF!))</definedName>
    <definedName name="Servicio_deuda_total_intereses" localSheetId="7">OFFSET(#REF!,0,0,COUNT(#REF!))</definedName>
    <definedName name="Servicio_deuda_total_intereses" localSheetId="22">OFFSET(#REF!,0,0,COUNT(#REF!))</definedName>
    <definedName name="Servicio_deuda_total_intereses" localSheetId="41">OFFSET(#REF!,0,0,COUNT(#REF!))</definedName>
    <definedName name="Servicio_deuda_total_intereses" localSheetId="43">OFFSET(#REF!,0,0,COUNT(#REF!))</definedName>
    <definedName name="Servicio_deuda_total_intereses">OFFSET(#REF!,0,0,COUNT(#REF!))</definedName>
    <definedName name="Servicio_deuda_total_total" localSheetId="7">OFFSET(#REF!,0,0,COUNT(#REF!))</definedName>
    <definedName name="Servicio_deuda_total_total" localSheetId="22">OFFSET(#REF!,0,0,COUNT(#REF!))</definedName>
    <definedName name="Servicio_deuda_total_total" localSheetId="41">OFFSET(#REF!,0,0,COUNT(#REF!))</definedName>
    <definedName name="Servicio_deuda_total_total" localSheetId="43">OFFSET(#REF!,0,0,COUNT(#REF!))</definedName>
    <definedName name="Servicio_deuda_total_total">OFFSET(#REF!,0,0,COUNT(#REF!))</definedName>
    <definedName name="Servicio_externaSección_subtítulo_etiqueta" localSheetId="7">#REF!</definedName>
    <definedName name="Servicio_externaSección_subtítulo_etiqueta" localSheetId="22">#REF!</definedName>
    <definedName name="Servicio_externaSección_subtítulo_etiqueta" localSheetId="41">#REF!</definedName>
    <definedName name="Servicio_externaSección_subtítulo_etiqueta" localSheetId="43">#REF!</definedName>
    <definedName name="Servicio_externaSección_subtítulo_etiqueta">#REF!</definedName>
    <definedName name="Servicio_externaSección_título_etiqueta" localSheetId="7">#REF!</definedName>
    <definedName name="Servicio_externaSección_título_etiqueta" localSheetId="22">#REF!</definedName>
    <definedName name="Servicio_externaSección_título_etiqueta" localSheetId="41">#REF!</definedName>
    <definedName name="Servicio_externaSección_título_etiqueta" localSheetId="43">#REF!</definedName>
    <definedName name="Servicio_externaSección_título_etiqueta">#REF!</definedName>
    <definedName name="Servicio_internaColumna_título_amortizaciones" localSheetId="7">#REF!</definedName>
    <definedName name="Servicio_internaColumna_título_amortizaciones" localSheetId="22">#REF!</definedName>
    <definedName name="Servicio_internaColumna_título_amortizaciones" localSheetId="41">#REF!</definedName>
    <definedName name="Servicio_internaColumna_título_amortizaciones" localSheetId="43">#REF!</definedName>
    <definedName name="Servicio_internaColumna_título_amortizaciones">#REF!</definedName>
    <definedName name="Servicio_internaColumna_título_intereses" localSheetId="7">#REF!</definedName>
    <definedName name="Servicio_internaColumna_título_intereses" localSheetId="22">#REF!</definedName>
    <definedName name="Servicio_internaColumna_título_intereses" localSheetId="41">#REF!</definedName>
    <definedName name="Servicio_internaColumna_título_intereses" localSheetId="43">#REF!</definedName>
    <definedName name="Servicio_internaColumna_título_intereses">#REF!</definedName>
    <definedName name="Servicio_internaColumna_título_total" localSheetId="7">#REF!</definedName>
    <definedName name="Servicio_internaColumna_título_total" localSheetId="22">#REF!</definedName>
    <definedName name="Servicio_internaColumna_título_total" localSheetId="41">#REF!</definedName>
    <definedName name="Servicio_internaColumna_título_total" localSheetId="43">#REF!</definedName>
    <definedName name="Servicio_internaColumna_título_total">#REF!</definedName>
    <definedName name="Servicio_internaFechas_etiqueta" localSheetId="7">#REF!</definedName>
    <definedName name="Servicio_internaFechas_etiqueta" localSheetId="22">#REF!</definedName>
    <definedName name="Servicio_internaFechas_etiqueta" localSheetId="41">#REF!</definedName>
    <definedName name="Servicio_internaFechas_etiqueta" localSheetId="43">#REF!</definedName>
    <definedName name="Servicio_internaFechas_etiqueta">#REF!</definedName>
    <definedName name="Servicio_internaSección_subtítulo_etiqueta" localSheetId="7">#REF!</definedName>
    <definedName name="Servicio_internaSección_subtítulo_etiqueta" localSheetId="22">#REF!</definedName>
    <definedName name="Servicio_internaSección_subtítulo_etiqueta" localSheetId="41">#REF!</definedName>
    <definedName name="Servicio_internaSección_subtítulo_etiqueta" localSheetId="43">#REF!</definedName>
    <definedName name="Servicio_internaSección_subtítulo_etiqueta">#REF!</definedName>
    <definedName name="Servicio_internaSección_título_etiqueta" localSheetId="7">#REF!</definedName>
    <definedName name="Servicio_internaSección_título_etiqueta" localSheetId="22">#REF!</definedName>
    <definedName name="Servicio_internaSección_título_etiqueta" localSheetId="41">#REF!</definedName>
    <definedName name="Servicio_internaSección_título_etiqueta" localSheetId="43">#REF!</definedName>
    <definedName name="Servicio_internaSección_título_etiqueta">#REF!</definedName>
    <definedName name="Servicio_totalSección_subtítulo_etiqueta" localSheetId="7">#REF!</definedName>
    <definedName name="Servicio_totalSección_subtítulo_etiqueta" localSheetId="22">#REF!</definedName>
    <definedName name="Servicio_totalSección_subtítulo_etiqueta" localSheetId="41">#REF!</definedName>
    <definedName name="Servicio_totalSección_subtítulo_etiqueta" localSheetId="43">#REF!</definedName>
    <definedName name="Servicio_totalSección_subtítulo_etiqueta">#REF!</definedName>
    <definedName name="Servicio_totalSección_título_etiqueta" localSheetId="7">#REF!</definedName>
    <definedName name="Servicio_totalSección_título_etiqueta" localSheetId="22">#REF!</definedName>
    <definedName name="Servicio_totalSección_título_etiqueta" localSheetId="41">#REF!</definedName>
    <definedName name="Servicio_totalSección_título_etiqueta" localSheetId="43">#REF!</definedName>
    <definedName name="Servicio_totalSección_título_etiqueta">#REF!</definedName>
    <definedName name="SERVICIODEUDANACION" localSheetId="185">#REF!</definedName>
    <definedName name="SERVICIODEUDANACION" localSheetId="187">#REF!</definedName>
    <definedName name="SERVICIODEUDANACION" localSheetId="188">#REF!</definedName>
    <definedName name="SERVICIODEUDANACION" localSheetId="7">#REF!</definedName>
    <definedName name="SERVICIODEUDANACION" localSheetId="9">#REF!</definedName>
    <definedName name="SERVICIODEUDANACION" localSheetId="22">#REF!</definedName>
    <definedName name="SERVICIODEUDANACION" localSheetId="45">#REF!</definedName>
    <definedName name="SERVICIODEUDANACION" localSheetId="54">#REF!</definedName>
    <definedName name="SERVICIODEUDANACION" localSheetId="56">#REF!</definedName>
    <definedName name="SERVICIODEUDANACION" localSheetId="59">#REF!</definedName>
    <definedName name="SERVICIODEUDANACION" localSheetId="62">#REF!</definedName>
    <definedName name="SERVICIODEUDANACION" localSheetId="78">#REF!</definedName>
    <definedName name="SERVICIODEUDANACION" localSheetId="80">#REF!</definedName>
    <definedName name="SERVICIODEUDANACION" localSheetId="83">#REF!</definedName>
    <definedName name="SERVICIODEUDANACION" localSheetId="86">#REF!</definedName>
    <definedName name="SERVICIODEUDANACION" localSheetId="46">#REF!</definedName>
    <definedName name="SERVICIODEUDANACION" localSheetId="183">#REF!</definedName>
    <definedName name="SERVICIODEUDANACION" localSheetId="41">#REF!</definedName>
    <definedName name="SERVICIODEUDANACION" localSheetId="43">#REF!</definedName>
    <definedName name="SERVICIODEUDANACION">#REF!</definedName>
    <definedName name="Servicios_personales" localSheetId="185">#REF!</definedName>
    <definedName name="Servicios_personales" localSheetId="187">#REF!</definedName>
    <definedName name="Servicios_personales" localSheetId="188">#REF!</definedName>
    <definedName name="Servicios_personales" localSheetId="7">#REF!</definedName>
    <definedName name="Servicios_personales" localSheetId="9">#REF!</definedName>
    <definedName name="Servicios_personales" localSheetId="22">#REF!</definedName>
    <definedName name="Servicios_personales" localSheetId="32">#REF!</definedName>
    <definedName name="Servicios_personales" localSheetId="34">#REF!</definedName>
    <definedName name="Servicios_personales" localSheetId="36">#REF!</definedName>
    <definedName name="Servicios_personales" localSheetId="39">#REF!</definedName>
    <definedName name="Servicios_personales" localSheetId="45">#REF!</definedName>
    <definedName name="Servicios_personales" localSheetId="54">#REF!</definedName>
    <definedName name="Servicios_personales" localSheetId="56">#REF!</definedName>
    <definedName name="Servicios_personales" localSheetId="59">#REF!</definedName>
    <definedName name="Servicios_personales" localSheetId="62">#REF!</definedName>
    <definedName name="Servicios_personales" localSheetId="78">#REF!</definedName>
    <definedName name="Servicios_personales" localSheetId="80">#REF!</definedName>
    <definedName name="Servicios_personales" localSheetId="83">#REF!</definedName>
    <definedName name="Servicios_personales" localSheetId="86">#REF!</definedName>
    <definedName name="Servicios_personales" localSheetId="46">#REF!</definedName>
    <definedName name="Servicios_personales" localSheetId="183">#REF!</definedName>
    <definedName name="Servicios_personales" localSheetId="37">#REF!</definedName>
    <definedName name="Servicios_personales" localSheetId="38">#REF!</definedName>
    <definedName name="Servicios_personales" localSheetId="40">#REF!</definedName>
    <definedName name="Servicios_personales" localSheetId="33">#REF!</definedName>
    <definedName name="Servicios_personales" localSheetId="35">#REF!</definedName>
    <definedName name="Servicios_personales" localSheetId="41">#REF!</definedName>
    <definedName name="Servicios_personales" localSheetId="43">#REF!</definedName>
    <definedName name="Servicios_personales">#REF!</definedName>
    <definedName name="setwegtgs" localSheetId="7" hidden="1">{"trimestre",#N/A,FALSE,"TRIMESTRE"}</definedName>
    <definedName name="setwegtgs" localSheetId="8" hidden="1">{"trimestre",#N/A,FALSE,"TRIMESTRE"}</definedName>
    <definedName name="setwegtgs" localSheetId="11" hidden="1">{"trimestre",#N/A,FALSE,"TRIMESTRE"}</definedName>
    <definedName name="setwegtgs" localSheetId="12" hidden="1">{"trimestre",#N/A,FALSE,"TRIMESTRE"}</definedName>
    <definedName name="setwegtgs" localSheetId="13" hidden="1">{"trimestre",#N/A,FALSE,"TRIMESTRE"}</definedName>
    <definedName name="setwegtgs" localSheetId="14" hidden="1">{"trimestre",#N/A,FALSE,"TRIMESTRE"}</definedName>
    <definedName name="setwegtgs" localSheetId="15" hidden="1">{"trimestre",#N/A,FALSE,"TRIMESTRE"}</definedName>
    <definedName name="setwegtgs" localSheetId="16" hidden="1">{"trimestre",#N/A,FALSE,"TRIMESTRE"}</definedName>
    <definedName name="setwegtgs" localSheetId="17" hidden="1">{"trimestre",#N/A,FALSE,"TRIMESTRE"}</definedName>
    <definedName name="setwegtgs" localSheetId="18" hidden="1">{"trimestre",#N/A,FALSE,"TRIMESTRE"}</definedName>
    <definedName name="setwegtgs" localSheetId="19" hidden="1">{"trimestre",#N/A,FALSE,"TRIMESTRE"}</definedName>
    <definedName name="setwegtgs" localSheetId="20" hidden="1">{"trimestre",#N/A,FALSE,"TRIMESTRE"}</definedName>
    <definedName name="setwegtgs" localSheetId="21" hidden="1">{"trimestre",#N/A,FALSE,"TRIMESTRE"}</definedName>
    <definedName name="setwegtgs" localSheetId="22" hidden="1">{"trimestre",#N/A,FALSE,"TRIMESTRE"}</definedName>
    <definedName name="setwegtgs" localSheetId="29" hidden="1">{"trimestre",#N/A,FALSE,"TRIMESTRE"}</definedName>
    <definedName name="setwegtgs" localSheetId="32" hidden="1">{"trimestre",#N/A,FALSE,"TRIMESTRE"}</definedName>
    <definedName name="setwegtgs" localSheetId="34" hidden="1">{"trimestre",#N/A,FALSE,"TRIMESTRE"}</definedName>
    <definedName name="setwegtgs" localSheetId="36" hidden="1">{"trimestre",#N/A,FALSE,"TRIMESTRE"}</definedName>
    <definedName name="setwegtgs" localSheetId="39" hidden="1">{"trimestre",#N/A,FALSE,"TRIMESTRE"}</definedName>
    <definedName name="setwegtgs" localSheetId="45" hidden="1">{"trimestre",#N/A,FALSE,"TRIMESTRE"}</definedName>
    <definedName name="setwegtgs" localSheetId="46" hidden="1">{"trimestre",#N/A,FALSE,"TRIMESTRE"}</definedName>
    <definedName name="setwegtgs" localSheetId="37" hidden="1">{"trimestre",#N/A,FALSE,"TRIMESTRE"}</definedName>
    <definedName name="setwegtgs" localSheetId="38" hidden="1">{"trimestre",#N/A,FALSE,"TRIMESTRE"}</definedName>
    <definedName name="setwegtgs" localSheetId="40" hidden="1">{"trimestre",#N/A,FALSE,"TRIMESTRE"}</definedName>
    <definedName name="setwegtgs" localSheetId="23" hidden="1">{"trimestre",#N/A,FALSE,"TRIMESTRE"}</definedName>
    <definedName name="setwegtgs" localSheetId="24" hidden="1">{"trimestre",#N/A,FALSE,"TRIMESTRE"}</definedName>
    <definedName name="setwegtgs" localSheetId="25" hidden="1">{"trimestre",#N/A,FALSE,"TRIMESTRE"}</definedName>
    <definedName name="setwegtgs" localSheetId="26" hidden="1">{"trimestre",#N/A,FALSE,"TRIMESTRE"}</definedName>
    <definedName name="setwegtgs" localSheetId="27" hidden="1">{"trimestre",#N/A,FALSE,"TRIMESTRE"}</definedName>
    <definedName name="setwegtgs" localSheetId="28" hidden="1">{"trimestre",#N/A,FALSE,"TRIMESTRE"}</definedName>
    <definedName name="setwegtgs" localSheetId="33" hidden="1">{"trimestre",#N/A,FALSE,"TRIMESTRE"}</definedName>
    <definedName name="setwegtgs" localSheetId="35" hidden="1">{"trimestre",#N/A,FALSE,"TRIMESTRE"}</definedName>
    <definedName name="setwegtgs" localSheetId="41" hidden="1">{"trimestre",#N/A,FALSE,"TRIMESTRE"}</definedName>
    <definedName name="setwegtgs" localSheetId="43" hidden="1">{"trimestre",#N/A,FALSE,"TRIMESTRE"}</definedName>
    <definedName name="setwegtgs" hidden="1">{"trimestre",#N/A,FALSE,"TRIMESTRE"}</definedName>
    <definedName name="SGP_PG_02" localSheetId="7">#REF!</definedName>
    <definedName name="SGP_PG_02" localSheetId="9">#REF!</definedName>
    <definedName name="SGP_PG_02" localSheetId="22">#REF!</definedName>
    <definedName name="SGP_PG_02" localSheetId="45">#REF!</definedName>
    <definedName name="SGP_PG_02" localSheetId="46">#REF!</definedName>
    <definedName name="SGP_PG_02" localSheetId="41">#REF!</definedName>
    <definedName name="SGP_PG_02" localSheetId="43">#REF!</definedName>
    <definedName name="SGP_PG_02">#REF!</definedName>
    <definedName name="SI" localSheetId="185">#REF!</definedName>
    <definedName name="SI" localSheetId="187">#REF!</definedName>
    <definedName name="SI" localSheetId="188">#REF!</definedName>
    <definedName name="SI" localSheetId="7" hidden="1">{#N/A,#N/A,FALSE,"informes"}</definedName>
    <definedName name="SI" localSheetId="8" hidden="1">{#N/A,#N/A,FALSE,"informes"}</definedName>
    <definedName name="SI" localSheetId="9">#REF!</definedName>
    <definedName name="SI" localSheetId="17" hidden="1">{#N/A,#N/A,FALSE,"informes"}</definedName>
    <definedName name="SI" localSheetId="18" hidden="1">{#N/A,#N/A,FALSE,"informes"}</definedName>
    <definedName name="SI" localSheetId="19" hidden="1">{#N/A,#N/A,FALSE,"informes"}</definedName>
    <definedName name="SI" localSheetId="20" hidden="1">{#N/A,#N/A,FALSE,"informes"}</definedName>
    <definedName name="SI" localSheetId="21" hidden="1">{#N/A,#N/A,FALSE,"informes"}</definedName>
    <definedName name="SI" localSheetId="22" hidden="1">{#N/A,#N/A,FALSE,"informes"}</definedName>
    <definedName name="SI" localSheetId="29" hidden="1">{#N/A,#N/A,FALSE,"informes"}</definedName>
    <definedName name="SI" localSheetId="32" hidden="1">{#N/A,#N/A,FALSE,"informes"}</definedName>
    <definedName name="SI" localSheetId="34" hidden="1">{#N/A,#N/A,FALSE,"informes"}</definedName>
    <definedName name="SI" localSheetId="36" hidden="1">{#N/A,#N/A,FALSE,"informes"}</definedName>
    <definedName name="SI" localSheetId="39" hidden="1">{#N/A,#N/A,FALSE,"informes"}</definedName>
    <definedName name="SI" localSheetId="45" hidden="1">{#N/A,#N/A,FALSE,"informes"}</definedName>
    <definedName name="SI" localSheetId="54">#REF!</definedName>
    <definedName name="SI" localSheetId="46">#REF!</definedName>
    <definedName name="SI" localSheetId="183">#REF!</definedName>
    <definedName name="SI" localSheetId="37" hidden="1">{#N/A,#N/A,FALSE,"informes"}</definedName>
    <definedName name="SI" localSheetId="38" hidden="1">{#N/A,#N/A,FALSE,"informes"}</definedName>
    <definedName name="SI" localSheetId="40" hidden="1">{#N/A,#N/A,FALSE,"informes"}</definedName>
    <definedName name="SI" localSheetId="23" hidden="1">{#N/A,#N/A,FALSE,"informes"}</definedName>
    <definedName name="SI" localSheetId="24" hidden="1">{#N/A,#N/A,FALSE,"informes"}</definedName>
    <definedName name="SI" localSheetId="25" hidden="1">{#N/A,#N/A,FALSE,"informes"}</definedName>
    <definedName name="SI" localSheetId="26" hidden="1">{#N/A,#N/A,FALSE,"informes"}</definedName>
    <definedName name="SI" localSheetId="27" hidden="1">{#N/A,#N/A,FALSE,"informes"}</definedName>
    <definedName name="SI" localSheetId="28" hidden="1">{#N/A,#N/A,FALSE,"informes"}</definedName>
    <definedName name="SI" localSheetId="33" hidden="1">{#N/A,#N/A,FALSE,"informes"}</definedName>
    <definedName name="SI" localSheetId="35" hidden="1">{#N/A,#N/A,FALSE,"informes"}</definedName>
    <definedName name="SI" localSheetId="41" hidden="1">{#N/A,#N/A,FALSE,"informes"}</definedName>
    <definedName name="SI" localSheetId="43" hidden="1">{#N/A,#N/A,FALSE,"informes"}</definedName>
    <definedName name="SI" localSheetId="87">#REF!</definedName>
    <definedName name="SI" hidden="1">{#N/A,#N/A,FALSE,"informes"}</definedName>
    <definedName name="Sit" localSheetId="22">#REF!</definedName>
    <definedName name="Sit" localSheetId="46">#REF!</definedName>
    <definedName name="Sit">#REF!</definedName>
    <definedName name="SITFID95_" localSheetId="187">#REF!</definedName>
    <definedName name="SITFID95_" localSheetId="188">#REF!</definedName>
    <definedName name="SITFID95_" localSheetId="7">#REF!</definedName>
    <definedName name="SITFID95_" localSheetId="9">#REF!</definedName>
    <definedName name="SITFID95_" localSheetId="18">#REF!</definedName>
    <definedName name="SITFID95_" localSheetId="19">#REF!</definedName>
    <definedName name="SITFID95_" localSheetId="20">#REF!</definedName>
    <definedName name="SITFID95_" localSheetId="21">#REF!</definedName>
    <definedName name="SITFID95_" localSheetId="22">#REF!</definedName>
    <definedName name="SITFID95_" localSheetId="45">#REF!</definedName>
    <definedName name="SITFID95_" localSheetId="46">#REF!</definedName>
    <definedName name="SITFID95_" localSheetId="41">#REF!</definedName>
    <definedName name="SITFID95_" localSheetId="43">#REF!</definedName>
    <definedName name="SITFID95_">#REF!</definedName>
    <definedName name="SITFIS00_" localSheetId="187">#REF!</definedName>
    <definedName name="SITFIS00_" localSheetId="188">#REF!</definedName>
    <definedName name="SITFIS00_" localSheetId="7">#REF!</definedName>
    <definedName name="SITFIS00_" localSheetId="9">#REF!</definedName>
    <definedName name="SITFIS00_" localSheetId="18">#REF!</definedName>
    <definedName name="SITFIS00_" localSheetId="19">#REF!</definedName>
    <definedName name="SITFIS00_" localSheetId="20">#REF!</definedName>
    <definedName name="SITFIS00_" localSheetId="21">#REF!</definedName>
    <definedName name="SITFIS00_" localSheetId="22">#REF!</definedName>
    <definedName name="SITFIS00_" localSheetId="45">#REF!</definedName>
    <definedName name="SITFIS00_" localSheetId="46">#REF!</definedName>
    <definedName name="SITFIS00_" localSheetId="41">#REF!</definedName>
    <definedName name="SITFIS00_" localSheetId="43">#REF!</definedName>
    <definedName name="SITFIS00_">#REF!</definedName>
    <definedName name="SITFIS93_" localSheetId="187">#REF!</definedName>
    <definedName name="SITFIS93_" localSheetId="188">#REF!</definedName>
    <definedName name="SITFIS93_" localSheetId="7">#REF!</definedName>
    <definedName name="SITFIS93_" localSheetId="9">#REF!</definedName>
    <definedName name="SITFIS93_" localSheetId="18">#REF!</definedName>
    <definedName name="SITFIS93_" localSheetId="19">#REF!</definedName>
    <definedName name="SITFIS93_" localSheetId="20">#REF!</definedName>
    <definedName name="SITFIS93_" localSheetId="21">#REF!</definedName>
    <definedName name="SITFIS93_" localSheetId="22">#REF!</definedName>
    <definedName name="SITFIS93_" localSheetId="45">#REF!</definedName>
    <definedName name="SITFIS93_" localSheetId="46">#REF!</definedName>
    <definedName name="SITFIS93_" localSheetId="41">#REF!</definedName>
    <definedName name="SITFIS93_" localSheetId="43">#REF!</definedName>
    <definedName name="SITFIS93_">#REF!</definedName>
    <definedName name="SITFIS94_" localSheetId="187">#REF!</definedName>
    <definedName name="SITFIS94_" localSheetId="188">#REF!</definedName>
    <definedName name="SITFIS94_" localSheetId="7">#REF!</definedName>
    <definedName name="SITFIS94_" localSheetId="9">#REF!</definedName>
    <definedName name="SITFIS94_" localSheetId="22">#REF!</definedName>
    <definedName name="SITFIS94_" localSheetId="45">#REF!</definedName>
    <definedName name="SITFIS94_" localSheetId="46">#REF!</definedName>
    <definedName name="SITFIS94_" localSheetId="41">#REF!</definedName>
    <definedName name="SITFIS94_" localSheetId="43">#REF!</definedName>
    <definedName name="SITFIS94_">#REF!</definedName>
    <definedName name="SITFIS95_" localSheetId="187">#REF!</definedName>
    <definedName name="SITFIS95_" localSheetId="188">#REF!</definedName>
    <definedName name="SITFIS95_" localSheetId="7">#REF!</definedName>
    <definedName name="SITFIS95_" localSheetId="9">#REF!</definedName>
    <definedName name="SITFIS95_" localSheetId="22">#REF!</definedName>
    <definedName name="SITFIS95_" localSheetId="45">#REF!</definedName>
    <definedName name="SITFIS95_" localSheetId="46">#REF!</definedName>
    <definedName name="SITFIS95_" localSheetId="41">#REF!</definedName>
    <definedName name="SITFIS95_" localSheetId="43">#REF!</definedName>
    <definedName name="SITFIS95_">#REF!</definedName>
    <definedName name="SITFIS96_" localSheetId="187">#REF!</definedName>
    <definedName name="SITFIS96_" localSheetId="188">#REF!</definedName>
    <definedName name="SITFIS96_" localSheetId="7">#REF!</definedName>
    <definedName name="SITFIS96_" localSheetId="9">#REF!</definedName>
    <definedName name="SITFIS96_" localSheetId="22">#REF!</definedName>
    <definedName name="SITFIS96_" localSheetId="45">#REF!</definedName>
    <definedName name="SITFIS96_" localSheetId="46">#REF!</definedName>
    <definedName name="SITFIS96_" localSheetId="41">#REF!</definedName>
    <definedName name="SITFIS96_" localSheetId="43">#REF!</definedName>
    <definedName name="SITFIS96_">#REF!</definedName>
    <definedName name="SITFIS97_" localSheetId="187">#REF!</definedName>
    <definedName name="SITFIS97_" localSheetId="188">#REF!</definedName>
    <definedName name="SITFIS97_" localSheetId="7">#REF!</definedName>
    <definedName name="SITFIS97_" localSheetId="9">#REF!</definedName>
    <definedName name="SITFIS97_" localSheetId="22">#REF!</definedName>
    <definedName name="SITFIS97_" localSheetId="45">#REF!</definedName>
    <definedName name="SITFIS97_" localSheetId="46">#REF!</definedName>
    <definedName name="SITFIS97_" localSheetId="41">#REF!</definedName>
    <definedName name="SITFIS97_" localSheetId="43">#REF!</definedName>
    <definedName name="SITFIS97_">#REF!</definedName>
    <definedName name="SITFIS98_" localSheetId="187">#REF!</definedName>
    <definedName name="SITFIS98_" localSheetId="188">#REF!</definedName>
    <definedName name="SITFIS98_" localSheetId="7">#REF!</definedName>
    <definedName name="SITFIS98_" localSheetId="9">#REF!</definedName>
    <definedName name="SITFIS98_" localSheetId="22">#REF!</definedName>
    <definedName name="SITFIS98_" localSheetId="45">#REF!</definedName>
    <definedName name="SITFIS98_" localSheetId="46">#REF!</definedName>
    <definedName name="SITFIS98_" localSheetId="41">#REF!</definedName>
    <definedName name="SITFIS98_" localSheetId="43">#REF!</definedName>
    <definedName name="SITFIS98_">#REF!</definedName>
    <definedName name="SITFIS99_" localSheetId="187">#REF!</definedName>
    <definedName name="SITFIS99_" localSheetId="188">#REF!</definedName>
    <definedName name="SITFIS99_" localSheetId="7">#REF!</definedName>
    <definedName name="SITFIS99_" localSheetId="9">#REF!</definedName>
    <definedName name="SITFIS99_" localSheetId="22">#REF!</definedName>
    <definedName name="SITFIS99_" localSheetId="45">#REF!</definedName>
    <definedName name="SITFIS99_" localSheetId="46">#REF!</definedName>
    <definedName name="SITFIS99_" localSheetId="41">#REF!</definedName>
    <definedName name="SITFIS99_" localSheetId="43">#REF!</definedName>
    <definedName name="SITFIS99_">#REF!</definedName>
    <definedName name="skghafdn" localSheetId="7" hidden="1">{"PAGOS DOLARES",#N/A,FALSE,"informes"}</definedName>
    <definedName name="skghafdn" localSheetId="8" hidden="1">{"PAGOS DOLARES",#N/A,FALSE,"informes"}</definedName>
    <definedName name="skghafdn" localSheetId="9" hidden="1">{"PAGOS DOLARES",#N/A,FALSE,"informes"}</definedName>
    <definedName name="skghafdn" localSheetId="10" hidden="1">{"PAGOS DOLARES",#N/A,FALSE,"informes"}</definedName>
    <definedName name="skghafdn" localSheetId="11" hidden="1">{"PAGOS DOLARES",#N/A,FALSE,"informes"}</definedName>
    <definedName name="skghafdn" localSheetId="12" hidden="1">{"PAGOS DOLARES",#N/A,FALSE,"informes"}</definedName>
    <definedName name="skghafdn" localSheetId="13" hidden="1">{"PAGOS DOLARES",#N/A,FALSE,"informes"}</definedName>
    <definedName name="skghafdn" localSheetId="14" hidden="1">{"PAGOS DOLARES",#N/A,FALSE,"informes"}</definedName>
    <definedName name="skghafdn" localSheetId="15" hidden="1">{"PAGOS DOLARES",#N/A,FALSE,"informes"}</definedName>
    <definedName name="skghafdn" localSheetId="17" hidden="1">{"PAGOS DOLARES",#N/A,FALSE,"informes"}</definedName>
    <definedName name="skghafdn" localSheetId="18" hidden="1">{"PAGOS DOLARES",#N/A,FALSE,"informes"}</definedName>
    <definedName name="skghafdn" localSheetId="19" hidden="1">{"PAGOS DOLARES",#N/A,FALSE,"informes"}</definedName>
    <definedName name="skghafdn" localSheetId="20" hidden="1">{"PAGOS DOLARES",#N/A,FALSE,"informes"}</definedName>
    <definedName name="skghafdn" localSheetId="21" hidden="1">{"PAGOS DOLARES",#N/A,FALSE,"informes"}</definedName>
    <definedName name="skghafdn" localSheetId="22" hidden="1">{"PAGOS DOLARES",#N/A,FALSE,"informes"}</definedName>
    <definedName name="skghafdn" localSheetId="29" hidden="1">{"PAGOS DOLARES",#N/A,FALSE,"informes"}</definedName>
    <definedName name="skghafdn" localSheetId="32" hidden="1">{"PAGOS DOLARES",#N/A,FALSE,"informes"}</definedName>
    <definedName name="skghafdn" localSheetId="34" hidden="1">{"PAGOS DOLARES",#N/A,FALSE,"informes"}</definedName>
    <definedName name="skghafdn" localSheetId="36" hidden="1">{"PAGOS DOLARES",#N/A,FALSE,"informes"}</definedName>
    <definedName name="skghafdn" localSheetId="39" hidden="1">{"PAGOS DOLARES",#N/A,FALSE,"informes"}</definedName>
    <definedName name="skghafdn" localSheetId="45" hidden="1">{"PAGOS DOLARES",#N/A,FALSE,"informes"}</definedName>
    <definedName name="skghafdn" localSheetId="54" hidden="1">{"PAGOS DOLARES",#N/A,FALSE,"informes"}</definedName>
    <definedName name="skghafdn" localSheetId="55" hidden="1">{"PAGOS DOLARES",#N/A,FALSE,"informes"}</definedName>
    <definedName name="skghafdn" localSheetId="56" hidden="1">{"PAGOS DOLARES",#N/A,FALSE,"informes"}</definedName>
    <definedName name="skghafdn" localSheetId="59" hidden="1">{"PAGOS DOLARES",#N/A,FALSE,"informes"}</definedName>
    <definedName name="skghafdn" localSheetId="62" hidden="1">{"PAGOS DOLARES",#N/A,FALSE,"informes"}</definedName>
    <definedName name="skghafdn" localSheetId="78" hidden="1">{"PAGOS DOLARES",#N/A,FALSE,"informes"}</definedName>
    <definedName name="skghafdn" localSheetId="79" hidden="1">{"PAGOS DOLARES",#N/A,FALSE,"informes"}</definedName>
    <definedName name="skghafdn" localSheetId="80" hidden="1">{"PAGOS DOLARES",#N/A,FALSE,"informes"}</definedName>
    <definedName name="skghafdn" localSheetId="83" hidden="1">{"PAGOS DOLARES",#N/A,FALSE,"informes"}</definedName>
    <definedName name="skghafdn" localSheetId="86" hidden="1">{"PAGOS DOLARES",#N/A,FALSE,"informes"}</definedName>
    <definedName name="skghafdn" localSheetId="46" hidden="1">{"PAGOS DOLARES",#N/A,FALSE,"informes"}</definedName>
    <definedName name="skghafdn" localSheetId="37" hidden="1">{"PAGOS DOLARES",#N/A,FALSE,"informes"}</definedName>
    <definedName name="skghafdn" localSheetId="38" hidden="1">{"PAGOS DOLARES",#N/A,FALSE,"informes"}</definedName>
    <definedName name="skghafdn" localSheetId="40" hidden="1">{"PAGOS DOLARES",#N/A,FALSE,"informes"}</definedName>
    <definedName name="skghafdn" localSheetId="23" hidden="1">{"PAGOS DOLARES",#N/A,FALSE,"informes"}</definedName>
    <definedName name="skghafdn" localSheetId="24" hidden="1">{"PAGOS DOLARES",#N/A,FALSE,"informes"}</definedName>
    <definedName name="skghafdn" localSheetId="25" hidden="1">{"PAGOS DOLARES",#N/A,FALSE,"informes"}</definedName>
    <definedName name="skghafdn" localSheetId="26" hidden="1">{"PAGOS DOLARES",#N/A,FALSE,"informes"}</definedName>
    <definedName name="skghafdn" localSheetId="27" hidden="1">{"PAGOS DOLARES",#N/A,FALSE,"informes"}</definedName>
    <definedName name="skghafdn" localSheetId="28" hidden="1">{"PAGOS DOLARES",#N/A,FALSE,"informes"}</definedName>
    <definedName name="skghafdn" localSheetId="33" hidden="1">{"PAGOS DOLARES",#N/A,FALSE,"informes"}</definedName>
    <definedName name="skghafdn" localSheetId="35" hidden="1">{"PAGOS DOLARES",#N/A,FALSE,"informes"}</definedName>
    <definedName name="skghafdn" localSheetId="41" hidden="1">{"PAGOS DOLARES",#N/A,FALSE,"informes"}</definedName>
    <definedName name="skghafdn" localSheetId="43" hidden="1">{"PAGOS DOLARES",#N/A,FALSE,"informes"}</definedName>
    <definedName name="skghafdn" localSheetId="87" hidden="1">{"PAGOS DOLARES",#N/A,FALSE,"informes"}</definedName>
    <definedName name="skghafdn" hidden="1">{"PAGOS DOLARES",#N/A,FALSE,"informes"}</definedName>
    <definedName name="SMG" localSheetId="22">#REF!</definedName>
    <definedName name="SMG" localSheetId="46">#REF!</definedName>
    <definedName name="SMG">#REF!</definedName>
    <definedName name="SocFin" localSheetId="7">#REF!</definedName>
    <definedName name="SocFin" localSheetId="22">#REF!</definedName>
    <definedName name="SocFin" localSheetId="46">#REF!</definedName>
    <definedName name="SocFin" localSheetId="41">#REF!</definedName>
    <definedName name="SocFin" localSheetId="43">#REF!</definedName>
    <definedName name="SocFin">#REF!</definedName>
    <definedName name="SocFinE">#REF!</definedName>
    <definedName name="SocFinR">#REF!</definedName>
    <definedName name="SocNoFin" localSheetId="7">#REF!</definedName>
    <definedName name="SocNoFin" localSheetId="22">#REF!</definedName>
    <definedName name="SocNoFin" localSheetId="46">#REF!</definedName>
    <definedName name="SocNoFin" localSheetId="41">#REF!</definedName>
    <definedName name="SocNoFin" localSheetId="43">#REF!</definedName>
    <definedName name="SocNoFin">#REF!</definedName>
    <definedName name="SocNoFinE">#REF!</definedName>
    <definedName name="SocNoFinR">#REF!</definedName>
    <definedName name="SOL" localSheetId="7" hidden="1">{#N/A,#N/A,FALSE,"informes"}</definedName>
    <definedName name="SOL" localSheetId="8" hidden="1">{#N/A,#N/A,FALSE,"informes"}</definedName>
    <definedName name="SOL" localSheetId="10" hidden="1">{#N/A,#N/A,FALSE,"informes"}</definedName>
    <definedName name="SOL" localSheetId="11" hidden="1">{#N/A,#N/A,FALSE,"informes"}</definedName>
    <definedName name="SOL" localSheetId="12" hidden="1">{#N/A,#N/A,FALSE,"informes"}</definedName>
    <definedName name="SOL" localSheetId="13" hidden="1">{#N/A,#N/A,FALSE,"informes"}</definedName>
    <definedName name="SOL" localSheetId="14" hidden="1">{#N/A,#N/A,FALSE,"informes"}</definedName>
    <definedName name="SOL" localSheetId="15" hidden="1">{#N/A,#N/A,FALSE,"informes"}</definedName>
    <definedName name="SOL" localSheetId="17" hidden="1">{#N/A,#N/A,FALSE,"informes"}</definedName>
    <definedName name="SOL" localSheetId="18" hidden="1">{#N/A,#N/A,FALSE,"informes"}</definedName>
    <definedName name="SOL" localSheetId="19" hidden="1">{#N/A,#N/A,FALSE,"informes"}</definedName>
    <definedName name="SOL" localSheetId="20" hidden="1">{#N/A,#N/A,FALSE,"informes"}</definedName>
    <definedName name="SOL" localSheetId="21" hidden="1">{#N/A,#N/A,FALSE,"informes"}</definedName>
    <definedName name="SOL" localSheetId="22" hidden="1">{#N/A,#N/A,FALSE,"informes"}</definedName>
    <definedName name="SOL" localSheetId="29" hidden="1">{#N/A,#N/A,FALSE,"informes"}</definedName>
    <definedName name="SOL" localSheetId="32" hidden="1">{#N/A,#N/A,FALSE,"informes"}</definedName>
    <definedName name="SOL" localSheetId="34" hidden="1">{#N/A,#N/A,FALSE,"informes"}</definedName>
    <definedName name="SOL" localSheetId="36" hidden="1">{#N/A,#N/A,FALSE,"informes"}</definedName>
    <definedName name="SOL" localSheetId="39" hidden="1">{#N/A,#N/A,FALSE,"informes"}</definedName>
    <definedName name="SOL" localSheetId="45" hidden="1">{#N/A,#N/A,FALSE,"informes"}</definedName>
    <definedName name="SOL" localSheetId="46" hidden="1">{#N/A,#N/A,FALSE,"informes"}</definedName>
    <definedName name="SOL" localSheetId="37" hidden="1">{#N/A,#N/A,FALSE,"informes"}</definedName>
    <definedName name="SOL" localSheetId="38" hidden="1">{#N/A,#N/A,FALSE,"informes"}</definedName>
    <definedName name="SOL" localSheetId="40" hidden="1">{#N/A,#N/A,FALSE,"informes"}</definedName>
    <definedName name="SOL" localSheetId="23" hidden="1">{#N/A,#N/A,FALSE,"informes"}</definedName>
    <definedName name="SOL" localSheetId="24" hidden="1">{#N/A,#N/A,FALSE,"informes"}</definedName>
    <definedName name="SOL" localSheetId="25" hidden="1">{#N/A,#N/A,FALSE,"informes"}</definedName>
    <definedName name="SOL" localSheetId="26" hidden="1">{#N/A,#N/A,FALSE,"informes"}</definedName>
    <definedName name="SOL" localSheetId="27" hidden="1">{#N/A,#N/A,FALSE,"informes"}</definedName>
    <definedName name="SOL" localSheetId="28" hidden="1">{#N/A,#N/A,FALSE,"informes"}</definedName>
    <definedName name="SOL" localSheetId="33" hidden="1">{#N/A,#N/A,FALSE,"informes"}</definedName>
    <definedName name="SOL" localSheetId="35" hidden="1">{#N/A,#N/A,FALSE,"informes"}</definedName>
    <definedName name="SOL" localSheetId="41" hidden="1">{#N/A,#N/A,FALSE,"informes"}</definedName>
    <definedName name="SOL" localSheetId="43" hidden="1">{#N/A,#N/A,FALSE,"informes"}</definedName>
    <definedName name="SOL" hidden="1">{#N/A,#N/A,FALSE,"informes"}</definedName>
    <definedName name="solnac" localSheetId="185">#REF!</definedName>
    <definedName name="solnac" localSheetId="187">#REF!</definedName>
    <definedName name="solnac" localSheetId="188">#REF!</definedName>
    <definedName name="solnac" localSheetId="7">#REF!</definedName>
    <definedName name="solnac" localSheetId="9">#REF!</definedName>
    <definedName name="solnac" localSheetId="22">#REF!</definedName>
    <definedName name="solnac" localSheetId="45">#REF!</definedName>
    <definedName name="solnac" localSheetId="46">#REF!</definedName>
    <definedName name="solnac" localSheetId="183">#REF!</definedName>
    <definedName name="solnac" localSheetId="41">#REF!</definedName>
    <definedName name="solnac" localSheetId="43">#REF!</definedName>
    <definedName name="solnac">#REF!</definedName>
    <definedName name="solprp" localSheetId="185">#REF!</definedName>
    <definedName name="solprp" localSheetId="187">#REF!</definedName>
    <definedName name="solprp" localSheetId="188">#REF!</definedName>
    <definedName name="solprp" localSheetId="7">#REF!</definedName>
    <definedName name="solprp" localSheetId="9">#REF!</definedName>
    <definedName name="solprp" localSheetId="22">#REF!</definedName>
    <definedName name="solprp" localSheetId="45">#REF!</definedName>
    <definedName name="solprp" localSheetId="46">#REF!</definedName>
    <definedName name="solprp" localSheetId="183">#REF!</definedName>
    <definedName name="solprp" localSheetId="41">#REF!</definedName>
    <definedName name="solprp" localSheetId="43">#REF!</definedName>
    <definedName name="solprp">#REF!</definedName>
    <definedName name="solver_lin" hidden="1">0</definedName>
    <definedName name="solver_num" hidden="1">0</definedName>
    <definedName name="solver_tmp" hidden="1">#NAME?</definedName>
    <definedName name="solver_typ" hidden="1">3</definedName>
    <definedName name="solver_val" hidden="1">47.37</definedName>
    <definedName name="SORTEADO" localSheetId="185">#REF!</definedName>
    <definedName name="SORTEADO" localSheetId="187">#REF!</definedName>
    <definedName name="SORTEADO" localSheetId="188">#REF!</definedName>
    <definedName name="SORTEADO" localSheetId="7">#REF!</definedName>
    <definedName name="SORTEADO" localSheetId="9">#REF!</definedName>
    <definedName name="SORTEADO" localSheetId="22">#REF!</definedName>
    <definedName name="SORTEADO" localSheetId="32">#REF!</definedName>
    <definedName name="SORTEADO" localSheetId="34">#REF!</definedName>
    <definedName name="SORTEADO" localSheetId="36">#REF!</definedName>
    <definedName name="SORTEADO" localSheetId="39">#REF!</definedName>
    <definedName name="SORTEADO" localSheetId="45">#REF!</definedName>
    <definedName name="SORTEADO" localSheetId="54">#REF!</definedName>
    <definedName name="SORTEADO" localSheetId="56">#REF!</definedName>
    <definedName name="SORTEADO" localSheetId="59">#REF!</definedName>
    <definedName name="SORTEADO" localSheetId="62">#REF!</definedName>
    <definedName name="SORTEADO" localSheetId="78">#REF!</definedName>
    <definedName name="SORTEADO" localSheetId="80">#REF!</definedName>
    <definedName name="SORTEADO" localSheetId="83">#REF!</definedName>
    <definedName name="SORTEADO" localSheetId="86">#REF!</definedName>
    <definedName name="SORTEADO" localSheetId="46">#REF!</definedName>
    <definedName name="SORTEADO" localSheetId="183">#REF!</definedName>
    <definedName name="SORTEADO" localSheetId="37">#REF!</definedName>
    <definedName name="SORTEADO" localSheetId="38">#REF!</definedName>
    <definedName name="SORTEADO" localSheetId="40">#REF!</definedName>
    <definedName name="SORTEADO" localSheetId="33">#REF!</definedName>
    <definedName name="SORTEADO" localSheetId="35">#REF!</definedName>
    <definedName name="SORTEADO" localSheetId="41">#REF!</definedName>
    <definedName name="SORTEADO" localSheetId="43">#REF!</definedName>
    <definedName name="SORTEADO">#REF!</definedName>
    <definedName name="SpreadsheetBuilder_1" localSheetId="7" hidden="1">#REF!</definedName>
    <definedName name="SpreadsheetBuilder_1" localSheetId="22" hidden="1">#REF!</definedName>
    <definedName name="SpreadsheetBuilder_1" localSheetId="32" hidden="1">#REF!</definedName>
    <definedName name="SpreadsheetBuilder_1" localSheetId="34" hidden="1">#REF!</definedName>
    <definedName name="SpreadsheetBuilder_1" localSheetId="36" hidden="1">#REF!</definedName>
    <definedName name="SpreadsheetBuilder_1" localSheetId="39" hidden="1">#REF!</definedName>
    <definedName name="SpreadsheetBuilder_1" localSheetId="37" hidden="1">#REF!</definedName>
    <definedName name="SpreadsheetBuilder_1" localSheetId="38" hidden="1">#REF!</definedName>
    <definedName name="SpreadsheetBuilder_1" localSheetId="40" hidden="1">#REF!</definedName>
    <definedName name="SpreadsheetBuilder_1" localSheetId="33" hidden="1">#REF!</definedName>
    <definedName name="SpreadsheetBuilder_1" localSheetId="35" hidden="1">#REF!</definedName>
    <definedName name="SpreadsheetBuilder_1" localSheetId="41" hidden="1">#REF!</definedName>
    <definedName name="SpreadsheetBuilder_1" localSheetId="43" hidden="1">#REF!</definedName>
    <definedName name="SpreadsheetBuilder_1" hidden="1">#REF!</definedName>
    <definedName name="SpreadsheetBuilder_2" localSheetId="7" hidden="1">#REF!</definedName>
    <definedName name="SpreadsheetBuilder_2" localSheetId="22" hidden="1">#REF!</definedName>
    <definedName name="SpreadsheetBuilder_2" localSheetId="32" hidden="1">#REF!</definedName>
    <definedName name="SpreadsheetBuilder_2" localSheetId="34" hidden="1">#REF!</definedName>
    <definedName name="SpreadsheetBuilder_2" localSheetId="36" hidden="1">#REF!</definedName>
    <definedName name="SpreadsheetBuilder_2" localSheetId="39" hidden="1">#REF!</definedName>
    <definedName name="SpreadsheetBuilder_2" localSheetId="37" hidden="1">#REF!</definedName>
    <definedName name="SpreadsheetBuilder_2" localSheetId="38" hidden="1">#REF!</definedName>
    <definedName name="SpreadsheetBuilder_2" localSheetId="40" hidden="1">#REF!</definedName>
    <definedName name="SpreadsheetBuilder_2" localSheetId="33" hidden="1">#REF!</definedName>
    <definedName name="SpreadsheetBuilder_2" localSheetId="35" hidden="1">#REF!</definedName>
    <definedName name="SpreadsheetBuilder_2" localSheetId="41" hidden="1">#REF!</definedName>
    <definedName name="SpreadsheetBuilder_2" localSheetId="43" hidden="1">#REF!</definedName>
    <definedName name="SpreadsheetBuilder_2" hidden="1">#REF!</definedName>
    <definedName name="SpreadsheetBuilder_4" localSheetId="7" hidden="1">#REF!</definedName>
    <definedName name="SpreadsheetBuilder_4" localSheetId="22" hidden="1">#REF!</definedName>
    <definedName name="SpreadsheetBuilder_4" localSheetId="32" hidden="1">#REF!</definedName>
    <definedName name="SpreadsheetBuilder_4" localSheetId="34" hidden="1">#REF!</definedName>
    <definedName name="SpreadsheetBuilder_4" localSheetId="36" hidden="1">#REF!</definedName>
    <definedName name="SpreadsheetBuilder_4" localSheetId="39" hidden="1">#REF!</definedName>
    <definedName name="SpreadsheetBuilder_4" localSheetId="37" hidden="1">#REF!</definedName>
    <definedName name="SpreadsheetBuilder_4" localSheetId="38" hidden="1">#REF!</definedName>
    <definedName name="SpreadsheetBuilder_4" localSheetId="40" hidden="1">#REF!</definedName>
    <definedName name="SpreadsheetBuilder_4" localSheetId="33" hidden="1">#REF!</definedName>
    <definedName name="SpreadsheetBuilder_4" localSheetId="35" hidden="1">#REF!</definedName>
    <definedName name="SpreadsheetBuilder_4" localSheetId="41" hidden="1">#REF!</definedName>
    <definedName name="SpreadsheetBuilder_4" localSheetId="43" hidden="1">#REF!</definedName>
    <definedName name="SpreadsheetBuilder_4" hidden="1">#REF!</definedName>
    <definedName name="SR_CA_deficit" localSheetId="7">#REF!</definedName>
    <definedName name="SR_CA_deficit" localSheetId="22">#REF!</definedName>
    <definedName name="SR_CA_deficit" localSheetId="45">#REF!</definedName>
    <definedName name="SR_CA_deficit" localSheetId="46">#REF!</definedName>
    <definedName name="SR_CA_deficit" localSheetId="41">#REF!</definedName>
    <definedName name="SR_CA_deficit" localSheetId="43">#REF!</definedName>
    <definedName name="SR_CA_deficit">#REF!</definedName>
    <definedName name="SR_CPS_deficit" localSheetId="7">#REF!</definedName>
    <definedName name="SR_CPS_deficit" localSheetId="22">#REF!</definedName>
    <definedName name="SR_CPS_deficit" localSheetId="45">#REF!</definedName>
    <definedName name="SR_CPS_deficit" localSheetId="46">#REF!</definedName>
    <definedName name="SR_CPS_deficit" localSheetId="41">#REF!</definedName>
    <definedName name="SR_CPS_deficit" localSheetId="43">#REF!</definedName>
    <definedName name="SR_CPS_deficit">#REF!</definedName>
    <definedName name="SS" localSheetId="7" hidden="1">{"trimestre",#N/A,FALSE,"TRIMESTRE";"empresa",#N/A,FALSE,"xEMPRESA";"eaab",#N/A,FALSE,"EAAB";"epma",#N/A,FALSE,"EPMA";"emca",#N/A,FALSE,"EMCA"}</definedName>
    <definedName name="SS" localSheetId="8" hidden="1">{"trimestre",#N/A,FALSE,"TRIMESTRE";"empresa",#N/A,FALSE,"xEMPRESA";"eaab",#N/A,FALSE,"EAAB";"epma",#N/A,FALSE,"EPMA";"emca",#N/A,FALSE,"EMCA"}</definedName>
    <definedName name="SS" localSheetId="9" hidden="1">{"PAGOS DOLARES",#N/A,FALSE,"informes"}</definedName>
    <definedName name="SS" localSheetId="10" hidden="1">{"PAGOS DOLARES",#N/A,FALSE,"informes"}</definedName>
    <definedName name="SS" localSheetId="11" hidden="1">{"PAGOS DOLARES",#N/A,FALSE,"informes"}</definedName>
    <definedName name="SS" localSheetId="12" hidden="1">{"PAGOS DOLARES",#N/A,FALSE,"informes"}</definedName>
    <definedName name="SS" localSheetId="13" hidden="1">{"PAGOS DOLARES",#N/A,FALSE,"informes"}</definedName>
    <definedName name="SS" localSheetId="14" hidden="1">{"PAGOS DOLARES",#N/A,FALSE,"informes"}</definedName>
    <definedName name="SS" localSheetId="15" hidden="1">{"PAGOS DOLARES",#N/A,FALSE,"informes"}</definedName>
    <definedName name="SS" localSheetId="17" hidden="1">{"PAGOS DOLARES",#N/A,FALSE,"informes"}</definedName>
    <definedName name="SS" localSheetId="18" hidden="1">{"trimestre",#N/A,FALSE,"TRIMESTRE";"empresa",#N/A,FALSE,"xEMPRESA";"eaab",#N/A,FALSE,"EAAB";"epma",#N/A,FALSE,"EPMA";"emca",#N/A,FALSE,"EMCA"}</definedName>
    <definedName name="SS" localSheetId="19" hidden="1">{"trimestre",#N/A,FALSE,"TRIMESTRE";"empresa",#N/A,FALSE,"xEMPRESA";"eaab",#N/A,FALSE,"EAAB";"epma",#N/A,FALSE,"EPMA";"emca",#N/A,FALSE,"EMCA"}</definedName>
    <definedName name="SS" localSheetId="20" hidden="1">{"trimestre",#N/A,FALSE,"TRIMESTRE";"empresa",#N/A,FALSE,"xEMPRESA";"eaab",#N/A,FALSE,"EAAB";"epma",#N/A,FALSE,"EPMA";"emca",#N/A,FALSE,"EMCA"}</definedName>
    <definedName name="SS" localSheetId="21" hidden="1">{"trimestre",#N/A,FALSE,"TRIMESTRE";"empresa",#N/A,FALSE,"xEMPRESA";"eaab",#N/A,FALSE,"EAAB";"epma",#N/A,FALSE,"EPMA";"emca",#N/A,FALSE,"EMCA"}</definedName>
    <definedName name="SS" localSheetId="22" hidden="1">{"trimestre",#N/A,FALSE,"TRIMESTRE";"empresa",#N/A,FALSE,"xEMPRESA";"eaab",#N/A,FALSE,"EAAB";"epma",#N/A,FALSE,"EPMA";"emca",#N/A,FALSE,"EMCA"}</definedName>
    <definedName name="SS" localSheetId="29" hidden="1">{"trimestre",#N/A,FALSE,"TRIMESTRE";"empresa",#N/A,FALSE,"xEMPRESA";"eaab",#N/A,FALSE,"EAAB";"epma",#N/A,FALSE,"EPMA";"emca",#N/A,FALSE,"EMCA"}</definedName>
    <definedName name="SS" localSheetId="32" hidden="1">{"trimestre",#N/A,FALSE,"TRIMESTRE";"empresa",#N/A,FALSE,"xEMPRESA";"eaab",#N/A,FALSE,"EAAB";"epma",#N/A,FALSE,"EPMA";"emca",#N/A,FALSE,"EMCA"}</definedName>
    <definedName name="SS" localSheetId="34" hidden="1">{"trimestre",#N/A,FALSE,"TRIMESTRE";"empresa",#N/A,FALSE,"xEMPRESA";"eaab",#N/A,FALSE,"EAAB";"epma",#N/A,FALSE,"EPMA";"emca",#N/A,FALSE,"EMCA"}</definedName>
    <definedName name="SS" localSheetId="36" hidden="1">{"trimestre",#N/A,FALSE,"TRIMESTRE";"empresa",#N/A,FALSE,"xEMPRESA";"eaab",#N/A,FALSE,"EAAB";"epma",#N/A,FALSE,"EPMA";"emca",#N/A,FALSE,"EMCA"}</definedName>
    <definedName name="SS" localSheetId="39" hidden="1">{"trimestre",#N/A,FALSE,"TRIMESTRE";"empresa",#N/A,FALSE,"xEMPRESA";"eaab",#N/A,FALSE,"EAAB";"epma",#N/A,FALSE,"EPMA";"emca",#N/A,FALSE,"EMCA"}</definedName>
    <definedName name="SS" localSheetId="45" hidden="1">{"trimestre",#N/A,FALSE,"TRIMESTRE";"empresa",#N/A,FALSE,"xEMPRESA";"eaab",#N/A,FALSE,"EAAB";"epma",#N/A,FALSE,"EPMA";"emca",#N/A,FALSE,"EMCA"}</definedName>
    <definedName name="SS" localSheetId="54" hidden="1">{"PAGOS DOLARES",#N/A,FALSE,"informes"}</definedName>
    <definedName name="SS" localSheetId="55" hidden="1">{"PAGOS DOLARES",#N/A,FALSE,"informes"}</definedName>
    <definedName name="SS" localSheetId="56" hidden="1">{"PAGOS DOLARES",#N/A,FALSE,"informes"}</definedName>
    <definedName name="SS" localSheetId="59" hidden="1">{"PAGOS DOLARES",#N/A,FALSE,"informes"}</definedName>
    <definedName name="SS" localSheetId="62" hidden="1">{"PAGOS DOLARES",#N/A,FALSE,"informes"}</definedName>
    <definedName name="SS" localSheetId="78" hidden="1">{"PAGOS DOLARES",#N/A,FALSE,"informes"}</definedName>
    <definedName name="SS" localSheetId="79" hidden="1">{"PAGOS DOLARES",#N/A,FALSE,"informes"}</definedName>
    <definedName name="SS" localSheetId="80" hidden="1">{"PAGOS DOLARES",#N/A,FALSE,"informes"}</definedName>
    <definedName name="SS" localSheetId="83" hidden="1">{"PAGOS DOLARES",#N/A,FALSE,"informes"}</definedName>
    <definedName name="SS" localSheetId="86" hidden="1">{"PAGOS DOLARES",#N/A,FALSE,"informes"}</definedName>
    <definedName name="SS" localSheetId="46" hidden="1">{"trimestre",#N/A,FALSE,"TRIMESTRE";"empresa",#N/A,FALSE,"xEMPRESA";"eaab",#N/A,FALSE,"EAAB";"epma",#N/A,FALSE,"EPMA";"emca",#N/A,FALSE,"EMCA"}</definedName>
    <definedName name="SS" localSheetId="37" hidden="1">{"trimestre",#N/A,FALSE,"TRIMESTRE";"empresa",#N/A,FALSE,"xEMPRESA";"eaab",#N/A,FALSE,"EAAB";"epma",#N/A,FALSE,"EPMA";"emca",#N/A,FALSE,"EMCA"}</definedName>
    <definedName name="SS" localSheetId="38" hidden="1">{"trimestre",#N/A,FALSE,"TRIMESTRE";"empresa",#N/A,FALSE,"xEMPRESA";"eaab",#N/A,FALSE,"EAAB";"epma",#N/A,FALSE,"EPMA";"emca",#N/A,FALSE,"EMCA"}</definedName>
    <definedName name="SS" localSheetId="40" hidden="1">{"trimestre",#N/A,FALSE,"TRIMESTRE";"empresa",#N/A,FALSE,"xEMPRESA";"eaab",#N/A,FALSE,"EAAB";"epma",#N/A,FALSE,"EPMA";"emca",#N/A,FALSE,"EMCA"}</definedName>
    <definedName name="SS" localSheetId="23" hidden="1">{"trimestre",#N/A,FALSE,"TRIMESTRE";"empresa",#N/A,FALSE,"xEMPRESA";"eaab",#N/A,FALSE,"EAAB";"epma",#N/A,FALSE,"EPMA";"emca",#N/A,FALSE,"EMCA"}</definedName>
    <definedName name="SS" localSheetId="24" hidden="1">{"trimestre",#N/A,FALSE,"TRIMESTRE";"empresa",#N/A,FALSE,"xEMPRESA";"eaab",#N/A,FALSE,"EAAB";"epma",#N/A,FALSE,"EPMA";"emca",#N/A,FALSE,"EMCA"}</definedName>
    <definedName name="SS" localSheetId="25" hidden="1">{"trimestre",#N/A,FALSE,"TRIMESTRE";"empresa",#N/A,FALSE,"xEMPRESA";"eaab",#N/A,FALSE,"EAAB";"epma",#N/A,FALSE,"EPMA";"emca",#N/A,FALSE,"EMCA"}</definedName>
    <definedName name="SS" localSheetId="26" hidden="1">{"trimestre",#N/A,FALSE,"TRIMESTRE";"empresa",#N/A,FALSE,"xEMPRESA";"eaab",#N/A,FALSE,"EAAB";"epma",#N/A,FALSE,"EPMA";"emca",#N/A,FALSE,"EMCA"}</definedName>
    <definedName name="SS" localSheetId="27" hidden="1">{"trimestre",#N/A,FALSE,"TRIMESTRE";"empresa",#N/A,FALSE,"xEMPRESA";"eaab",#N/A,FALSE,"EAAB";"epma",#N/A,FALSE,"EPMA";"emca",#N/A,FALSE,"EMCA"}</definedName>
    <definedName name="SS" localSheetId="28" hidden="1">{"trimestre",#N/A,FALSE,"TRIMESTRE";"empresa",#N/A,FALSE,"xEMPRESA";"eaab",#N/A,FALSE,"EAAB";"epma",#N/A,FALSE,"EPMA";"emca",#N/A,FALSE,"EMCA"}</definedName>
    <definedName name="SS" localSheetId="33" hidden="1">{"trimestre",#N/A,FALSE,"TRIMESTRE";"empresa",#N/A,FALSE,"xEMPRESA";"eaab",#N/A,FALSE,"EAAB";"epma",#N/A,FALSE,"EPMA";"emca",#N/A,FALSE,"EMCA"}</definedName>
    <definedName name="SS" localSheetId="35" hidden="1">{"trimestre",#N/A,FALSE,"TRIMESTRE";"empresa",#N/A,FALSE,"xEMPRESA";"eaab",#N/A,FALSE,"EAAB";"epma",#N/A,FALSE,"EPMA";"emca",#N/A,FALSE,"EMCA"}</definedName>
    <definedName name="ss" localSheetId="41">#REF!</definedName>
    <definedName name="ss" localSheetId="43">#REF!</definedName>
    <definedName name="SS" localSheetId="87" hidden="1">{"PAGOS DOLARES",#N/A,FALSE,"informes"}</definedName>
    <definedName name="SS" hidden="1">{"trimestre",#N/A,FALSE,"TRIMESTRE";"empresa",#N/A,FALSE,"xEMPRESA";"eaab",#N/A,FALSE,"EAAB";"epma",#N/A,FALSE,"EPMA";"emca",#N/A,FALSE,"EMCA"}</definedName>
    <definedName name="SSDS" localSheetId="7" hidden="1">{#N/A,#N/A,FALSE,"informes"}</definedName>
    <definedName name="SSDS" localSheetId="8" hidden="1">{#N/A,#N/A,FALSE,"informes"}</definedName>
    <definedName name="SSDS" localSheetId="10" hidden="1">{#N/A,#N/A,FALSE,"informes"}</definedName>
    <definedName name="SSDS" localSheetId="11" hidden="1">{#N/A,#N/A,FALSE,"informes"}</definedName>
    <definedName name="SSDS" localSheetId="12" hidden="1">{#N/A,#N/A,FALSE,"informes"}</definedName>
    <definedName name="SSDS" localSheetId="13" hidden="1">{#N/A,#N/A,FALSE,"informes"}</definedName>
    <definedName name="SSDS" localSheetId="14" hidden="1">{#N/A,#N/A,FALSE,"informes"}</definedName>
    <definedName name="SSDS" localSheetId="15" hidden="1">{#N/A,#N/A,FALSE,"informes"}</definedName>
    <definedName name="SSDS" localSheetId="17" hidden="1">{#N/A,#N/A,FALSE,"informes"}</definedName>
    <definedName name="SSDS" localSheetId="18" hidden="1">{#N/A,#N/A,FALSE,"informes"}</definedName>
    <definedName name="SSDS" localSheetId="19" hidden="1">{#N/A,#N/A,FALSE,"informes"}</definedName>
    <definedName name="SSDS" localSheetId="20" hidden="1">{#N/A,#N/A,FALSE,"informes"}</definedName>
    <definedName name="SSDS" localSheetId="21" hidden="1">{#N/A,#N/A,FALSE,"informes"}</definedName>
    <definedName name="SSDS" localSheetId="22" hidden="1">{#N/A,#N/A,FALSE,"informes"}</definedName>
    <definedName name="SSDS" localSheetId="29" hidden="1">{#N/A,#N/A,FALSE,"informes"}</definedName>
    <definedName name="SSDS" localSheetId="32" hidden="1">{#N/A,#N/A,FALSE,"informes"}</definedName>
    <definedName name="SSDS" localSheetId="34" hidden="1">{#N/A,#N/A,FALSE,"informes"}</definedName>
    <definedName name="SSDS" localSheetId="36" hidden="1">{#N/A,#N/A,FALSE,"informes"}</definedName>
    <definedName name="SSDS" localSheetId="39" hidden="1">{#N/A,#N/A,FALSE,"informes"}</definedName>
    <definedName name="SSDS" localSheetId="45" hidden="1">{#N/A,#N/A,FALSE,"informes"}</definedName>
    <definedName name="SSDS" localSheetId="46" hidden="1">{#N/A,#N/A,FALSE,"informes"}</definedName>
    <definedName name="SSDS" localSheetId="37" hidden="1">{#N/A,#N/A,FALSE,"informes"}</definedName>
    <definedName name="SSDS" localSheetId="38" hidden="1">{#N/A,#N/A,FALSE,"informes"}</definedName>
    <definedName name="SSDS" localSheetId="40" hidden="1">{#N/A,#N/A,FALSE,"informes"}</definedName>
    <definedName name="SSDS" localSheetId="23" hidden="1">{#N/A,#N/A,FALSE,"informes"}</definedName>
    <definedName name="SSDS" localSheetId="24" hidden="1">{#N/A,#N/A,FALSE,"informes"}</definedName>
    <definedName name="SSDS" localSheetId="25" hidden="1">{#N/A,#N/A,FALSE,"informes"}</definedName>
    <definedName name="SSDS" localSheetId="26" hidden="1">{#N/A,#N/A,FALSE,"informes"}</definedName>
    <definedName name="SSDS" localSheetId="27" hidden="1">{#N/A,#N/A,FALSE,"informes"}</definedName>
    <definedName name="SSDS" localSheetId="28" hidden="1">{#N/A,#N/A,FALSE,"informes"}</definedName>
    <definedName name="SSDS" localSheetId="33" hidden="1">{#N/A,#N/A,FALSE,"informes"}</definedName>
    <definedName name="SSDS" localSheetId="35" hidden="1">{#N/A,#N/A,FALSE,"informes"}</definedName>
    <definedName name="SSDS" localSheetId="41" hidden="1">{#N/A,#N/A,FALSE,"informes"}</definedName>
    <definedName name="SSDS" localSheetId="43" hidden="1">{#N/A,#N/A,FALSE,"informes"}</definedName>
    <definedName name="SSDS" hidden="1">{#N/A,#N/A,FALSE,"informes"}</definedName>
    <definedName name="SSF" localSheetId="7">#REF!</definedName>
    <definedName name="SSF" localSheetId="9">#REF!</definedName>
    <definedName name="SSF" localSheetId="22">#REF!</definedName>
    <definedName name="SSF" localSheetId="45">#REF!</definedName>
    <definedName name="SSF" localSheetId="46">#REF!</definedName>
    <definedName name="SSF" localSheetId="41">#REF!</definedName>
    <definedName name="SSF" localSheetId="43">#REF!</definedName>
    <definedName name="SSF">#REF!</definedName>
    <definedName name="SSperc" localSheetId="7">#REF!</definedName>
    <definedName name="SSperc" localSheetId="22">#REF!</definedName>
    <definedName name="SSperc" localSheetId="45">#REF!</definedName>
    <definedName name="SSperc" localSheetId="46">#REF!</definedName>
    <definedName name="SSperc" localSheetId="41">#REF!</definedName>
    <definedName name="SSperc" localSheetId="43">#REF!</definedName>
    <definedName name="SSperc">#REF!</definedName>
    <definedName name="sss" localSheetId="7">#REF!</definedName>
    <definedName name="sss" localSheetId="45">#REF!</definedName>
    <definedName name="sss" localSheetId="41">#REF!</definedName>
    <definedName name="sss" localSheetId="43">#REF!</definedName>
    <definedName name="sss">#N/A</definedName>
    <definedName name="ssss" localSheetId="22">#REF!</definedName>
    <definedName name="ssss" localSheetId="46">#REF!</definedName>
    <definedName name="ssss">#REF!</definedName>
    <definedName name="SSSSS" localSheetId="7" hidden="1">{#N/A,#N/A,FALSE,"informes"}</definedName>
    <definedName name="SSSSS" localSheetId="8" hidden="1">{#N/A,#N/A,FALSE,"informes"}</definedName>
    <definedName name="SSSSS" localSheetId="9" hidden="1">{#N/A,#N/A,FALSE,"informes"}</definedName>
    <definedName name="SSSSS" localSheetId="10" hidden="1">{#N/A,#N/A,FALSE,"informes"}</definedName>
    <definedName name="SSSSS" localSheetId="11" hidden="1">{#N/A,#N/A,FALSE,"informes"}</definedName>
    <definedName name="SSSSS" localSheetId="12" hidden="1">{#N/A,#N/A,FALSE,"informes"}</definedName>
    <definedName name="SSSSS" localSheetId="13" hidden="1">{#N/A,#N/A,FALSE,"informes"}</definedName>
    <definedName name="SSSSS" localSheetId="14" hidden="1">{#N/A,#N/A,FALSE,"informes"}</definedName>
    <definedName name="SSSSS" localSheetId="15" hidden="1">{#N/A,#N/A,FALSE,"informes"}</definedName>
    <definedName name="SSSSS" localSheetId="17" hidden="1">{#N/A,#N/A,FALSE,"informes"}</definedName>
    <definedName name="SSSSS" localSheetId="18" hidden="1">{#N/A,#N/A,FALSE,"informes"}</definedName>
    <definedName name="SSSSS" localSheetId="19" hidden="1">{#N/A,#N/A,FALSE,"informes"}</definedName>
    <definedName name="SSSSS" localSheetId="20" hidden="1">{#N/A,#N/A,FALSE,"informes"}</definedName>
    <definedName name="SSSSS" localSheetId="21" hidden="1">{#N/A,#N/A,FALSE,"informes"}</definedName>
    <definedName name="SSSSS" localSheetId="22" hidden="1">{#N/A,#N/A,FALSE,"informes"}</definedName>
    <definedName name="SSSSS" localSheetId="29" hidden="1">{#N/A,#N/A,FALSE,"informes"}</definedName>
    <definedName name="SSSSS" localSheetId="32" hidden="1">{#N/A,#N/A,FALSE,"informes"}</definedName>
    <definedName name="SSSSS" localSheetId="34" hidden="1">{#N/A,#N/A,FALSE,"informes"}</definedName>
    <definedName name="SSSSS" localSheetId="36" hidden="1">{#N/A,#N/A,FALSE,"informes"}</definedName>
    <definedName name="SSSSS" localSheetId="39" hidden="1">{#N/A,#N/A,FALSE,"informes"}</definedName>
    <definedName name="SSSSS" localSheetId="45" hidden="1">{#N/A,#N/A,FALSE,"informes"}</definedName>
    <definedName name="SSSSS" localSheetId="46" hidden="1">{#N/A,#N/A,FALSE,"informes"}</definedName>
    <definedName name="SSSSS" localSheetId="37" hidden="1">{#N/A,#N/A,FALSE,"informes"}</definedName>
    <definedName name="SSSSS" localSheetId="38" hidden="1">{#N/A,#N/A,FALSE,"informes"}</definedName>
    <definedName name="SSSSS" localSheetId="40" hidden="1">{#N/A,#N/A,FALSE,"informes"}</definedName>
    <definedName name="SSSSS" localSheetId="23" hidden="1">{#N/A,#N/A,FALSE,"informes"}</definedName>
    <definedName name="SSSSS" localSheetId="24" hidden="1">{#N/A,#N/A,FALSE,"informes"}</definedName>
    <definedName name="SSSSS" localSheetId="25" hidden="1">{#N/A,#N/A,FALSE,"informes"}</definedName>
    <definedName name="SSSSS" localSheetId="26" hidden="1">{#N/A,#N/A,FALSE,"informes"}</definedName>
    <definedName name="SSSSS" localSheetId="27" hidden="1">{#N/A,#N/A,FALSE,"informes"}</definedName>
    <definedName name="SSSSS" localSheetId="28" hidden="1">{#N/A,#N/A,FALSE,"informes"}</definedName>
    <definedName name="SSSSS" localSheetId="33" hidden="1">{#N/A,#N/A,FALSE,"informes"}</definedName>
    <definedName name="SSSSS" localSheetId="35" hidden="1">{#N/A,#N/A,FALSE,"informes"}</definedName>
    <definedName name="SSSSS" localSheetId="41" hidden="1">{#N/A,#N/A,FALSE,"informes"}</definedName>
    <definedName name="SSSSS" localSheetId="43" hidden="1">{#N/A,#N/A,FALSE,"informes"}</definedName>
    <definedName name="SSSSS" hidden="1">{#N/A,#N/A,FALSE,"informes"}</definedName>
    <definedName name="StartYear" localSheetId="22">#REF!</definedName>
    <definedName name="StartYear" localSheetId="46">#REF!</definedName>
    <definedName name="StartYear">#REF!</definedName>
    <definedName name="Subc_Subp" localSheetId="22">#REF!</definedName>
    <definedName name="Subc_Subp" localSheetId="46">#REF!</definedName>
    <definedName name="Subc_Subp">#REF!</definedName>
    <definedName name="SUBDIRECCIÓN" localSheetId="22">#REF!</definedName>
    <definedName name="SUBDIRECCIÓN" localSheetId="46">#REF!</definedName>
    <definedName name="SUBDIRECCIÓN">#REF!</definedName>
    <definedName name="SUBDIRECCIONES" localSheetId="22">#REF!</definedName>
    <definedName name="SUBDIRECCIONES" localSheetId="46">#REF!</definedName>
    <definedName name="SUBDIRECCIONES">#REF!</definedName>
    <definedName name="SUBDIRECTOR" localSheetId="185">#REF!</definedName>
    <definedName name="SUBDIRECTOR" localSheetId="188">#REF!</definedName>
    <definedName name="SUBDIRECTOR" localSheetId="7">#REF!</definedName>
    <definedName name="SUBDIRECTOR" localSheetId="9">#REF!</definedName>
    <definedName name="SUBDIRECTOR" localSheetId="22">#REF!</definedName>
    <definedName name="SUBDIRECTOR" localSheetId="45">#REF!</definedName>
    <definedName name="SUBDIRECTOR" localSheetId="54">#REF!</definedName>
    <definedName name="SUBDIRECTOR" localSheetId="46">#REF!</definedName>
    <definedName name="SUBDIRECTOR" localSheetId="183">#REF!</definedName>
    <definedName name="SUBDIRECTOR" localSheetId="41">#REF!</definedName>
    <definedName name="SUBDIRECTOR" localSheetId="43">#REF!</definedName>
    <definedName name="SUBDIRECTOR">#REF!</definedName>
    <definedName name="SubOrd" localSheetId="22">#REF!</definedName>
    <definedName name="SubOrd" localSheetId="46">#REF!</definedName>
    <definedName name="SubOrd">#REF!</definedName>
    <definedName name="subprograma" localSheetId="22">#REF!</definedName>
    <definedName name="subprograma" localSheetId="46">#REF!</definedName>
    <definedName name="subprograma">#REF!</definedName>
    <definedName name="Subprogramas" localSheetId="22">#REF!</definedName>
    <definedName name="Subprogramas" localSheetId="46">#REF!</definedName>
    <definedName name="Subprogramas">#REF!</definedName>
    <definedName name="subtrn" localSheetId="185">#REF!</definedName>
    <definedName name="subtrn" localSheetId="188">#REF!</definedName>
    <definedName name="subtrn" localSheetId="7">#REF!</definedName>
    <definedName name="subtrn" localSheetId="9">#REF!</definedName>
    <definedName name="subtrn" localSheetId="22">#REF!</definedName>
    <definedName name="subtrn" localSheetId="45">#REF!</definedName>
    <definedName name="subtrn" localSheetId="46">#REF!</definedName>
    <definedName name="subtrn" localSheetId="183">#REF!</definedName>
    <definedName name="subtrn" localSheetId="41">#REF!</definedName>
    <definedName name="subtrn" localSheetId="43">#REF!</definedName>
    <definedName name="subtrn">#REF!</definedName>
    <definedName name="SUMAS" localSheetId="7">#REF!</definedName>
    <definedName name="SUMAS" localSheetId="9">#REF!</definedName>
    <definedName name="SUMAS" localSheetId="22">#REF!</definedName>
    <definedName name="SUMAS" localSheetId="45">#REF!</definedName>
    <definedName name="SUMAS" localSheetId="54">#REF!</definedName>
    <definedName name="SUMAS" localSheetId="46">#REF!</definedName>
    <definedName name="SUMAS" localSheetId="41">#REF!</definedName>
    <definedName name="SUMAS" localSheetId="43">#REF!</definedName>
    <definedName name="SUMAS">#REF!</definedName>
    <definedName name="SUPUES" localSheetId="7">#REF!</definedName>
    <definedName name="SUPUES" localSheetId="22">#REF!</definedName>
    <definedName name="SUPUES" localSheetId="32">#REF!</definedName>
    <definedName name="SUPUES" localSheetId="34">#REF!</definedName>
    <definedName name="SUPUES" localSheetId="36">#REF!</definedName>
    <definedName name="SUPUES" localSheetId="39">#REF!</definedName>
    <definedName name="SUPUES" localSheetId="45">#REF!</definedName>
    <definedName name="SUPUES" localSheetId="46">#REF!</definedName>
    <definedName name="SUPUES" localSheetId="37">#REF!</definedName>
    <definedName name="SUPUES" localSheetId="38">#REF!</definedName>
    <definedName name="SUPUES" localSheetId="40">#REF!</definedName>
    <definedName name="SUPUES" localSheetId="33">#REF!</definedName>
    <definedName name="SUPUES" localSheetId="35">#REF!</definedName>
    <definedName name="SUPUES" localSheetId="41">#REF!</definedName>
    <definedName name="SUPUES" localSheetId="43">#REF!</definedName>
    <definedName name="SUPUES">#REF!</definedName>
    <definedName name="TA1._Analytical_CPSdeficit" localSheetId="7">#REF!</definedName>
    <definedName name="TA1._Analytical_CPSdeficit" localSheetId="22">#REF!</definedName>
    <definedName name="TA1._Analytical_CPSdeficit" localSheetId="45">#REF!</definedName>
    <definedName name="TA1._Analytical_CPSdeficit" localSheetId="46">#REF!</definedName>
    <definedName name="TA1._Analytical_CPSdeficit" localSheetId="41">#REF!</definedName>
    <definedName name="TA1._Analytical_CPSdeficit" localSheetId="43">#REF!</definedName>
    <definedName name="TA1._Analytical_CPSdeficit">#REF!</definedName>
    <definedName name="TA2._Analytical_CPSdeficit" localSheetId="7">#REF!</definedName>
    <definedName name="TA2._Analytical_CPSdeficit" localSheetId="22">#REF!</definedName>
    <definedName name="TA2._Analytical_CPSdeficit" localSheetId="45">#REF!</definedName>
    <definedName name="TA2._Analytical_CPSdeficit" localSheetId="46">#REF!</definedName>
    <definedName name="TA2._Analytical_CPSdeficit" localSheetId="41">#REF!</definedName>
    <definedName name="TA2._Analytical_CPSdeficit" localSheetId="43">#REF!</definedName>
    <definedName name="TA2._Analytical_CPSdeficit">#REF!</definedName>
    <definedName name="TABLA" localSheetId="7">#REF!</definedName>
    <definedName name="TABLA" localSheetId="41">#REF!</definedName>
    <definedName name="TABLA" localSheetId="43">#REF!</definedName>
    <definedName name="TABLA">#REF!</definedName>
    <definedName name="Tabla_3" localSheetId="46">#REF!</definedName>
    <definedName name="Tabla_3">#REF!</definedName>
    <definedName name="TABLA1" localSheetId="7">#REF!</definedName>
    <definedName name="TABLA1" localSheetId="22">#REF!</definedName>
    <definedName name="TABLA1" localSheetId="32">#REF!</definedName>
    <definedName name="TABLA1" localSheetId="34">#REF!</definedName>
    <definedName name="TABLA1" localSheetId="36">#REF!</definedName>
    <definedName name="TABLA1" localSheetId="39">#REF!</definedName>
    <definedName name="TABLA1" localSheetId="45">#REF!</definedName>
    <definedName name="TABLA1" localSheetId="46">#REF!</definedName>
    <definedName name="TABLA1" localSheetId="37">#REF!</definedName>
    <definedName name="TABLA1" localSheetId="38">#REF!</definedName>
    <definedName name="TABLA1" localSheetId="40">#REF!</definedName>
    <definedName name="TABLA1" localSheetId="33">#REF!</definedName>
    <definedName name="TABLA1" localSheetId="35">#REF!</definedName>
    <definedName name="TABLA1" localSheetId="41">#REF!</definedName>
    <definedName name="TABLA1" localSheetId="43">#REF!</definedName>
    <definedName name="TABLA1">#REF!</definedName>
    <definedName name="TABLA2" localSheetId="7">#REF!</definedName>
    <definedName name="TABLA2" localSheetId="22">#REF!</definedName>
    <definedName name="TABLA2" localSheetId="45">#REF!</definedName>
    <definedName name="TABLA2" localSheetId="46">#REF!</definedName>
    <definedName name="TABLA2" localSheetId="41">#REF!</definedName>
    <definedName name="TABLA2" localSheetId="43">#REF!</definedName>
    <definedName name="TABLA2">#REF!</definedName>
    <definedName name="TABLA3" localSheetId="7">#REF!</definedName>
    <definedName name="TABLA3" localSheetId="41">#REF!</definedName>
    <definedName name="TABLA3" localSheetId="43">#REF!</definedName>
    <definedName name="TABLA3">#REF!</definedName>
    <definedName name="TABLA4" localSheetId="7">#REF!</definedName>
    <definedName name="TABLA4" localSheetId="41">#REF!</definedName>
    <definedName name="TABLA4" localSheetId="43">#REF!</definedName>
    <definedName name="TABLA4">#REF!</definedName>
    <definedName name="TABLA5" localSheetId="7">#REF!</definedName>
    <definedName name="TABLA5" localSheetId="41">#REF!</definedName>
    <definedName name="TABLA5" localSheetId="43">#REF!</definedName>
    <definedName name="TABLA5">#REF!</definedName>
    <definedName name="Table_2._Country_X___Public_Sector_Financing_1" localSheetId="22">#REF!</definedName>
    <definedName name="Table_2._Country_X___Public_Sector_Financing_1" localSheetId="46">#REF!</definedName>
    <definedName name="Table_2._Country_X___Public_Sector_Financing_1">#REF!</definedName>
    <definedName name="TABRIL" localSheetId="7">#REF!</definedName>
    <definedName name="TABRIL" localSheetId="9">#REF!</definedName>
    <definedName name="TABRIL" localSheetId="22">#REF!</definedName>
    <definedName name="TABRIL" localSheetId="45">#REF!</definedName>
    <definedName name="TABRIL" localSheetId="54">#REF!</definedName>
    <definedName name="TABRIL" localSheetId="46">#REF!</definedName>
    <definedName name="TABRIL" localSheetId="41">#REF!</definedName>
    <definedName name="TABRIL" localSheetId="43">#REF!</definedName>
    <definedName name="TABRIL">#REF!</definedName>
    <definedName name="TAGOSTO" localSheetId="7">#REF!</definedName>
    <definedName name="TAGOSTO" localSheetId="9">#REF!</definedName>
    <definedName name="TAGOSTO" localSheetId="22">#REF!</definedName>
    <definedName name="TAGOSTO" localSheetId="45">#REF!</definedName>
    <definedName name="TAGOSTO" localSheetId="54">#REF!</definedName>
    <definedName name="TAGOSTO" localSheetId="46">#REF!</definedName>
    <definedName name="TAGOSTO" localSheetId="41">#REF!</definedName>
    <definedName name="TAGOSTO" localSheetId="43">#REF!</definedName>
    <definedName name="TAGOSTO">#REF!</definedName>
    <definedName name="tasa" localSheetId="7">#REF!</definedName>
    <definedName name="tasa" localSheetId="9">#REF!</definedName>
    <definedName name="tasa" localSheetId="22">#REF!</definedName>
    <definedName name="tasa" localSheetId="45">#REF!</definedName>
    <definedName name="tasa" localSheetId="46">#REF!</definedName>
    <definedName name="tasa" localSheetId="41">#REF!</definedName>
    <definedName name="tasa" localSheetId="43">#REF!</definedName>
    <definedName name="tasa">#REF!</definedName>
    <definedName name="Tasa_externa_Corte_a" localSheetId="7">OFFSET(#REF!,0,0,COUNT(#REF!))</definedName>
    <definedName name="Tasa_externa_Corte_a" localSheetId="22">OFFSET(#REF!,0,0,COUNT(#REF!))</definedName>
    <definedName name="Tasa_externa_Corte_a" localSheetId="46">OFFSET(#REF!,0,0,COUNT(#REF!))</definedName>
    <definedName name="Tasa_externa_Corte_a" localSheetId="41">OFFSET(#REF!,0,0,COUNT(#REF!))</definedName>
    <definedName name="Tasa_externa_Corte_a" localSheetId="43">OFFSET(#REF!,0,0,COUNT(#REF!))</definedName>
    <definedName name="Tasa_externa_Corte_a">OFFSET(#REF!,0,0,COUNT(#REF!))</definedName>
    <definedName name="Tasa_externa_Serie_1" localSheetId="7">OFFSET(#REF!,0,0,COUNT(#REF!))</definedName>
    <definedName name="Tasa_externa_Serie_1" localSheetId="22">OFFSET(#REF!,0,0,COUNT(#REF!))</definedName>
    <definedName name="Tasa_externa_Serie_1" localSheetId="41">OFFSET(#REF!,0,0,COUNT(#REF!))</definedName>
    <definedName name="Tasa_externa_Serie_1" localSheetId="43">OFFSET(#REF!,0,0,COUNT(#REF!))</definedName>
    <definedName name="Tasa_externa_Serie_1">OFFSET(#REF!,0,0,COUNT(#REF!))</definedName>
    <definedName name="Tasa_externa_Serie_2" localSheetId="7">OFFSET(#REF!,0,0,COUNT(#REF!))</definedName>
    <definedName name="Tasa_externa_Serie_2" localSheetId="22">OFFSET(#REF!,0,0,COUNT(#REF!))</definedName>
    <definedName name="Tasa_externa_Serie_2" localSheetId="41">OFFSET(#REF!,0,0,COUNT(#REF!))</definedName>
    <definedName name="Tasa_externa_Serie_2" localSheetId="43">OFFSET(#REF!,0,0,COUNT(#REF!))</definedName>
    <definedName name="Tasa_externa_Serie_2">OFFSET(#REF!,0,0,COUNT(#REF!))</definedName>
    <definedName name="Tasa_externaColumna_título_etiqueta" localSheetId="7">#REF!</definedName>
    <definedName name="Tasa_externaColumna_título_etiqueta" localSheetId="22">#REF!</definedName>
    <definedName name="Tasa_externaColumna_título_etiqueta" localSheetId="41">#REF!</definedName>
    <definedName name="Tasa_externaColumna_título_etiqueta" localSheetId="43">#REF!</definedName>
    <definedName name="Tasa_externaColumna_título_etiqueta">#REF!</definedName>
    <definedName name="Tasa_externaColumna_título_etiqueta_2" localSheetId="7">#REF!</definedName>
    <definedName name="Tasa_externaColumna_título_etiqueta_2" localSheetId="22">#REF!</definedName>
    <definedName name="Tasa_externaColumna_título_etiqueta_2" localSheetId="41">#REF!</definedName>
    <definedName name="Tasa_externaColumna_título_etiqueta_2" localSheetId="43">#REF!</definedName>
    <definedName name="Tasa_externaColumna_título_etiqueta_2">#REF!</definedName>
    <definedName name="Tasa_externaSección_subtítulo_etiqueta" localSheetId="7">#REF!</definedName>
    <definedName name="Tasa_externaSección_subtítulo_etiqueta" localSheetId="22">#REF!</definedName>
    <definedName name="Tasa_externaSección_subtítulo_etiqueta" localSheetId="41">#REF!</definedName>
    <definedName name="Tasa_externaSección_subtítulo_etiqueta" localSheetId="43">#REF!</definedName>
    <definedName name="Tasa_externaSección_subtítulo_etiqueta">#REF!</definedName>
    <definedName name="Tasa_externaSección_título_etiqueta" localSheetId="7">#REF!</definedName>
    <definedName name="Tasa_externaSección_título_etiqueta" localSheetId="22">#REF!</definedName>
    <definedName name="Tasa_externaSección_título_etiqueta" localSheetId="41">#REF!</definedName>
    <definedName name="Tasa_externaSección_título_etiqueta" localSheetId="43">#REF!</definedName>
    <definedName name="Tasa_externaSección_título_etiqueta">#REF!</definedName>
    <definedName name="Tasa_interna_Corte_a" localSheetId="7">OFFSET(#REF!,0,0,COUNT(#REF!))</definedName>
    <definedName name="Tasa_interna_Corte_a" localSheetId="22">OFFSET(#REF!,0,0,COUNT(#REF!))</definedName>
    <definedName name="Tasa_interna_Corte_a" localSheetId="41">OFFSET(#REF!,0,0,COUNT(#REF!))</definedName>
    <definedName name="Tasa_interna_Corte_a" localSheetId="43">OFFSET(#REF!,0,0,COUNT(#REF!))</definedName>
    <definedName name="Tasa_interna_Corte_a">OFFSET(#REF!,0,0,COUNT(#REF!))</definedName>
    <definedName name="Tasa_interna_Serie_1" localSheetId="7">OFFSET(#REF!,0,0,COUNT(#REF!))</definedName>
    <definedName name="Tasa_interna_Serie_1" localSheetId="22">OFFSET(#REF!,0,0,COUNT(#REF!))</definedName>
    <definedName name="Tasa_interna_Serie_1" localSheetId="41">OFFSET(#REF!,0,0,COUNT(#REF!))</definedName>
    <definedName name="Tasa_interna_Serie_1" localSheetId="43">OFFSET(#REF!,0,0,COUNT(#REF!))</definedName>
    <definedName name="Tasa_interna_Serie_1">OFFSET(#REF!,0,0,COUNT(#REF!))</definedName>
    <definedName name="Tasa_interna_Serie_2" localSheetId="7">OFFSET(#REF!,0,0,COUNT(#REF!))</definedName>
    <definedName name="Tasa_interna_Serie_2" localSheetId="22">OFFSET(#REF!,0,0,COUNT(#REF!))</definedName>
    <definedName name="Tasa_interna_Serie_2" localSheetId="41">OFFSET(#REF!,0,0,COUNT(#REF!))</definedName>
    <definedName name="Tasa_interna_Serie_2" localSheetId="43">OFFSET(#REF!,0,0,COUNT(#REF!))</definedName>
    <definedName name="Tasa_interna_Serie_2">OFFSET(#REF!,0,0,COUNT(#REF!))</definedName>
    <definedName name="Tasa_interna_Serie_3" localSheetId="7">OFFSET(#REF!,0,0,COUNT(#REF!))</definedName>
    <definedName name="Tasa_interna_Serie_3" localSheetId="22">OFFSET(#REF!,0,0,COUNT(#REF!))</definedName>
    <definedName name="Tasa_interna_Serie_3" localSheetId="41">OFFSET(#REF!,0,0,COUNT(#REF!))</definedName>
    <definedName name="Tasa_interna_Serie_3" localSheetId="43">OFFSET(#REF!,0,0,COUNT(#REF!))</definedName>
    <definedName name="Tasa_interna_Serie_3">OFFSET(#REF!,0,0,COUNT(#REF!))</definedName>
    <definedName name="Tasa_interna_Serie_4" localSheetId="7">OFFSET(#REF!,0,0,COUNT(#REF!))</definedName>
    <definedName name="Tasa_interna_Serie_4" localSheetId="22">OFFSET(#REF!,0,0,COUNT(#REF!))</definedName>
    <definedName name="Tasa_interna_Serie_4" localSheetId="41">OFFSET(#REF!,0,0,COUNT(#REF!))</definedName>
    <definedName name="Tasa_interna_Serie_4" localSheetId="43">OFFSET(#REF!,0,0,COUNT(#REF!))</definedName>
    <definedName name="Tasa_interna_Serie_4">OFFSET(#REF!,0,0,COUNT(#REF!))</definedName>
    <definedName name="Tasa_interna_Serie_5" localSheetId="7">OFFSET(#REF!,0,0,COUNT(#REF!))</definedName>
    <definedName name="Tasa_interna_Serie_5" localSheetId="22">OFFSET(#REF!,0,0,COUNT(#REF!))</definedName>
    <definedName name="Tasa_interna_Serie_5" localSheetId="41">OFFSET(#REF!,0,0,COUNT(#REF!))</definedName>
    <definedName name="Tasa_interna_Serie_5" localSheetId="43">OFFSET(#REF!,0,0,COUNT(#REF!))</definedName>
    <definedName name="Tasa_interna_Serie_5">OFFSET(#REF!,0,0,COUNT(#REF!))</definedName>
    <definedName name="Tasa_interna_Serie_6" localSheetId="7">OFFSET(#REF!,0,0,COUNT(#REF!))</definedName>
    <definedName name="Tasa_interna_Serie_6" localSheetId="22">OFFSET(#REF!,0,0,COUNT(#REF!))</definedName>
    <definedName name="Tasa_interna_Serie_6" localSheetId="41">OFFSET(#REF!,0,0,COUNT(#REF!))</definedName>
    <definedName name="Tasa_interna_Serie_6" localSheetId="43">OFFSET(#REF!,0,0,COUNT(#REF!))</definedName>
    <definedName name="Tasa_interna_Serie_6">OFFSET(#REF!,0,0,COUNT(#REF!))</definedName>
    <definedName name="Tasa_interna_serie_7" localSheetId="7">OFFSET(#REF!,0,0,COUNT(#REF!))</definedName>
    <definedName name="Tasa_interna_serie_7" localSheetId="22">OFFSET(#REF!,0,0,COUNT(#REF!))</definedName>
    <definedName name="Tasa_interna_serie_7" localSheetId="41">OFFSET(#REF!,0,0,COUNT(#REF!))</definedName>
    <definedName name="Tasa_interna_serie_7" localSheetId="43">OFFSET(#REF!,0,0,COUNT(#REF!))</definedName>
    <definedName name="Tasa_interna_serie_7">OFFSET(#REF!,0,0,COUNT(#REF!))</definedName>
    <definedName name="Tasa_internaColumna_título_etiqueta" localSheetId="7">#REF!</definedName>
    <definedName name="Tasa_internaColumna_título_etiqueta" localSheetId="22">#REF!</definedName>
    <definedName name="Tasa_internaColumna_título_etiqueta" localSheetId="41">#REF!</definedName>
    <definedName name="Tasa_internaColumna_título_etiqueta" localSheetId="43">#REF!</definedName>
    <definedName name="Tasa_internaColumna_título_etiqueta">#REF!</definedName>
    <definedName name="Tasa_internaColumna_título_etiqueta_2" localSheetId="7">#REF!</definedName>
    <definedName name="Tasa_internaColumna_título_etiqueta_2" localSheetId="22">#REF!</definedName>
    <definedName name="Tasa_internaColumna_título_etiqueta_2" localSheetId="41">#REF!</definedName>
    <definedName name="Tasa_internaColumna_título_etiqueta_2" localSheetId="43">#REF!</definedName>
    <definedName name="Tasa_internaColumna_título_etiqueta_2">#REF!</definedName>
    <definedName name="Tasa_internaColumna_título_etiqueta_3" localSheetId="7">#REF!</definedName>
    <definedName name="Tasa_internaColumna_título_etiqueta_3" localSheetId="22">#REF!</definedName>
    <definedName name="Tasa_internaColumna_título_etiqueta_3" localSheetId="41">#REF!</definedName>
    <definedName name="Tasa_internaColumna_título_etiqueta_3" localSheetId="43">#REF!</definedName>
    <definedName name="Tasa_internaColumna_título_etiqueta_3">#REF!</definedName>
    <definedName name="Tasa_internaColumna_título_etiqueta_4" localSheetId="7">#REF!</definedName>
    <definedName name="Tasa_internaColumna_título_etiqueta_4" localSheetId="22">#REF!</definedName>
    <definedName name="Tasa_internaColumna_título_etiqueta_4" localSheetId="41">#REF!</definedName>
    <definedName name="Tasa_internaColumna_título_etiqueta_4" localSheetId="43">#REF!</definedName>
    <definedName name="Tasa_internaColumna_título_etiqueta_4">#REF!</definedName>
    <definedName name="Tasa_internaColumna_título_etiqueta_5" localSheetId="7">#REF!</definedName>
    <definedName name="Tasa_internaColumna_título_etiqueta_5" localSheetId="22">#REF!</definedName>
    <definedName name="Tasa_internaColumna_título_etiqueta_5" localSheetId="41">#REF!</definedName>
    <definedName name="Tasa_internaColumna_título_etiqueta_5" localSheetId="43">#REF!</definedName>
    <definedName name="Tasa_internaColumna_título_etiqueta_5">#REF!</definedName>
    <definedName name="Tasa_internaColumna_título_etiqueta_6" localSheetId="7">#REF!</definedName>
    <definedName name="Tasa_internaColumna_título_etiqueta_6" localSheetId="22">#REF!</definedName>
    <definedName name="Tasa_internaColumna_título_etiqueta_6" localSheetId="41">#REF!</definedName>
    <definedName name="Tasa_internaColumna_título_etiqueta_6" localSheetId="43">#REF!</definedName>
    <definedName name="Tasa_internaColumna_título_etiqueta_6">#REF!</definedName>
    <definedName name="Tasa_internaColumna_título_etiqueta_7" localSheetId="7">#REF!</definedName>
    <definedName name="Tasa_internaColumna_título_etiqueta_7" localSheetId="22">#REF!</definedName>
    <definedName name="Tasa_internaColumna_título_etiqueta_7" localSheetId="41">#REF!</definedName>
    <definedName name="Tasa_internaColumna_título_etiqueta_7" localSheetId="43">#REF!</definedName>
    <definedName name="Tasa_internaColumna_título_etiqueta_7">#REF!</definedName>
    <definedName name="Tasa_internaColumna_título_etiqueta_8" localSheetId="7">#REF!</definedName>
    <definedName name="Tasa_internaColumna_título_etiqueta_8" localSheetId="22">#REF!</definedName>
    <definedName name="Tasa_internaColumna_título_etiqueta_8" localSheetId="41">#REF!</definedName>
    <definedName name="Tasa_internaColumna_título_etiqueta_8" localSheetId="43">#REF!</definedName>
    <definedName name="Tasa_internaColumna_título_etiqueta_8">#REF!</definedName>
    <definedName name="Tasa_internaSección_subtítulo_etiqueta" localSheetId="7">#REF!</definedName>
    <definedName name="Tasa_internaSección_subtítulo_etiqueta" localSheetId="22">#REF!</definedName>
    <definedName name="Tasa_internaSección_subtítulo_etiqueta" localSheetId="41">#REF!</definedName>
    <definedName name="Tasa_internaSección_subtítulo_etiqueta" localSheetId="43">#REF!</definedName>
    <definedName name="Tasa_internaSección_subtítulo_etiqueta">#REF!</definedName>
    <definedName name="Tasa_internaSección_título_etiqueta" localSheetId="7">#REF!</definedName>
    <definedName name="Tasa_internaSección_título_etiqueta" localSheetId="22">#REF!</definedName>
    <definedName name="Tasa_internaSección_título_etiqueta" localSheetId="41">#REF!</definedName>
    <definedName name="Tasa_internaSección_título_etiqueta" localSheetId="43">#REF!</definedName>
    <definedName name="Tasa_internaSección_título_etiqueta">#REF!</definedName>
    <definedName name="Tasa_total_Corte_a" localSheetId="7">OFFSET(#REF!,0,0,COUNT(#REF!))</definedName>
    <definedName name="Tasa_total_Corte_a" localSheetId="22">OFFSET(#REF!,0,0,COUNT(#REF!))</definedName>
    <definedName name="Tasa_total_Corte_a" localSheetId="41">OFFSET(#REF!,0,0,COUNT(#REF!))</definedName>
    <definedName name="Tasa_total_Corte_a" localSheetId="43">OFFSET(#REF!,0,0,COUNT(#REF!))</definedName>
    <definedName name="Tasa_total_Corte_a">OFFSET(#REF!,0,0,COUNT(#REF!))</definedName>
    <definedName name="Tasa_total_Serie_1" localSheetId="7">OFFSET(#REF!,0,0,COUNT(#REF!))</definedName>
    <definedName name="Tasa_total_Serie_1" localSheetId="22">OFFSET(#REF!,0,0,COUNT(#REF!))</definedName>
    <definedName name="Tasa_total_Serie_1" localSheetId="41">OFFSET(#REF!,0,0,COUNT(#REF!))</definedName>
    <definedName name="Tasa_total_Serie_1" localSheetId="43">OFFSET(#REF!,0,0,COUNT(#REF!))</definedName>
    <definedName name="Tasa_total_Serie_1">OFFSET(#REF!,0,0,COUNT(#REF!))</definedName>
    <definedName name="Tasa_total_Serie_2" localSheetId="7">OFFSET(#REF!,0,0,COUNT(#REF!))</definedName>
    <definedName name="Tasa_total_Serie_2" localSheetId="22">OFFSET(#REF!,0,0,COUNT(#REF!))</definedName>
    <definedName name="Tasa_total_Serie_2" localSheetId="41">OFFSET(#REF!,0,0,COUNT(#REF!))</definedName>
    <definedName name="Tasa_total_Serie_2" localSheetId="43">OFFSET(#REF!,0,0,COUNT(#REF!))</definedName>
    <definedName name="Tasa_total_Serie_2">OFFSET(#REF!,0,0,COUNT(#REF!))</definedName>
    <definedName name="Tasa_totalColumna_título_etiqueta" localSheetId="7">#REF!</definedName>
    <definedName name="Tasa_totalColumna_título_etiqueta" localSheetId="22">#REF!</definedName>
    <definedName name="Tasa_totalColumna_título_etiqueta" localSheetId="41">#REF!</definedName>
    <definedName name="Tasa_totalColumna_título_etiqueta" localSheetId="43">#REF!</definedName>
    <definedName name="Tasa_totalColumna_título_etiqueta">#REF!</definedName>
    <definedName name="Tasa_totalColumna_título_etiqueta_2" localSheetId="7">#REF!</definedName>
    <definedName name="Tasa_totalColumna_título_etiqueta_2" localSheetId="22">#REF!</definedName>
    <definedName name="Tasa_totalColumna_título_etiqueta_2" localSheetId="41">#REF!</definedName>
    <definedName name="Tasa_totalColumna_título_etiqueta_2" localSheetId="43">#REF!</definedName>
    <definedName name="Tasa_totalColumna_título_etiqueta_2">#REF!</definedName>
    <definedName name="Tasa_totalSección_subtítulo_etiqueta" localSheetId="7">#REF!</definedName>
    <definedName name="Tasa_totalSección_subtítulo_etiqueta" localSheetId="22">#REF!</definedName>
    <definedName name="Tasa_totalSección_subtítulo_etiqueta" localSheetId="41">#REF!</definedName>
    <definedName name="Tasa_totalSección_subtítulo_etiqueta" localSheetId="43">#REF!</definedName>
    <definedName name="Tasa_totalSección_subtítulo_etiqueta">#REF!</definedName>
    <definedName name="Tasa_totalSección_título_etiqueta" localSheetId="7">#REF!</definedName>
    <definedName name="Tasa_totalSección_título_etiqueta" localSheetId="22">#REF!</definedName>
    <definedName name="Tasa_totalSección_título_etiqueta" localSheetId="41">#REF!</definedName>
    <definedName name="Tasa_totalSección_título_etiqueta" localSheetId="43">#REF!</definedName>
    <definedName name="Tasa_totalSección_título_etiqueta">#REF!</definedName>
    <definedName name="tasa01" localSheetId="7">#REF!</definedName>
    <definedName name="tasa01" localSheetId="9">#REF!</definedName>
    <definedName name="tasa01" localSheetId="22">#REF!</definedName>
    <definedName name="tasa01" localSheetId="32">#REF!</definedName>
    <definedName name="tasa01" localSheetId="34">#REF!</definedName>
    <definedName name="tasa01" localSheetId="36">#REF!</definedName>
    <definedName name="tasa01" localSheetId="39">#REF!</definedName>
    <definedName name="tasa01" localSheetId="45">#REF!</definedName>
    <definedName name="tasa01" localSheetId="46">#REF!</definedName>
    <definedName name="tasa01" localSheetId="37">#REF!</definedName>
    <definedName name="tasa01" localSheetId="38">#REF!</definedName>
    <definedName name="tasa01" localSheetId="40">#REF!</definedName>
    <definedName name="tasa01" localSheetId="33">#REF!</definedName>
    <definedName name="tasa01" localSheetId="35">#REF!</definedName>
    <definedName name="tasa01" localSheetId="41">#REF!</definedName>
    <definedName name="tasa01" localSheetId="43">#REF!</definedName>
    <definedName name="tasa01">#REF!</definedName>
    <definedName name="tasaenero" localSheetId="7">#REF!</definedName>
    <definedName name="tasaenero" localSheetId="9">#REF!</definedName>
    <definedName name="tasaenero" localSheetId="22">#REF!</definedName>
    <definedName name="tasaenero" localSheetId="32">#REF!</definedName>
    <definedName name="tasaenero" localSheetId="34">#REF!</definedName>
    <definedName name="tasaenero" localSheetId="36">#REF!</definedName>
    <definedName name="tasaenero" localSheetId="39">#REF!</definedName>
    <definedName name="tasaenero" localSheetId="45">#REF!</definedName>
    <definedName name="tasaenero" localSheetId="46">#REF!</definedName>
    <definedName name="tasaenero" localSheetId="37">#REF!</definedName>
    <definedName name="tasaenero" localSheetId="38">#REF!</definedName>
    <definedName name="tasaenero" localSheetId="40">#REF!</definedName>
    <definedName name="tasaenero" localSheetId="33">#REF!</definedName>
    <definedName name="tasaenero" localSheetId="35">#REF!</definedName>
    <definedName name="tasaenero" localSheetId="41">#REF!</definedName>
    <definedName name="tasaenero" localSheetId="43">#REF!</definedName>
    <definedName name="tasaenero">#REF!</definedName>
    <definedName name="TASAS_DE_CAMBIO" localSheetId="7">#REF!</definedName>
    <definedName name="TASAS_DE_CAMBIO" localSheetId="22">#REF!</definedName>
    <definedName name="TASAS_DE_CAMBIO" localSheetId="32">#REF!</definedName>
    <definedName name="TASAS_DE_CAMBIO" localSheetId="34">#REF!</definedName>
    <definedName name="TASAS_DE_CAMBIO" localSheetId="36">#REF!</definedName>
    <definedName name="TASAS_DE_CAMBIO" localSheetId="39">#REF!</definedName>
    <definedName name="TASAS_DE_CAMBIO" localSheetId="45">#REF!</definedName>
    <definedName name="TASAS_DE_CAMBIO" localSheetId="46">#REF!</definedName>
    <definedName name="TASAS_DE_CAMBIO" localSheetId="37">#REF!</definedName>
    <definedName name="TASAS_DE_CAMBIO" localSheetId="38">#REF!</definedName>
    <definedName name="TASAS_DE_CAMBIO" localSheetId="40">#REF!</definedName>
    <definedName name="TASAS_DE_CAMBIO" localSheetId="33">#REF!</definedName>
    <definedName name="TASAS_DE_CAMBIO" localSheetId="35">#REF!</definedName>
    <definedName name="TASAS_DE_CAMBIO" localSheetId="41">#REF!</definedName>
    <definedName name="TASAS_DE_CAMBIO" localSheetId="43">#REF!</definedName>
    <definedName name="TASAS_DE_CAMBIO">#REF!</definedName>
    <definedName name="TasasProyeccion" localSheetId="7">#REF!</definedName>
    <definedName name="TasasProyeccion" localSheetId="22">#REF!</definedName>
    <definedName name="TasasProyeccion" localSheetId="41">#REF!</definedName>
    <definedName name="TasasProyeccion" localSheetId="43">#REF!</definedName>
    <definedName name="TasasProyeccion">#REF!</definedName>
    <definedName name="TaxRate" localSheetId="22">#REF!</definedName>
    <definedName name="TaxRate" localSheetId="46">#REF!</definedName>
    <definedName name="TaxRate">#REF!</definedName>
    <definedName name="TC" localSheetId="7">#REF!</definedName>
    <definedName name="TC" localSheetId="22">#REF!</definedName>
    <definedName name="TC" localSheetId="41">#REF!</definedName>
    <definedName name="TC" localSheetId="43">#REF!</definedName>
    <definedName name="TC">#REF!</definedName>
    <definedName name="TCC" localSheetId="22">#REF!</definedName>
    <definedName name="TCC" localSheetId="46">#REF!</definedName>
    <definedName name="TCC">#REF!</definedName>
    <definedName name="TCI" localSheetId="7">#REF!</definedName>
    <definedName name="TCI" localSheetId="9">#REF!</definedName>
    <definedName name="TCI" localSheetId="22">#REF!</definedName>
    <definedName name="TCI" localSheetId="45">#REF!</definedName>
    <definedName name="TCI" localSheetId="54">#REF!</definedName>
    <definedName name="TCI" localSheetId="46">#REF!</definedName>
    <definedName name="TCI" localSheetId="41">#REF!</definedName>
    <definedName name="TCI" localSheetId="43">#REF!</definedName>
    <definedName name="TCI">#REF!</definedName>
    <definedName name="TCII" localSheetId="7">#REF!</definedName>
    <definedName name="TCII" localSheetId="9">#REF!</definedName>
    <definedName name="TCII" localSheetId="22">#REF!</definedName>
    <definedName name="TCII" localSheetId="45">#REF!</definedName>
    <definedName name="TCII" localSheetId="54">#REF!</definedName>
    <definedName name="TCII" localSheetId="46">#REF!</definedName>
    <definedName name="TCII" localSheetId="41">#REF!</definedName>
    <definedName name="TCII" localSheetId="43">#REF!</definedName>
    <definedName name="TCII">#REF!</definedName>
    <definedName name="TCIII" localSheetId="7">#REF!</definedName>
    <definedName name="TCIII" localSheetId="9">#REF!</definedName>
    <definedName name="TCIII" localSheetId="22">#REF!</definedName>
    <definedName name="TCIII" localSheetId="45">#REF!</definedName>
    <definedName name="TCIII" localSheetId="54">#REF!</definedName>
    <definedName name="TCIII" localSheetId="46">#REF!</definedName>
    <definedName name="TCIII" localSheetId="41">#REF!</definedName>
    <definedName name="TCIII" localSheetId="43">#REF!</definedName>
    <definedName name="TCIII">#REF!</definedName>
    <definedName name="TCIV" localSheetId="7">#REF!</definedName>
    <definedName name="TCIV" localSheetId="9">#REF!</definedName>
    <definedName name="TCIV" localSheetId="22">#REF!</definedName>
    <definedName name="TCIV" localSheetId="45">#REF!</definedName>
    <definedName name="TCIV" localSheetId="54">#REF!</definedName>
    <definedName name="TCIV" localSheetId="46">#REF!</definedName>
    <definedName name="TCIV" localSheetId="41">#REF!</definedName>
    <definedName name="TCIV" localSheetId="43">#REF!</definedName>
    <definedName name="TCIV">#REF!</definedName>
    <definedName name="TCP00_" localSheetId="185">#REF!</definedName>
    <definedName name="TCP00_" localSheetId="188">#REF!</definedName>
    <definedName name="TCP00_" localSheetId="7">#REF!</definedName>
    <definedName name="TCP00_" localSheetId="9">#REF!</definedName>
    <definedName name="TCP00_" localSheetId="22">#REF!</definedName>
    <definedName name="TCP00_" localSheetId="45">#REF!</definedName>
    <definedName name="TCP00_" localSheetId="54">#REF!</definedName>
    <definedName name="TCP00_" localSheetId="56">#REF!</definedName>
    <definedName name="TCP00_" localSheetId="59">#REF!</definedName>
    <definedName name="TCP00_" localSheetId="62">#REF!</definedName>
    <definedName name="TCP00_" localSheetId="78">#REF!</definedName>
    <definedName name="TCP00_" localSheetId="80">#REF!</definedName>
    <definedName name="TCP00_" localSheetId="83">#REF!</definedName>
    <definedName name="TCP00_" localSheetId="86">#REF!</definedName>
    <definedName name="TCP00_" localSheetId="46">#REF!</definedName>
    <definedName name="TCP00_" localSheetId="183">#REF!</definedName>
    <definedName name="TCP00_" localSheetId="41">#REF!</definedName>
    <definedName name="TCP00_" localSheetId="43">#REF!</definedName>
    <definedName name="TCP00_">#REF!</definedName>
    <definedName name="TCP93_" localSheetId="185">#REF!</definedName>
    <definedName name="TCP93_" localSheetId="188">#REF!</definedName>
    <definedName name="TCP93_" localSheetId="7">#REF!</definedName>
    <definedName name="TCP93_" localSheetId="9">#REF!</definedName>
    <definedName name="TCP93_" localSheetId="22">#REF!</definedName>
    <definedName name="TCP93_" localSheetId="45">#REF!</definedName>
    <definedName name="TCP93_" localSheetId="54">#REF!</definedName>
    <definedName name="TCP93_" localSheetId="56">#REF!</definedName>
    <definedName name="TCP93_" localSheetId="59">#REF!</definedName>
    <definedName name="TCP93_" localSheetId="62">#REF!</definedName>
    <definedName name="TCP93_" localSheetId="78">#REF!</definedName>
    <definedName name="TCP93_" localSheetId="80">#REF!</definedName>
    <definedName name="TCP93_" localSheetId="83">#REF!</definedName>
    <definedName name="TCP93_" localSheetId="86">#REF!</definedName>
    <definedName name="TCP93_" localSheetId="46">#REF!</definedName>
    <definedName name="TCP93_" localSheetId="183">#REF!</definedName>
    <definedName name="TCP93_" localSheetId="41">#REF!</definedName>
    <definedName name="TCP93_" localSheetId="43">#REF!</definedName>
    <definedName name="TCP93_">#REF!</definedName>
    <definedName name="TCP94_" localSheetId="185">#REF!</definedName>
    <definedName name="TCP94_" localSheetId="188">#REF!</definedName>
    <definedName name="TCP94_" localSheetId="7">#REF!</definedName>
    <definedName name="TCP94_" localSheetId="9">#REF!</definedName>
    <definedName name="TCP94_" localSheetId="22">#REF!</definedName>
    <definedName name="TCP94_" localSheetId="45">#REF!</definedName>
    <definedName name="TCP94_" localSheetId="54">#REF!</definedName>
    <definedName name="TCP94_" localSheetId="56">#REF!</definedName>
    <definedName name="TCP94_" localSheetId="59">#REF!</definedName>
    <definedName name="TCP94_" localSheetId="62">#REF!</definedName>
    <definedName name="TCP94_" localSheetId="78">#REF!</definedName>
    <definedName name="TCP94_" localSheetId="80">#REF!</definedName>
    <definedName name="TCP94_" localSheetId="83">#REF!</definedName>
    <definedName name="TCP94_" localSheetId="86">#REF!</definedName>
    <definedName name="TCP94_" localSheetId="46">#REF!</definedName>
    <definedName name="TCP94_" localSheetId="183">#REF!</definedName>
    <definedName name="TCP94_" localSheetId="41">#REF!</definedName>
    <definedName name="TCP94_" localSheetId="43">#REF!</definedName>
    <definedName name="TCP94_">#REF!</definedName>
    <definedName name="TCP95_" localSheetId="185">#REF!</definedName>
    <definedName name="TCP95_" localSheetId="188">#REF!</definedName>
    <definedName name="TCP95_" localSheetId="7">#REF!</definedName>
    <definedName name="TCP95_" localSheetId="9">#REF!</definedName>
    <definedName name="TCP95_" localSheetId="22">#REF!</definedName>
    <definedName name="TCP95_" localSheetId="45">#REF!</definedName>
    <definedName name="TCP95_" localSheetId="56">#REF!</definedName>
    <definedName name="TCP95_" localSheetId="59">#REF!</definedName>
    <definedName name="TCP95_" localSheetId="62">#REF!</definedName>
    <definedName name="TCP95_" localSheetId="78">#REF!</definedName>
    <definedName name="TCP95_" localSheetId="80">#REF!</definedName>
    <definedName name="TCP95_" localSheetId="83">#REF!</definedName>
    <definedName name="TCP95_" localSheetId="86">#REF!</definedName>
    <definedName name="TCP95_" localSheetId="46">#REF!</definedName>
    <definedName name="TCP95_" localSheetId="183">#REF!</definedName>
    <definedName name="TCP95_" localSheetId="41">#REF!</definedName>
    <definedName name="TCP95_" localSheetId="43">#REF!</definedName>
    <definedName name="TCP95_">#REF!</definedName>
    <definedName name="TCP96_" localSheetId="185">#REF!</definedName>
    <definedName name="TCP96_" localSheetId="188">#REF!</definedName>
    <definedName name="TCP96_" localSheetId="7">#REF!</definedName>
    <definedName name="TCP96_" localSheetId="9">#REF!</definedName>
    <definedName name="TCP96_" localSheetId="22">#REF!</definedName>
    <definedName name="TCP96_" localSheetId="45">#REF!</definedName>
    <definedName name="TCP96_" localSheetId="56">#REF!</definedName>
    <definedName name="TCP96_" localSheetId="59">#REF!</definedName>
    <definedName name="TCP96_" localSheetId="62">#REF!</definedName>
    <definedName name="TCP96_" localSheetId="78">#REF!</definedName>
    <definedName name="TCP96_" localSheetId="80">#REF!</definedName>
    <definedName name="TCP96_" localSheetId="83">#REF!</definedName>
    <definedName name="TCP96_" localSheetId="86">#REF!</definedName>
    <definedName name="TCP96_" localSheetId="46">#REF!</definedName>
    <definedName name="TCP96_" localSheetId="183">#REF!</definedName>
    <definedName name="TCP96_" localSheetId="41">#REF!</definedName>
    <definedName name="TCP96_" localSheetId="43">#REF!</definedName>
    <definedName name="TCP96_">#REF!</definedName>
    <definedName name="TCP97_" localSheetId="185">#REF!</definedName>
    <definedName name="TCP97_" localSheetId="188">#REF!</definedName>
    <definedName name="TCP97_" localSheetId="7">#REF!</definedName>
    <definedName name="TCP97_" localSheetId="9">#REF!</definedName>
    <definedName name="TCP97_" localSheetId="22">#REF!</definedName>
    <definedName name="TCP97_" localSheetId="45">#REF!</definedName>
    <definedName name="TCP97_" localSheetId="56">#REF!</definedName>
    <definedName name="TCP97_" localSheetId="59">#REF!</definedName>
    <definedName name="TCP97_" localSheetId="62">#REF!</definedName>
    <definedName name="TCP97_" localSheetId="78">#REF!</definedName>
    <definedName name="TCP97_" localSheetId="80">#REF!</definedName>
    <definedName name="TCP97_" localSheetId="83">#REF!</definedName>
    <definedName name="TCP97_" localSheetId="86">#REF!</definedName>
    <definedName name="TCP97_" localSheetId="46">#REF!</definedName>
    <definedName name="TCP97_" localSheetId="183">#REF!</definedName>
    <definedName name="TCP97_" localSheetId="41">#REF!</definedName>
    <definedName name="TCP97_" localSheetId="43">#REF!</definedName>
    <definedName name="TCP97_">#REF!</definedName>
    <definedName name="TCP98_" localSheetId="185">#REF!</definedName>
    <definedName name="TCP98_" localSheetId="188">#REF!</definedName>
    <definedName name="TCP98_" localSheetId="7">#REF!</definedName>
    <definedName name="TCP98_" localSheetId="9">#REF!</definedName>
    <definedName name="TCP98_" localSheetId="22">#REF!</definedName>
    <definedName name="TCP98_" localSheetId="45">#REF!</definedName>
    <definedName name="TCP98_" localSheetId="56">#REF!</definedName>
    <definedName name="TCP98_" localSheetId="59">#REF!</definedName>
    <definedName name="TCP98_" localSheetId="62">#REF!</definedName>
    <definedName name="TCP98_" localSheetId="78">#REF!</definedName>
    <definedName name="TCP98_" localSheetId="80">#REF!</definedName>
    <definedName name="TCP98_" localSheetId="83">#REF!</definedName>
    <definedName name="TCP98_" localSheetId="86">#REF!</definedName>
    <definedName name="TCP98_" localSheetId="46">#REF!</definedName>
    <definedName name="TCP98_" localSheetId="183">#REF!</definedName>
    <definedName name="TCP98_" localSheetId="41">#REF!</definedName>
    <definedName name="TCP98_" localSheetId="43">#REF!</definedName>
    <definedName name="TCP98_">#REF!</definedName>
    <definedName name="TCP99_" localSheetId="185">#REF!</definedName>
    <definedName name="TCP99_" localSheetId="188">#REF!</definedName>
    <definedName name="TCP99_" localSheetId="7">#REF!</definedName>
    <definedName name="TCP99_" localSheetId="9">#REF!</definedName>
    <definedName name="TCP99_" localSheetId="22">#REF!</definedName>
    <definedName name="TCP99_" localSheetId="45">#REF!</definedName>
    <definedName name="TCP99_" localSheetId="56">#REF!</definedName>
    <definedName name="TCP99_" localSheetId="59">#REF!</definedName>
    <definedName name="TCP99_" localSheetId="62">#REF!</definedName>
    <definedName name="TCP99_" localSheetId="78">#REF!</definedName>
    <definedName name="TCP99_" localSheetId="80">#REF!</definedName>
    <definedName name="TCP99_" localSheetId="83">#REF!</definedName>
    <definedName name="TCP99_" localSheetId="86">#REF!</definedName>
    <definedName name="TCP99_" localSheetId="46">#REF!</definedName>
    <definedName name="TCP99_" localSheetId="183">#REF!</definedName>
    <definedName name="TCP99_" localSheetId="41">#REF!</definedName>
    <definedName name="TCP99_" localSheetId="43">#REF!</definedName>
    <definedName name="TCP99_">#REF!</definedName>
    <definedName name="TDIC" localSheetId="7">#REF!</definedName>
    <definedName name="TDIC" localSheetId="9">#REF!</definedName>
    <definedName name="TDIC" localSheetId="22">#REF!</definedName>
    <definedName name="TDIC" localSheetId="45">#REF!</definedName>
    <definedName name="TDIC" localSheetId="54">#REF!</definedName>
    <definedName name="TDIC" localSheetId="46">#REF!</definedName>
    <definedName name="TDIC" localSheetId="41">#REF!</definedName>
    <definedName name="TDIC" localSheetId="43">#REF!</definedName>
    <definedName name="TDIC">#REF!</definedName>
    <definedName name="TDM" localSheetId="22">#REF!</definedName>
    <definedName name="TDM" localSheetId="46">#REF!</definedName>
    <definedName name="TDM">#REF!</definedName>
    <definedName name="TELECOMCRECIM" localSheetId="185">#REF!</definedName>
    <definedName name="TELECOMCRECIM" localSheetId="188">#REF!</definedName>
    <definedName name="TELECOMCRECIM" localSheetId="7">#REF!</definedName>
    <definedName name="TELECOMCRECIM" localSheetId="9">#REF!</definedName>
    <definedName name="TELECOMCRECIM" localSheetId="22">#REF!</definedName>
    <definedName name="TELECOMCRECIM" localSheetId="45">#REF!</definedName>
    <definedName name="TELECOMCRECIM" localSheetId="54">#REF!</definedName>
    <definedName name="TELECOMCRECIM" localSheetId="56">#REF!</definedName>
    <definedName name="TELECOMCRECIM" localSheetId="59">#REF!</definedName>
    <definedName name="TELECOMCRECIM" localSheetId="62">#REF!</definedName>
    <definedName name="TELECOMCRECIM" localSheetId="78">#REF!</definedName>
    <definedName name="TELECOMCRECIM" localSheetId="80">#REF!</definedName>
    <definedName name="TELECOMCRECIM" localSheetId="83">#REF!</definedName>
    <definedName name="TELECOMCRECIM" localSheetId="86">#REF!</definedName>
    <definedName name="TELECOMCRECIM" localSheetId="46">#REF!</definedName>
    <definedName name="TELECOMCRECIM" localSheetId="183">#REF!</definedName>
    <definedName name="TELECOMCRECIM" localSheetId="41">#REF!</definedName>
    <definedName name="TELECOMCRECIM" localSheetId="43">#REF!</definedName>
    <definedName name="TELECOMCRECIM">#REF!</definedName>
    <definedName name="TELECOMPESOS" localSheetId="185">#REF!</definedName>
    <definedName name="TELECOMPESOS" localSheetId="188">#REF!</definedName>
    <definedName name="TELECOMPESOS" localSheetId="7">#REF!</definedName>
    <definedName name="TELECOMPESOS" localSheetId="9">#REF!</definedName>
    <definedName name="TELECOMPESOS" localSheetId="22">#REF!</definedName>
    <definedName name="TELECOMPESOS" localSheetId="45">#REF!</definedName>
    <definedName name="TELECOMPESOS" localSheetId="54">#REF!</definedName>
    <definedName name="TELECOMPESOS" localSheetId="56">#REF!</definedName>
    <definedName name="TELECOMPESOS" localSheetId="59">#REF!</definedName>
    <definedName name="TELECOMPESOS" localSheetId="62">#REF!</definedName>
    <definedName name="TELECOMPESOS" localSheetId="78">#REF!</definedName>
    <definedName name="TELECOMPESOS" localSheetId="80">#REF!</definedName>
    <definedName name="TELECOMPESOS" localSheetId="83">#REF!</definedName>
    <definedName name="TELECOMPESOS" localSheetId="86">#REF!</definedName>
    <definedName name="TELECOMPESOS" localSheetId="46">#REF!</definedName>
    <definedName name="TELECOMPESOS" localSheetId="183">#REF!</definedName>
    <definedName name="TELECOMPESOS" localSheetId="41">#REF!</definedName>
    <definedName name="TELECOMPESOS" localSheetId="43">#REF!</definedName>
    <definedName name="TELECOMPESOS">#REF!</definedName>
    <definedName name="TELECOMPIB" localSheetId="185">#REF!</definedName>
    <definedName name="TELECOMPIB" localSheetId="188">#REF!</definedName>
    <definedName name="TELECOMPIB" localSheetId="7">#REF!</definedName>
    <definedName name="TELECOMPIB" localSheetId="9">#REF!</definedName>
    <definedName name="TELECOMPIB" localSheetId="22">#REF!</definedName>
    <definedName name="TELECOMPIB" localSheetId="45">#REF!</definedName>
    <definedName name="TELECOMPIB" localSheetId="56">#REF!</definedName>
    <definedName name="TELECOMPIB" localSheetId="59">#REF!</definedName>
    <definedName name="TELECOMPIB" localSheetId="62">#REF!</definedName>
    <definedName name="TELECOMPIB" localSheetId="78">#REF!</definedName>
    <definedName name="TELECOMPIB" localSheetId="80">#REF!</definedName>
    <definedName name="TELECOMPIB" localSheetId="83">#REF!</definedName>
    <definedName name="TELECOMPIB" localSheetId="86">#REF!</definedName>
    <definedName name="TELECOMPIB" localSheetId="46">#REF!</definedName>
    <definedName name="TELECOMPIB" localSheetId="183">#REF!</definedName>
    <definedName name="TELECOMPIB" localSheetId="41">#REF!</definedName>
    <definedName name="TELECOMPIB" localSheetId="43">#REF!</definedName>
    <definedName name="TELECOMPIB">#REF!</definedName>
    <definedName name="Tendencia"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dencia"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TENERO" localSheetId="7">#REF!</definedName>
    <definedName name="TENERO" localSheetId="9">#REF!</definedName>
    <definedName name="TENERO" localSheetId="22">#REF!</definedName>
    <definedName name="TENERO" localSheetId="45">#REF!</definedName>
    <definedName name="TENERO" localSheetId="54">#REF!</definedName>
    <definedName name="TENERO" localSheetId="46">#REF!</definedName>
    <definedName name="TENERO" localSheetId="41">#REF!</definedName>
    <definedName name="TENERO" localSheetId="43">#REF!</definedName>
    <definedName name="TENERO">#REF!</definedName>
    <definedName name="TES" localSheetId="7">#REF!</definedName>
    <definedName name="TES" localSheetId="22">#REF!</definedName>
    <definedName name="TES" localSheetId="46">#REF!</definedName>
    <definedName name="TES" localSheetId="41">#REF!</definedName>
    <definedName name="TES" localSheetId="43">#REF!</definedName>
    <definedName name="TES">#REF!</definedName>
    <definedName name="tesa" localSheetId="7">#REF!</definedName>
    <definedName name="tesa" localSheetId="22">#REF!</definedName>
    <definedName name="tesa" localSheetId="46">#REF!</definedName>
    <definedName name="tesa" localSheetId="41">#REF!</definedName>
    <definedName name="tesa" localSheetId="43">#REF!</definedName>
    <definedName name="tesa">#REF!</definedName>
    <definedName name="TestAdd">"Test RefersTo1"</definedName>
    <definedName name="TFEBRERO" localSheetId="7">#REF!</definedName>
    <definedName name="TFEBRERO" localSheetId="9">#REF!</definedName>
    <definedName name="TFEBRERO" localSheetId="22">#REF!</definedName>
    <definedName name="TFEBRERO" localSheetId="45">#REF!</definedName>
    <definedName name="TFEBRERO" localSheetId="54">#REF!</definedName>
    <definedName name="TFEBRERO" localSheetId="46">#REF!</definedName>
    <definedName name="TFEBRERO" localSheetId="41">#REF!</definedName>
    <definedName name="TFEBRERO" localSheetId="43">#REF!</definedName>
    <definedName name="TFEBRERO">#REF!</definedName>
    <definedName name="TFY" localSheetId="22">#REF!</definedName>
    <definedName name="TFY" localSheetId="46">#REF!</definedName>
    <definedName name="TFY">#REF!</definedName>
    <definedName name="ti" localSheetId="7">#REF!</definedName>
    <definedName name="ti" localSheetId="46">#REF!</definedName>
    <definedName name="ti">#REF!</definedName>
    <definedName name="TIM" localSheetId="7" hidden="1">{"PAGOS DOLARES",#N/A,FALSE,"informes"}</definedName>
    <definedName name="TIM" localSheetId="8" hidden="1">{"PAGOS DOLARES",#N/A,FALSE,"informes"}</definedName>
    <definedName name="TIM" localSheetId="10" hidden="1">{"PAGOS DOLARES",#N/A,FALSE,"informes"}</definedName>
    <definedName name="TIM" localSheetId="11" hidden="1">{"PAGOS DOLARES",#N/A,FALSE,"informes"}</definedName>
    <definedName name="TIM" localSheetId="12" hidden="1">{"PAGOS DOLARES",#N/A,FALSE,"informes"}</definedName>
    <definedName name="TIM" localSheetId="13" hidden="1">{"PAGOS DOLARES",#N/A,FALSE,"informes"}</definedName>
    <definedName name="TIM" localSheetId="14" hidden="1">{"PAGOS DOLARES",#N/A,FALSE,"informes"}</definedName>
    <definedName name="TIM" localSheetId="15" hidden="1">{"PAGOS DOLARES",#N/A,FALSE,"informes"}</definedName>
    <definedName name="TIM" localSheetId="17" hidden="1">{"PAGOS DOLARES",#N/A,FALSE,"informes"}</definedName>
    <definedName name="TIM" localSheetId="18" hidden="1">{"PAGOS DOLARES",#N/A,FALSE,"informes"}</definedName>
    <definedName name="TIM" localSheetId="19" hidden="1">{"PAGOS DOLARES",#N/A,FALSE,"informes"}</definedName>
    <definedName name="TIM" localSheetId="20" hidden="1">{"PAGOS DOLARES",#N/A,FALSE,"informes"}</definedName>
    <definedName name="TIM" localSheetId="21" hidden="1">{"PAGOS DOLARES",#N/A,FALSE,"informes"}</definedName>
    <definedName name="TIM" localSheetId="22" hidden="1">{"PAGOS DOLARES",#N/A,FALSE,"informes"}</definedName>
    <definedName name="TIM" localSheetId="29" hidden="1">{"PAGOS DOLARES",#N/A,FALSE,"informes"}</definedName>
    <definedName name="TIM" localSheetId="32" hidden="1">{"PAGOS DOLARES",#N/A,FALSE,"informes"}</definedName>
    <definedName name="TIM" localSheetId="34" hidden="1">{"PAGOS DOLARES",#N/A,FALSE,"informes"}</definedName>
    <definedName name="TIM" localSheetId="36" hidden="1">{"PAGOS DOLARES",#N/A,FALSE,"informes"}</definedName>
    <definedName name="TIM" localSheetId="39" hidden="1">{"PAGOS DOLARES",#N/A,FALSE,"informes"}</definedName>
    <definedName name="TIM" localSheetId="45" hidden="1">{"PAGOS DOLARES",#N/A,FALSE,"informes"}</definedName>
    <definedName name="TIM" localSheetId="46" hidden="1">{"PAGOS DOLARES",#N/A,FALSE,"informes"}</definedName>
    <definedName name="TIM" localSheetId="37" hidden="1">{"PAGOS DOLARES",#N/A,FALSE,"informes"}</definedName>
    <definedName name="TIM" localSheetId="38" hidden="1">{"PAGOS DOLARES",#N/A,FALSE,"informes"}</definedName>
    <definedName name="TIM" localSheetId="40" hidden="1">{"PAGOS DOLARES",#N/A,FALSE,"informes"}</definedName>
    <definedName name="TIM" localSheetId="23" hidden="1">{"PAGOS DOLARES",#N/A,FALSE,"informes"}</definedName>
    <definedName name="TIM" localSheetId="24" hidden="1">{"PAGOS DOLARES",#N/A,FALSE,"informes"}</definedName>
    <definedName name="TIM" localSheetId="25" hidden="1">{"PAGOS DOLARES",#N/A,FALSE,"informes"}</definedName>
    <definedName name="TIM" localSheetId="26" hidden="1">{"PAGOS DOLARES",#N/A,FALSE,"informes"}</definedName>
    <definedName name="TIM" localSheetId="27" hidden="1">{"PAGOS DOLARES",#N/A,FALSE,"informes"}</definedName>
    <definedName name="TIM" localSheetId="28" hidden="1">{"PAGOS DOLARES",#N/A,FALSE,"informes"}</definedName>
    <definedName name="TIM" localSheetId="33" hidden="1">{"PAGOS DOLARES",#N/A,FALSE,"informes"}</definedName>
    <definedName name="TIM" localSheetId="35" hidden="1">{"PAGOS DOLARES",#N/A,FALSE,"informes"}</definedName>
    <definedName name="TIM" localSheetId="41" hidden="1">{"PAGOS DOLARES",#N/A,FALSE,"informes"}</definedName>
    <definedName name="TIM" localSheetId="43" hidden="1">{"PAGOS DOLARES",#N/A,FALSE,"informes"}</definedName>
    <definedName name="TIM" hidden="1">{"PAGOS DOLARES",#N/A,FALSE,"informes"}</definedName>
    <definedName name="TIN" localSheetId="7">#REF!</definedName>
    <definedName name="TIN" localSheetId="22">#REF!</definedName>
    <definedName name="TIN" localSheetId="41">#REF!</definedName>
    <definedName name="TIN" localSheetId="43">#REF!</definedName>
    <definedName name="TIN">#REF!</definedName>
    <definedName name="TIPO" localSheetId="22">#REF!</definedName>
    <definedName name="TIPO" localSheetId="46">#REF!</definedName>
    <definedName name="TIPO">#REF!</definedName>
    <definedName name="Tipo_UVR" localSheetId="7">OFFSET(#REF!,0,0,COUNTA(#REF!),1)</definedName>
    <definedName name="Tipo_UVR" localSheetId="22">OFFSET(#REF!,0,0,COUNTA(#REF!),1)</definedName>
    <definedName name="Tipo_UVR" localSheetId="46">OFFSET(#REF!,0,0,COUNTA(#REF!),1)</definedName>
    <definedName name="Tipo_UVR" localSheetId="41">OFFSET(#REF!,0,0,COUNTA(#REF!),1)</definedName>
    <definedName name="Tipo_UVR" localSheetId="43">OFFSET(#REF!,0,0,COUNTA(#REF!),1)</definedName>
    <definedName name="Tipo_UVR">OFFSET(#REF!,0,0,COUNTA(#REF!),1)</definedName>
    <definedName name="TITULO" localSheetId="7">#REF!</definedName>
    <definedName name="TITULO" localSheetId="22">#REF!</definedName>
    <definedName name="TITULO" localSheetId="32">#REF!</definedName>
    <definedName name="TITULO" localSheetId="34">#REF!</definedName>
    <definedName name="TITULO" localSheetId="36">#REF!</definedName>
    <definedName name="TITULO" localSheetId="39">#REF!</definedName>
    <definedName name="TITULO" localSheetId="37">#REF!</definedName>
    <definedName name="TITULO" localSheetId="38">#REF!</definedName>
    <definedName name="TITULO" localSheetId="40">#REF!</definedName>
    <definedName name="TITULO" localSheetId="33">#REF!</definedName>
    <definedName name="TITULO" localSheetId="35">#REF!</definedName>
    <definedName name="TITULO" localSheetId="41">#REF!</definedName>
    <definedName name="TITULO" localSheetId="43">#REF!</definedName>
    <definedName name="TITULO">#REF!</definedName>
    <definedName name="_xlnm.Print_Titles" localSheetId="7">#REF!,#REF!</definedName>
    <definedName name="_xlnm.Print_Titles" localSheetId="22">#REF!,#REF!</definedName>
    <definedName name="_xlnm.Print_Titles" localSheetId="45">#REF!,#REF!</definedName>
    <definedName name="_xlnm.Print_Titles" localSheetId="64">'Cuadro No 3.2.6.'!$B:$B</definedName>
    <definedName name="_xlnm.Print_Titles" localSheetId="46">#REF!,#REF!</definedName>
    <definedName name="_xlnm.Print_Titles">#REF!,#REF!</definedName>
    <definedName name="Títulos_a_imprimir_IM" localSheetId="7">#REF!</definedName>
    <definedName name="Títulos_a_imprimir_IM" localSheetId="9">#REF!</definedName>
    <definedName name="Títulos_a_imprimir_IM" localSheetId="22">#REF!</definedName>
    <definedName name="Títulos_a_imprimir_IM" localSheetId="45">#REF!</definedName>
    <definedName name="Títulos_a_imprimir_IM" localSheetId="46">#REF!</definedName>
    <definedName name="Títulos_a_imprimir_IM" localSheetId="41">#REF!</definedName>
    <definedName name="Títulos_a_imprimir_IM" localSheetId="43">#REF!</definedName>
    <definedName name="Títulos_a_imprimir_IM">#REF!</definedName>
    <definedName name="TJULIO" localSheetId="7">#REF!</definedName>
    <definedName name="TJULIO" localSheetId="9">#REF!</definedName>
    <definedName name="TJULIO" localSheetId="22">#REF!</definedName>
    <definedName name="TJULIO" localSheetId="45">#REF!</definedName>
    <definedName name="TJULIO" localSheetId="54">#REF!</definedName>
    <definedName name="TJULIO" localSheetId="46">#REF!</definedName>
    <definedName name="TJULIO" localSheetId="41">#REF!</definedName>
    <definedName name="TJULIO" localSheetId="43">#REF!</definedName>
    <definedName name="TJULIO">#REF!</definedName>
    <definedName name="TJUNIO" localSheetId="7">#REF!</definedName>
    <definedName name="TJUNIO" localSheetId="9">#REF!</definedName>
    <definedName name="TJUNIO" localSheetId="22">#REF!</definedName>
    <definedName name="TJUNIO" localSheetId="45">#REF!</definedName>
    <definedName name="TJUNIO" localSheetId="54">#REF!</definedName>
    <definedName name="TJUNIO" localSheetId="46">#REF!</definedName>
    <definedName name="TJUNIO" localSheetId="41">#REF!</definedName>
    <definedName name="TJUNIO" localSheetId="43">#REF!</definedName>
    <definedName name="TJUNIO">#REF!</definedName>
    <definedName name="TMARZO" localSheetId="7">#REF!</definedName>
    <definedName name="TMARZO" localSheetId="9">#REF!</definedName>
    <definedName name="TMARZO" localSheetId="22">#REF!</definedName>
    <definedName name="TMARZO" localSheetId="45">#REF!</definedName>
    <definedName name="TMARZO" localSheetId="54">#REF!</definedName>
    <definedName name="TMARZO" localSheetId="46">#REF!</definedName>
    <definedName name="TMARZO" localSheetId="41">#REF!</definedName>
    <definedName name="TMARZO" localSheetId="43">#REF!</definedName>
    <definedName name="TMARZO">#REF!</definedName>
    <definedName name="TMAYO" localSheetId="7">#REF!</definedName>
    <definedName name="TMAYO" localSheetId="9">#REF!</definedName>
    <definedName name="TMAYO" localSheetId="22">#REF!</definedName>
    <definedName name="TMAYO" localSheetId="45">#REF!</definedName>
    <definedName name="TMAYO" localSheetId="54">#REF!</definedName>
    <definedName name="TMAYO" localSheetId="46">#REF!</definedName>
    <definedName name="TMAYO" localSheetId="41">#REF!</definedName>
    <definedName name="TMAYO" localSheetId="43">#REF!</definedName>
    <definedName name="TMAYO">#REF!</definedName>
    <definedName name="TNOV" localSheetId="7">#REF!</definedName>
    <definedName name="TNOV" localSheetId="9">#REF!</definedName>
    <definedName name="TNOV" localSheetId="22">#REF!</definedName>
    <definedName name="TNOV" localSheetId="45">#REF!</definedName>
    <definedName name="TNOV" localSheetId="54">#REF!</definedName>
    <definedName name="TNOV" localSheetId="46">#REF!</definedName>
    <definedName name="TNOV" localSheetId="41">#REF!</definedName>
    <definedName name="TNOV" localSheetId="43">#REF!</definedName>
    <definedName name="TNOV">#REF!</definedName>
    <definedName name="TOCTUBRE" localSheetId="7">#REF!</definedName>
    <definedName name="TOCTUBRE" localSheetId="9">#REF!</definedName>
    <definedName name="TOCTUBRE" localSheetId="22">#REF!</definedName>
    <definedName name="TOCTUBRE" localSheetId="45">#REF!</definedName>
    <definedName name="TOCTUBRE" localSheetId="54">#REF!</definedName>
    <definedName name="TOCTUBRE" localSheetId="46">#REF!</definedName>
    <definedName name="TOCTUBRE" localSheetId="41">#REF!</definedName>
    <definedName name="TOCTUBRE" localSheetId="43">#REF!</definedName>
    <definedName name="TOCTUBRE">#REF!</definedName>
    <definedName name="TODO" localSheetId="185">#REF!</definedName>
    <definedName name="TODO" localSheetId="188">#REF!</definedName>
    <definedName name="TODO" localSheetId="7">#REF!</definedName>
    <definedName name="TODO" localSheetId="9">#REF!</definedName>
    <definedName name="TODO" localSheetId="22">#REF!</definedName>
    <definedName name="TODO" localSheetId="45">#REF!</definedName>
    <definedName name="TODO" localSheetId="54">#REF!</definedName>
    <definedName name="TODO" localSheetId="56">#REF!</definedName>
    <definedName name="TODO" localSheetId="59">#REF!</definedName>
    <definedName name="TODO" localSheetId="62">#REF!</definedName>
    <definedName name="TODO" localSheetId="78">#REF!</definedName>
    <definedName name="TODO" localSheetId="80">#REF!</definedName>
    <definedName name="TODO" localSheetId="83">#REF!</definedName>
    <definedName name="TODO" localSheetId="86">#REF!</definedName>
    <definedName name="TODO" localSheetId="46">#REF!</definedName>
    <definedName name="TODO" localSheetId="183">#REF!</definedName>
    <definedName name="TODO" localSheetId="41">#REF!</definedName>
    <definedName name="TODO" localSheetId="43">#REF!</definedName>
    <definedName name="TODO">#REF!</definedName>
    <definedName name="tony" localSheetId="8" hidden="1">{#N/A,#N/A,FALSE,"informes"}</definedName>
    <definedName name="tony" localSheetId="17" hidden="1">{#N/A,#N/A,FALSE,"informes"}</definedName>
    <definedName name="tony" localSheetId="18" hidden="1">{#N/A,#N/A,FALSE,"informes"}</definedName>
    <definedName name="tony" localSheetId="19" hidden="1">{#N/A,#N/A,FALSE,"informes"}</definedName>
    <definedName name="tony" localSheetId="20" hidden="1">{#N/A,#N/A,FALSE,"informes"}</definedName>
    <definedName name="tony" localSheetId="21" hidden="1">{#N/A,#N/A,FALSE,"informes"}</definedName>
    <definedName name="tony" localSheetId="22" hidden="1">{#N/A,#N/A,FALSE,"informes"}</definedName>
    <definedName name="tony" localSheetId="29" hidden="1">{#N/A,#N/A,FALSE,"informes"}</definedName>
    <definedName name="tony" localSheetId="54" hidden="1">{#N/A,#N/A,FALSE,"informes"}</definedName>
    <definedName name="tony" localSheetId="55" hidden="1">{#N/A,#N/A,FALSE,"informes"}</definedName>
    <definedName name="tony" localSheetId="59" hidden="1">{#N/A,#N/A,FALSE,"informes"}</definedName>
    <definedName name="tony" localSheetId="79" hidden="1">{#N/A,#N/A,FALSE,"informes"}</definedName>
    <definedName name="tony" localSheetId="23" hidden="1">{#N/A,#N/A,FALSE,"informes"}</definedName>
    <definedName name="tony" localSheetId="24" hidden="1">{#N/A,#N/A,FALSE,"informes"}</definedName>
    <definedName name="tony" localSheetId="25" hidden="1">{#N/A,#N/A,FALSE,"informes"}</definedName>
    <definedName name="tony" localSheetId="26" hidden="1">{#N/A,#N/A,FALSE,"informes"}</definedName>
    <definedName name="tony" localSheetId="27" hidden="1">{#N/A,#N/A,FALSE,"informes"}</definedName>
    <definedName name="tony" localSheetId="28" hidden="1">{#N/A,#N/A,FALSE,"informes"}</definedName>
    <definedName name="tony" localSheetId="87" hidden="1">{#N/A,#N/A,FALSE,"informes"}</definedName>
    <definedName name="tony" hidden="1">{#N/A,#N/A,FALSE,"informes"}</definedName>
    <definedName name="Topera_COP" localSheetId="7">OFFSET(#REF!,0,0,COUNTA(#REF!),1)</definedName>
    <definedName name="Topera_COP" localSheetId="22">OFFSET(#REF!,0,0,COUNTA(#REF!),1)</definedName>
    <definedName name="Topera_COP" localSheetId="46">OFFSET(#REF!,0,0,COUNTA(#REF!),1)</definedName>
    <definedName name="Topera_COP" localSheetId="41">OFFSET(#REF!,0,0,COUNTA(#REF!),1)</definedName>
    <definedName name="Topera_COP" localSheetId="43">OFFSET(#REF!,0,0,COUNTA(#REF!),1)</definedName>
    <definedName name="Topera_COP">OFFSET(#REF!,0,0,COUNTA(#REF!),1)</definedName>
    <definedName name="TOPERA_UVR" localSheetId="7">OFFSET(#REF!,0,0,COUNTA(#REF!),1)</definedName>
    <definedName name="TOPERA_UVR" localSheetId="22">OFFSET(#REF!,0,0,COUNTA(#REF!),1)</definedName>
    <definedName name="TOPERA_UVR" localSheetId="41">OFFSET(#REF!,0,0,COUNTA(#REF!),1)</definedName>
    <definedName name="TOPERA_UVR" localSheetId="43">OFFSET(#REF!,0,0,COUNTA(#REF!),1)</definedName>
    <definedName name="TOPERA_UVR">OFFSET(#REF!,0,0,COUNTA(#REF!),1)</definedName>
    <definedName name="TOSIST" localSheetId="7">#REF!</definedName>
    <definedName name="TOSIST" localSheetId="22">#REF!</definedName>
    <definedName name="TOSIST" localSheetId="32">#REF!</definedName>
    <definedName name="TOSIST" localSheetId="34">#REF!</definedName>
    <definedName name="TOSIST" localSheetId="36">#REF!</definedName>
    <definedName name="TOSIST" localSheetId="39">#REF!</definedName>
    <definedName name="TOSIST" localSheetId="37">#REF!</definedName>
    <definedName name="TOSIST" localSheetId="38">#REF!</definedName>
    <definedName name="TOSIST" localSheetId="40">#REF!</definedName>
    <definedName name="TOSIST" localSheetId="33">#REF!</definedName>
    <definedName name="TOSIST" localSheetId="35">#REF!</definedName>
    <definedName name="TOSIST" localSheetId="41">#REF!</definedName>
    <definedName name="TOSIST" localSheetId="43">#REF!</definedName>
    <definedName name="TOSIST">#REF!</definedName>
    <definedName name="TOSIST1" localSheetId="7">#REF!</definedName>
    <definedName name="TOSIST1" localSheetId="22">#REF!</definedName>
    <definedName name="TOSIST1" localSheetId="32">#REF!</definedName>
    <definedName name="TOSIST1" localSheetId="34">#REF!</definedName>
    <definedName name="TOSIST1" localSheetId="36">#REF!</definedName>
    <definedName name="TOSIST1" localSheetId="39">#REF!</definedName>
    <definedName name="TOSIST1" localSheetId="37">#REF!</definedName>
    <definedName name="TOSIST1" localSheetId="38">#REF!</definedName>
    <definedName name="TOSIST1" localSheetId="40">#REF!</definedName>
    <definedName name="TOSIST1" localSheetId="33">#REF!</definedName>
    <definedName name="TOSIST1" localSheetId="35">#REF!</definedName>
    <definedName name="TOSIST1" localSheetId="41">#REF!</definedName>
    <definedName name="TOSIST1" localSheetId="43">#REF!</definedName>
    <definedName name="TOSIST1">#REF!</definedName>
    <definedName name="TOTAL" localSheetId="185">#REF!</definedName>
    <definedName name="TOTAL" localSheetId="188">#REF!</definedName>
    <definedName name="TOTAL" localSheetId="7">#REF!</definedName>
    <definedName name="TOTAL" localSheetId="9">#REF!</definedName>
    <definedName name="TOTAL" localSheetId="22">#REF!</definedName>
    <definedName name="TOTAL" localSheetId="32">#REF!</definedName>
    <definedName name="TOTAL" localSheetId="34">#REF!</definedName>
    <definedName name="TOTAL" localSheetId="36">#REF!</definedName>
    <definedName name="TOTAL" localSheetId="39">#REF!</definedName>
    <definedName name="TOTAL" localSheetId="45">#REF!</definedName>
    <definedName name="TOTAL" localSheetId="54">#REF!</definedName>
    <definedName name="TOTAL" localSheetId="56">#REF!</definedName>
    <definedName name="TOTAL" localSheetId="59">#REF!</definedName>
    <definedName name="TOTAL" localSheetId="62">#REF!</definedName>
    <definedName name="TOTAL" localSheetId="78">#REF!</definedName>
    <definedName name="TOTAL" localSheetId="80">#REF!</definedName>
    <definedName name="TOTAL" localSheetId="83">#REF!</definedName>
    <definedName name="TOTAL" localSheetId="86">#REF!</definedName>
    <definedName name="TOTAL" localSheetId="46">#REF!</definedName>
    <definedName name="TOTAL" localSheetId="183">#REF!</definedName>
    <definedName name="TOTAL" localSheetId="37">#REF!</definedName>
    <definedName name="TOTAL" localSheetId="38">#REF!</definedName>
    <definedName name="TOTAL" localSheetId="40">#REF!</definedName>
    <definedName name="TOTAL" localSheetId="33">#REF!</definedName>
    <definedName name="TOTAL" localSheetId="35">#REF!</definedName>
    <definedName name="TOTAL" localSheetId="41">#REF!</definedName>
    <definedName name="TOTAL" localSheetId="43">#REF!</definedName>
    <definedName name="TOTAL">#REF!</definedName>
    <definedName name="tothorext" localSheetId="185">#REF!</definedName>
    <definedName name="tothorext" localSheetId="188">#REF!</definedName>
    <definedName name="tothorext" localSheetId="7">#REF!</definedName>
    <definedName name="tothorext" localSheetId="9">#REF!</definedName>
    <definedName name="tothorext" localSheetId="22">#REF!</definedName>
    <definedName name="tothorext" localSheetId="32">#REF!</definedName>
    <definedName name="tothorext" localSheetId="34">#REF!</definedName>
    <definedName name="tothorext" localSheetId="36">#REF!</definedName>
    <definedName name="tothorext" localSheetId="39">#REF!</definedName>
    <definedName name="tothorext" localSheetId="45">#REF!</definedName>
    <definedName name="tothorext" localSheetId="46">#REF!</definedName>
    <definedName name="tothorext" localSheetId="183">#REF!</definedName>
    <definedName name="tothorext" localSheetId="37">#REF!</definedName>
    <definedName name="tothorext" localSheetId="38">#REF!</definedName>
    <definedName name="tothorext" localSheetId="40">#REF!</definedName>
    <definedName name="tothorext" localSheetId="33">#REF!</definedName>
    <definedName name="tothorext" localSheetId="35">#REF!</definedName>
    <definedName name="tothorext" localSheetId="41">#REF!</definedName>
    <definedName name="tothorext" localSheetId="43">#REF!</definedName>
    <definedName name="tothorext">#REF!</definedName>
    <definedName name="totindemvac" localSheetId="185">#REF!</definedName>
    <definedName name="totindemvac" localSheetId="188">#REF!</definedName>
    <definedName name="totindemvac" localSheetId="7">#REF!</definedName>
    <definedName name="totindemvac" localSheetId="9">#REF!</definedName>
    <definedName name="totindemvac" localSheetId="22">#REF!</definedName>
    <definedName name="totindemvac" localSheetId="32">#REF!</definedName>
    <definedName name="totindemvac" localSheetId="34">#REF!</definedName>
    <definedName name="totindemvac" localSheetId="36">#REF!</definedName>
    <definedName name="totindemvac" localSheetId="39">#REF!</definedName>
    <definedName name="totindemvac" localSheetId="45">#REF!</definedName>
    <definedName name="totindemvac" localSheetId="46">#REF!</definedName>
    <definedName name="totindemvac" localSheetId="183">#REF!</definedName>
    <definedName name="totindemvac" localSheetId="37">#REF!</definedName>
    <definedName name="totindemvac" localSheetId="38">#REF!</definedName>
    <definedName name="totindemvac" localSheetId="40">#REF!</definedName>
    <definedName name="totindemvac" localSheetId="33">#REF!</definedName>
    <definedName name="totindemvac" localSheetId="35">#REF!</definedName>
    <definedName name="totindemvac" localSheetId="41">#REF!</definedName>
    <definedName name="totindemvac" localSheetId="43">#REF!</definedName>
    <definedName name="totindemvac">#REF!</definedName>
    <definedName name="Tpo._Gsto" localSheetId="22">#REF!</definedName>
    <definedName name="Tpo._Gsto" localSheetId="46">#REF!</definedName>
    <definedName name="Tpo._Gsto">#REF!</definedName>
    <definedName name="TPST" localSheetId="22">#REF!</definedName>
    <definedName name="TPST" localSheetId="46">#REF!</definedName>
    <definedName name="TPST">#REF!</definedName>
    <definedName name="tradition" localSheetId="7">#REF!</definedName>
    <definedName name="tradition" localSheetId="22">#REF!</definedName>
    <definedName name="tradition" localSheetId="41">#REF!</definedName>
    <definedName name="tradition" localSheetId="43">#REF!</definedName>
    <definedName name="tradition">#REF!</definedName>
    <definedName name="tranferencias" localSheetId="185">#REF!</definedName>
    <definedName name="tranferencias" localSheetId="188">#REF!</definedName>
    <definedName name="tranferencias" localSheetId="7">#REF!</definedName>
    <definedName name="tranferencias" localSheetId="9">#REF!</definedName>
    <definedName name="tranferencias" localSheetId="22">#REF!</definedName>
    <definedName name="tranferencias" localSheetId="32">#REF!</definedName>
    <definedName name="tranferencias" localSheetId="34">#REF!</definedName>
    <definedName name="tranferencias" localSheetId="36">#REF!</definedName>
    <definedName name="tranferencias" localSheetId="39">#REF!</definedName>
    <definedName name="tranferencias" localSheetId="45">#REF!</definedName>
    <definedName name="tranferencias" localSheetId="46">#REF!</definedName>
    <definedName name="tranferencias" localSheetId="183">#REF!</definedName>
    <definedName name="tranferencias" localSheetId="37">#REF!</definedName>
    <definedName name="tranferencias" localSheetId="38">#REF!</definedName>
    <definedName name="tranferencias" localSheetId="40">#REF!</definedName>
    <definedName name="tranferencias" localSheetId="33">#REF!</definedName>
    <definedName name="tranferencias" localSheetId="35">#REF!</definedName>
    <definedName name="tranferencias" localSheetId="41">#REF!</definedName>
    <definedName name="tranferencias" localSheetId="43">#REF!</definedName>
    <definedName name="tranferencias">#REF!</definedName>
    <definedName name="TRANS" localSheetId="7">#REF!</definedName>
    <definedName name="TRANS" localSheetId="22">#REF!</definedName>
    <definedName name="TRANS" localSheetId="32">#REF!</definedName>
    <definedName name="TRANS" localSheetId="34">#REF!</definedName>
    <definedName name="TRANS" localSheetId="36">#REF!</definedName>
    <definedName name="TRANS" localSheetId="39">#REF!</definedName>
    <definedName name="TRANS" localSheetId="45">#REF!</definedName>
    <definedName name="trans" localSheetId="46">#REF!</definedName>
    <definedName name="TRANS" localSheetId="37">#REF!</definedName>
    <definedName name="TRANS" localSheetId="38">#REF!</definedName>
    <definedName name="TRANS" localSheetId="40">#REF!</definedName>
    <definedName name="TRANS" localSheetId="33">#REF!</definedName>
    <definedName name="TRANS" localSheetId="35">#REF!</definedName>
    <definedName name="TRANS" localSheetId="41">#REF!</definedName>
    <definedName name="TRANS" localSheetId="43">#REF!</definedName>
    <definedName name="TRANS">#REF!</definedName>
    <definedName name="Transaccion1" localSheetId="7">#REF!</definedName>
    <definedName name="Transaccion1">#REF!</definedName>
    <definedName name="Transaccion2" localSheetId="7">#REF!</definedName>
    <definedName name="Transaccion2">#REF!</definedName>
    <definedName name="Transaccion3" localSheetId="7">#REF!</definedName>
    <definedName name="Transaccion3">#REF!</definedName>
    <definedName name="TRANSPORTE" localSheetId="7" hidden="1">#REF!</definedName>
    <definedName name="TRANSPORTE" localSheetId="18" hidden="1">#REF!</definedName>
    <definedName name="TRANSPORTE" localSheetId="19" hidden="1">#REF!</definedName>
    <definedName name="TRANSPORTE" localSheetId="20" hidden="1">#REF!</definedName>
    <definedName name="TRANSPORTE" localSheetId="21" hidden="1">#REF!</definedName>
    <definedName name="TRANSPORTE" localSheetId="22" hidden="1">#REF!</definedName>
    <definedName name="TRANSPORTE" localSheetId="32" hidden="1">#REF!</definedName>
    <definedName name="TRANSPORTE" localSheetId="34" hidden="1">#REF!</definedName>
    <definedName name="TRANSPORTE" localSheetId="36" hidden="1">#REF!</definedName>
    <definedName name="TRANSPORTE" localSheetId="39" hidden="1">#REF!</definedName>
    <definedName name="TRANSPORTE" localSheetId="45" hidden="1">#REF!</definedName>
    <definedName name="TRANSPORTE" localSheetId="46" hidden="1">#REF!</definedName>
    <definedName name="TRANSPORTE" localSheetId="37" hidden="1">#REF!</definedName>
    <definedName name="TRANSPORTE" localSheetId="38" hidden="1">#REF!</definedName>
    <definedName name="TRANSPORTE" localSheetId="40" hidden="1">#REF!</definedName>
    <definedName name="TRANSPORTE" localSheetId="33" hidden="1">#REF!</definedName>
    <definedName name="TRANSPORTE" localSheetId="35" hidden="1">#REF!</definedName>
    <definedName name="TRANSPORTE" localSheetId="41" hidden="1">#REF!</definedName>
    <definedName name="TRANSPORTE" localSheetId="43" hidden="1">#REF!</definedName>
    <definedName name="TRANSPORTE" hidden="1">#REF!</definedName>
    <definedName name="TRANSTOT00_" localSheetId="187">#REF!</definedName>
    <definedName name="TRANSTOT00_" localSheetId="188">#REF!</definedName>
    <definedName name="TRANSTOT00_" localSheetId="7">#REF!</definedName>
    <definedName name="TRANSTOT00_" localSheetId="9">#REF!</definedName>
    <definedName name="TRANSTOT00_" localSheetId="18">#REF!</definedName>
    <definedName name="TRANSTOT00_" localSheetId="19">#REF!</definedName>
    <definedName name="TRANSTOT00_" localSheetId="20">#REF!</definedName>
    <definedName name="TRANSTOT00_" localSheetId="21">#REF!</definedName>
    <definedName name="TRANSTOT00_" localSheetId="22">#REF!</definedName>
    <definedName name="TRANSTOT00_" localSheetId="45">#REF!</definedName>
    <definedName name="TRANSTOT00_" localSheetId="46">#REF!</definedName>
    <definedName name="TRANSTOT00_" localSheetId="41">#REF!</definedName>
    <definedName name="TRANSTOT00_" localSheetId="43">#REF!</definedName>
    <definedName name="TRANSTOT00_">#REF!</definedName>
    <definedName name="TRANSTOT93_" localSheetId="187">#REF!</definedName>
    <definedName name="TRANSTOT93_" localSheetId="188">#REF!</definedName>
    <definedName name="TRANSTOT93_" localSheetId="7">#REF!</definedName>
    <definedName name="TRANSTOT93_" localSheetId="9">#REF!</definedName>
    <definedName name="TRANSTOT93_" localSheetId="18">#REF!</definedName>
    <definedName name="TRANSTOT93_" localSheetId="19">#REF!</definedName>
    <definedName name="TRANSTOT93_" localSheetId="20">#REF!</definedName>
    <definedName name="TRANSTOT93_" localSheetId="21">#REF!</definedName>
    <definedName name="TRANSTOT93_" localSheetId="22">#REF!</definedName>
    <definedName name="TRANSTOT93_" localSheetId="45">#REF!</definedName>
    <definedName name="TRANSTOT93_" localSheetId="46">#REF!</definedName>
    <definedName name="TRANSTOT93_" localSheetId="41">#REF!</definedName>
    <definedName name="TRANSTOT93_" localSheetId="43">#REF!</definedName>
    <definedName name="TRANSTOT93_">#REF!</definedName>
    <definedName name="TRANSTOT94_" localSheetId="187">#REF!</definedName>
    <definedName name="TRANSTOT94_" localSheetId="188">#REF!</definedName>
    <definedName name="TRANSTOT94_" localSheetId="7">#REF!</definedName>
    <definedName name="TRANSTOT94_" localSheetId="9">#REF!</definedName>
    <definedName name="TRANSTOT94_" localSheetId="22">#REF!</definedName>
    <definedName name="TRANSTOT94_" localSheetId="45">#REF!</definedName>
    <definedName name="TRANSTOT94_" localSheetId="46">#REF!</definedName>
    <definedName name="TRANSTOT94_" localSheetId="41">#REF!</definedName>
    <definedName name="TRANSTOT94_" localSheetId="43">#REF!</definedName>
    <definedName name="TRANSTOT94_">#REF!</definedName>
    <definedName name="TRANSTOT95_" localSheetId="187">#REF!</definedName>
    <definedName name="TRANSTOT95_" localSheetId="188">#REF!</definedName>
    <definedName name="TRANSTOT95_" localSheetId="7">#REF!</definedName>
    <definedName name="TRANSTOT95_" localSheetId="9">#REF!</definedName>
    <definedName name="TRANSTOT95_" localSheetId="22">#REF!</definedName>
    <definedName name="TRANSTOT95_" localSheetId="45">#REF!</definedName>
    <definedName name="TRANSTOT95_" localSheetId="46">#REF!</definedName>
    <definedName name="TRANSTOT95_" localSheetId="41">#REF!</definedName>
    <definedName name="TRANSTOT95_" localSheetId="43">#REF!</definedName>
    <definedName name="TRANSTOT95_">#REF!</definedName>
    <definedName name="TRANSTOT96_" localSheetId="187">#REF!</definedName>
    <definedName name="TRANSTOT96_" localSheetId="188">#REF!</definedName>
    <definedName name="TRANSTOT96_" localSheetId="7">#REF!</definedName>
    <definedName name="TRANSTOT96_" localSheetId="9">#REF!</definedName>
    <definedName name="TRANSTOT96_" localSheetId="22">#REF!</definedName>
    <definedName name="TRANSTOT96_" localSheetId="45">#REF!</definedName>
    <definedName name="TRANSTOT96_" localSheetId="46">#REF!</definedName>
    <definedName name="TRANSTOT96_" localSheetId="41">#REF!</definedName>
    <definedName name="TRANSTOT96_" localSheetId="43">#REF!</definedName>
    <definedName name="TRANSTOT96_">#REF!</definedName>
    <definedName name="TRANSTOT97_" localSheetId="187">#REF!</definedName>
    <definedName name="TRANSTOT97_" localSheetId="188">#REF!</definedName>
    <definedName name="TRANSTOT97_" localSheetId="7">#REF!</definedName>
    <definedName name="TRANSTOT97_" localSheetId="9">#REF!</definedName>
    <definedName name="TRANSTOT97_" localSheetId="22">#REF!</definedName>
    <definedName name="TRANSTOT97_" localSheetId="45">#REF!</definedName>
    <definedName name="TRANSTOT97_" localSheetId="46">#REF!</definedName>
    <definedName name="TRANSTOT97_" localSheetId="41">#REF!</definedName>
    <definedName name="TRANSTOT97_" localSheetId="43">#REF!</definedName>
    <definedName name="TRANSTOT97_">#REF!</definedName>
    <definedName name="TRANSTOT98_" localSheetId="187">#REF!</definedName>
    <definedName name="TRANSTOT98_" localSheetId="188">#REF!</definedName>
    <definedName name="TRANSTOT98_" localSheetId="7">#REF!</definedName>
    <definedName name="TRANSTOT98_" localSheetId="9">#REF!</definedName>
    <definedName name="TRANSTOT98_" localSheetId="22">#REF!</definedName>
    <definedName name="TRANSTOT98_" localSheetId="45">#REF!</definedName>
    <definedName name="TRANSTOT98_" localSheetId="46">#REF!</definedName>
    <definedName name="TRANSTOT98_" localSheetId="41">#REF!</definedName>
    <definedName name="TRANSTOT98_" localSheetId="43">#REF!</definedName>
    <definedName name="TRANSTOT98_">#REF!</definedName>
    <definedName name="TRANSTOT99_" localSheetId="187">#REF!</definedName>
    <definedName name="TRANSTOT99_" localSheetId="188">#REF!</definedName>
    <definedName name="TRANSTOT99_" localSheetId="7">#REF!</definedName>
    <definedName name="TRANSTOT99_" localSheetId="9">#REF!</definedName>
    <definedName name="TRANSTOT99_" localSheetId="22">#REF!</definedName>
    <definedName name="TRANSTOT99_" localSheetId="45">#REF!</definedName>
    <definedName name="TRANSTOT99_" localSheetId="46">#REF!</definedName>
    <definedName name="TRANSTOT99_" localSheetId="41">#REF!</definedName>
    <definedName name="TRANSTOT99_" localSheetId="43">#REF!</definedName>
    <definedName name="TRANSTOT99_">#REF!</definedName>
    <definedName name="TRES" localSheetId="7">#REF!</definedName>
    <definedName name="TRES" localSheetId="22">#REF!</definedName>
    <definedName name="TRES" localSheetId="32">#REF!</definedName>
    <definedName name="TRES" localSheetId="34">#REF!</definedName>
    <definedName name="TRES" localSheetId="36">#REF!</definedName>
    <definedName name="TRES" localSheetId="39">#REF!</definedName>
    <definedName name="TRES" localSheetId="45">#REF!</definedName>
    <definedName name="TRES" localSheetId="46">#REF!</definedName>
    <definedName name="TRES" localSheetId="37">#REF!</definedName>
    <definedName name="TRES" localSheetId="38">#REF!</definedName>
    <definedName name="TRES" localSheetId="40">#REF!</definedName>
    <definedName name="TRES" localSheetId="33">#REF!</definedName>
    <definedName name="TRES" localSheetId="35">#REF!</definedName>
    <definedName name="TRES" localSheetId="41">#REF!</definedName>
    <definedName name="TRES" localSheetId="43">#REF!</definedName>
    <definedName name="TRES">#REF!</definedName>
    <definedName name="trim" localSheetId="7">#REF!</definedName>
    <definedName name="trim" localSheetId="9">#REF!</definedName>
    <definedName name="trim" localSheetId="22">#REF!</definedName>
    <definedName name="trim" localSheetId="32">#REF!</definedName>
    <definedName name="trim" localSheetId="34">#REF!</definedName>
    <definedName name="trim" localSheetId="36">#REF!</definedName>
    <definedName name="trim" localSheetId="39">#REF!</definedName>
    <definedName name="trim" localSheetId="45">#REF!</definedName>
    <definedName name="trim" localSheetId="46">#REF!</definedName>
    <definedName name="trim" localSheetId="37">#REF!</definedName>
    <definedName name="trim" localSheetId="38">#REF!</definedName>
    <definedName name="trim" localSheetId="40">#REF!</definedName>
    <definedName name="trim" localSheetId="33">#REF!</definedName>
    <definedName name="trim" localSheetId="35">#REF!</definedName>
    <definedName name="trim" localSheetId="41">#REF!</definedName>
    <definedName name="trim" localSheetId="43">#REF!</definedName>
    <definedName name="trim">#REF!</definedName>
    <definedName name="TRIM1" localSheetId="7">#REF!</definedName>
    <definedName name="TRIM1" localSheetId="9">#REF!</definedName>
    <definedName name="TRIM1" localSheetId="22">#REF!</definedName>
    <definedName name="TRIM1" localSheetId="32">#REF!</definedName>
    <definedName name="TRIM1" localSheetId="34">#REF!</definedName>
    <definedName name="TRIM1" localSheetId="36">#REF!</definedName>
    <definedName name="TRIM1" localSheetId="39">#REF!</definedName>
    <definedName name="TRIM1" localSheetId="45">#REF!</definedName>
    <definedName name="TRIM1" localSheetId="54">#REF!</definedName>
    <definedName name="TRIM1" localSheetId="46">#REF!</definedName>
    <definedName name="TRIM1" localSheetId="37">#REF!</definedName>
    <definedName name="TRIM1" localSheetId="38">#REF!</definedName>
    <definedName name="TRIM1" localSheetId="40">#REF!</definedName>
    <definedName name="TRIM1" localSheetId="33">#REF!</definedName>
    <definedName name="TRIM1" localSheetId="35">#REF!</definedName>
    <definedName name="TRIM1" localSheetId="41">#REF!</definedName>
    <definedName name="TRIM1" localSheetId="43">#REF!</definedName>
    <definedName name="TRIM1">#REF!</definedName>
    <definedName name="TRIM2" localSheetId="7">#REF!</definedName>
    <definedName name="TRIM2" localSheetId="9">#REF!</definedName>
    <definedName name="TRIM2" localSheetId="22">#REF!</definedName>
    <definedName name="TRIM2" localSheetId="32">#REF!</definedName>
    <definedName name="TRIM2" localSheetId="34">#REF!</definedName>
    <definedName name="TRIM2" localSheetId="36">#REF!</definedName>
    <definedName name="TRIM2" localSheetId="39">#REF!</definedName>
    <definedName name="TRIM2" localSheetId="45">#REF!</definedName>
    <definedName name="TRIM2" localSheetId="54">#REF!</definedName>
    <definedName name="TRIM2" localSheetId="46">#REF!</definedName>
    <definedName name="TRIM2" localSheetId="37">#REF!</definedName>
    <definedName name="TRIM2" localSheetId="38">#REF!</definedName>
    <definedName name="TRIM2" localSheetId="40">#REF!</definedName>
    <definedName name="TRIM2" localSheetId="33">#REF!</definedName>
    <definedName name="TRIM2" localSheetId="35">#REF!</definedName>
    <definedName name="TRIM2" localSheetId="41">#REF!</definedName>
    <definedName name="TRIM2" localSheetId="43">#REF!</definedName>
    <definedName name="TRIM2">#REF!</definedName>
    <definedName name="TRIM3" localSheetId="7">#REF!</definedName>
    <definedName name="TRIM3" localSheetId="9">#REF!</definedName>
    <definedName name="TRIM3" localSheetId="22">#REF!</definedName>
    <definedName name="TRIM3" localSheetId="32">#REF!</definedName>
    <definedName name="TRIM3" localSheetId="34">#REF!</definedName>
    <definedName name="TRIM3" localSheetId="45">#REF!</definedName>
    <definedName name="TRIM3" localSheetId="54">#REF!</definedName>
    <definedName name="TRIM3" localSheetId="46">#REF!</definedName>
    <definedName name="TRIM3" localSheetId="33">#REF!</definedName>
    <definedName name="TRIM3" localSheetId="35">#REF!</definedName>
    <definedName name="TRIM3" localSheetId="41">#REF!</definedName>
    <definedName name="TRIM3" localSheetId="43">#REF!</definedName>
    <definedName name="TRIM3">#REF!</definedName>
    <definedName name="TRIM4" localSheetId="7">#REF!</definedName>
    <definedName name="TRIM4" localSheetId="9">#REF!</definedName>
    <definedName name="TRIM4" localSheetId="22">#REF!</definedName>
    <definedName name="TRIM4" localSheetId="32">#REF!</definedName>
    <definedName name="TRIM4" localSheetId="34">#REF!</definedName>
    <definedName name="TRIM4" localSheetId="45">#REF!</definedName>
    <definedName name="TRIM4" localSheetId="54">#REF!</definedName>
    <definedName name="TRIM4" localSheetId="46">#REF!</definedName>
    <definedName name="TRIM4" localSheetId="33">#REF!</definedName>
    <definedName name="TRIM4" localSheetId="35">#REF!</definedName>
    <definedName name="TRIM4" localSheetId="41">#REF!</definedName>
    <definedName name="TRIM4" localSheetId="43">#REF!</definedName>
    <definedName name="TRIM4">#REF!</definedName>
    <definedName name="TRM" localSheetId="7">#REF!</definedName>
    <definedName name="TRM" localSheetId="22">#REF!</definedName>
    <definedName name="TRM" localSheetId="45">#REF!</definedName>
    <definedName name="TRM" localSheetId="46">#REF!</definedName>
    <definedName name="TRM" localSheetId="41">#REF!</definedName>
    <definedName name="TRM" localSheetId="43">#REF!</definedName>
    <definedName name="TRM">#REF!</definedName>
    <definedName name="TRMeje" localSheetId="7">#REF!</definedName>
    <definedName name="TRMeje" localSheetId="9">#REF!</definedName>
    <definedName name="TRMeje" localSheetId="22">#REF!</definedName>
    <definedName name="TRMeje" localSheetId="45">#REF!</definedName>
    <definedName name="TRMeje" localSheetId="46">#REF!</definedName>
    <definedName name="TRMeje" localSheetId="41">#REF!</definedName>
    <definedName name="TRMeje" localSheetId="43">#REF!</definedName>
    <definedName name="TRMeje">#REF!</definedName>
    <definedName name="TRMpto" localSheetId="7">#REF!</definedName>
    <definedName name="TRMpto" localSheetId="9">#REF!</definedName>
    <definedName name="TRMpto" localSheetId="22">#REF!</definedName>
    <definedName name="TRMpto" localSheetId="45">#REF!</definedName>
    <definedName name="TRMpto" localSheetId="46">#REF!</definedName>
    <definedName name="TRMpto" localSheetId="41">#REF!</definedName>
    <definedName name="TRMpto" localSheetId="43">#REF!</definedName>
    <definedName name="TRMpto">#REF!</definedName>
    <definedName name="TSEP" localSheetId="7">#REF!</definedName>
    <definedName name="TSEP" localSheetId="9">#REF!</definedName>
    <definedName name="TSEP" localSheetId="22">#REF!</definedName>
    <definedName name="TSEP" localSheetId="45">#REF!</definedName>
    <definedName name="TSEP" localSheetId="54">#REF!</definedName>
    <definedName name="TSEP" localSheetId="46">#REF!</definedName>
    <definedName name="TSEP" localSheetId="41">#REF!</definedName>
    <definedName name="TSEP" localSheetId="43">#REF!</definedName>
    <definedName name="TSEP">#REF!</definedName>
    <definedName name="t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9" hidden="1">{"PAGOS DOLARES",#N/A,FALSE,"informes"}</definedName>
    <definedName name="TT" localSheetId="10" hidden="1">{"PAGOS DOLARES",#N/A,FALSE,"informes"}</definedName>
    <definedName name="TT" localSheetId="11" hidden="1">{"PAGOS DOLARES",#N/A,FALSE,"informes"}</definedName>
    <definedName name="TT" localSheetId="12" hidden="1">{"PAGOS DOLARES",#N/A,FALSE,"informes"}</definedName>
    <definedName name="TT" localSheetId="13" hidden="1">{"PAGOS DOLARES",#N/A,FALSE,"informes"}</definedName>
    <definedName name="TT" localSheetId="14" hidden="1">{"PAGOS DOLARES",#N/A,FALSE,"informes"}</definedName>
    <definedName name="TT" localSheetId="15" hidden="1">{"PAGOS DOLARES",#N/A,FALSE,"informes"}</definedName>
    <definedName name="TT" localSheetId="17" hidden="1">{"PAGOS DOLARES",#N/A,FALSE,"informes"}</definedName>
    <definedName name="tt"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54" hidden="1">{"PAGOS DOLARES",#N/A,FALSE,"informes"}</definedName>
    <definedName name="TT" localSheetId="55" hidden="1">{"PAGOS DOLARES",#N/A,FALSE,"informes"}</definedName>
    <definedName name="TT" localSheetId="56" hidden="1">{"PAGOS DOLARES",#N/A,FALSE,"informes"}</definedName>
    <definedName name="TT" localSheetId="59" hidden="1">{"PAGOS DOLARES",#N/A,FALSE,"informes"}</definedName>
    <definedName name="TT" localSheetId="62" hidden="1">{"PAGOS DOLARES",#N/A,FALSE,"informes"}</definedName>
    <definedName name="TT" localSheetId="78" hidden="1">{"PAGOS DOLARES",#N/A,FALSE,"informes"}</definedName>
    <definedName name="TT" localSheetId="79" hidden="1">{"PAGOS DOLARES",#N/A,FALSE,"informes"}</definedName>
    <definedName name="TT" localSheetId="80" hidden="1">{"PAGOS DOLARES",#N/A,FALSE,"informes"}</definedName>
    <definedName name="TT" localSheetId="83" hidden="1">{"PAGOS DOLARES",#N/A,FALSE,"informes"}</definedName>
    <definedName name="TT" localSheetId="86" hidden="1">{"PAGOS DOLARES",#N/A,FALSE,"informes"}</definedName>
    <definedName name="TT"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41" hidden="1">{"PAGOS DOLARES",#N/A,FALSE,"informes"}</definedName>
    <definedName name="TT" localSheetId="43" hidden="1">{"PAGOS DOLARES",#N/A,FALSE,"informes"}</definedName>
    <definedName name="TT" localSheetId="87" hidden="1">{"PAGOS DOLARES",#N/A,FALSE,"informes"}</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7" hidden="1">{"INGRESOS DOLARES",#N/A,FALSE,"informes"}</definedName>
    <definedName name="ttt" localSheetId="8" hidden="1">{"INGRESOS DOLARES",#N/A,FALSE,"informes"}</definedName>
    <definedName name="ttt" localSheetId="9" hidden="1">{"INGRESOS DOLARES",#N/A,FALSE,"informes"}</definedName>
    <definedName name="ttt" localSheetId="10" hidden="1">{"INGRESOS DOLARES",#N/A,FALSE,"informes"}</definedName>
    <definedName name="ttt" localSheetId="11" hidden="1">{"INGRESOS DOLARES",#N/A,FALSE,"informes"}</definedName>
    <definedName name="ttt" localSheetId="12" hidden="1">{"INGRESOS DOLARES",#N/A,FALSE,"informes"}</definedName>
    <definedName name="ttt" localSheetId="13" hidden="1">{"INGRESOS DOLARES",#N/A,FALSE,"informes"}</definedName>
    <definedName name="ttt" localSheetId="14" hidden="1">{"INGRESOS DOLARES",#N/A,FALSE,"informes"}</definedName>
    <definedName name="ttt" localSheetId="15" hidden="1">{"INGRESOS DOLARES",#N/A,FALSE,"informes"}</definedName>
    <definedName name="ttt" localSheetId="17" hidden="1">{"INGRESOS DOLARES",#N/A,FALSE,"informes"}</definedName>
    <definedName name="ttt" localSheetId="18" hidden="1">{"INGRESOS DOLARES",#N/A,FALSE,"informes"}</definedName>
    <definedName name="ttt" localSheetId="19" hidden="1">{"INGRESOS DOLARES",#N/A,FALSE,"informes"}</definedName>
    <definedName name="ttt" localSheetId="20" hidden="1">{"INGRESOS DOLARES",#N/A,FALSE,"informes"}</definedName>
    <definedName name="ttt" localSheetId="21" hidden="1">{"INGRESOS DOLARES",#N/A,FALSE,"informes"}</definedName>
    <definedName name="ttt" localSheetId="22" hidden="1">{"INGRESOS DOLARES",#N/A,FALSE,"informes"}</definedName>
    <definedName name="ttt" localSheetId="29" hidden="1">{"INGRESOS DOLARES",#N/A,FALSE,"informes"}</definedName>
    <definedName name="ttt" localSheetId="32" hidden="1">{"INGRESOS DOLARES",#N/A,FALSE,"informes"}</definedName>
    <definedName name="ttt" localSheetId="34" hidden="1">{"INGRESOS DOLARES",#N/A,FALSE,"informes"}</definedName>
    <definedName name="ttt" localSheetId="36" hidden="1">{"INGRESOS DOLARES",#N/A,FALSE,"informes"}</definedName>
    <definedName name="ttt" localSheetId="39" hidden="1">{"INGRESOS DOLARES",#N/A,FALSE,"informes"}</definedName>
    <definedName name="ttt" localSheetId="45" hidden="1">{"INGRESOS DOLARES",#N/A,FALSE,"informes"}</definedName>
    <definedName name="ttt" localSheetId="54" hidden="1">{"INGRESOS DOLARES",#N/A,FALSE,"informes"}</definedName>
    <definedName name="ttt" localSheetId="55" hidden="1">{"INGRESOS DOLARES",#N/A,FALSE,"informes"}</definedName>
    <definedName name="ttt" localSheetId="56" hidden="1">{"INGRESOS DOLARES",#N/A,FALSE,"informes"}</definedName>
    <definedName name="ttt" localSheetId="59" hidden="1">{"INGRESOS DOLARES",#N/A,FALSE,"informes"}</definedName>
    <definedName name="ttt" localSheetId="62" hidden="1">{"INGRESOS DOLARES",#N/A,FALSE,"informes"}</definedName>
    <definedName name="ttt" localSheetId="78" hidden="1">{"INGRESOS DOLARES",#N/A,FALSE,"informes"}</definedName>
    <definedName name="ttt" localSheetId="79" hidden="1">{"INGRESOS DOLARES",#N/A,FALSE,"informes"}</definedName>
    <definedName name="ttt" localSheetId="80" hidden="1">{"INGRESOS DOLARES",#N/A,FALSE,"informes"}</definedName>
    <definedName name="ttt" localSheetId="83" hidden="1">{"INGRESOS DOLARES",#N/A,FALSE,"informes"}</definedName>
    <definedName name="ttt" localSheetId="86" hidden="1">{"INGRESOS DOLARES",#N/A,FALSE,"informes"}</definedName>
    <definedName name="ttt" localSheetId="46" hidden="1">{"INGRESOS DOLARES",#N/A,FALSE,"informes"}</definedName>
    <definedName name="ttt" localSheetId="37" hidden="1">{"INGRESOS DOLARES",#N/A,FALSE,"informes"}</definedName>
    <definedName name="ttt" localSheetId="38" hidden="1">{"INGRESOS DOLARES",#N/A,FALSE,"informes"}</definedName>
    <definedName name="ttt" localSheetId="40" hidden="1">{"INGRESOS DOLARES",#N/A,FALSE,"informes"}</definedName>
    <definedName name="ttt" localSheetId="23" hidden="1">{"INGRESOS DOLARES",#N/A,FALSE,"informes"}</definedName>
    <definedName name="ttt" localSheetId="24" hidden="1">{"INGRESOS DOLARES",#N/A,FALSE,"informes"}</definedName>
    <definedName name="ttt" localSheetId="25" hidden="1">{"INGRESOS DOLARES",#N/A,FALSE,"informes"}</definedName>
    <definedName name="ttt" localSheetId="26" hidden="1">{"INGRESOS DOLARES",#N/A,FALSE,"informes"}</definedName>
    <definedName name="ttt" localSheetId="27" hidden="1">{"INGRESOS DOLARES",#N/A,FALSE,"informes"}</definedName>
    <definedName name="ttt" localSheetId="28" hidden="1">{"INGRESOS DOLARES",#N/A,FALSE,"informes"}</definedName>
    <definedName name="ttt" localSheetId="33" hidden="1">{"INGRESOS DOLARES",#N/A,FALSE,"informes"}</definedName>
    <definedName name="ttt" localSheetId="35" hidden="1">{"INGRESOS DOLARES",#N/A,FALSE,"informes"}</definedName>
    <definedName name="ttt" localSheetId="41" hidden="1">{"INGRESOS DOLARES",#N/A,FALSE,"informes"}</definedName>
    <definedName name="ttt" localSheetId="43" hidden="1">{"INGRESOS DOLARES",#N/A,FALSE,"informes"}</definedName>
    <definedName name="ttt" localSheetId="87" hidden="1">{"INGRESOS DOLARES",#N/A,FALSE,"informes"}</definedName>
    <definedName name="ttt" hidden="1">{"INGRESOS DOLARES",#N/A,FALSE,"informes"}</definedName>
    <definedName name="TTTT" localSheetId="7" hidden="1">{#N/A,#N/A,FALSE,"informes"}</definedName>
    <definedName name="TTTT" localSheetId="8" hidden="1">{#N/A,#N/A,FALSE,"informes"}</definedName>
    <definedName name="TTTT" localSheetId="10" hidden="1">{#N/A,#N/A,FALSE,"informes"}</definedName>
    <definedName name="TTTT" localSheetId="11" hidden="1">{#N/A,#N/A,FALSE,"informes"}</definedName>
    <definedName name="TTTT" localSheetId="12" hidden="1">{#N/A,#N/A,FALSE,"informes"}</definedName>
    <definedName name="TTTT" localSheetId="13" hidden="1">{#N/A,#N/A,FALSE,"informes"}</definedName>
    <definedName name="TTTT" localSheetId="14" hidden="1">{#N/A,#N/A,FALSE,"informes"}</definedName>
    <definedName name="TTTT" localSheetId="15" hidden="1">{#N/A,#N/A,FALSE,"informes"}</definedName>
    <definedName name="TTTT" localSheetId="17" hidden="1">{#N/A,#N/A,FALSE,"informes"}</definedName>
    <definedName name="TTTT" localSheetId="18" hidden="1">{#N/A,#N/A,FALSE,"informes"}</definedName>
    <definedName name="TTTT" localSheetId="19" hidden="1">{#N/A,#N/A,FALSE,"informes"}</definedName>
    <definedName name="TTTT" localSheetId="20" hidden="1">{#N/A,#N/A,FALSE,"informes"}</definedName>
    <definedName name="TTTT" localSheetId="21" hidden="1">{#N/A,#N/A,FALSE,"informes"}</definedName>
    <definedName name="TTTT" localSheetId="22" hidden="1">{#N/A,#N/A,FALSE,"informes"}</definedName>
    <definedName name="TTTT" localSheetId="29" hidden="1">{#N/A,#N/A,FALSE,"informes"}</definedName>
    <definedName name="TTTT" localSheetId="32" hidden="1">{#N/A,#N/A,FALSE,"informes"}</definedName>
    <definedName name="TTTT" localSheetId="34" hidden="1">{#N/A,#N/A,FALSE,"informes"}</definedName>
    <definedName name="TTTT" localSheetId="36" hidden="1">{#N/A,#N/A,FALSE,"informes"}</definedName>
    <definedName name="TTTT" localSheetId="39" hidden="1">{#N/A,#N/A,FALSE,"informes"}</definedName>
    <definedName name="TTTT" localSheetId="45" hidden="1">{#N/A,#N/A,FALSE,"informes"}</definedName>
    <definedName name="TTTT" localSheetId="46" hidden="1">{#N/A,#N/A,FALSE,"informes"}</definedName>
    <definedName name="TTTT" localSheetId="37" hidden="1">{#N/A,#N/A,FALSE,"informes"}</definedName>
    <definedName name="TTTT" localSheetId="38" hidden="1">{#N/A,#N/A,FALSE,"informes"}</definedName>
    <definedName name="TTTT" localSheetId="40" hidden="1">{#N/A,#N/A,FALSE,"informes"}</definedName>
    <definedName name="TTTT" localSheetId="23" hidden="1">{#N/A,#N/A,FALSE,"informes"}</definedName>
    <definedName name="TTTT" localSheetId="24" hidden="1">{#N/A,#N/A,FALSE,"informes"}</definedName>
    <definedName name="TTTT" localSheetId="25" hidden="1">{#N/A,#N/A,FALSE,"informes"}</definedName>
    <definedName name="TTTT" localSheetId="26" hidden="1">{#N/A,#N/A,FALSE,"informes"}</definedName>
    <definedName name="TTTT" localSheetId="27" hidden="1">{#N/A,#N/A,FALSE,"informes"}</definedName>
    <definedName name="TTTT" localSheetId="28" hidden="1">{#N/A,#N/A,FALSE,"informes"}</definedName>
    <definedName name="TTTT" localSheetId="33" hidden="1">{#N/A,#N/A,FALSE,"informes"}</definedName>
    <definedName name="TTTT" localSheetId="35" hidden="1">{#N/A,#N/A,FALSE,"informes"}</definedName>
    <definedName name="TTTT" localSheetId="41" hidden="1">{#N/A,#N/A,FALSE,"informes"}</definedName>
    <definedName name="TTTT" localSheetId="43" hidden="1">{#N/A,#N/A,FALSE,"informes"}</definedName>
    <definedName name="TTTT" hidden="1">{#N/A,#N/A,FALSE,"informes"}</definedName>
    <definedName name="TTTTT" localSheetId="7" hidden="1">{#N/A,#N/A,FALSE,"informes"}</definedName>
    <definedName name="TTTTT" localSheetId="8" hidden="1">{#N/A,#N/A,FALSE,"informes"}</definedName>
    <definedName name="TTTTT" localSheetId="11" hidden="1">{#N/A,#N/A,FALSE,"informes"}</definedName>
    <definedName name="TTTTT" localSheetId="12" hidden="1">{#N/A,#N/A,FALSE,"informes"}</definedName>
    <definedName name="TTTTT" localSheetId="13" hidden="1">{#N/A,#N/A,FALSE,"informes"}</definedName>
    <definedName name="TTTTT" localSheetId="14" hidden="1">{#N/A,#N/A,FALSE,"informes"}</definedName>
    <definedName name="TTTTT" localSheetId="15" hidden="1">{#N/A,#N/A,FALSE,"informes"}</definedName>
    <definedName name="TTTTT" localSheetId="16" hidden="1">{#N/A,#N/A,FALSE,"informes"}</definedName>
    <definedName name="TTTTT" localSheetId="17" hidden="1">{#N/A,#N/A,FALSE,"informes"}</definedName>
    <definedName name="TTTTT" localSheetId="18" hidden="1">{#N/A,#N/A,FALSE,"informes"}</definedName>
    <definedName name="TTTTT" localSheetId="19" hidden="1">{#N/A,#N/A,FALSE,"informes"}</definedName>
    <definedName name="TTTTT" localSheetId="20" hidden="1">{#N/A,#N/A,FALSE,"informes"}</definedName>
    <definedName name="TTTTT" localSheetId="21" hidden="1">{#N/A,#N/A,FALSE,"informes"}</definedName>
    <definedName name="TTTTT" localSheetId="22" hidden="1">{#N/A,#N/A,FALSE,"informes"}</definedName>
    <definedName name="TTTTT" localSheetId="29" hidden="1">{#N/A,#N/A,FALSE,"informes"}</definedName>
    <definedName name="TTTTT" localSheetId="32" hidden="1">{#N/A,#N/A,FALSE,"informes"}</definedName>
    <definedName name="TTTTT" localSheetId="34" hidden="1">{#N/A,#N/A,FALSE,"informes"}</definedName>
    <definedName name="TTTTT" localSheetId="36" hidden="1">{#N/A,#N/A,FALSE,"informes"}</definedName>
    <definedName name="TTTTT" localSheetId="39" hidden="1">{#N/A,#N/A,FALSE,"informes"}</definedName>
    <definedName name="TTTTT" localSheetId="45" hidden="1">{#N/A,#N/A,FALSE,"informes"}</definedName>
    <definedName name="TTTTT" localSheetId="46" hidden="1">{#N/A,#N/A,FALSE,"informes"}</definedName>
    <definedName name="TTTTT" localSheetId="37" hidden="1">{#N/A,#N/A,FALSE,"informes"}</definedName>
    <definedName name="TTTTT" localSheetId="38" hidden="1">{#N/A,#N/A,FALSE,"informes"}</definedName>
    <definedName name="TTTTT" localSheetId="40" hidden="1">{#N/A,#N/A,FALSE,"informes"}</definedName>
    <definedName name="TTTTT" localSheetId="23" hidden="1">{#N/A,#N/A,FALSE,"informes"}</definedName>
    <definedName name="TTTTT" localSheetId="24" hidden="1">{#N/A,#N/A,FALSE,"informes"}</definedName>
    <definedName name="TTTTT" localSheetId="25" hidden="1">{#N/A,#N/A,FALSE,"informes"}</definedName>
    <definedName name="TTTTT" localSheetId="26" hidden="1">{#N/A,#N/A,FALSE,"informes"}</definedName>
    <definedName name="TTTTT" localSheetId="27" hidden="1">{#N/A,#N/A,FALSE,"informes"}</definedName>
    <definedName name="TTTTT" localSheetId="28" hidden="1">{#N/A,#N/A,FALSE,"informes"}</definedName>
    <definedName name="TTTTT" localSheetId="33" hidden="1">{#N/A,#N/A,FALSE,"informes"}</definedName>
    <definedName name="TTTTT" localSheetId="35" hidden="1">{#N/A,#N/A,FALSE,"informes"}</definedName>
    <definedName name="TTTTT" localSheetId="41" hidden="1">{#N/A,#N/A,FALSE,"informes"}</definedName>
    <definedName name="TTTTT" localSheetId="43" hidden="1">{#N/A,#N/A,FALSE,"informes"}</definedName>
    <definedName name="TTTTT" hidden="1">{#N/A,#N/A,FALSE,"informes"}</definedName>
    <definedName name="tu" localSheetId="7">#REF!</definedName>
    <definedName name="tu">#REF!</definedName>
    <definedName name="tyhjuopiwhsonjjy" localSheetId="7" hidden="1">{#N/A,#N/A,FALSE,"informes"}</definedName>
    <definedName name="tyhjuopiwhsonjjy" localSheetId="8" hidden="1">{#N/A,#N/A,FALSE,"informes"}</definedName>
    <definedName name="tyhjuopiwhsonjjy" localSheetId="9" hidden="1">{#N/A,#N/A,FALSE,"informes"}</definedName>
    <definedName name="tyhjuopiwhsonjjy" localSheetId="10" hidden="1">{#N/A,#N/A,FALSE,"informes"}</definedName>
    <definedName name="tyhjuopiwhsonjjy" localSheetId="11" hidden="1">{#N/A,#N/A,FALSE,"informes"}</definedName>
    <definedName name="tyhjuopiwhsonjjy" localSheetId="12" hidden="1">{#N/A,#N/A,FALSE,"informes"}</definedName>
    <definedName name="tyhjuopiwhsonjjy" localSheetId="13" hidden="1">{#N/A,#N/A,FALSE,"informes"}</definedName>
    <definedName name="tyhjuopiwhsonjjy" localSheetId="14" hidden="1">{#N/A,#N/A,FALSE,"informes"}</definedName>
    <definedName name="tyhjuopiwhsonjjy" localSheetId="15" hidden="1">{#N/A,#N/A,FALSE,"informes"}</definedName>
    <definedName name="tyhjuopiwhsonjjy" localSheetId="17" hidden="1">{#N/A,#N/A,FALSE,"informes"}</definedName>
    <definedName name="tyhjuopiwhsonjjy" localSheetId="18" hidden="1">{#N/A,#N/A,FALSE,"informes"}</definedName>
    <definedName name="tyhjuopiwhsonjjy" localSheetId="19" hidden="1">{#N/A,#N/A,FALSE,"informes"}</definedName>
    <definedName name="tyhjuopiwhsonjjy" localSheetId="20" hidden="1">{#N/A,#N/A,FALSE,"informes"}</definedName>
    <definedName name="tyhjuopiwhsonjjy" localSheetId="21" hidden="1">{#N/A,#N/A,FALSE,"informes"}</definedName>
    <definedName name="tyhjuopiwhsonjjy" localSheetId="22" hidden="1">{#N/A,#N/A,FALSE,"informes"}</definedName>
    <definedName name="tyhjuopiwhsonjjy" localSheetId="29" hidden="1">{#N/A,#N/A,FALSE,"informes"}</definedName>
    <definedName name="tyhjuopiwhsonjjy" localSheetId="32" hidden="1">{#N/A,#N/A,FALSE,"informes"}</definedName>
    <definedName name="tyhjuopiwhsonjjy" localSheetId="34" hidden="1">{#N/A,#N/A,FALSE,"informes"}</definedName>
    <definedName name="tyhjuopiwhsonjjy" localSheetId="36" hidden="1">{#N/A,#N/A,FALSE,"informes"}</definedName>
    <definedName name="tyhjuopiwhsonjjy" localSheetId="39" hidden="1">{#N/A,#N/A,FALSE,"informes"}</definedName>
    <definedName name="tyhjuopiwhsonjjy" localSheetId="45" hidden="1">{#N/A,#N/A,FALSE,"informes"}</definedName>
    <definedName name="tyhjuopiwhsonjjy" localSheetId="54" hidden="1">{#N/A,#N/A,FALSE,"informes"}</definedName>
    <definedName name="tyhjuopiwhsonjjy" localSheetId="55" hidden="1">{#N/A,#N/A,FALSE,"informes"}</definedName>
    <definedName name="tyhjuopiwhsonjjy" localSheetId="56" hidden="1">{#N/A,#N/A,FALSE,"informes"}</definedName>
    <definedName name="tyhjuopiwhsonjjy" localSheetId="59" hidden="1">{#N/A,#N/A,FALSE,"informes"}</definedName>
    <definedName name="tyhjuopiwhsonjjy" localSheetId="62" hidden="1">{#N/A,#N/A,FALSE,"informes"}</definedName>
    <definedName name="tyhjuopiwhsonjjy" localSheetId="78" hidden="1">{#N/A,#N/A,FALSE,"informes"}</definedName>
    <definedName name="tyhjuopiwhsonjjy" localSheetId="79" hidden="1">{#N/A,#N/A,FALSE,"informes"}</definedName>
    <definedName name="tyhjuopiwhsonjjy" localSheetId="80" hidden="1">{#N/A,#N/A,FALSE,"informes"}</definedName>
    <definedName name="tyhjuopiwhsonjjy" localSheetId="83" hidden="1">{#N/A,#N/A,FALSE,"informes"}</definedName>
    <definedName name="tyhjuopiwhsonjjy" localSheetId="86" hidden="1">{#N/A,#N/A,FALSE,"informes"}</definedName>
    <definedName name="tyhjuopiwhsonjjy" localSheetId="46" hidden="1">{#N/A,#N/A,FALSE,"informes"}</definedName>
    <definedName name="tyhjuopiwhsonjjy" localSheetId="37" hidden="1">{#N/A,#N/A,FALSE,"informes"}</definedName>
    <definedName name="tyhjuopiwhsonjjy" localSheetId="38" hidden="1">{#N/A,#N/A,FALSE,"informes"}</definedName>
    <definedName name="tyhjuopiwhsonjjy" localSheetId="40" hidden="1">{#N/A,#N/A,FALSE,"informes"}</definedName>
    <definedName name="tyhjuopiwhsonjjy" localSheetId="23" hidden="1">{#N/A,#N/A,FALSE,"informes"}</definedName>
    <definedName name="tyhjuopiwhsonjjy" localSheetId="24" hidden="1">{#N/A,#N/A,FALSE,"informes"}</definedName>
    <definedName name="tyhjuopiwhsonjjy" localSheetId="25" hidden="1">{#N/A,#N/A,FALSE,"informes"}</definedName>
    <definedName name="tyhjuopiwhsonjjy" localSheetId="26" hidden="1">{#N/A,#N/A,FALSE,"informes"}</definedName>
    <definedName name="tyhjuopiwhsonjjy" localSheetId="27" hidden="1">{#N/A,#N/A,FALSE,"informes"}</definedName>
    <definedName name="tyhjuopiwhsonjjy" localSheetId="28" hidden="1">{#N/A,#N/A,FALSE,"informes"}</definedName>
    <definedName name="tyhjuopiwhsonjjy" localSheetId="33" hidden="1">{#N/A,#N/A,FALSE,"informes"}</definedName>
    <definedName name="tyhjuopiwhsonjjy" localSheetId="35" hidden="1">{#N/A,#N/A,FALSE,"informes"}</definedName>
    <definedName name="tyhjuopiwhsonjjy" localSheetId="41" hidden="1">{#N/A,#N/A,FALSE,"informes"}</definedName>
    <definedName name="tyhjuopiwhsonjjy" localSheetId="43" hidden="1">{#N/A,#N/A,FALSE,"informes"}</definedName>
    <definedName name="tyhjuopiwhsonjjy" localSheetId="87" hidden="1">{#N/A,#N/A,FALSE,"informes"}</definedName>
    <definedName name="tyhjuopiwhsonjjy" hidden="1">{#N/A,#N/A,FALSE,"informes"}</definedName>
    <definedName name="ty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 localSheetId="7">#REF!</definedName>
    <definedName name="UA" localSheetId="22">#REF!</definedName>
    <definedName name="UA" localSheetId="45">#REF!</definedName>
    <definedName name="UA" localSheetId="46">#REF!</definedName>
    <definedName name="UA" localSheetId="41">#REF!</definedName>
    <definedName name="UA" localSheetId="43">#REF!</definedName>
    <definedName name="UA">#REF!</definedName>
    <definedName name="UN" localSheetId="7" hidden="1">{#N/A,#N/A,FALSE,"informes"}</definedName>
    <definedName name="UN" localSheetId="8" hidden="1">{#N/A,#N/A,FALSE,"informes"}</definedName>
    <definedName name="UN" localSheetId="10" hidden="1">{#N/A,#N/A,FALSE,"informes"}</definedName>
    <definedName name="UN" localSheetId="11" hidden="1">{#N/A,#N/A,FALSE,"informes"}</definedName>
    <definedName name="UN" localSheetId="12" hidden="1">{#N/A,#N/A,FALSE,"informes"}</definedName>
    <definedName name="UN" localSheetId="13" hidden="1">{#N/A,#N/A,FALSE,"informes"}</definedName>
    <definedName name="UN" localSheetId="14" hidden="1">{#N/A,#N/A,FALSE,"informes"}</definedName>
    <definedName name="UN" localSheetId="15" hidden="1">{#N/A,#N/A,FALSE,"informes"}</definedName>
    <definedName name="UN" localSheetId="17" hidden="1">{#N/A,#N/A,FALSE,"informes"}</definedName>
    <definedName name="UN" localSheetId="18" hidden="1">{#N/A,#N/A,FALSE,"informes"}</definedName>
    <definedName name="UN" localSheetId="19" hidden="1">{#N/A,#N/A,FALSE,"informes"}</definedName>
    <definedName name="UN" localSheetId="20" hidden="1">{#N/A,#N/A,FALSE,"informes"}</definedName>
    <definedName name="UN" localSheetId="21" hidden="1">{#N/A,#N/A,FALSE,"informes"}</definedName>
    <definedName name="UN" localSheetId="22" hidden="1">{#N/A,#N/A,FALSE,"informes"}</definedName>
    <definedName name="UN" localSheetId="29" hidden="1">{#N/A,#N/A,FALSE,"informes"}</definedName>
    <definedName name="UN" localSheetId="32" hidden="1">{#N/A,#N/A,FALSE,"informes"}</definedName>
    <definedName name="UN" localSheetId="34" hidden="1">{#N/A,#N/A,FALSE,"informes"}</definedName>
    <definedName name="UN" localSheetId="36" hidden="1">{#N/A,#N/A,FALSE,"informes"}</definedName>
    <definedName name="UN" localSheetId="39" hidden="1">{#N/A,#N/A,FALSE,"informes"}</definedName>
    <definedName name="UN" localSheetId="45" hidden="1">{#N/A,#N/A,FALSE,"informes"}</definedName>
    <definedName name="UN" localSheetId="46" hidden="1">{#N/A,#N/A,FALSE,"informes"}</definedName>
    <definedName name="UN" localSheetId="37" hidden="1">{#N/A,#N/A,FALSE,"informes"}</definedName>
    <definedName name="UN" localSheetId="38" hidden="1">{#N/A,#N/A,FALSE,"informes"}</definedName>
    <definedName name="UN" localSheetId="40" hidden="1">{#N/A,#N/A,FALSE,"informes"}</definedName>
    <definedName name="UN" localSheetId="23" hidden="1">{#N/A,#N/A,FALSE,"informes"}</definedName>
    <definedName name="UN" localSheetId="24" hidden="1">{#N/A,#N/A,FALSE,"informes"}</definedName>
    <definedName name="UN" localSheetId="25" hidden="1">{#N/A,#N/A,FALSE,"informes"}</definedName>
    <definedName name="UN" localSheetId="26" hidden="1">{#N/A,#N/A,FALSE,"informes"}</definedName>
    <definedName name="UN" localSheetId="27" hidden="1">{#N/A,#N/A,FALSE,"informes"}</definedName>
    <definedName name="UN" localSheetId="28" hidden="1">{#N/A,#N/A,FALSE,"informes"}</definedName>
    <definedName name="UN" localSheetId="33" hidden="1">{#N/A,#N/A,FALSE,"informes"}</definedName>
    <definedName name="UN" localSheetId="35" hidden="1">{#N/A,#N/A,FALSE,"informes"}</definedName>
    <definedName name="UN" localSheetId="41" hidden="1">{#N/A,#N/A,FALSE,"informes"}</definedName>
    <definedName name="UN" localSheetId="43" hidden="1">{#N/A,#N/A,FALSE,"informes"}</definedName>
    <definedName name="UN" hidden="1">{#N/A,#N/A,FALSE,"informes"}</definedName>
    <definedName name="uno" localSheetId="185">#REF!</definedName>
    <definedName name="uno" localSheetId="187">#REF!</definedName>
    <definedName name="uno" localSheetId="188">#REF!</definedName>
    <definedName name="UNO" localSheetId="7">#REF!</definedName>
    <definedName name="uno" localSheetId="9">#REF!</definedName>
    <definedName name="UNO" localSheetId="22">#REF!</definedName>
    <definedName name="UNO" localSheetId="32">#REF!</definedName>
    <definedName name="UNO" localSheetId="34">#REF!</definedName>
    <definedName name="UNO" localSheetId="36">#REF!</definedName>
    <definedName name="UNO" localSheetId="39">#REF!</definedName>
    <definedName name="UNO" localSheetId="45">#REF!</definedName>
    <definedName name="uno" localSheetId="54">#REF!</definedName>
    <definedName name="uno" localSheetId="56">#REF!</definedName>
    <definedName name="uno" localSheetId="59">#REF!</definedName>
    <definedName name="uno" localSheetId="62">#REF!</definedName>
    <definedName name="uno" localSheetId="78">#REF!</definedName>
    <definedName name="uno" localSheetId="80">#REF!</definedName>
    <definedName name="uno" localSheetId="83">#REF!</definedName>
    <definedName name="uno" localSheetId="86">#REF!</definedName>
    <definedName name="uno" localSheetId="46">#REF!</definedName>
    <definedName name="uno" localSheetId="183">#REF!</definedName>
    <definedName name="UNO" localSheetId="37">#REF!</definedName>
    <definedName name="UNO" localSheetId="38">#REF!</definedName>
    <definedName name="UNO" localSheetId="40">#REF!</definedName>
    <definedName name="UNO" localSheetId="33">#REF!</definedName>
    <definedName name="UNO" localSheetId="35">#REF!</definedName>
    <definedName name="uno" localSheetId="41">#REF!</definedName>
    <definedName name="uno" localSheetId="43">#REF!</definedName>
    <definedName name="UNO">#REF!</definedName>
    <definedName name="uou" localSheetId="7" hidden="1">{#N/A,#N/A,FALSE,"informes"}</definedName>
    <definedName name="uou" localSheetId="8" hidden="1">{#N/A,#N/A,FALSE,"informes"}</definedName>
    <definedName name="uou" localSheetId="11" hidden="1">{#N/A,#N/A,FALSE,"informes"}</definedName>
    <definedName name="uou" localSheetId="12" hidden="1">{#N/A,#N/A,FALSE,"informes"}</definedName>
    <definedName name="uou" localSheetId="13" hidden="1">{#N/A,#N/A,FALSE,"informes"}</definedName>
    <definedName name="uou" localSheetId="14" hidden="1">{#N/A,#N/A,FALSE,"informes"}</definedName>
    <definedName name="uou" localSheetId="15" hidden="1">{#N/A,#N/A,FALSE,"informes"}</definedName>
    <definedName name="uou" localSheetId="16" hidden="1">{#N/A,#N/A,FALSE,"informes"}</definedName>
    <definedName name="uou" localSheetId="17" hidden="1">{#N/A,#N/A,FALSE,"informes"}</definedName>
    <definedName name="uou" localSheetId="18" hidden="1">{#N/A,#N/A,FALSE,"informes"}</definedName>
    <definedName name="uou" localSheetId="19" hidden="1">{#N/A,#N/A,FALSE,"informes"}</definedName>
    <definedName name="uou" localSheetId="20" hidden="1">{#N/A,#N/A,FALSE,"informes"}</definedName>
    <definedName name="uou" localSheetId="21" hidden="1">{#N/A,#N/A,FALSE,"informes"}</definedName>
    <definedName name="uou" localSheetId="22" hidden="1">{#N/A,#N/A,FALSE,"informes"}</definedName>
    <definedName name="uou" localSheetId="29" hidden="1">{#N/A,#N/A,FALSE,"informes"}</definedName>
    <definedName name="uou" localSheetId="32" hidden="1">{#N/A,#N/A,FALSE,"informes"}</definedName>
    <definedName name="uou" localSheetId="34" hidden="1">{#N/A,#N/A,FALSE,"informes"}</definedName>
    <definedName name="uou" localSheetId="36" hidden="1">{#N/A,#N/A,FALSE,"informes"}</definedName>
    <definedName name="uou" localSheetId="39" hidden="1">{#N/A,#N/A,FALSE,"informes"}</definedName>
    <definedName name="uou" localSheetId="45" hidden="1">{#N/A,#N/A,FALSE,"informes"}</definedName>
    <definedName name="uou" localSheetId="46" hidden="1">{#N/A,#N/A,FALSE,"informes"}</definedName>
    <definedName name="uou" localSheetId="37" hidden="1">{#N/A,#N/A,FALSE,"informes"}</definedName>
    <definedName name="uou" localSheetId="38" hidden="1">{#N/A,#N/A,FALSE,"informes"}</definedName>
    <definedName name="uou" localSheetId="40" hidden="1">{#N/A,#N/A,FALSE,"informes"}</definedName>
    <definedName name="uou" localSheetId="23" hidden="1">{#N/A,#N/A,FALSE,"informes"}</definedName>
    <definedName name="uou" localSheetId="24" hidden="1">{#N/A,#N/A,FALSE,"informes"}</definedName>
    <definedName name="uou" localSheetId="25" hidden="1">{#N/A,#N/A,FALSE,"informes"}</definedName>
    <definedName name="uou" localSheetId="26" hidden="1">{#N/A,#N/A,FALSE,"informes"}</definedName>
    <definedName name="uou" localSheetId="27" hidden="1">{#N/A,#N/A,FALSE,"informes"}</definedName>
    <definedName name="uou" localSheetId="28" hidden="1">{#N/A,#N/A,FALSE,"informes"}</definedName>
    <definedName name="uou" localSheetId="33" hidden="1">{#N/A,#N/A,FALSE,"informes"}</definedName>
    <definedName name="uou" localSheetId="35" hidden="1">{#N/A,#N/A,FALSE,"informes"}</definedName>
    <definedName name="uou" localSheetId="41" hidden="1">{#N/A,#N/A,FALSE,"informes"}</definedName>
    <definedName name="uou" localSheetId="43" hidden="1">{#N/A,#N/A,FALSE,"informes"}</definedName>
    <definedName name="uou" hidden="1">{#N/A,#N/A,FALSE,"informes"}</definedName>
    <definedName name="URRA" localSheetId="7" hidden="1">{"empresa",#N/A,FALSE,"xEMPRESA"}</definedName>
    <definedName name="URRA" localSheetId="8" hidden="1">{"empresa",#N/A,FALSE,"xEMPRESA"}</definedName>
    <definedName name="URRA" localSheetId="10" hidden="1">{"empresa",#N/A,FALSE,"xEMPRESA"}</definedName>
    <definedName name="URRA" localSheetId="11" hidden="1">{"empresa",#N/A,FALSE,"xEMPRESA"}</definedName>
    <definedName name="URRA" localSheetId="12" hidden="1">{"empresa",#N/A,FALSE,"xEMPRESA"}</definedName>
    <definedName name="URRA" localSheetId="13" hidden="1">{"empresa",#N/A,FALSE,"xEMPRESA"}</definedName>
    <definedName name="URRA" localSheetId="14" hidden="1">{"empresa",#N/A,FALSE,"xEMPRESA"}</definedName>
    <definedName name="URRA" localSheetId="15" hidden="1">{"empresa",#N/A,FALSE,"xEMPRESA"}</definedName>
    <definedName name="URRA" localSheetId="17" hidden="1">{"empresa",#N/A,FALSE,"xEMPRESA"}</definedName>
    <definedName name="URRA" localSheetId="18" hidden="1">{"empresa",#N/A,FALSE,"xEMPRESA"}</definedName>
    <definedName name="URRA" localSheetId="19" hidden="1">{"empresa",#N/A,FALSE,"xEMPRESA"}</definedName>
    <definedName name="URRA" localSheetId="20" hidden="1">{"empresa",#N/A,FALSE,"xEMPRESA"}</definedName>
    <definedName name="URRA" localSheetId="21" hidden="1">{"empresa",#N/A,FALSE,"xEMPRESA"}</definedName>
    <definedName name="URRA" localSheetId="22" hidden="1">{"empresa",#N/A,FALSE,"xEMPRESA"}</definedName>
    <definedName name="URRA" localSheetId="29" hidden="1">{"empresa",#N/A,FALSE,"xEMPRESA"}</definedName>
    <definedName name="URRA" localSheetId="32" hidden="1">{"empresa",#N/A,FALSE,"xEMPRESA"}</definedName>
    <definedName name="URRA" localSheetId="34" hidden="1">{"empresa",#N/A,FALSE,"xEMPRESA"}</definedName>
    <definedName name="URRA" localSheetId="36" hidden="1">{"empresa",#N/A,FALSE,"xEMPRESA"}</definedName>
    <definedName name="URRA" localSheetId="39" hidden="1">{"empresa",#N/A,FALSE,"xEMPRESA"}</definedName>
    <definedName name="URRA" localSheetId="45" hidden="1">{"empresa",#N/A,FALSE,"xEMPRESA"}</definedName>
    <definedName name="URRA" localSheetId="46" hidden="1">{"empresa",#N/A,FALSE,"xEMPRESA"}</definedName>
    <definedName name="URRA" localSheetId="37" hidden="1">{"empresa",#N/A,FALSE,"xEMPRESA"}</definedName>
    <definedName name="URRA" localSheetId="38" hidden="1">{"empresa",#N/A,FALSE,"xEMPRESA"}</definedName>
    <definedName name="URRA" localSheetId="40" hidden="1">{"empresa",#N/A,FALSE,"xEMPRESA"}</definedName>
    <definedName name="URRA" localSheetId="23" hidden="1">{"empresa",#N/A,FALSE,"xEMPRESA"}</definedName>
    <definedName name="URRA" localSheetId="24" hidden="1">{"empresa",#N/A,FALSE,"xEMPRESA"}</definedName>
    <definedName name="URRA" localSheetId="25" hidden="1">{"empresa",#N/A,FALSE,"xEMPRESA"}</definedName>
    <definedName name="URRA" localSheetId="26" hidden="1">{"empresa",#N/A,FALSE,"xEMPRESA"}</definedName>
    <definedName name="URRA" localSheetId="27" hidden="1">{"empresa",#N/A,FALSE,"xEMPRESA"}</definedName>
    <definedName name="URRA" localSheetId="28" hidden="1">{"empresa",#N/A,FALSE,"xEMPRESA"}</definedName>
    <definedName name="URRA" localSheetId="33" hidden="1">{"empresa",#N/A,FALSE,"xEMPRESA"}</definedName>
    <definedName name="URRA" localSheetId="35" hidden="1">{"empresa",#N/A,FALSE,"xEMPRESA"}</definedName>
    <definedName name="URRA" localSheetId="41" hidden="1">{"empresa",#N/A,FALSE,"xEMPRESA"}</definedName>
    <definedName name="URRA" localSheetId="43" hidden="1">{"empresa",#N/A,FALSE,"xEMPRESA"}</definedName>
    <definedName name="URRA" hidden="1">{"empresa",#N/A,FALSE,"xEMPRESA"}</definedName>
    <definedName name="USD" localSheetId="7">#REF!</definedName>
    <definedName name="USD" localSheetId="22">#REF!</definedName>
    <definedName name="USD" localSheetId="45">#REF!</definedName>
    <definedName name="USD" localSheetId="46">#REF!</definedName>
    <definedName name="USD" localSheetId="41">#REF!</definedName>
    <definedName name="USD" localSheetId="43">#REF!</definedName>
    <definedName name="USD">#REF!</definedName>
    <definedName name="usrg" localSheetId="7" hidden="1">{#N/A,#N/A,FALSE,"informes"}</definedName>
    <definedName name="usrg" localSheetId="8" hidden="1">{#N/A,#N/A,FALSE,"informes"}</definedName>
    <definedName name="usrg" localSheetId="9" hidden="1">{#N/A,#N/A,FALSE,"informes"}</definedName>
    <definedName name="usrg" localSheetId="10" hidden="1">{#N/A,#N/A,FALSE,"informes"}</definedName>
    <definedName name="usrg" localSheetId="11" hidden="1">{#N/A,#N/A,FALSE,"informes"}</definedName>
    <definedName name="usrg" localSheetId="12" hidden="1">{#N/A,#N/A,FALSE,"informes"}</definedName>
    <definedName name="usrg" localSheetId="13" hidden="1">{#N/A,#N/A,FALSE,"informes"}</definedName>
    <definedName name="usrg" localSheetId="14" hidden="1">{#N/A,#N/A,FALSE,"informes"}</definedName>
    <definedName name="usrg" localSheetId="15" hidden="1">{#N/A,#N/A,FALSE,"informes"}</definedName>
    <definedName name="usrg" localSheetId="17" hidden="1">{#N/A,#N/A,FALSE,"informes"}</definedName>
    <definedName name="usrg" localSheetId="18" hidden="1">{#N/A,#N/A,FALSE,"informes"}</definedName>
    <definedName name="usrg" localSheetId="19" hidden="1">{#N/A,#N/A,FALSE,"informes"}</definedName>
    <definedName name="usrg" localSheetId="20" hidden="1">{#N/A,#N/A,FALSE,"informes"}</definedName>
    <definedName name="usrg" localSheetId="21" hidden="1">{#N/A,#N/A,FALSE,"informes"}</definedName>
    <definedName name="usrg" localSheetId="22" hidden="1">{#N/A,#N/A,FALSE,"informes"}</definedName>
    <definedName name="usrg" localSheetId="29" hidden="1">{#N/A,#N/A,FALSE,"informes"}</definedName>
    <definedName name="usrg" localSheetId="32" hidden="1">{#N/A,#N/A,FALSE,"informes"}</definedName>
    <definedName name="usrg" localSheetId="34" hidden="1">{#N/A,#N/A,FALSE,"informes"}</definedName>
    <definedName name="usrg" localSheetId="36" hidden="1">{#N/A,#N/A,FALSE,"informes"}</definedName>
    <definedName name="usrg" localSheetId="39" hidden="1">{#N/A,#N/A,FALSE,"informes"}</definedName>
    <definedName name="usrg" localSheetId="45" hidden="1">{#N/A,#N/A,FALSE,"informes"}</definedName>
    <definedName name="usrg" localSheetId="54" hidden="1">{#N/A,#N/A,FALSE,"informes"}</definedName>
    <definedName name="usrg" localSheetId="55" hidden="1">{#N/A,#N/A,FALSE,"informes"}</definedName>
    <definedName name="usrg" localSheetId="56" hidden="1">{#N/A,#N/A,FALSE,"informes"}</definedName>
    <definedName name="usrg" localSheetId="59" hidden="1">{#N/A,#N/A,FALSE,"informes"}</definedName>
    <definedName name="usrg" localSheetId="62" hidden="1">{#N/A,#N/A,FALSE,"informes"}</definedName>
    <definedName name="usrg" localSheetId="78" hidden="1">{#N/A,#N/A,FALSE,"informes"}</definedName>
    <definedName name="usrg" localSheetId="79" hidden="1">{#N/A,#N/A,FALSE,"informes"}</definedName>
    <definedName name="usrg" localSheetId="80" hidden="1">{#N/A,#N/A,FALSE,"informes"}</definedName>
    <definedName name="usrg" localSheetId="83" hidden="1">{#N/A,#N/A,FALSE,"informes"}</definedName>
    <definedName name="usrg" localSheetId="86" hidden="1">{#N/A,#N/A,FALSE,"informes"}</definedName>
    <definedName name="usrg" localSheetId="46" hidden="1">{#N/A,#N/A,FALSE,"informes"}</definedName>
    <definedName name="usrg" localSheetId="37" hidden="1">{#N/A,#N/A,FALSE,"informes"}</definedName>
    <definedName name="usrg" localSheetId="38" hidden="1">{#N/A,#N/A,FALSE,"informes"}</definedName>
    <definedName name="usrg" localSheetId="40" hidden="1">{#N/A,#N/A,FALSE,"informes"}</definedName>
    <definedName name="usrg" localSheetId="23" hidden="1">{#N/A,#N/A,FALSE,"informes"}</definedName>
    <definedName name="usrg" localSheetId="24" hidden="1">{#N/A,#N/A,FALSE,"informes"}</definedName>
    <definedName name="usrg" localSheetId="25" hidden="1">{#N/A,#N/A,FALSE,"informes"}</definedName>
    <definedName name="usrg" localSheetId="26" hidden="1">{#N/A,#N/A,FALSE,"informes"}</definedName>
    <definedName name="usrg" localSheetId="27" hidden="1">{#N/A,#N/A,FALSE,"informes"}</definedName>
    <definedName name="usrg" localSheetId="28" hidden="1">{#N/A,#N/A,FALSE,"informes"}</definedName>
    <definedName name="usrg" localSheetId="33" hidden="1">{#N/A,#N/A,FALSE,"informes"}</definedName>
    <definedName name="usrg" localSheetId="35" hidden="1">{#N/A,#N/A,FALSE,"informes"}</definedName>
    <definedName name="usrg" localSheetId="41" hidden="1">{#N/A,#N/A,FALSE,"informes"}</definedName>
    <definedName name="usrg" localSheetId="43" hidden="1">{#N/A,#N/A,FALSE,"informes"}</definedName>
    <definedName name="usrg" localSheetId="87" hidden="1">{#N/A,#N/A,FALSE,"informes"}</definedName>
    <definedName name="usrg" hidden="1">{#N/A,#N/A,FALSE,"informes"}</definedName>
    <definedName name="USS"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7" hidden="1">{"PAGOS DOLARES",#N/A,FALSE,"informes"}</definedName>
    <definedName name="uu" localSheetId="8" hidden="1">{"PAGOS DOLARES",#N/A,FALSE,"informes"}</definedName>
    <definedName name="uu" localSheetId="9" hidden="1">{"PAGOS DOLARES",#N/A,FALSE,"informes"}</definedName>
    <definedName name="uu" localSheetId="10" hidden="1">{"PAGOS DOLARES",#N/A,FALSE,"informes"}</definedName>
    <definedName name="uu" localSheetId="11" hidden="1">{"PAGOS DOLARES",#N/A,FALSE,"informes"}</definedName>
    <definedName name="uu" localSheetId="12" hidden="1">{"PAGOS DOLARES",#N/A,FALSE,"informes"}</definedName>
    <definedName name="uu" localSheetId="13" hidden="1">{"PAGOS DOLARES",#N/A,FALSE,"informes"}</definedName>
    <definedName name="uu" localSheetId="14" hidden="1">{"PAGOS DOLARES",#N/A,FALSE,"informes"}</definedName>
    <definedName name="uu" localSheetId="15" hidden="1">{"PAGOS DOLARES",#N/A,FALSE,"informes"}</definedName>
    <definedName name="uu" localSheetId="17" hidden="1">{"PAGOS DOLARES",#N/A,FALSE,"informes"}</definedName>
    <definedName name="uu" localSheetId="18" hidden="1">{"PAGOS DOLARES",#N/A,FALSE,"informes"}</definedName>
    <definedName name="uu" localSheetId="19" hidden="1">{"PAGOS DOLARES",#N/A,FALSE,"informes"}</definedName>
    <definedName name="uu" localSheetId="20" hidden="1">{"PAGOS DOLARES",#N/A,FALSE,"informes"}</definedName>
    <definedName name="uu" localSheetId="21" hidden="1">{"PAGOS DOLARES",#N/A,FALSE,"informes"}</definedName>
    <definedName name="uu" localSheetId="22" hidden="1">{"PAGOS DOLARES",#N/A,FALSE,"informes"}</definedName>
    <definedName name="uu" localSheetId="29" hidden="1">{"PAGOS DOLARES",#N/A,FALSE,"informes"}</definedName>
    <definedName name="uu" localSheetId="32" hidden="1">{"PAGOS DOLARES",#N/A,FALSE,"informes"}</definedName>
    <definedName name="uu" localSheetId="34" hidden="1">{"PAGOS DOLARES",#N/A,FALSE,"informes"}</definedName>
    <definedName name="uu" localSheetId="36" hidden="1">{"PAGOS DOLARES",#N/A,FALSE,"informes"}</definedName>
    <definedName name="uu" localSheetId="39" hidden="1">{"PAGOS DOLARES",#N/A,FALSE,"informes"}</definedName>
    <definedName name="uu" localSheetId="45" hidden="1">{"PAGOS DOLARES",#N/A,FALSE,"informes"}</definedName>
    <definedName name="uu" localSheetId="54" hidden="1">{"PAGOS DOLARES",#N/A,FALSE,"informes"}</definedName>
    <definedName name="uu" localSheetId="55" hidden="1">{"PAGOS DOLARES",#N/A,FALSE,"informes"}</definedName>
    <definedName name="uu" localSheetId="56" hidden="1">{"PAGOS DOLARES",#N/A,FALSE,"informes"}</definedName>
    <definedName name="uu" localSheetId="59" hidden="1">{"PAGOS DOLARES",#N/A,FALSE,"informes"}</definedName>
    <definedName name="uu" localSheetId="62" hidden="1">{"PAGOS DOLARES",#N/A,FALSE,"informes"}</definedName>
    <definedName name="uu" localSheetId="78" hidden="1">{"PAGOS DOLARES",#N/A,FALSE,"informes"}</definedName>
    <definedName name="uu" localSheetId="79" hidden="1">{"PAGOS DOLARES",#N/A,FALSE,"informes"}</definedName>
    <definedName name="uu" localSheetId="80" hidden="1">{"PAGOS DOLARES",#N/A,FALSE,"informes"}</definedName>
    <definedName name="uu" localSheetId="83" hidden="1">{"PAGOS DOLARES",#N/A,FALSE,"informes"}</definedName>
    <definedName name="uu" localSheetId="86" hidden="1">{"PAGOS DOLARES",#N/A,FALSE,"informes"}</definedName>
    <definedName name="uu" localSheetId="46" hidden="1">{"PAGOS DOLARES",#N/A,FALSE,"informes"}</definedName>
    <definedName name="uu" localSheetId="37" hidden="1">{"PAGOS DOLARES",#N/A,FALSE,"informes"}</definedName>
    <definedName name="uu" localSheetId="38" hidden="1">{"PAGOS DOLARES",#N/A,FALSE,"informes"}</definedName>
    <definedName name="uu" localSheetId="40" hidden="1">{"PAGOS DOLARES",#N/A,FALSE,"informes"}</definedName>
    <definedName name="uu" localSheetId="23" hidden="1">{"PAGOS DOLARES",#N/A,FALSE,"informes"}</definedName>
    <definedName name="uu" localSheetId="24" hidden="1">{"PAGOS DOLARES",#N/A,FALSE,"informes"}</definedName>
    <definedName name="uu" localSheetId="25" hidden="1">{"PAGOS DOLARES",#N/A,FALSE,"informes"}</definedName>
    <definedName name="uu" localSheetId="26" hidden="1">{"PAGOS DOLARES",#N/A,FALSE,"informes"}</definedName>
    <definedName name="uu" localSheetId="27" hidden="1">{"PAGOS DOLARES",#N/A,FALSE,"informes"}</definedName>
    <definedName name="uu" localSheetId="28" hidden="1">{"PAGOS DOLARES",#N/A,FALSE,"informes"}</definedName>
    <definedName name="uu" localSheetId="33" hidden="1">{"PAGOS DOLARES",#N/A,FALSE,"informes"}</definedName>
    <definedName name="uu" localSheetId="35" hidden="1">{"PAGOS DOLARES",#N/A,FALSE,"informes"}</definedName>
    <definedName name="uu" localSheetId="41" hidden="1">{"PAGOS DOLARES",#N/A,FALSE,"informes"}</definedName>
    <definedName name="uu" localSheetId="43" hidden="1">{"PAGOS DOLARES",#N/A,FALSE,"informes"}</definedName>
    <definedName name="uu" localSheetId="87" hidden="1">{"PAGOS DOLARES",#N/A,FALSE,"informes"}</definedName>
    <definedName name="uu" hidden="1">{"PAGOS DOLARES",#N/A,FALSE,"informes"}</definedName>
    <definedName name="UVR" localSheetId="7">#REF!</definedName>
    <definedName name="UVR" localSheetId="22">#REF!</definedName>
    <definedName name="UVR" localSheetId="45">#REF!</definedName>
    <definedName name="UVR" localSheetId="46">#REF!</definedName>
    <definedName name="UVR" localSheetId="41">#REF!</definedName>
    <definedName name="UVR" localSheetId="43">#REF!</definedName>
    <definedName name="UVR">#REF!</definedName>
    <definedName name="UVR_12" localSheetId="7">#REF!</definedName>
    <definedName name="UVR_12" localSheetId="22">#REF!</definedName>
    <definedName name="UVR_12" localSheetId="46">#REF!</definedName>
    <definedName name="UVR_12" localSheetId="41">#REF!</definedName>
    <definedName name="UVR_12" localSheetId="43">#REF!</definedName>
    <definedName name="UVR_12">#REF!</definedName>
    <definedName name="uyuy" localSheetId="7" hidden="1">{"PAGOS DOLARES",#N/A,FALSE,"informes"}</definedName>
    <definedName name="uyuy" localSheetId="8" hidden="1">{"PAGOS DOLARES",#N/A,FALSE,"informes"}</definedName>
    <definedName name="uyuy" localSheetId="9" hidden="1">{"PAGOS DOLARES",#N/A,FALSE,"informes"}</definedName>
    <definedName name="uyuy" localSheetId="10" hidden="1">{"PAGOS DOLARES",#N/A,FALSE,"informes"}</definedName>
    <definedName name="uyuy" localSheetId="11" hidden="1">{"PAGOS DOLARES",#N/A,FALSE,"informes"}</definedName>
    <definedName name="uyuy" localSheetId="12" hidden="1">{"PAGOS DOLARES",#N/A,FALSE,"informes"}</definedName>
    <definedName name="uyuy" localSheetId="13" hidden="1">{"PAGOS DOLARES",#N/A,FALSE,"informes"}</definedName>
    <definedName name="uyuy" localSheetId="14" hidden="1">{"PAGOS DOLARES",#N/A,FALSE,"informes"}</definedName>
    <definedName name="uyuy" localSheetId="15" hidden="1">{"PAGOS DOLARES",#N/A,FALSE,"informes"}</definedName>
    <definedName name="uyuy" localSheetId="17" hidden="1">{"PAGOS DOLARES",#N/A,FALSE,"informes"}</definedName>
    <definedName name="uyuy" localSheetId="18" hidden="1">{"PAGOS DOLARES",#N/A,FALSE,"informes"}</definedName>
    <definedName name="uyuy" localSheetId="19" hidden="1">{"PAGOS DOLARES",#N/A,FALSE,"informes"}</definedName>
    <definedName name="uyuy" localSheetId="20" hidden="1">{"PAGOS DOLARES",#N/A,FALSE,"informes"}</definedName>
    <definedName name="uyuy" localSheetId="21" hidden="1">{"PAGOS DOLARES",#N/A,FALSE,"informes"}</definedName>
    <definedName name="uyuy" localSheetId="22" hidden="1">{"PAGOS DOLARES",#N/A,FALSE,"informes"}</definedName>
    <definedName name="uyuy" localSheetId="29" hidden="1">{"PAGOS DOLARES",#N/A,FALSE,"informes"}</definedName>
    <definedName name="uyuy" localSheetId="32" hidden="1">{"PAGOS DOLARES",#N/A,FALSE,"informes"}</definedName>
    <definedName name="uyuy" localSheetId="34" hidden="1">{"PAGOS DOLARES",#N/A,FALSE,"informes"}</definedName>
    <definedName name="uyuy" localSheetId="36" hidden="1">{"PAGOS DOLARES",#N/A,FALSE,"informes"}</definedName>
    <definedName name="uyuy" localSheetId="39" hidden="1">{"PAGOS DOLARES",#N/A,FALSE,"informes"}</definedName>
    <definedName name="uyuy" localSheetId="45" hidden="1">{"PAGOS DOLARES",#N/A,FALSE,"informes"}</definedName>
    <definedName name="uyuy" localSheetId="54" hidden="1">{"PAGOS DOLARES",#N/A,FALSE,"informes"}</definedName>
    <definedName name="uyuy" localSheetId="55" hidden="1">{"PAGOS DOLARES",#N/A,FALSE,"informes"}</definedName>
    <definedName name="uyuy" localSheetId="56" hidden="1">{"PAGOS DOLARES",#N/A,FALSE,"informes"}</definedName>
    <definedName name="uyuy" localSheetId="59" hidden="1">{"PAGOS DOLARES",#N/A,FALSE,"informes"}</definedName>
    <definedName name="uyuy" localSheetId="62" hidden="1">{"PAGOS DOLARES",#N/A,FALSE,"informes"}</definedName>
    <definedName name="uyuy" localSheetId="78" hidden="1">{"PAGOS DOLARES",#N/A,FALSE,"informes"}</definedName>
    <definedName name="uyuy" localSheetId="79" hidden="1">{"PAGOS DOLARES",#N/A,FALSE,"informes"}</definedName>
    <definedName name="uyuy" localSheetId="80" hidden="1">{"PAGOS DOLARES",#N/A,FALSE,"informes"}</definedName>
    <definedName name="uyuy" localSheetId="83" hidden="1">{"PAGOS DOLARES",#N/A,FALSE,"informes"}</definedName>
    <definedName name="uyuy" localSheetId="86" hidden="1">{"PAGOS DOLARES",#N/A,FALSE,"informes"}</definedName>
    <definedName name="uyuy" localSheetId="46" hidden="1">{"PAGOS DOLARES",#N/A,FALSE,"informes"}</definedName>
    <definedName name="uyuy" localSheetId="37" hidden="1">{"PAGOS DOLARES",#N/A,FALSE,"informes"}</definedName>
    <definedName name="uyuy" localSheetId="38" hidden="1">{"PAGOS DOLARES",#N/A,FALSE,"informes"}</definedName>
    <definedName name="uyuy" localSheetId="40" hidden="1">{"PAGOS DOLARES",#N/A,FALSE,"informes"}</definedName>
    <definedName name="uyuy" localSheetId="23" hidden="1">{"PAGOS DOLARES",#N/A,FALSE,"informes"}</definedName>
    <definedName name="uyuy" localSheetId="24" hidden="1">{"PAGOS DOLARES",#N/A,FALSE,"informes"}</definedName>
    <definedName name="uyuy" localSheetId="25" hidden="1">{"PAGOS DOLARES",#N/A,FALSE,"informes"}</definedName>
    <definedName name="uyuy" localSheetId="26" hidden="1">{"PAGOS DOLARES",#N/A,FALSE,"informes"}</definedName>
    <definedName name="uyuy" localSheetId="27" hidden="1">{"PAGOS DOLARES",#N/A,FALSE,"informes"}</definedName>
    <definedName name="uyuy" localSheetId="28" hidden="1">{"PAGOS DOLARES",#N/A,FALSE,"informes"}</definedName>
    <definedName name="uyuy" localSheetId="33" hidden="1">{"PAGOS DOLARES",#N/A,FALSE,"informes"}</definedName>
    <definedName name="uyuy" localSheetId="35" hidden="1">{"PAGOS DOLARES",#N/A,FALSE,"informes"}</definedName>
    <definedName name="uyuy" localSheetId="41" hidden="1">{"PAGOS DOLARES",#N/A,FALSE,"informes"}</definedName>
    <definedName name="uyuy" localSheetId="43" hidden="1">{"PAGOS DOLARES",#N/A,FALSE,"informes"}</definedName>
    <definedName name="uyuy" localSheetId="87" hidden="1">{"PAGOS DOLARES",#N/A,FALSE,"informes"}</definedName>
    <definedName name="uyuy" hidden="1">{"PAGOS DOLARES",#N/A,FALSE,"informes"}</definedName>
    <definedName name="v" localSheetId="1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8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6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 localSheetId="7">#REF!</definedName>
    <definedName name="valida" localSheetId="22">#REF!</definedName>
    <definedName name="valida" localSheetId="41">#REF!</definedName>
    <definedName name="valida" localSheetId="43">#REF!</definedName>
    <definedName name="valida">#REF!</definedName>
    <definedName name="valor" localSheetId="185">#REF!</definedName>
    <definedName name="valor" localSheetId="187">#REF!</definedName>
    <definedName name="valor" localSheetId="188">#REF!</definedName>
    <definedName name="valor" localSheetId="7">#REF!</definedName>
    <definedName name="valor" localSheetId="9">#REF!</definedName>
    <definedName name="valor" localSheetId="22">#REF!</definedName>
    <definedName name="valor" localSheetId="45">#REF!</definedName>
    <definedName name="valor" localSheetId="54">#REF!</definedName>
    <definedName name="valor" localSheetId="56">#REF!</definedName>
    <definedName name="valor" localSheetId="59">#REF!</definedName>
    <definedName name="valor" localSheetId="62">#REF!</definedName>
    <definedName name="valor" localSheetId="78">#REF!</definedName>
    <definedName name="valor" localSheetId="80">#REF!</definedName>
    <definedName name="valor" localSheetId="83">#REF!</definedName>
    <definedName name="valor" localSheetId="86">#REF!</definedName>
    <definedName name="valor" localSheetId="46">#REF!</definedName>
    <definedName name="valor" localSheetId="183">#REF!</definedName>
    <definedName name="valor" localSheetId="41">#REF!</definedName>
    <definedName name="valor" localSheetId="43">#REF!</definedName>
    <definedName name="valor">#REF!</definedName>
    <definedName name="VALOR_UVR" localSheetId="7">OFFSET(#REF!,0,0,COUNT(#REF!),1)</definedName>
    <definedName name="VALOR_UVR" localSheetId="22">OFFSET(#REF!,0,0,COUNT(#REF!),1)</definedName>
    <definedName name="VALOR_UVR" localSheetId="41">OFFSET(#REF!,0,0,COUNT(#REF!),1)</definedName>
    <definedName name="VALOR_UVR" localSheetId="43">OFFSET(#REF!,0,0,COUNT(#REF!),1)</definedName>
    <definedName name="VALOR_UVR">OFFSET(#REF!,0,0,COUNT(#REF!),1)</definedName>
    <definedName name="Valoracion1" localSheetId="7">#REF!</definedName>
    <definedName name="Valoracion1">#REF!</definedName>
    <definedName name="valorpuntoIng" localSheetId="185">#REF!</definedName>
    <definedName name="valorpuntoIng" localSheetId="187">#REF!</definedName>
    <definedName name="valorpuntoIng" localSheetId="188">#REF!</definedName>
    <definedName name="valorpuntoIng" localSheetId="7">#REF!</definedName>
    <definedName name="valorpuntoIng" localSheetId="9">#REF!</definedName>
    <definedName name="valorpuntoIng" localSheetId="22">#REF!</definedName>
    <definedName name="valorpuntoIng" localSheetId="32">#REF!</definedName>
    <definedName name="valorpuntoIng" localSheetId="34">#REF!</definedName>
    <definedName name="valorpuntoIng" localSheetId="36">#REF!</definedName>
    <definedName name="valorpuntoIng" localSheetId="39">#REF!</definedName>
    <definedName name="valorpuntoIng" localSheetId="45">#REF!</definedName>
    <definedName name="valorpuntoIng" localSheetId="54">#REF!</definedName>
    <definedName name="valorpuntoIng" localSheetId="56">#REF!</definedName>
    <definedName name="valorpuntoIng" localSheetId="59">#REF!</definedName>
    <definedName name="valorpuntoIng" localSheetId="62">#REF!</definedName>
    <definedName name="valorpuntoIng" localSheetId="78">#REF!</definedName>
    <definedName name="valorpuntoIng" localSheetId="80">#REF!</definedName>
    <definedName name="valorpuntoIng" localSheetId="83">#REF!</definedName>
    <definedName name="valorpuntoIng" localSheetId="86">#REF!</definedName>
    <definedName name="valorpuntoIng" localSheetId="46">#REF!</definedName>
    <definedName name="valorpuntoIng" localSheetId="183">#REF!</definedName>
    <definedName name="valorpuntoIng" localSheetId="37">#REF!</definedName>
    <definedName name="valorpuntoIng" localSheetId="38">#REF!</definedName>
    <definedName name="valorpuntoIng" localSheetId="40">#REF!</definedName>
    <definedName name="valorpuntoIng" localSheetId="33">#REF!</definedName>
    <definedName name="valorpuntoIng" localSheetId="35">#REF!</definedName>
    <definedName name="valorpuntoIng" localSheetId="41">#REF!</definedName>
    <definedName name="valorpuntoIng" localSheetId="43">#REF!</definedName>
    <definedName name="valorpuntoIng">#REF!</definedName>
    <definedName name="var" localSheetId="22">#REF!</definedName>
    <definedName name="var" localSheetId="46">#REF!</definedName>
    <definedName name="var">#REF!</definedName>
    <definedName name="VARAÑO2" localSheetId="7">#REF!</definedName>
    <definedName name="VARAÑO2" localSheetId="22">#REF!</definedName>
    <definedName name="VARAÑO2" localSheetId="41">#REF!</definedName>
    <definedName name="VARAÑO2" localSheetId="43">#REF!</definedName>
    <definedName name="VARAÑO2">#REF!</definedName>
    <definedName name="VARAÑO3" localSheetId="7">#REF!</definedName>
    <definedName name="VARAÑO3" localSheetId="22">#REF!</definedName>
    <definedName name="VARAÑO3" localSheetId="41">#REF!</definedName>
    <definedName name="VARAÑO3" localSheetId="43">#REF!</definedName>
    <definedName name="VARAÑO3">#REF!</definedName>
    <definedName name="VARIACION" localSheetId="7">#REF!</definedName>
    <definedName name="VARIACION" localSheetId="22">#REF!</definedName>
    <definedName name="VARIACION" localSheetId="41">#REF!</definedName>
    <definedName name="VARIACION" localSheetId="43">#REF!</definedName>
    <definedName name="VARIACION">#REF!</definedName>
    <definedName name="VARIACIONES" localSheetId="185">#REF!</definedName>
    <definedName name="VARIACIONES" localSheetId="187">#REF!</definedName>
    <definedName name="VARIACIONES" localSheetId="188">#REF!</definedName>
    <definedName name="VARIACIONES" localSheetId="7">#REF!</definedName>
    <definedName name="VARIACIONES" localSheetId="9">#REF!</definedName>
    <definedName name="VARIACIONES" localSheetId="22">#REF!</definedName>
    <definedName name="VARIACIONES" localSheetId="45">#REF!</definedName>
    <definedName name="VARIACIONES" localSheetId="56">#REF!</definedName>
    <definedName name="VARIACIONES" localSheetId="59">#REF!</definedName>
    <definedName name="VARIACIONES" localSheetId="62">#REF!</definedName>
    <definedName name="VARIACIONES" localSheetId="78">#REF!</definedName>
    <definedName name="VARIACIONES" localSheetId="80">#REF!</definedName>
    <definedName name="VARIACIONES" localSheetId="83">#REF!</definedName>
    <definedName name="VARIACIONES" localSheetId="86">#REF!</definedName>
    <definedName name="VARIACIONES" localSheetId="46">#REF!</definedName>
    <definedName name="VARIACIONES" localSheetId="183">#REF!</definedName>
    <definedName name="VARIACIONES" localSheetId="41">#REF!</definedName>
    <definedName name="VARIACIONES" localSheetId="43">#REF!</definedName>
    <definedName name="VARIACIONES">#REF!</definedName>
    <definedName name="VARMES2" localSheetId="7">#REF!</definedName>
    <definedName name="VARMES2" localSheetId="22">#REF!</definedName>
    <definedName name="VARMES2" localSheetId="41">#REF!</definedName>
    <definedName name="VARMES2" localSheetId="43">#REF!</definedName>
    <definedName name="VARMES2">#REF!</definedName>
    <definedName name="VARMES3" localSheetId="7">#REF!</definedName>
    <definedName name="VARMES3" localSheetId="22">#REF!</definedName>
    <definedName name="VARMES3" localSheetId="41">#REF!</definedName>
    <definedName name="VARMES3" localSheetId="43">#REF!</definedName>
    <definedName name="VARMES3">#REF!</definedName>
    <definedName name="VARPIB00_" localSheetId="187">#REF!</definedName>
    <definedName name="VARPIB00_" localSheetId="188">#REF!</definedName>
    <definedName name="VARPIB00_" localSheetId="7">#REF!</definedName>
    <definedName name="VARPIB00_" localSheetId="9">#REF!</definedName>
    <definedName name="VARPIB00_" localSheetId="18">#REF!</definedName>
    <definedName name="VARPIB00_" localSheetId="19">#REF!</definedName>
    <definedName name="VARPIB00_" localSheetId="20">#REF!</definedName>
    <definedName name="VARPIB00_" localSheetId="21">#REF!</definedName>
    <definedName name="VARPIB00_" localSheetId="22">#REF!</definedName>
    <definedName name="VARPIB00_" localSheetId="45">#REF!</definedName>
    <definedName name="VARPIB00_" localSheetId="46">#REF!</definedName>
    <definedName name="VARPIB00_" localSheetId="41">#REF!</definedName>
    <definedName name="VARPIB00_" localSheetId="43">#REF!</definedName>
    <definedName name="VARPIB00_">#REF!</definedName>
    <definedName name="VARPIB93_" localSheetId="187">#REF!</definedName>
    <definedName name="VARPIB93_" localSheetId="188">#REF!</definedName>
    <definedName name="VARPIB93_" localSheetId="7">#REF!</definedName>
    <definedName name="VARPIB93_" localSheetId="9">#REF!</definedName>
    <definedName name="VARPIB93_" localSheetId="18">#REF!</definedName>
    <definedName name="VARPIB93_" localSheetId="19">#REF!</definedName>
    <definedName name="VARPIB93_" localSheetId="20">#REF!</definedName>
    <definedName name="VARPIB93_" localSheetId="21">#REF!</definedName>
    <definedName name="VARPIB93_" localSheetId="22">#REF!</definedName>
    <definedName name="VARPIB93_" localSheetId="45">#REF!</definedName>
    <definedName name="VARPIB93_" localSheetId="46">#REF!</definedName>
    <definedName name="VARPIB93_" localSheetId="41">#REF!</definedName>
    <definedName name="VARPIB93_" localSheetId="43">#REF!</definedName>
    <definedName name="VARPIB93_">#REF!</definedName>
    <definedName name="VARPIB94_" localSheetId="187">#REF!</definedName>
    <definedName name="VARPIB94_" localSheetId="188">#REF!</definedName>
    <definedName name="VARPIB94_" localSheetId="7">#REF!</definedName>
    <definedName name="VARPIB94_" localSheetId="9">#REF!</definedName>
    <definedName name="VARPIB94_" localSheetId="18">#REF!</definedName>
    <definedName name="VARPIB94_" localSheetId="19">#REF!</definedName>
    <definedName name="VARPIB94_" localSheetId="20">#REF!</definedName>
    <definedName name="VARPIB94_" localSheetId="21">#REF!</definedName>
    <definedName name="VARPIB94_" localSheetId="22">#REF!</definedName>
    <definedName name="VARPIB94_" localSheetId="45">#REF!</definedName>
    <definedName name="VARPIB94_" localSheetId="46">#REF!</definedName>
    <definedName name="VARPIB94_" localSheetId="41">#REF!</definedName>
    <definedName name="VARPIB94_" localSheetId="43">#REF!</definedName>
    <definedName name="VARPIB94_">#REF!</definedName>
    <definedName name="VARPIB95_" localSheetId="187">#REF!</definedName>
    <definedName name="VARPIB95_" localSheetId="188">#REF!</definedName>
    <definedName name="VARPIB95_" localSheetId="7">#REF!</definedName>
    <definedName name="VARPIB95_" localSheetId="9">#REF!</definedName>
    <definedName name="VARPIB95_" localSheetId="22">#REF!</definedName>
    <definedName name="VARPIB95_" localSheetId="45">#REF!</definedName>
    <definedName name="VARPIB95_" localSheetId="46">#REF!</definedName>
    <definedName name="VARPIB95_" localSheetId="41">#REF!</definedName>
    <definedName name="VARPIB95_" localSheetId="43">#REF!</definedName>
    <definedName name="VARPIB95_">#REF!</definedName>
    <definedName name="VARPIB96_" localSheetId="187">#REF!</definedName>
    <definedName name="VARPIB96_" localSheetId="188">#REF!</definedName>
    <definedName name="VARPIB96_" localSheetId="7">#REF!</definedName>
    <definedName name="VARPIB96_" localSheetId="9">#REF!</definedName>
    <definedName name="VARPIB96_" localSheetId="22">#REF!</definedName>
    <definedName name="VARPIB96_" localSheetId="45">#REF!</definedName>
    <definedName name="VARPIB96_" localSheetId="46">#REF!</definedName>
    <definedName name="VARPIB96_" localSheetId="41">#REF!</definedName>
    <definedName name="VARPIB96_" localSheetId="43">#REF!</definedName>
    <definedName name="VARPIB96_">#REF!</definedName>
    <definedName name="VARPIB97_" localSheetId="187">#REF!</definedName>
    <definedName name="VARPIB97_" localSheetId="188">#REF!</definedName>
    <definedName name="VARPIB97_" localSheetId="7">#REF!</definedName>
    <definedName name="VARPIB97_" localSheetId="9">#REF!</definedName>
    <definedName name="VARPIB97_" localSheetId="22">#REF!</definedName>
    <definedName name="VARPIB97_" localSheetId="45">#REF!</definedName>
    <definedName name="VARPIB97_" localSheetId="46">#REF!</definedName>
    <definedName name="VARPIB97_" localSheetId="41">#REF!</definedName>
    <definedName name="VARPIB97_" localSheetId="43">#REF!</definedName>
    <definedName name="VARPIB97_">#REF!</definedName>
    <definedName name="VARPIB98_" localSheetId="187">#REF!</definedName>
    <definedName name="VARPIB98_" localSheetId="188">#REF!</definedName>
    <definedName name="VARPIB98_" localSheetId="7">#REF!</definedName>
    <definedName name="VARPIB98_" localSheetId="9">#REF!</definedName>
    <definedName name="VARPIB98_" localSheetId="22">#REF!</definedName>
    <definedName name="VARPIB98_" localSheetId="45">#REF!</definedName>
    <definedName name="VARPIB98_" localSheetId="46">#REF!</definedName>
    <definedName name="VARPIB98_" localSheetId="41">#REF!</definedName>
    <definedName name="VARPIB98_" localSheetId="43">#REF!</definedName>
    <definedName name="VARPIB98_">#REF!</definedName>
    <definedName name="VARPIB99_" localSheetId="187">#REF!</definedName>
    <definedName name="VARPIB99_" localSheetId="188">#REF!</definedName>
    <definedName name="VARPIB99_" localSheetId="7">#REF!</definedName>
    <definedName name="VARPIB99_" localSheetId="9">#REF!</definedName>
    <definedName name="VARPIB99_" localSheetId="22">#REF!</definedName>
    <definedName name="VARPIB99_" localSheetId="45">#REF!</definedName>
    <definedName name="VARPIB99_" localSheetId="46">#REF!</definedName>
    <definedName name="VARPIB99_" localSheetId="41">#REF!</definedName>
    <definedName name="VARPIB99_" localSheetId="43">#REF!</definedName>
    <definedName name="VARPIB99_">#REF!</definedName>
    <definedName name="VC_UVR_UVR" localSheetId="7">OFFSET(#REF!,0,0,COUNT(#REF!),1)</definedName>
    <definedName name="VC_UVR_UVR" localSheetId="22">OFFSET(#REF!,0,0,COUNT(#REF!),1)</definedName>
    <definedName name="VC_UVR_UVR" localSheetId="46">OFFSET(#REF!,0,0,COUNT(#REF!),1)</definedName>
    <definedName name="VC_UVR_UVR" localSheetId="41">OFFSET(#REF!,0,0,COUNT(#REF!),1)</definedName>
    <definedName name="VC_UVR_UVR" localSheetId="43">OFFSET(#REF!,0,0,COUNT(#REF!),1)</definedName>
    <definedName name="VC_UVR_UVR">OFFSET(#REF!,0,0,COUNT(#REF!),1)</definedName>
    <definedName name="VCostoCOP" localSheetId="7">OFFSET(#REF!,0,0,COUNT(#REF!),1)</definedName>
    <definedName name="VCostoCOP" localSheetId="22">OFFSET(#REF!,0,0,COUNT(#REF!),1)</definedName>
    <definedName name="VCostoCOP" localSheetId="41">OFFSET(#REF!,0,0,COUNT(#REF!),1)</definedName>
    <definedName name="VCostoCOP" localSheetId="43">OFFSET(#REF!,0,0,COUNT(#REF!),1)</definedName>
    <definedName name="VCostoCOP">OFFSET(#REF!,0,0,COUNT(#REF!),1)</definedName>
    <definedName name="VEB" localSheetId="7">#REF!</definedName>
    <definedName name="VEB" localSheetId="22">#REF!</definedName>
    <definedName name="VEB" localSheetId="32">#REF!</definedName>
    <definedName name="VEB" localSheetId="34">#REF!</definedName>
    <definedName name="VEB" localSheetId="36">#REF!</definedName>
    <definedName name="VEB" localSheetId="39">#REF!</definedName>
    <definedName name="VEB" localSheetId="45">#REF!</definedName>
    <definedName name="VEB" localSheetId="46">#REF!</definedName>
    <definedName name="VEB" localSheetId="37">#REF!</definedName>
    <definedName name="VEB" localSheetId="38">#REF!</definedName>
    <definedName name="VEB" localSheetId="40">#REF!</definedName>
    <definedName name="VEB" localSheetId="33">#REF!</definedName>
    <definedName name="VEB" localSheetId="35">#REF!</definedName>
    <definedName name="VEB" localSheetId="41">#REF!</definedName>
    <definedName name="VEB" localSheetId="43">#REF!</definedName>
    <definedName name="VEB">#REF!</definedName>
    <definedName name="vfdsghbgzsbczvxv" localSheetId="8" hidden="1">{"'1999'!$A$1:$F$66"}</definedName>
    <definedName name="vfdsghbgzsbczvxv" localSheetId="17" hidden="1">{"'1999'!$A$1:$F$66"}</definedName>
    <definedName name="vfdsghbgzsbczvxv" localSheetId="18" hidden="1">{"'1999'!$A$1:$F$66"}</definedName>
    <definedName name="vfdsghbgzsbczvxv" localSheetId="19" hidden="1">{"'1999'!$A$1:$F$66"}</definedName>
    <definedName name="vfdsghbgzsbczvxv" localSheetId="20" hidden="1">{"'1999'!$A$1:$F$66"}</definedName>
    <definedName name="vfdsghbgzsbczvxv" localSheetId="21" hidden="1">{"'1999'!$A$1:$F$66"}</definedName>
    <definedName name="vfdsghbgzsbczvxv" localSheetId="22" hidden="1">{"'1999'!$A$1:$F$66"}</definedName>
    <definedName name="vfdsghbgzsbczvxv" localSheetId="29" hidden="1">{"'1999'!$A$1:$F$66"}</definedName>
    <definedName name="vfdsghbgzsbczvxv" localSheetId="46" hidden="1">{"'1999'!$A$1:$F$66"}</definedName>
    <definedName name="vfdsghbgzsbczvxv" localSheetId="23" hidden="1">{"'1999'!$A$1:$F$66"}</definedName>
    <definedName name="vfdsghbgzsbczvxv" localSheetId="24" hidden="1">{"'1999'!$A$1:$F$66"}</definedName>
    <definedName name="vfdsghbgzsbczvxv" localSheetId="25" hidden="1">{"'1999'!$A$1:$F$66"}</definedName>
    <definedName name="vfdsghbgzsbczvxv" localSheetId="26" hidden="1">{"'1999'!$A$1:$F$66"}</definedName>
    <definedName name="vfdsghbgzsbczvxv" localSheetId="27" hidden="1">{"'1999'!$A$1:$F$66"}</definedName>
    <definedName name="vfdsghbgzsbczvxv" localSheetId="28" hidden="1">{"'1999'!$A$1:$F$66"}</definedName>
    <definedName name="vfdsghbgzsbczvxv" hidden="1">{"'1999'!$A$1:$F$66"}</definedName>
    <definedName name="Vida_media_UVR" localSheetId="7">OFFSET(#REF!,0,0,COUNT(#REF!),1)</definedName>
    <definedName name="Vida_media_UVR" localSheetId="22">OFFSET(#REF!,0,0,COUNT(#REF!),1)</definedName>
    <definedName name="Vida_media_UVR" localSheetId="41">OFFSET(#REF!,0,0,COUNT(#REF!),1)</definedName>
    <definedName name="Vida_media_UVR" localSheetId="43">OFFSET(#REF!,0,0,COUNT(#REF!),1)</definedName>
    <definedName name="Vida_media_UVR">OFFSET(#REF!,0,0,COUNT(#REF!),1)</definedName>
    <definedName name="VIG_PAC_NOEJEC_ABR" localSheetId="22">#REF!</definedName>
    <definedName name="VIG_PAC_NOEJEC_ABR">#REF!</definedName>
    <definedName name="VIG_PAC_NOEJEC_AGO" localSheetId="22">#REF!</definedName>
    <definedName name="VIG_PAC_NOEJEC_AGO">#REF!</definedName>
    <definedName name="VIG_PAC_NOEJEC_DIC" localSheetId="22">#REF!</definedName>
    <definedName name="VIG_PAC_NOEJEC_DIC">#REF!</definedName>
    <definedName name="VIG_PAC_NOEJEC_ENE" localSheetId="22">#REF!</definedName>
    <definedName name="VIG_PAC_NOEJEC_ENE">#REF!</definedName>
    <definedName name="VIG_PAC_NOEJEC_FEB" localSheetId="22">#REF!</definedName>
    <definedName name="VIG_PAC_NOEJEC_FEB">#REF!</definedName>
    <definedName name="VIG_PAC_NOEJEC_JUL" localSheetId="22">#REF!</definedName>
    <definedName name="VIG_PAC_NOEJEC_JUL">#REF!</definedName>
    <definedName name="VIG_PAC_NOEJEC_JUN" localSheetId="22">#REF!</definedName>
    <definedName name="VIG_PAC_NOEJEC_JUN">#REF!</definedName>
    <definedName name="VIG_PAC_NOEJEC_MAR" localSheetId="22">#REF!</definedName>
    <definedName name="VIG_PAC_NOEJEC_MAR">#REF!</definedName>
    <definedName name="VIG_PAC_NOEJEC_MAY" localSheetId="22">#REF!</definedName>
    <definedName name="VIG_PAC_NOEJEC_MAY">#REF!</definedName>
    <definedName name="VIG_PAC_NOEJEC_NOV" localSheetId="22">#REF!</definedName>
    <definedName name="VIG_PAC_NOEJEC_NOV">#REF!</definedName>
    <definedName name="VIG_PAC_NOEJEC_OCT" localSheetId="22">#REF!</definedName>
    <definedName name="VIG_PAC_NOEJEC_OCT">#REF!</definedName>
    <definedName name="VIG_PAC_NOEJEC_SEP" localSheetId="22">#REF!</definedName>
    <definedName name="VIG_PAC_NOEJEC_SEP">#REF!</definedName>
    <definedName name="VIGENCIA" localSheetId="187">#REF!</definedName>
    <definedName name="VIGENCIA" localSheetId="188">#REF!</definedName>
    <definedName name="VIGENCIA" localSheetId="7">#REF!</definedName>
    <definedName name="VIGENCIA" localSheetId="9">#REF!</definedName>
    <definedName name="VIGENCIA" localSheetId="22">#REF!</definedName>
    <definedName name="VIGENCIA" localSheetId="45">#REF!</definedName>
    <definedName name="VIGENCIA" localSheetId="54">#REF!</definedName>
    <definedName name="VIGENCIA" localSheetId="46">#REF!</definedName>
    <definedName name="VIGENCIA" localSheetId="41">#REF!</definedName>
    <definedName name="VIGENCIA" localSheetId="43">#REF!</definedName>
    <definedName name="VIGENCIA">#REF!</definedName>
    <definedName name="Vigencia_1999" localSheetId="185">#REF!</definedName>
    <definedName name="Vigencia_1999" localSheetId="187">#REF!</definedName>
    <definedName name="Vigencia_1999" localSheetId="188">#REF!</definedName>
    <definedName name="Vigencia_1999" localSheetId="7">#REF!</definedName>
    <definedName name="Vigencia_1999" localSheetId="9">#REF!</definedName>
    <definedName name="Vigencia_1999" localSheetId="22">#REF!</definedName>
    <definedName name="Vigencia_1999" localSheetId="32">#REF!</definedName>
    <definedName name="Vigencia_1999" localSheetId="34">#REF!</definedName>
    <definedName name="Vigencia_1999" localSheetId="36">#REF!</definedName>
    <definedName name="Vigencia_1999" localSheetId="39">#REF!</definedName>
    <definedName name="Vigencia_1999" localSheetId="45">#REF!</definedName>
    <definedName name="Vigencia_1999" localSheetId="54">#REF!</definedName>
    <definedName name="Vigencia_1999" localSheetId="56">#REF!</definedName>
    <definedName name="Vigencia_1999" localSheetId="59">#REF!</definedName>
    <definedName name="Vigencia_1999" localSheetId="62">#REF!</definedName>
    <definedName name="Vigencia_1999" localSheetId="78">#REF!</definedName>
    <definedName name="Vigencia_1999" localSheetId="80">#REF!</definedName>
    <definedName name="Vigencia_1999" localSheetId="83">#REF!</definedName>
    <definedName name="Vigencia_1999" localSheetId="86">#REF!</definedName>
    <definedName name="Vigencia_1999" localSheetId="46">#REF!</definedName>
    <definedName name="Vigencia_1999" localSheetId="183">#REF!</definedName>
    <definedName name="Vigencia_1999" localSheetId="37">#REF!</definedName>
    <definedName name="Vigencia_1999" localSheetId="38">#REF!</definedName>
    <definedName name="Vigencia_1999" localSheetId="40">#REF!</definedName>
    <definedName name="Vigencia_1999" localSheetId="33">#REF!</definedName>
    <definedName name="Vigencia_1999" localSheetId="35">#REF!</definedName>
    <definedName name="Vigencia_1999" localSheetId="41">#REF!</definedName>
    <definedName name="Vigencia_1999" localSheetId="43">#REF!</definedName>
    <definedName name="Vigencia_1999">#REF!</definedName>
    <definedName name="Vigencia_2000" localSheetId="185">#REF!</definedName>
    <definedName name="Vigencia_2000" localSheetId="188">#REF!</definedName>
    <definedName name="Vigencia_2000" localSheetId="7">#REF!</definedName>
    <definedName name="Vigencia_2000" localSheetId="9">#REF!</definedName>
    <definedName name="Vigencia_2000" localSheetId="22">#REF!</definedName>
    <definedName name="Vigencia_2000" localSheetId="32">#REF!</definedName>
    <definedName name="Vigencia_2000" localSheetId="34">#REF!</definedName>
    <definedName name="Vigencia_2000" localSheetId="36">#REF!</definedName>
    <definedName name="Vigencia_2000" localSheetId="39">#REF!</definedName>
    <definedName name="Vigencia_2000" localSheetId="45">#REF!</definedName>
    <definedName name="Vigencia_2000" localSheetId="54">#REF!</definedName>
    <definedName name="Vigencia_2000" localSheetId="56">#REF!</definedName>
    <definedName name="Vigencia_2000" localSheetId="59">#REF!</definedName>
    <definedName name="Vigencia_2000" localSheetId="62">#REF!</definedName>
    <definedName name="Vigencia_2000" localSheetId="78">#REF!</definedName>
    <definedName name="Vigencia_2000" localSheetId="80">#REF!</definedName>
    <definedName name="Vigencia_2000" localSheetId="83">#REF!</definedName>
    <definedName name="Vigencia_2000" localSheetId="86">#REF!</definedName>
    <definedName name="Vigencia_2000" localSheetId="46">#REF!</definedName>
    <definedName name="Vigencia_2000" localSheetId="183">#REF!</definedName>
    <definedName name="Vigencia_2000" localSheetId="37">#REF!</definedName>
    <definedName name="Vigencia_2000" localSheetId="38">#REF!</definedName>
    <definedName name="Vigencia_2000" localSheetId="40">#REF!</definedName>
    <definedName name="Vigencia_2000" localSheetId="33">#REF!</definedName>
    <definedName name="Vigencia_2000" localSheetId="35">#REF!</definedName>
    <definedName name="Vigencia_2000" localSheetId="41">#REF!</definedName>
    <definedName name="Vigencia_2000" localSheetId="43">#REF!</definedName>
    <definedName name="Vigencia_2000">#REF!</definedName>
    <definedName name="Vigencia_2001" localSheetId="185">#REF!</definedName>
    <definedName name="Vigencia_2001" localSheetId="188">#REF!</definedName>
    <definedName name="Vigencia_2001" localSheetId="7">#REF!</definedName>
    <definedName name="Vigencia_2001" localSheetId="9">#REF!</definedName>
    <definedName name="Vigencia_2001" localSheetId="22">#REF!</definedName>
    <definedName name="Vigencia_2001" localSheetId="32">#REF!</definedName>
    <definedName name="Vigencia_2001" localSheetId="34">#REF!</definedName>
    <definedName name="Vigencia_2001" localSheetId="36">#REF!</definedName>
    <definedName name="Vigencia_2001" localSheetId="39">#REF!</definedName>
    <definedName name="Vigencia_2001" localSheetId="45">#REF!</definedName>
    <definedName name="Vigencia_2001" localSheetId="54">#REF!</definedName>
    <definedName name="Vigencia_2001" localSheetId="56">#REF!</definedName>
    <definedName name="Vigencia_2001" localSheetId="59">#REF!</definedName>
    <definedName name="Vigencia_2001" localSheetId="62">#REF!</definedName>
    <definedName name="Vigencia_2001" localSheetId="78">#REF!</definedName>
    <definedName name="Vigencia_2001" localSheetId="80">#REF!</definedName>
    <definedName name="Vigencia_2001" localSheetId="83">#REF!</definedName>
    <definedName name="Vigencia_2001" localSheetId="86">#REF!</definedName>
    <definedName name="Vigencia_2001" localSheetId="46">#REF!</definedName>
    <definedName name="Vigencia_2001" localSheetId="183">#REF!</definedName>
    <definedName name="Vigencia_2001" localSheetId="37">#REF!</definedName>
    <definedName name="Vigencia_2001" localSheetId="38">#REF!</definedName>
    <definedName name="Vigencia_2001" localSheetId="40">#REF!</definedName>
    <definedName name="Vigencia_2001" localSheetId="33">#REF!</definedName>
    <definedName name="Vigencia_2001" localSheetId="35">#REF!</definedName>
    <definedName name="Vigencia_2001" localSheetId="41">#REF!</definedName>
    <definedName name="Vigencia_2001" localSheetId="43">#REF!</definedName>
    <definedName name="Vigencia_2001">#REF!</definedName>
    <definedName name="Vigencia_2002" localSheetId="185">#REF!</definedName>
    <definedName name="Vigencia_2002" localSheetId="188">#REF!</definedName>
    <definedName name="Vigencia_2002" localSheetId="7">#REF!</definedName>
    <definedName name="Vigencia_2002" localSheetId="9">#REF!</definedName>
    <definedName name="Vigencia_2002" localSheetId="22">#REF!</definedName>
    <definedName name="Vigencia_2002" localSheetId="45">#REF!</definedName>
    <definedName name="Vigencia_2002" localSheetId="56">#REF!</definedName>
    <definedName name="Vigencia_2002" localSheetId="59">#REF!</definedName>
    <definedName name="Vigencia_2002" localSheetId="62">#REF!</definedName>
    <definedName name="Vigencia_2002" localSheetId="78">#REF!</definedName>
    <definedName name="Vigencia_2002" localSheetId="80">#REF!</definedName>
    <definedName name="Vigencia_2002" localSheetId="83">#REF!</definedName>
    <definedName name="Vigencia_2002" localSheetId="86">#REF!</definedName>
    <definedName name="Vigencia_2002" localSheetId="46">#REF!</definedName>
    <definedName name="Vigencia_2002" localSheetId="183">#REF!</definedName>
    <definedName name="Vigencia_2002" localSheetId="41">#REF!</definedName>
    <definedName name="Vigencia_2002" localSheetId="43">#REF!</definedName>
    <definedName name="Vigencia_2002">#REF!</definedName>
    <definedName name="Vigilancia_y_control" localSheetId="22">#REF!</definedName>
    <definedName name="Vigilancia_y_control" localSheetId="46">#REF!</definedName>
    <definedName name="Vigilancia_y_control">#REF!</definedName>
    <definedName name="vknmryspo" localSheetId="7" hidden="1">{#N/A,#N/A,FALSE,"informes"}</definedName>
    <definedName name="vknmryspo" localSheetId="8" hidden="1">{#N/A,#N/A,FALSE,"informes"}</definedName>
    <definedName name="vknmryspo" localSheetId="9" hidden="1">{#N/A,#N/A,FALSE,"informes"}</definedName>
    <definedName name="vknmryspo" localSheetId="10" hidden="1">{#N/A,#N/A,FALSE,"informes"}</definedName>
    <definedName name="vknmryspo" localSheetId="11" hidden="1">{#N/A,#N/A,FALSE,"informes"}</definedName>
    <definedName name="vknmryspo" localSheetId="12" hidden="1">{#N/A,#N/A,FALSE,"informes"}</definedName>
    <definedName name="vknmryspo" localSheetId="13" hidden="1">{#N/A,#N/A,FALSE,"informes"}</definedName>
    <definedName name="vknmryspo" localSheetId="14" hidden="1">{#N/A,#N/A,FALSE,"informes"}</definedName>
    <definedName name="vknmryspo" localSheetId="15" hidden="1">{#N/A,#N/A,FALSE,"informes"}</definedName>
    <definedName name="vknmryspo" localSheetId="17" hidden="1">{#N/A,#N/A,FALSE,"informes"}</definedName>
    <definedName name="vknmryspo" localSheetId="18" hidden="1">{#N/A,#N/A,FALSE,"informes"}</definedName>
    <definedName name="vknmryspo" localSheetId="19" hidden="1">{#N/A,#N/A,FALSE,"informes"}</definedName>
    <definedName name="vknmryspo" localSheetId="20" hidden="1">{#N/A,#N/A,FALSE,"informes"}</definedName>
    <definedName name="vknmryspo" localSheetId="21" hidden="1">{#N/A,#N/A,FALSE,"informes"}</definedName>
    <definedName name="vknmryspo" localSheetId="22" hidden="1">{#N/A,#N/A,FALSE,"informes"}</definedName>
    <definedName name="vknmryspo" localSheetId="29" hidden="1">{#N/A,#N/A,FALSE,"informes"}</definedName>
    <definedName name="vknmryspo" localSheetId="32" hidden="1">{#N/A,#N/A,FALSE,"informes"}</definedName>
    <definedName name="vknmryspo" localSheetId="34" hidden="1">{#N/A,#N/A,FALSE,"informes"}</definedName>
    <definedName name="vknmryspo" localSheetId="36" hidden="1">{#N/A,#N/A,FALSE,"informes"}</definedName>
    <definedName name="vknmryspo" localSheetId="39" hidden="1">{#N/A,#N/A,FALSE,"informes"}</definedName>
    <definedName name="vknmryspo" localSheetId="45" hidden="1">{#N/A,#N/A,FALSE,"informes"}</definedName>
    <definedName name="vknmryspo" localSheetId="54" hidden="1">{#N/A,#N/A,FALSE,"informes"}</definedName>
    <definedName name="vknmryspo" localSheetId="55" hidden="1">{#N/A,#N/A,FALSE,"informes"}</definedName>
    <definedName name="vknmryspo" localSheetId="56" hidden="1">{#N/A,#N/A,FALSE,"informes"}</definedName>
    <definedName name="vknmryspo" localSheetId="59" hidden="1">{#N/A,#N/A,FALSE,"informes"}</definedName>
    <definedName name="vknmryspo" localSheetId="62" hidden="1">{#N/A,#N/A,FALSE,"informes"}</definedName>
    <definedName name="vknmryspo" localSheetId="78" hidden="1">{#N/A,#N/A,FALSE,"informes"}</definedName>
    <definedName name="vknmryspo" localSheetId="79" hidden="1">{#N/A,#N/A,FALSE,"informes"}</definedName>
    <definedName name="vknmryspo" localSheetId="80" hidden="1">{#N/A,#N/A,FALSE,"informes"}</definedName>
    <definedName name="vknmryspo" localSheetId="83" hidden="1">{#N/A,#N/A,FALSE,"informes"}</definedName>
    <definedName name="vknmryspo" localSheetId="86" hidden="1">{#N/A,#N/A,FALSE,"informes"}</definedName>
    <definedName name="vknmryspo" localSheetId="46" hidden="1">{#N/A,#N/A,FALSE,"informes"}</definedName>
    <definedName name="vknmryspo" localSheetId="37" hidden="1">{#N/A,#N/A,FALSE,"informes"}</definedName>
    <definedName name="vknmryspo" localSheetId="38" hidden="1">{#N/A,#N/A,FALSE,"informes"}</definedName>
    <definedName name="vknmryspo" localSheetId="40" hidden="1">{#N/A,#N/A,FALSE,"informes"}</definedName>
    <definedName name="vknmryspo" localSheetId="23" hidden="1">{#N/A,#N/A,FALSE,"informes"}</definedName>
    <definedName name="vknmryspo" localSheetId="24" hidden="1">{#N/A,#N/A,FALSE,"informes"}</definedName>
    <definedName name="vknmryspo" localSheetId="25" hidden="1">{#N/A,#N/A,FALSE,"informes"}</definedName>
    <definedName name="vknmryspo" localSheetId="26" hidden="1">{#N/A,#N/A,FALSE,"informes"}</definedName>
    <definedName name="vknmryspo" localSheetId="27" hidden="1">{#N/A,#N/A,FALSE,"informes"}</definedName>
    <definedName name="vknmryspo" localSheetId="28" hidden="1">{#N/A,#N/A,FALSE,"informes"}</definedName>
    <definedName name="vknmryspo" localSheetId="33" hidden="1">{#N/A,#N/A,FALSE,"informes"}</definedName>
    <definedName name="vknmryspo" localSheetId="35" hidden="1">{#N/A,#N/A,FALSE,"informes"}</definedName>
    <definedName name="vknmryspo" localSheetId="41" hidden="1">{#N/A,#N/A,FALSE,"informes"}</definedName>
    <definedName name="vknmryspo" localSheetId="43" hidden="1">{#N/A,#N/A,FALSE,"informes"}</definedName>
    <definedName name="vknmryspo" localSheetId="87" hidden="1">{#N/A,#N/A,FALSE,"informes"}</definedName>
    <definedName name="vknmryspo" hidden="1">{#N/A,#N/A,FALSE,"informes"}</definedName>
    <definedName name="VKNRSKNLRSJYÑKLNHJ" localSheetId="7" hidden="1">{"PAGOS DOLARES",#N/A,FALSE,"informes"}</definedName>
    <definedName name="VKNRSKNLRSJYÑKLNHJ" localSheetId="8" hidden="1">{"PAGOS DOLARES",#N/A,FALSE,"informes"}</definedName>
    <definedName name="VKNRSKNLRSJYÑKLNHJ" localSheetId="9" hidden="1">{"PAGOS DOLARES",#N/A,FALSE,"informes"}</definedName>
    <definedName name="VKNRSKNLRSJYÑKLNHJ" localSheetId="10" hidden="1">{"PAGOS DOLARES",#N/A,FALSE,"informes"}</definedName>
    <definedName name="VKNRSKNLRSJYÑKLNHJ" localSheetId="11" hidden="1">{"PAGOS DOLARES",#N/A,FALSE,"informes"}</definedName>
    <definedName name="VKNRSKNLRSJYÑKLNHJ" localSheetId="12" hidden="1">{"PAGOS DOLARES",#N/A,FALSE,"informes"}</definedName>
    <definedName name="VKNRSKNLRSJYÑKLNHJ" localSheetId="13" hidden="1">{"PAGOS DOLARES",#N/A,FALSE,"informes"}</definedName>
    <definedName name="VKNRSKNLRSJYÑKLNHJ" localSheetId="14" hidden="1">{"PAGOS DOLARES",#N/A,FALSE,"informes"}</definedName>
    <definedName name="VKNRSKNLRSJYÑKLNHJ" localSheetId="15" hidden="1">{"PAGOS DOLARES",#N/A,FALSE,"informes"}</definedName>
    <definedName name="VKNRSKNLRSJYÑKLNHJ" localSheetId="17" hidden="1">{"PAGOS DOLARES",#N/A,FALSE,"informes"}</definedName>
    <definedName name="VKNRSKNLRSJYÑKLNHJ" localSheetId="18" hidden="1">{"PAGOS DOLARES",#N/A,FALSE,"informes"}</definedName>
    <definedName name="VKNRSKNLRSJYÑKLNHJ" localSheetId="19" hidden="1">{"PAGOS DOLARES",#N/A,FALSE,"informes"}</definedName>
    <definedName name="VKNRSKNLRSJYÑKLNHJ" localSheetId="20" hidden="1">{"PAGOS DOLARES",#N/A,FALSE,"informes"}</definedName>
    <definedName name="VKNRSKNLRSJYÑKLNHJ" localSheetId="21" hidden="1">{"PAGOS DOLARES",#N/A,FALSE,"informes"}</definedName>
    <definedName name="VKNRSKNLRSJYÑKLNHJ" localSheetId="22" hidden="1">{"PAGOS DOLARES",#N/A,FALSE,"informes"}</definedName>
    <definedName name="VKNRSKNLRSJYÑKLNHJ" localSheetId="29" hidden="1">{"PAGOS DOLARES",#N/A,FALSE,"informes"}</definedName>
    <definedName name="VKNRSKNLRSJYÑKLNHJ" localSheetId="32" hidden="1">{"PAGOS DOLARES",#N/A,FALSE,"informes"}</definedName>
    <definedName name="VKNRSKNLRSJYÑKLNHJ" localSheetId="34" hidden="1">{"PAGOS DOLARES",#N/A,FALSE,"informes"}</definedName>
    <definedName name="VKNRSKNLRSJYÑKLNHJ" localSheetId="36" hidden="1">{"PAGOS DOLARES",#N/A,FALSE,"informes"}</definedName>
    <definedName name="VKNRSKNLRSJYÑKLNHJ" localSheetId="39" hidden="1">{"PAGOS DOLARES",#N/A,FALSE,"informes"}</definedName>
    <definedName name="VKNRSKNLRSJYÑKLNHJ" localSheetId="45" hidden="1">{"PAGOS DOLARES",#N/A,FALSE,"informes"}</definedName>
    <definedName name="VKNRSKNLRSJYÑKLNHJ" localSheetId="54" hidden="1">{"PAGOS DOLARES",#N/A,FALSE,"informes"}</definedName>
    <definedName name="VKNRSKNLRSJYÑKLNHJ" localSheetId="55" hidden="1">{"PAGOS DOLARES",#N/A,FALSE,"informes"}</definedName>
    <definedName name="VKNRSKNLRSJYÑKLNHJ" localSheetId="56" hidden="1">{"PAGOS DOLARES",#N/A,FALSE,"informes"}</definedName>
    <definedName name="VKNRSKNLRSJYÑKLNHJ" localSheetId="59" hidden="1">{"PAGOS DOLARES",#N/A,FALSE,"informes"}</definedName>
    <definedName name="VKNRSKNLRSJYÑKLNHJ" localSheetId="62" hidden="1">{"PAGOS DOLARES",#N/A,FALSE,"informes"}</definedName>
    <definedName name="VKNRSKNLRSJYÑKLNHJ" localSheetId="78" hidden="1">{"PAGOS DOLARES",#N/A,FALSE,"informes"}</definedName>
    <definedName name="VKNRSKNLRSJYÑKLNHJ" localSheetId="79" hidden="1">{"PAGOS DOLARES",#N/A,FALSE,"informes"}</definedName>
    <definedName name="VKNRSKNLRSJYÑKLNHJ" localSheetId="80" hidden="1">{"PAGOS DOLARES",#N/A,FALSE,"informes"}</definedName>
    <definedName name="VKNRSKNLRSJYÑKLNHJ" localSheetId="83" hidden="1">{"PAGOS DOLARES",#N/A,FALSE,"informes"}</definedName>
    <definedName name="VKNRSKNLRSJYÑKLNHJ" localSheetId="86" hidden="1">{"PAGOS DOLARES",#N/A,FALSE,"informes"}</definedName>
    <definedName name="VKNRSKNLRSJYÑKLNHJ" localSheetId="46" hidden="1">{"PAGOS DOLARES",#N/A,FALSE,"informes"}</definedName>
    <definedName name="VKNRSKNLRSJYÑKLNHJ" localSheetId="37" hidden="1">{"PAGOS DOLARES",#N/A,FALSE,"informes"}</definedName>
    <definedName name="VKNRSKNLRSJYÑKLNHJ" localSheetId="38" hidden="1">{"PAGOS DOLARES",#N/A,FALSE,"informes"}</definedName>
    <definedName name="VKNRSKNLRSJYÑKLNHJ" localSheetId="40" hidden="1">{"PAGOS DOLARES",#N/A,FALSE,"informes"}</definedName>
    <definedName name="VKNRSKNLRSJYÑKLNHJ" localSheetId="23" hidden="1">{"PAGOS DOLARES",#N/A,FALSE,"informes"}</definedName>
    <definedName name="VKNRSKNLRSJYÑKLNHJ" localSheetId="24" hidden="1">{"PAGOS DOLARES",#N/A,FALSE,"informes"}</definedName>
    <definedName name="VKNRSKNLRSJYÑKLNHJ" localSheetId="25" hidden="1">{"PAGOS DOLARES",#N/A,FALSE,"informes"}</definedName>
    <definedName name="VKNRSKNLRSJYÑKLNHJ" localSheetId="26" hidden="1">{"PAGOS DOLARES",#N/A,FALSE,"informes"}</definedName>
    <definedName name="VKNRSKNLRSJYÑKLNHJ" localSheetId="27" hidden="1">{"PAGOS DOLARES",#N/A,FALSE,"informes"}</definedName>
    <definedName name="VKNRSKNLRSJYÑKLNHJ" localSheetId="28" hidden="1">{"PAGOS DOLARES",#N/A,FALSE,"informes"}</definedName>
    <definedName name="VKNRSKNLRSJYÑKLNHJ" localSheetId="33" hidden="1">{"PAGOS DOLARES",#N/A,FALSE,"informes"}</definedName>
    <definedName name="VKNRSKNLRSJYÑKLNHJ" localSheetId="35" hidden="1">{"PAGOS DOLARES",#N/A,FALSE,"informes"}</definedName>
    <definedName name="VKNRSKNLRSJYÑKLNHJ" localSheetId="41" hidden="1">{"PAGOS DOLARES",#N/A,FALSE,"informes"}</definedName>
    <definedName name="VKNRSKNLRSJYÑKLNHJ" localSheetId="43" hidden="1">{"PAGOS DOLARES",#N/A,FALSE,"informes"}</definedName>
    <definedName name="VKNRSKNLRSJYÑKLNHJ" localSheetId="87" hidden="1">{"PAGOS DOLARES",#N/A,FALSE,"informes"}</definedName>
    <definedName name="VKNRSKNLRSJYÑKLNHJ" hidden="1">{"PAGOS DOLARES",#N/A,FALSE,"informes"}</definedName>
    <definedName name="VN_UVR_UVR" localSheetId="7">OFFSET(#REF!,0,0,COUNT(#REF!),1)</definedName>
    <definedName name="VN_UVR_UVR" localSheetId="22">OFFSET(#REF!,0,0,COUNT(#REF!),1)</definedName>
    <definedName name="VN_UVR_UVR" localSheetId="41">OFFSET(#REF!,0,0,COUNT(#REF!),1)</definedName>
    <definedName name="VN_UVR_UVR" localSheetId="43">OFFSET(#REF!,0,0,COUNT(#REF!),1)</definedName>
    <definedName name="VN_UVR_UVR">OFFSET(#REF!,0,0,COUNT(#REF!),1)</definedName>
    <definedName name="VV" localSheetId="7" hidden="1">{#N/A,#N/A,FALSE,"informes"}</definedName>
    <definedName name="VV" localSheetId="8" hidden="1">{#N/A,#N/A,FALSE,"informes"}</definedName>
    <definedName name="VV" localSheetId="11" hidden="1">{#N/A,#N/A,FALSE,"informes"}</definedName>
    <definedName name="VV" localSheetId="12" hidden="1">{#N/A,#N/A,FALSE,"informes"}</definedName>
    <definedName name="VV" localSheetId="13" hidden="1">{#N/A,#N/A,FALSE,"informes"}</definedName>
    <definedName name="VV" localSheetId="14" hidden="1">{#N/A,#N/A,FALSE,"informes"}</definedName>
    <definedName name="VV" localSheetId="15" hidden="1">{#N/A,#N/A,FALSE,"informes"}</definedName>
    <definedName name="VV" localSheetId="16" hidden="1">{#N/A,#N/A,FALSE,"informes"}</definedName>
    <definedName name="VV" localSheetId="17" hidden="1">{#N/A,#N/A,FALSE,"informes"}</definedName>
    <definedName name="VV" localSheetId="18" hidden="1">{#N/A,#N/A,FALSE,"informes"}</definedName>
    <definedName name="VV" localSheetId="19" hidden="1">{#N/A,#N/A,FALSE,"informes"}</definedName>
    <definedName name="VV" localSheetId="20" hidden="1">{#N/A,#N/A,FALSE,"informes"}</definedName>
    <definedName name="VV" localSheetId="21" hidden="1">{#N/A,#N/A,FALSE,"informes"}</definedName>
    <definedName name="VV" localSheetId="22" hidden="1">{#N/A,#N/A,FALSE,"informes"}</definedName>
    <definedName name="VV" localSheetId="29" hidden="1">{#N/A,#N/A,FALSE,"informes"}</definedName>
    <definedName name="VV" localSheetId="32" hidden="1">{#N/A,#N/A,FALSE,"informes"}</definedName>
    <definedName name="VV" localSheetId="34" hidden="1">{#N/A,#N/A,FALSE,"informes"}</definedName>
    <definedName name="VV" localSheetId="36" hidden="1">{#N/A,#N/A,FALSE,"informes"}</definedName>
    <definedName name="VV" localSheetId="39" hidden="1">{#N/A,#N/A,FALSE,"informes"}</definedName>
    <definedName name="VV" localSheetId="45" hidden="1">{#N/A,#N/A,FALSE,"informes"}</definedName>
    <definedName name="VV" localSheetId="46" hidden="1">{#N/A,#N/A,FALSE,"informes"}</definedName>
    <definedName name="VV" localSheetId="37" hidden="1">{#N/A,#N/A,FALSE,"informes"}</definedName>
    <definedName name="VV" localSheetId="38" hidden="1">{#N/A,#N/A,FALSE,"informes"}</definedName>
    <definedName name="VV" localSheetId="40" hidden="1">{#N/A,#N/A,FALSE,"informes"}</definedName>
    <definedName name="VV" localSheetId="23" hidden="1">{#N/A,#N/A,FALSE,"informes"}</definedName>
    <definedName name="VV" localSheetId="24" hidden="1">{#N/A,#N/A,FALSE,"informes"}</definedName>
    <definedName name="VV" localSheetId="25" hidden="1">{#N/A,#N/A,FALSE,"informes"}</definedName>
    <definedName name="VV" localSheetId="26" hidden="1">{#N/A,#N/A,FALSE,"informes"}</definedName>
    <definedName name="VV" localSheetId="27" hidden="1">{#N/A,#N/A,FALSE,"informes"}</definedName>
    <definedName name="VV" localSheetId="28" hidden="1">{#N/A,#N/A,FALSE,"informes"}</definedName>
    <definedName name="VV" localSheetId="33" hidden="1">{#N/A,#N/A,FALSE,"informes"}</definedName>
    <definedName name="VV" localSheetId="35" hidden="1">{#N/A,#N/A,FALSE,"informes"}</definedName>
    <definedName name="VV" localSheetId="41" hidden="1">{#N/A,#N/A,FALSE,"informes"}</definedName>
    <definedName name="VV" localSheetId="43" hidden="1">{#N/A,#N/A,FALSE,"informes"}</definedName>
    <definedName name="VV" hidden="1">{#N/A,#N/A,FALSE,"informes"}</definedName>
    <definedName name="vxc" localSheetId="8" hidden="1">{"'1999'!$A$1:$F$66"}</definedName>
    <definedName name="vxc" localSheetId="17" hidden="1">{"'1999'!$A$1:$F$66"}</definedName>
    <definedName name="vxc" localSheetId="18" hidden="1">{"'1999'!$A$1:$F$66"}</definedName>
    <definedName name="vxc" localSheetId="19" hidden="1">{"'1999'!$A$1:$F$66"}</definedName>
    <definedName name="vxc" localSheetId="20" hidden="1">{"'1999'!$A$1:$F$66"}</definedName>
    <definedName name="vxc" localSheetId="21" hidden="1">{"'1999'!$A$1:$F$66"}</definedName>
    <definedName name="vxc" localSheetId="22" hidden="1">{"'1999'!$A$1:$F$66"}</definedName>
    <definedName name="vxc" localSheetId="29" hidden="1">{"'1999'!$A$1:$F$66"}</definedName>
    <definedName name="vxc" localSheetId="46" hidden="1">{"'1999'!$A$1:$F$66"}</definedName>
    <definedName name="vxc" localSheetId="23" hidden="1">{"'1999'!$A$1:$F$66"}</definedName>
    <definedName name="vxc" localSheetId="24" hidden="1">{"'1999'!$A$1:$F$66"}</definedName>
    <definedName name="vxc" localSheetId="25" hidden="1">{"'1999'!$A$1:$F$66"}</definedName>
    <definedName name="vxc" localSheetId="26" hidden="1">{"'1999'!$A$1:$F$66"}</definedName>
    <definedName name="vxc" localSheetId="27" hidden="1">{"'1999'!$A$1:$F$66"}</definedName>
    <definedName name="vxc" localSheetId="28" hidden="1">{"'1999'!$A$1:$F$66"}</definedName>
    <definedName name="vxc" hidden="1">{"'1999'!$A$1:$F$66"}</definedName>
    <definedName name="w" localSheetId="8" hidden="1">{#N/A,#N/A,FALSE,"Aging Summary";#N/A,#N/A,FALSE,"Ratio Analysis";#N/A,#N/A,FALSE,"Test 120 Day Accts";#N/A,#N/A,FALSE,"Tickmarks"}</definedName>
    <definedName name="w" localSheetId="17" hidden="1">{#N/A,#N/A,FALSE,"Aging Summary";#N/A,#N/A,FALSE,"Ratio Analysis";#N/A,#N/A,FALSE,"Test 120 Day Accts";#N/A,#N/A,FALSE,"Tickmarks"}</definedName>
    <definedName name="w" localSheetId="18" hidden="1">{#N/A,#N/A,FALSE,"Aging Summary";#N/A,#N/A,FALSE,"Ratio Analysis";#N/A,#N/A,FALSE,"Test 120 Day Accts";#N/A,#N/A,FALSE,"Tickmarks"}</definedName>
    <definedName name="w" localSheetId="19" hidden="1">{#N/A,#N/A,FALSE,"Aging Summary";#N/A,#N/A,FALSE,"Ratio Analysis";#N/A,#N/A,FALSE,"Test 120 Day Accts";#N/A,#N/A,FALSE,"Tickmarks"}</definedName>
    <definedName name="w" localSheetId="20" hidden="1">{#N/A,#N/A,FALSE,"Aging Summary";#N/A,#N/A,FALSE,"Ratio Analysis";#N/A,#N/A,FALSE,"Test 120 Day Accts";#N/A,#N/A,FALSE,"Tickmarks"}</definedName>
    <definedName name="w" localSheetId="21" hidden="1">{#N/A,#N/A,FALSE,"Aging Summary";#N/A,#N/A,FALSE,"Ratio Analysis";#N/A,#N/A,FALSE,"Test 120 Day Accts";#N/A,#N/A,FALSE,"Tickmarks"}</definedName>
    <definedName name="w" localSheetId="22" hidden="1">{#N/A,#N/A,FALSE,"Aging Summary";#N/A,#N/A,FALSE,"Ratio Analysis";#N/A,#N/A,FALSE,"Test 120 Day Accts";#N/A,#N/A,FALSE,"Tickmarks"}</definedName>
    <definedName name="w" localSheetId="29" hidden="1">{#N/A,#N/A,FALSE,"Aging Summary";#N/A,#N/A,FALSE,"Ratio Analysis";#N/A,#N/A,FALSE,"Test 120 Day Accts";#N/A,#N/A,FALSE,"Tickmarks"}</definedName>
    <definedName name="w" localSheetId="46" hidden="1">{#N/A,#N/A,FALSE,"Aging Summary";#N/A,#N/A,FALSE,"Ratio Analysis";#N/A,#N/A,FALSE,"Test 120 Day Accts";#N/A,#N/A,FALSE,"Tickmarks"}</definedName>
    <definedName name="w" localSheetId="23" hidden="1">{#N/A,#N/A,FALSE,"Aging Summary";#N/A,#N/A,FALSE,"Ratio Analysis";#N/A,#N/A,FALSE,"Test 120 Day Accts";#N/A,#N/A,FALSE,"Tickmarks"}</definedName>
    <definedName name="w" localSheetId="24" hidden="1">{#N/A,#N/A,FALSE,"Aging Summary";#N/A,#N/A,FALSE,"Ratio Analysis";#N/A,#N/A,FALSE,"Test 120 Day Accts";#N/A,#N/A,FALSE,"Tickmarks"}</definedName>
    <definedName name="w" localSheetId="25" hidden="1">{#N/A,#N/A,FALSE,"Aging Summary";#N/A,#N/A,FALSE,"Ratio Analysis";#N/A,#N/A,FALSE,"Test 120 Day Accts";#N/A,#N/A,FALSE,"Tickmarks"}</definedName>
    <definedName name="w" localSheetId="26" hidden="1">{#N/A,#N/A,FALSE,"Aging Summary";#N/A,#N/A,FALSE,"Ratio Analysis";#N/A,#N/A,FALSE,"Test 120 Day Accts";#N/A,#N/A,FALSE,"Tickmarks"}</definedName>
    <definedName name="w" localSheetId="27" hidden="1">{#N/A,#N/A,FALSE,"Aging Summary";#N/A,#N/A,FALSE,"Ratio Analysis";#N/A,#N/A,FALSE,"Test 120 Day Accts";#N/A,#N/A,FALSE,"Tickmarks"}</definedName>
    <definedName name="w" localSheetId="28" hidden="1">{#N/A,#N/A,FALSE,"Aging Summary";#N/A,#N/A,FALSE,"Ratio Analysis";#N/A,#N/A,FALSE,"Test 120 Day Accts";#N/A,#N/A,FALSE,"Tickmarks"}</definedName>
    <definedName name="w" hidden="1">{#N/A,#N/A,FALSE,"Aging Summary";#N/A,#N/A,FALSE,"Ratio Analysis";#N/A,#N/A,FALSE,"Test 120 Day Accts";#N/A,#N/A,FALSE,"Tickmarks"}</definedName>
    <definedName name="wefd" localSheetId="8" hidden="1">{"'1999'!$A$1:$F$66"}</definedName>
    <definedName name="wefd" localSheetId="17" hidden="1">{"'1999'!$A$1:$F$66"}</definedName>
    <definedName name="wefd" localSheetId="18" hidden="1">{"'1999'!$A$1:$F$66"}</definedName>
    <definedName name="wefd" localSheetId="19" hidden="1">{"'1999'!$A$1:$F$66"}</definedName>
    <definedName name="wefd" localSheetId="20" hidden="1">{"'1999'!$A$1:$F$66"}</definedName>
    <definedName name="wefd" localSheetId="21" hidden="1">{"'1999'!$A$1:$F$66"}</definedName>
    <definedName name="wefd" localSheetId="22" hidden="1">{"'1999'!$A$1:$F$66"}</definedName>
    <definedName name="wefd" localSheetId="29" hidden="1">{"'1999'!$A$1:$F$66"}</definedName>
    <definedName name="wefd" localSheetId="46" hidden="1">{"'1999'!$A$1:$F$66"}</definedName>
    <definedName name="wefd" localSheetId="23" hidden="1">{"'1999'!$A$1:$F$66"}</definedName>
    <definedName name="wefd" localSheetId="24" hidden="1">{"'1999'!$A$1:$F$66"}</definedName>
    <definedName name="wefd" localSheetId="25" hidden="1">{"'1999'!$A$1:$F$66"}</definedName>
    <definedName name="wefd" localSheetId="26" hidden="1">{"'1999'!$A$1:$F$66"}</definedName>
    <definedName name="wefd" localSheetId="27" hidden="1">{"'1999'!$A$1:$F$66"}</definedName>
    <definedName name="wefd" localSheetId="28" hidden="1">{"'1999'!$A$1:$F$66"}</definedName>
    <definedName name="wefd" hidden="1">{"'1999'!$A$1:$F$66"}</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7" hidden="1">{#N/A,#N/A,FALSE,"ACUM-REAL"}</definedName>
    <definedName name="wrn.ACUDEC." localSheetId="8" hidden="1">{#N/A,#N/A,FALSE,"ACUM-REAL"}</definedName>
    <definedName name="wrn.ACUDEC." localSheetId="10" hidden="1">{#N/A,#N/A,FALSE,"ACUM-REAL"}</definedName>
    <definedName name="wrn.ACUDEC." localSheetId="11" hidden="1">{#N/A,#N/A,FALSE,"ACUM-REAL"}</definedName>
    <definedName name="wrn.ACUDEC." localSheetId="12" hidden="1">{#N/A,#N/A,FALSE,"ACUM-REAL"}</definedName>
    <definedName name="wrn.ACUDEC." localSheetId="13" hidden="1">{#N/A,#N/A,FALSE,"ACUM-REAL"}</definedName>
    <definedName name="wrn.ACUDEC." localSheetId="14" hidden="1">{#N/A,#N/A,FALSE,"ACUM-REAL"}</definedName>
    <definedName name="wrn.ACUDEC." localSheetId="15" hidden="1">{#N/A,#N/A,FALSE,"ACUM-REAL"}</definedName>
    <definedName name="wrn.ACUDEC." localSheetId="17" hidden="1">{#N/A,#N/A,FALSE,"ACUM-REAL"}</definedName>
    <definedName name="wrn.ACUDEC." localSheetId="18" hidden="1">{#N/A,#N/A,FALSE,"ACUM-REAL"}</definedName>
    <definedName name="wrn.ACUDEC." localSheetId="19" hidden="1">{#N/A,#N/A,FALSE,"ACUM-REAL"}</definedName>
    <definedName name="wrn.ACUDEC." localSheetId="20" hidden="1">{#N/A,#N/A,FALSE,"ACUM-REAL"}</definedName>
    <definedName name="wrn.ACUDEC." localSheetId="21" hidden="1">{#N/A,#N/A,FALSE,"ACUM-REAL"}</definedName>
    <definedName name="wrn.ACUDEC." localSheetId="22" hidden="1">{#N/A,#N/A,FALSE,"ACUM-REAL"}</definedName>
    <definedName name="wrn.ACUDEC." localSheetId="29" hidden="1">{#N/A,#N/A,FALSE,"ACUM-REAL"}</definedName>
    <definedName name="wrn.ACUDEC." localSheetId="32" hidden="1">{#N/A,#N/A,FALSE,"ACUM-REAL"}</definedName>
    <definedName name="wrn.ACUDEC." localSheetId="34" hidden="1">{#N/A,#N/A,FALSE,"ACUM-REAL"}</definedName>
    <definedName name="wrn.ACUDEC." localSheetId="36" hidden="1">{#N/A,#N/A,FALSE,"ACUM-REAL"}</definedName>
    <definedName name="wrn.ACUDEC." localSheetId="39" hidden="1">{#N/A,#N/A,FALSE,"ACUM-REAL"}</definedName>
    <definedName name="wrn.ACUDEC." localSheetId="45" hidden="1">{#N/A,#N/A,FALSE,"ACUM-REAL"}</definedName>
    <definedName name="wrn.ACUDEC." localSheetId="46" hidden="1">{#N/A,#N/A,FALSE,"ACUM-REAL"}</definedName>
    <definedName name="wrn.ACUDEC." localSheetId="37" hidden="1">{#N/A,#N/A,FALSE,"ACUM-REAL"}</definedName>
    <definedName name="wrn.ACUDEC." localSheetId="38" hidden="1">{#N/A,#N/A,FALSE,"ACUM-REAL"}</definedName>
    <definedName name="wrn.ACUDEC." localSheetId="40" hidden="1">{#N/A,#N/A,FALSE,"ACUM-REAL"}</definedName>
    <definedName name="wrn.ACUDEC." localSheetId="23" hidden="1">{#N/A,#N/A,FALSE,"ACUM-REAL"}</definedName>
    <definedName name="wrn.ACUDEC." localSheetId="24" hidden="1">{#N/A,#N/A,FALSE,"ACUM-REAL"}</definedName>
    <definedName name="wrn.ACUDEC." localSheetId="25" hidden="1">{#N/A,#N/A,FALSE,"ACUM-REAL"}</definedName>
    <definedName name="wrn.ACUDEC." localSheetId="26" hidden="1">{#N/A,#N/A,FALSE,"ACUM-REAL"}</definedName>
    <definedName name="wrn.ACUDEC." localSheetId="27" hidden="1">{#N/A,#N/A,FALSE,"ACUM-REAL"}</definedName>
    <definedName name="wrn.ACUDEC." localSheetId="28" hidden="1">{#N/A,#N/A,FALSE,"ACUM-REAL"}</definedName>
    <definedName name="wrn.ACUDEC." localSheetId="33" hidden="1">{#N/A,#N/A,FALSE,"ACUM-REAL"}</definedName>
    <definedName name="wrn.ACUDEC." localSheetId="35" hidden="1">{#N/A,#N/A,FALSE,"ACUM-REAL"}</definedName>
    <definedName name="wrn.ACUDEC." localSheetId="41" hidden="1">{#N/A,#N/A,FALSE,"ACUM-REAL"}</definedName>
    <definedName name="wrn.ACUDEC." localSheetId="43" hidden="1">{#N/A,#N/A,FALSE,"ACUM-REAL"}</definedName>
    <definedName name="wrn.ACUDEC." hidden="1">{#N/A,#N/A,FALSE,"ACUM-REAL"}</definedName>
    <definedName name="wrn.Aging._.and._.Trend._.Analysis." localSheetId="8"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ging._.and._.Trend._.Analysis." localSheetId="46"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24"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nnual." localSheetId="7" hidden="1">{"annual-cbr",#N/A,FALSE,"CENTBANK";"annual(banks)",#N/A,FALSE,"COMBANKS"}</definedName>
    <definedName name="wrn.annual." localSheetId="8" hidden="1">{"annual-cbr",#N/A,FALSE,"CENTBANK";"annual(banks)",#N/A,FALSE,"COMBANKS"}</definedName>
    <definedName name="wrn.annual." localSheetId="11" hidden="1">{"annual-cbr",#N/A,FALSE,"CENTBANK";"annual(banks)",#N/A,FALSE,"COMBANKS"}</definedName>
    <definedName name="wrn.annual." localSheetId="12" hidden="1">{"annual-cbr",#N/A,FALSE,"CENTBANK";"annual(banks)",#N/A,FALSE,"COMBANKS"}</definedName>
    <definedName name="wrn.annual." localSheetId="13" hidden="1">{"annual-cbr",#N/A,FALSE,"CENTBANK";"annual(banks)",#N/A,FALSE,"COMBANKS"}</definedName>
    <definedName name="wrn.annual." localSheetId="14" hidden="1">{"annual-cbr",#N/A,FALSE,"CENTBANK";"annual(banks)",#N/A,FALSE,"COMBANKS"}</definedName>
    <definedName name="wrn.annual." localSheetId="15" hidden="1">{"annual-cbr",#N/A,FALSE,"CENTBANK";"annual(banks)",#N/A,FALSE,"COMBANKS"}</definedName>
    <definedName name="wrn.annual." localSheetId="16" hidden="1">{"annual-cbr",#N/A,FALSE,"CENTBANK";"annual(banks)",#N/A,FALSE,"COMBANKS"}</definedName>
    <definedName name="wrn.annual." localSheetId="17" hidden="1">{"annual-cbr",#N/A,FALSE,"CENTBANK";"annual(banks)",#N/A,FALSE,"COMBANKS"}</definedName>
    <definedName name="wrn.annual." localSheetId="18" hidden="1">{"annual-cbr",#N/A,FALSE,"CENTBANK";"annual(banks)",#N/A,FALSE,"COMBANKS"}</definedName>
    <definedName name="wrn.annual." localSheetId="19" hidden="1">{"annual-cbr",#N/A,FALSE,"CENTBANK";"annual(banks)",#N/A,FALSE,"COMBANKS"}</definedName>
    <definedName name="wrn.annual." localSheetId="20" hidden="1">{"annual-cbr",#N/A,FALSE,"CENTBANK";"annual(banks)",#N/A,FALSE,"COMBANKS"}</definedName>
    <definedName name="wrn.annual." localSheetId="21" hidden="1">{"annual-cbr",#N/A,FALSE,"CENTBANK";"annual(banks)",#N/A,FALSE,"COMBANKS"}</definedName>
    <definedName name="wrn.annual." localSheetId="22" hidden="1">{"annual-cbr",#N/A,FALSE,"CENTBANK";"annual(banks)",#N/A,FALSE,"COMBANKS"}</definedName>
    <definedName name="wrn.annual." localSheetId="29" hidden="1">{"annual-cbr",#N/A,FALSE,"CENTBANK";"annual(banks)",#N/A,FALSE,"COMBANKS"}</definedName>
    <definedName name="wrn.annual." localSheetId="32" hidden="1">{"annual-cbr",#N/A,FALSE,"CENTBANK";"annual(banks)",#N/A,FALSE,"COMBANKS"}</definedName>
    <definedName name="wrn.annual." localSheetId="34" hidden="1">{"annual-cbr",#N/A,FALSE,"CENTBANK";"annual(banks)",#N/A,FALSE,"COMBANKS"}</definedName>
    <definedName name="wrn.annual." localSheetId="36" hidden="1">{"annual-cbr",#N/A,FALSE,"CENTBANK";"annual(banks)",#N/A,FALSE,"COMBANKS"}</definedName>
    <definedName name="wrn.annual." localSheetId="39" hidden="1">{"annual-cbr",#N/A,FALSE,"CENTBANK";"annual(banks)",#N/A,FALSE,"COMBANKS"}</definedName>
    <definedName name="wrn.annual." localSheetId="45" hidden="1">{"annual-cbr",#N/A,FALSE,"CENTBANK";"annual(banks)",#N/A,FALSE,"COMBANKS"}</definedName>
    <definedName name="wrn.annual." localSheetId="46" hidden="1">{"annual-cbr",#N/A,FALSE,"CENTBANK";"annual(banks)",#N/A,FALSE,"COMBANKS"}</definedName>
    <definedName name="wrn.annual." localSheetId="37" hidden="1">{"annual-cbr",#N/A,FALSE,"CENTBANK";"annual(banks)",#N/A,FALSE,"COMBANKS"}</definedName>
    <definedName name="wrn.annual." localSheetId="38" hidden="1">{"annual-cbr",#N/A,FALSE,"CENTBANK";"annual(banks)",#N/A,FALSE,"COMBANKS"}</definedName>
    <definedName name="wrn.annual." localSheetId="40" hidden="1">{"annual-cbr",#N/A,FALSE,"CENTBANK";"annual(banks)",#N/A,FALSE,"COMBANKS"}</definedName>
    <definedName name="wrn.annual." localSheetId="23" hidden="1">{"annual-cbr",#N/A,FALSE,"CENTBANK";"annual(banks)",#N/A,FALSE,"COMBANKS"}</definedName>
    <definedName name="wrn.annual." localSheetId="24" hidden="1">{"annual-cbr",#N/A,FALSE,"CENTBANK";"annual(banks)",#N/A,FALSE,"COMBANKS"}</definedName>
    <definedName name="wrn.annual." localSheetId="25" hidden="1">{"annual-cbr",#N/A,FALSE,"CENTBANK";"annual(banks)",#N/A,FALSE,"COMBANKS"}</definedName>
    <definedName name="wrn.annual." localSheetId="26" hidden="1">{"annual-cbr",#N/A,FALSE,"CENTBANK";"annual(banks)",#N/A,FALSE,"COMBANKS"}</definedName>
    <definedName name="wrn.annual." localSheetId="27" hidden="1">{"annual-cbr",#N/A,FALSE,"CENTBANK";"annual(banks)",#N/A,FALSE,"COMBANKS"}</definedName>
    <definedName name="wrn.annual." localSheetId="28" hidden="1">{"annual-cbr",#N/A,FALSE,"CENTBANK";"annual(banks)",#N/A,FALSE,"COMBANKS"}</definedName>
    <definedName name="wrn.annual." localSheetId="33" hidden="1">{"annual-cbr",#N/A,FALSE,"CENTBANK";"annual(banks)",#N/A,FALSE,"COMBANKS"}</definedName>
    <definedName name="wrn.annual." localSheetId="35" hidden="1">{"annual-cbr",#N/A,FALSE,"CENTBANK";"annual(banks)",#N/A,FALSE,"COMBANKS"}</definedName>
    <definedName name="wrn.annual." localSheetId="41" hidden="1">{"annual-cbr",#N/A,FALSE,"CENTBANK";"annual(banks)",#N/A,FALSE,"COMBANKS"}</definedName>
    <definedName name="wrn.annual." localSheetId="43" hidden="1">{"annual-cbr",#N/A,FALSE,"CENTBANK";"annual(banks)",#N/A,FALSE,"COMBANKS"}</definedName>
    <definedName name="wrn.annual." hidden="1">{"annual-cbr",#N/A,FALSE,"CENTBANK";"annual(banks)",#N/A,FALSE,"COMBANKS"}</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7" hidden="1">{#N/A,#N/A,FALSE,"INCON"}</definedName>
    <definedName name="wrn.BU." localSheetId="8" hidden="1">{#N/A,#N/A,FALSE,"INCON"}</definedName>
    <definedName name="wrn.BU." localSheetId="11" hidden="1">{#N/A,#N/A,FALSE,"INCON"}</definedName>
    <definedName name="wrn.BU." localSheetId="12" hidden="1">{#N/A,#N/A,FALSE,"INCON"}</definedName>
    <definedName name="wrn.BU." localSheetId="13" hidden="1">{#N/A,#N/A,FALSE,"INCON"}</definedName>
    <definedName name="wrn.BU." localSheetId="14" hidden="1">{#N/A,#N/A,FALSE,"INCON"}</definedName>
    <definedName name="wrn.BU." localSheetId="15" hidden="1">{#N/A,#N/A,FALSE,"INCON"}</definedName>
    <definedName name="wrn.BU." localSheetId="16" hidden="1">{#N/A,#N/A,FALSE,"INCON"}</definedName>
    <definedName name="wrn.BU." localSheetId="17" hidden="1">{#N/A,#N/A,FALSE,"INCON"}</definedName>
    <definedName name="wrn.BU." localSheetId="18" hidden="1">{#N/A,#N/A,FALSE,"INCON"}</definedName>
    <definedName name="wrn.BU." localSheetId="19" hidden="1">{#N/A,#N/A,FALSE,"INCON"}</definedName>
    <definedName name="wrn.BU." localSheetId="20" hidden="1">{#N/A,#N/A,FALSE,"INCON"}</definedName>
    <definedName name="wrn.BU." localSheetId="21" hidden="1">{#N/A,#N/A,FALSE,"INCON"}</definedName>
    <definedName name="wrn.BU." localSheetId="22" hidden="1">{#N/A,#N/A,FALSE,"INCON"}</definedName>
    <definedName name="wrn.BU." localSheetId="29" hidden="1">{#N/A,#N/A,FALSE,"INCON"}</definedName>
    <definedName name="wrn.BU." localSheetId="32" hidden="1">{#N/A,#N/A,FALSE,"INCON"}</definedName>
    <definedName name="wrn.BU." localSheetId="34" hidden="1">{#N/A,#N/A,FALSE,"INCON"}</definedName>
    <definedName name="wrn.BU." localSheetId="36" hidden="1">{#N/A,#N/A,FALSE,"INCON"}</definedName>
    <definedName name="wrn.BU." localSheetId="39" hidden="1">{#N/A,#N/A,FALSE,"INCON"}</definedName>
    <definedName name="wrn.BU." localSheetId="45" hidden="1">{#N/A,#N/A,FALSE,"INCON"}</definedName>
    <definedName name="wrn.BU." localSheetId="46" hidden="1">{#N/A,#N/A,FALSE,"INCON"}</definedName>
    <definedName name="wrn.BU." localSheetId="37" hidden="1">{#N/A,#N/A,FALSE,"INCON"}</definedName>
    <definedName name="wrn.BU." localSheetId="38" hidden="1">{#N/A,#N/A,FALSE,"INCON"}</definedName>
    <definedName name="wrn.BU." localSheetId="40" hidden="1">{#N/A,#N/A,FALSE,"INCON"}</definedName>
    <definedName name="wrn.BU." localSheetId="23" hidden="1">{#N/A,#N/A,FALSE,"INCON"}</definedName>
    <definedName name="wrn.BU." localSheetId="24" hidden="1">{#N/A,#N/A,FALSE,"INCON"}</definedName>
    <definedName name="wrn.BU." localSheetId="25" hidden="1">{#N/A,#N/A,FALSE,"INCON"}</definedName>
    <definedName name="wrn.BU." localSheetId="26" hidden="1">{#N/A,#N/A,FALSE,"INCON"}</definedName>
    <definedName name="wrn.BU." localSheetId="27" hidden="1">{#N/A,#N/A,FALSE,"INCON"}</definedName>
    <definedName name="wrn.BU." localSheetId="28" hidden="1">{#N/A,#N/A,FALSE,"INCON"}</definedName>
    <definedName name="wrn.BU." localSheetId="33" hidden="1">{#N/A,#N/A,FALSE,"INCON"}</definedName>
    <definedName name="wrn.BU." localSheetId="35" hidden="1">{#N/A,#N/A,FALSE,"INCON"}</definedName>
    <definedName name="wrn.BU." localSheetId="41" hidden="1">{#N/A,#N/A,FALSE,"INCON"}</definedName>
    <definedName name="wrn.BU." localSheetId="43" hidden="1">{#N/A,#N/A,FALSE,"INCON"}</definedName>
    <definedName name="wrn.BU." hidden="1">{#N/A,#N/A,FALSE,"INCON"}</definedName>
    <definedName name="wrn.eaab." localSheetId="187" hidden="1">{"eaab",#N/A,FALSE,"EAAB"}</definedName>
    <definedName name="wrn.eaab." localSheetId="188" hidden="1">{"eaab",#N/A,FALSE,"EAAB"}</definedName>
    <definedName name="wrn.eaab." localSheetId="7" hidden="1">{"eaab",#N/A,FALSE,"EAAB"}</definedName>
    <definedName name="wrn.eaab." localSheetId="8" hidden="1">{"eaab",#N/A,FALSE,"EAAB"}</definedName>
    <definedName name="wrn.eaab." localSheetId="9" hidden="1">{"eaab",#N/A,FALSE,"EAAB"}</definedName>
    <definedName name="wrn.eaab." localSheetId="10" hidden="1">{"eaab",#N/A,FALSE,"EAAB"}</definedName>
    <definedName name="wrn.eaab." localSheetId="11" hidden="1">{"eaab",#N/A,FALSE,"EAAB"}</definedName>
    <definedName name="wrn.eaab." localSheetId="12" hidden="1">{"eaab",#N/A,FALSE,"EAAB"}</definedName>
    <definedName name="wrn.eaab." localSheetId="13" hidden="1">{"eaab",#N/A,FALSE,"EAAB"}</definedName>
    <definedName name="wrn.eaab." localSheetId="14" hidden="1">{"eaab",#N/A,FALSE,"EAAB"}</definedName>
    <definedName name="wrn.eaab." localSheetId="15" hidden="1">{"eaab",#N/A,FALSE,"EAAB"}</definedName>
    <definedName name="wrn.eaab." localSheetId="17" hidden="1">{"eaab",#N/A,FALSE,"EAAB"}</definedName>
    <definedName name="wrn.eaab." localSheetId="18" hidden="1">{"eaab",#N/A,FALSE,"EAAB"}</definedName>
    <definedName name="wrn.eaab." localSheetId="19" hidden="1">{"eaab",#N/A,FALSE,"EAAB"}</definedName>
    <definedName name="wrn.eaab." localSheetId="20" hidden="1">{"eaab",#N/A,FALSE,"EAAB"}</definedName>
    <definedName name="wrn.eaab." localSheetId="21" hidden="1">{"eaab",#N/A,FALSE,"EAAB"}</definedName>
    <definedName name="wrn.eaab." localSheetId="22" hidden="1">{"eaab",#N/A,FALSE,"EAAB"}</definedName>
    <definedName name="wrn.eaab." localSheetId="29" hidden="1">{"eaab",#N/A,FALSE,"EAAB"}</definedName>
    <definedName name="wrn.eaab." localSheetId="32" hidden="1">{"eaab",#N/A,FALSE,"EAAB"}</definedName>
    <definedName name="wrn.eaab." localSheetId="34" hidden="1">{"eaab",#N/A,FALSE,"EAAB"}</definedName>
    <definedName name="wrn.eaab." localSheetId="36" hidden="1">{"eaab",#N/A,FALSE,"EAAB"}</definedName>
    <definedName name="wrn.eaab." localSheetId="39" hidden="1">{"eaab",#N/A,FALSE,"EAAB"}</definedName>
    <definedName name="wrn.eaab." localSheetId="45" hidden="1">{"eaab",#N/A,FALSE,"EAAB"}</definedName>
    <definedName name="wrn.eaab." localSheetId="54" hidden="1">{"eaab",#N/A,FALSE,"EAAB"}</definedName>
    <definedName name="wrn.eaab." localSheetId="55" hidden="1">{"eaab",#N/A,FALSE,"EAAB"}</definedName>
    <definedName name="wrn.eaab." localSheetId="56" hidden="1">{"eaab",#N/A,FALSE,"EAAB"}</definedName>
    <definedName name="wrn.eaab." localSheetId="59" hidden="1">{"eaab",#N/A,FALSE,"EAAB"}</definedName>
    <definedName name="wrn.eaab." localSheetId="62" hidden="1">{"eaab",#N/A,FALSE,"EAAB"}</definedName>
    <definedName name="wrn.eaab." localSheetId="78" hidden="1">{"eaab",#N/A,FALSE,"EAAB"}</definedName>
    <definedName name="wrn.eaab." localSheetId="79" hidden="1">{"eaab",#N/A,FALSE,"EAAB"}</definedName>
    <definedName name="wrn.eaab." localSheetId="80" hidden="1">{"eaab",#N/A,FALSE,"EAAB"}</definedName>
    <definedName name="wrn.eaab." localSheetId="83" hidden="1">{"eaab",#N/A,FALSE,"EAAB"}</definedName>
    <definedName name="wrn.eaab." localSheetId="86" hidden="1">{"eaab",#N/A,FALSE,"EAAB"}</definedName>
    <definedName name="wrn.eaab." localSheetId="44" hidden="1">{"eaab",#N/A,FALSE,"EAAB"}</definedName>
    <definedName name="wrn.eaab." localSheetId="46" hidden="1">{"eaab",#N/A,FALSE,"EAAB"}</definedName>
    <definedName name="wrn.eaab." localSheetId="37" hidden="1">{"eaab",#N/A,FALSE,"EAAB"}</definedName>
    <definedName name="wrn.eaab." localSheetId="38" hidden="1">{"eaab",#N/A,FALSE,"EAAB"}</definedName>
    <definedName name="wrn.eaab." localSheetId="40" hidden="1">{"eaab",#N/A,FALSE,"EAAB"}</definedName>
    <definedName name="wrn.eaab." localSheetId="23" hidden="1">{"eaab",#N/A,FALSE,"EAAB"}</definedName>
    <definedName name="wrn.eaab." localSheetId="24" hidden="1">{"eaab",#N/A,FALSE,"EAAB"}</definedName>
    <definedName name="wrn.eaab." localSheetId="25" hidden="1">{"eaab",#N/A,FALSE,"EAAB"}</definedName>
    <definedName name="wrn.eaab." localSheetId="26" hidden="1">{"eaab",#N/A,FALSE,"EAAB"}</definedName>
    <definedName name="wrn.eaab." localSheetId="27" hidden="1">{"eaab",#N/A,FALSE,"EAAB"}</definedName>
    <definedName name="wrn.eaab." localSheetId="28" hidden="1">{"eaab",#N/A,FALSE,"EAAB"}</definedName>
    <definedName name="wrn.eaab." localSheetId="33" hidden="1">{"eaab",#N/A,FALSE,"EAAB"}</definedName>
    <definedName name="wrn.eaab." localSheetId="35" hidden="1">{"eaab",#N/A,FALSE,"EAAB"}</definedName>
    <definedName name="wrn.eaab." localSheetId="41" hidden="1">{"eaab",#N/A,FALSE,"EAAB"}</definedName>
    <definedName name="wrn.eaab." localSheetId="43" hidden="1">{"eaab",#N/A,FALSE,"EAAB"}</definedName>
    <definedName name="wrn.eaab." localSheetId="87" hidden="1">{"eaab",#N/A,FALSE,"EAAB"}</definedName>
    <definedName name="wrn.eaab." hidden="1">{"eaab",#N/A,FALSE,"EAAB"}</definedName>
    <definedName name="wrn.emca." localSheetId="187" hidden="1">{"emca",#N/A,FALSE,"EMCA"}</definedName>
    <definedName name="wrn.emca." localSheetId="188" hidden="1">{"emca",#N/A,FALSE,"EMCA"}</definedName>
    <definedName name="wrn.emca." localSheetId="7" hidden="1">{"emca",#N/A,FALSE,"EMCA"}</definedName>
    <definedName name="wrn.emca." localSheetId="8" hidden="1">{"emca",#N/A,FALSE,"EMCA"}</definedName>
    <definedName name="wrn.emca." localSheetId="9" hidden="1">{"emca",#N/A,FALSE,"EMCA"}</definedName>
    <definedName name="wrn.emca." localSheetId="10" hidden="1">{"emca",#N/A,FALSE,"EMCA"}</definedName>
    <definedName name="wrn.emca." localSheetId="11" hidden="1">{"emca",#N/A,FALSE,"EMCA"}</definedName>
    <definedName name="wrn.emca." localSheetId="12" hidden="1">{"emca",#N/A,FALSE,"EMCA"}</definedName>
    <definedName name="wrn.emca." localSheetId="13" hidden="1">{"emca",#N/A,FALSE,"EMCA"}</definedName>
    <definedName name="wrn.emca." localSheetId="14" hidden="1">{"emca",#N/A,FALSE,"EMCA"}</definedName>
    <definedName name="wrn.emca." localSheetId="15" hidden="1">{"emca",#N/A,FALSE,"EMCA"}</definedName>
    <definedName name="wrn.emca." localSheetId="17" hidden="1">{"emca",#N/A,FALSE,"EMCA"}</definedName>
    <definedName name="wrn.emca." localSheetId="18" hidden="1">{"emca",#N/A,FALSE,"EMCA"}</definedName>
    <definedName name="wrn.emca." localSheetId="19" hidden="1">{"emca",#N/A,FALSE,"EMCA"}</definedName>
    <definedName name="wrn.emca." localSheetId="20" hidden="1">{"emca",#N/A,FALSE,"EMCA"}</definedName>
    <definedName name="wrn.emca." localSheetId="21" hidden="1">{"emca",#N/A,FALSE,"EMCA"}</definedName>
    <definedName name="wrn.emca." localSheetId="22" hidden="1">{"emca",#N/A,FALSE,"EMCA"}</definedName>
    <definedName name="wrn.emca." localSheetId="29" hidden="1">{"emca",#N/A,FALSE,"EMCA"}</definedName>
    <definedName name="wrn.emca." localSheetId="32" hidden="1">{"emca",#N/A,FALSE,"EMCA"}</definedName>
    <definedName name="wrn.emca." localSheetId="34" hidden="1">{"emca",#N/A,FALSE,"EMCA"}</definedName>
    <definedName name="wrn.emca." localSheetId="36" hidden="1">{"emca",#N/A,FALSE,"EMCA"}</definedName>
    <definedName name="wrn.emca." localSheetId="39" hidden="1">{"emca",#N/A,FALSE,"EMCA"}</definedName>
    <definedName name="wrn.emca." localSheetId="45" hidden="1">{"emca",#N/A,FALSE,"EMCA"}</definedName>
    <definedName name="wrn.emca." localSheetId="54" hidden="1">{"emca",#N/A,FALSE,"EMCA"}</definedName>
    <definedName name="wrn.emca." localSheetId="55" hidden="1">{"emca",#N/A,FALSE,"EMCA"}</definedName>
    <definedName name="wrn.emca." localSheetId="56" hidden="1">{"emca",#N/A,FALSE,"EMCA"}</definedName>
    <definedName name="wrn.emca." localSheetId="59" hidden="1">{"emca",#N/A,FALSE,"EMCA"}</definedName>
    <definedName name="wrn.emca." localSheetId="62" hidden="1">{"emca",#N/A,FALSE,"EMCA"}</definedName>
    <definedName name="wrn.emca." localSheetId="78" hidden="1">{"emca",#N/A,FALSE,"EMCA"}</definedName>
    <definedName name="wrn.emca." localSheetId="79" hidden="1">{"emca",#N/A,FALSE,"EMCA"}</definedName>
    <definedName name="wrn.emca." localSheetId="80" hidden="1">{"emca",#N/A,FALSE,"EMCA"}</definedName>
    <definedName name="wrn.emca." localSheetId="83" hidden="1">{"emca",#N/A,FALSE,"EMCA"}</definedName>
    <definedName name="wrn.emca." localSheetId="86" hidden="1">{"emca",#N/A,FALSE,"EMCA"}</definedName>
    <definedName name="wrn.emca." localSheetId="44" hidden="1">{"emca",#N/A,FALSE,"EMCA"}</definedName>
    <definedName name="wrn.emca." localSheetId="46" hidden="1">{"emca",#N/A,FALSE,"EMCA"}</definedName>
    <definedName name="wrn.emca." localSheetId="37" hidden="1">{"emca",#N/A,FALSE,"EMCA"}</definedName>
    <definedName name="wrn.emca." localSheetId="38" hidden="1">{"emca",#N/A,FALSE,"EMCA"}</definedName>
    <definedName name="wrn.emca." localSheetId="40" hidden="1">{"emca",#N/A,FALSE,"EMCA"}</definedName>
    <definedName name="wrn.emca." localSheetId="23" hidden="1">{"emca",#N/A,FALSE,"EMCA"}</definedName>
    <definedName name="wrn.emca." localSheetId="24" hidden="1">{"emca",#N/A,FALSE,"EMCA"}</definedName>
    <definedName name="wrn.emca." localSheetId="25" hidden="1">{"emca",#N/A,FALSE,"EMCA"}</definedName>
    <definedName name="wrn.emca." localSheetId="26" hidden="1">{"emca",#N/A,FALSE,"EMCA"}</definedName>
    <definedName name="wrn.emca." localSheetId="27" hidden="1">{"emca",#N/A,FALSE,"EMCA"}</definedName>
    <definedName name="wrn.emca." localSheetId="28" hidden="1">{"emca",#N/A,FALSE,"EMCA"}</definedName>
    <definedName name="wrn.emca." localSheetId="33" hidden="1">{"emca",#N/A,FALSE,"EMCA"}</definedName>
    <definedName name="wrn.emca." localSheetId="35" hidden="1">{"emca",#N/A,FALSE,"EMCA"}</definedName>
    <definedName name="wrn.emca." localSheetId="41" hidden="1">{"emca",#N/A,FALSE,"EMCA"}</definedName>
    <definedName name="wrn.emca." localSheetId="43" hidden="1">{"emca",#N/A,FALSE,"EMCA"}</definedName>
    <definedName name="wrn.emca." localSheetId="87" hidden="1">{"emca",#N/A,FALSE,"EMCA"}</definedName>
    <definedName name="wrn.emca." hidden="1">{"emca",#N/A,FALSE,"EMCA"}</definedName>
    <definedName name="wrn.epma." localSheetId="187" hidden="1">{"epma",#N/A,FALSE,"EPMA"}</definedName>
    <definedName name="wrn.epma." localSheetId="188" hidden="1">{"epma",#N/A,FALSE,"EPMA"}</definedName>
    <definedName name="wrn.epma." localSheetId="7" hidden="1">{"epma",#N/A,FALSE,"EPMA"}</definedName>
    <definedName name="wrn.epma." localSheetId="8" hidden="1">{"epma",#N/A,FALSE,"EPMA"}</definedName>
    <definedName name="wrn.epma." localSheetId="9" hidden="1">{"epma",#N/A,FALSE,"EPMA"}</definedName>
    <definedName name="wrn.epma." localSheetId="10" hidden="1">{"epma",#N/A,FALSE,"EPMA"}</definedName>
    <definedName name="wrn.epma." localSheetId="11" hidden="1">{"epma",#N/A,FALSE,"EPMA"}</definedName>
    <definedName name="wrn.epma." localSheetId="12" hidden="1">{"epma",#N/A,FALSE,"EPMA"}</definedName>
    <definedName name="wrn.epma." localSheetId="13" hidden="1">{"epma",#N/A,FALSE,"EPMA"}</definedName>
    <definedName name="wrn.epma." localSheetId="14" hidden="1">{"epma",#N/A,FALSE,"EPMA"}</definedName>
    <definedName name="wrn.epma." localSheetId="15" hidden="1">{"epma",#N/A,FALSE,"EPMA"}</definedName>
    <definedName name="wrn.epma." localSheetId="17" hidden="1">{"epma",#N/A,FALSE,"EPMA"}</definedName>
    <definedName name="wrn.epma." localSheetId="18" hidden="1">{"epma",#N/A,FALSE,"EPMA"}</definedName>
    <definedName name="wrn.epma." localSheetId="19" hidden="1">{"epma",#N/A,FALSE,"EPMA"}</definedName>
    <definedName name="wrn.epma." localSheetId="20" hidden="1">{"epma",#N/A,FALSE,"EPMA"}</definedName>
    <definedName name="wrn.epma." localSheetId="21" hidden="1">{"epma",#N/A,FALSE,"EPMA"}</definedName>
    <definedName name="wrn.epma." localSheetId="22" hidden="1">{"epma",#N/A,FALSE,"EPMA"}</definedName>
    <definedName name="wrn.epma." localSheetId="29" hidden="1">{"epma",#N/A,FALSE,"EPMA"}</definedName>
    <definedName name="wrn.epma." localSheetId="32" hidden="1">{"epma",#N/A,FALSE,"EPMA"}</definedName>
    <definedName name="wrn.epma." localSheetId="34" hidden="1">{"epma",#N/A,FALSE,"EPMA"}</definedName>
    <definedName name="wrn.epma." localSheetId="36" hidden="1">{"epma",#N/A,FALSE,"EPMA"}</definedName>
    <definedName name="wrn.epma." localSheetId="39" hidden="1">{"epma",#N/A,FALSE,"EPMA"}</definedName>
    <definedName name="wrn.epma." localSheetId="45" hidden="1">{"epma",#N/A,FALSE,"EPMA"}</definedName>
    <definedName name="wrn.epma." localSheetId="54" hidden="1">{"epma",#N/A,FALSE,"EPMA"}</definedName>
    <definedName name="wrn.epma." localSheetId="55" hidden="1">{"epma",#N/A,FALSE,"EPMA"}</definedName>
    <definedName name="wrn.epma." localSheetId="56" hidden="1">{"epma",#N/A,FALSE,"EPMA"}</definedName>
    <definedName name="wrn.epma." localSheetId="59" hidden="1">{"epma",#N/A,FALSE,"EPMA"}</definedName>
    <definedName name="wrn.epma." localSheetId="62" hidden="1">{"epma",#N/A,FALSE,"EPMA"}</definedName>
    <definedName name="wrn.epma." localSheetId="78" hidden="1">{"epma",#N/A,FALSE,"EPMA"}</definedName>
    <definedName name="wrn.epma." localSheetId="79" hidden="1">{"epma",#N/A,FALSE,"EPMA"}</definedName>
    <definedName name="wrn.epma." localSheetId="80" hidden="1">{"epma",#N/A,FALSE,"EPMA"}</definedName>
    <definedName name="wrn.epma." localSheetId="83" hidden="1">{"epma",#N/A,FALSE,"EPMA"}</definedName>
    <definedName name="wrn.epma." localSheetId="86" hidden="1">{"epma",#N/A,FALSE,"EPMA"}</definedName>
    <definedName name="wrn.epma." localSheetId="44" hidden="1">{"epma",#N/A,FALSE,"EPMA"}</definedName>
    <definedName name="wrn.epma." localSheetId="46" hidden="1">{"epma",#N/A,FALSE,"EPMA"}</definedName>
    <definedName name="wrn.epma." localSheetId="37" hidden="1">{"epma",#N/A,FALSE,"EPMA"}</definedName>
    <definedName name="wrn.epma." localSheetId="38" hidden="1">{"epma",#N/A,FALSE,"EPMA"}</definedName>
    <definedName name="wrn.epma." localSheetId="40" hidden="1">{"epma",#N/A,FALSE,"EPMA"}</definedName>
    <definedName name="wrn.epma." localSheetId="23" hidden="1">{"epma",#N/A,FALSE,"EPMA"}</definedName>
    <definedName name="wrn.epma." localSheetId="24" hidden="1">{"epma",#N/A,FALSE,"EPMA"}</definedName>
    <definedName name="wrn.epma." localSheetId="25" hidden="1">{"epma",#N/A,FALSE,"EPMA"}</definedName>
    <definedName name="wrn.epma." localSheetId="26" hidden="1">{"epma",#N/A,FALSE,"EPMA"}</definedName>
    <definedName name="wrn.epma." localSheetId="27" hidden="1">{"epma",#N/A,FALSE,"EPMA"}</definedName>
    <definedName name="wrn.epma." localSheetId="28" hidden="1">{"epma",#N/A,FALSE,"EPMA"}</definedName>
    <definedName name="wrn.epma." localSheetId="33" hidden="1">{"epma",#N/A,FALSE,"EPMA"}</definedName>
    <definedName name="wrn.epma." localSheetId="35" hidden="1">{"epma",#N/A,FALSE,"EPMA"}</definedName>
    <definedName name="wrn.epma." localSheetId="41" hidden="1">{"epma",#N/A,FALSE,"EPMA"}</definedName>
    <definedName name="wrn.epma." localSheetId="43" hidden="1">{"epma",#N/A,FALSE,"EPMA"}</definedName>
    <definedName name="wrn.epma." localSheetId="87" hidden="1">{"epma",#N/A,FALSE,"EPMA"}</definedName>
    <definedName name="wrn.epma." hidden="1">{"epma",#N/A,FALSE,"EPMA"}</definedName>
    <definedName name="wrn.INGRESOS._.DOLARES." localSheetId="7" hidden="1">{"INGRESOS DOLARES",#N/A,FALSE,"informes"}</definedName>
    <definedName name="wrn.INGRESOS._.DOLARES." localSheetId="8" hidden="1">{"INGRESOS DOLARES",#N/A,FALSE,"informes"}</definedName>
    <definedName name="wrn.INGRESOS._.DOLARES." localSheetId="9" hidden="1">{"INGRESOS DOLARES",#N/A,FALSE,"informes"}</definedName>
    <definedName name="wrn.INGRESOS._.DOLARES." localSheetId="10" hidden="1">{"INGRESOS DOLARES",#N/A,FALSE,"informes"}</definedName>
    <definedName name="wrn.INGRESOS._.DOLARES." localSheetId="11" hidden="1">{"INGRESOS DOLARES",#N/A,FALSE,"informes"}</definedName>
    <definedName name="wrn.INGRESOS._.DOLARES." localSheetId="12" hidden="1">{"INGRESOS DOLARES",#N/A,FALSE,"informes"}</definedName>
    <definedName name="wrn.INGRESOS._.DOLARES." localSheetId="13" hidden="1">{"INGRESOS DOLARES",#N/A,FALSE,"informes"}</definedName>
    <definedName name="wrn.INGRESOS._.DOLARES." localSheetId="14" hidden="1">{"INGRESOS DOLARES",#N/A,FALSE,"informes"}</definedName>
    <definedName name="wrn.INGRESOS._.DOLARES." localSheetId="15" hidden="1">{"INGRESOS DOLARES",#N/A,FALSE,"informes"}</definedName>
    <definedName name="wrn.INGRESOS._.DOLARES." localSheetId="17" hidden="1">{"INGRESOS DOLARES",#N/A,FALSE,"informes"}</definedName>
    <definedName name="wrn.INGRESOS._.DOLARES." localSheetId="18" hidden="1">{"INGRESOS DOLARES",#N/A,FALSE,"informes"}</definedName>
    <definedName name="wrn.INGRESOS._.DOLARES." localSheetId="19" hidden="1">{"INGRESOS DOLARES",#N/A,FALSE,"informes"}</definedName>
    <definedName name="wrn.INGRESOS._.DOLARES." localSheetId="20" hidden="1">{"INGRESOS DOLARES",#N/A,FALSE,"informes"}</definedName>
    <definedName name="wrn.INGRESOS._.DOLARES." localSheetId="21" hidden="1">{"INGRESOS DOLARES",#N/A,FALSE,"informes"}</definedName>
    <definedName name="wrn.INGRESOS._.DOLARES." localSheetId="22" hidden="1">{"INGRESOS DOLARES",#N/A,FALSE,"informes"}</definedName>
    <definedName name="wrn.INGRESOS._.DOLARES." localSheetId="29" hidden="1">{"INGRESOS DOLARES",#N/A,FALSE,"informes"}</definedName>
    <definedName name="wrn.INGRESOS._.DOLARES." localSheetId="32" hidden="1">{"INGRESOS DOLARES",#N/A,FALSE,"informes"}</definedName>
    <definedName name="wrn.INGRESOS._.DOLARES." localSheetId="34" hidden="1">{"INGRESOS DOLARES",#N/A,FALSE,"informes"}</definedName>
    <definedName name="wrn.INGRESOS._.DOLARES." localSheetId="36" hidden="1">{"INGRESOS DOLARES",#N/A,FALSE,"informes"}</definedName>
    <definedName name="wrn.INGRESOS._.DOLARES." localSheetId="39" hidden="1">{"INGRESOS DOLARES",#N/A,FALSE,"informes"}</definedName>
    <definedName name="wrn.INGRESOS._.DOLARES." localSheetId="45" hidden="1">{"INGRESOS DOLARES",#N/A,FALSE,"informes"}</definedName>
    <definedName name="wrn.INGRESOS._.DOLARES." localSheetId="54" hidden="1">{"INGRESOS DOLARES",#N/A,FALSE,"informes"}</definedName>
    <definedName name="wrn.INGRESOS._.DOLARES." localSheetId="55" hidden="1">{"INGRESOS DOLARES",#N/A,FALSE,"informes"}</definedName>
    <definedName name="wrn.INGRESOS._.DOLARES." localSheetId="56" hidden="1">{"INGRESOS DOLARES",#N/A,FALSE,"informes"}</definedName>
    <definedName name="wrn.INGRESOS._.DOLARES." localSheetId="59" hidden="1">{"INGRESOS DOLARES",#N/A,FALSE,"informes"}</definedName>
    <definedName name="wrn.INGRESOS._.DOLARES." localSheetId="62" hidden="1">{"INGRESOS DOLARES",#N/A,FALSE,"informes"}</definedName>
    <definedName name="wrn.INGRESOS._.DOLARES." localSheetId="78" hidden="1">{"INGRESOS DOLARES",#N/A,FALSE,"informes"}</definedName>
    <definedName name="wrn.INGRESOS._.DOLARES." localSheetId="79" hidden="1">{"INGRESOS DOLARES",#N/A,FALSE,"informes"}</definedName>
    <definedName name="wrn.INGRESOS._.DOLARES." localSheetId="80" hidden="1">{"INGRESOS DOLARES",#N/A,FALSE,"informes"}</definedName>
    <definedName name="wrn.INGRESOS._.DOLARES." localSheetId="83" hidden="1">{"INGRESOS DOLARES",#N/A,FALSE,"informes"}</definedName>
    <definedName name="wrn.INGRESOS._.DOLARES." localSheetId="86" hidden="1">{"INGRESOS DOLARES",#N/A,FALSE,"informes"}</definedName>
    <definedName name="wrn.INGRESOS._.DOLARES." localSheetId="46" hidden="1">{"INGRESOS DOLARES",#N/A,FALSE,"informes"}</definedName>
    <definedName name="wrn.INGRESOS._.DOLARES." localSheetId="37" hidden="1">{"INGRESOS DOLARES",#N/A,FALSE,"informes"}</definedName>
    <definedName name="wrn.INGRESOS._.DOLARES." localSheetId="38" hidden="1">{"INGRESOS DOLARES",#N/A,FALSE,"informes"}</definedName>
    <definedName name="wrn.INGRESOS._.DOLARES." localSheetId="40" hidden="1">{"INGRESOS DOLARES",#N/A,FALSE,"informes"}</definedName>
    <definedName name="wrn.INGRESOS._.DOLARES." localSheetId="23" hidden="1">{"INGRESOS DOLARES",#N/A,FALSE,"informes"}</definedName>
    <definedName name="wrn.INGRESOS._.DOLARES." localSheetId="24" hidden="1">{"INGRESOS DOLARES",#N/A,FALSE,"informes"}</definedName>
    <definedName name="wrn.INGRESOS._.DOLARES." localSheetId="25" hidden="1">{"INGRESOS DOLARES",#N/A,FALSE,"informes"}</definedName>
    <definedName name="wrn.INGRESOS._.DOLARES." localSheetId="26" hidden="1">{"INGRESOS DOLARES",#N/A,FALSE,"informes"}</definedName>
    <definedName name="wrn.INGRESOS._.DOLARES." localSheetId="27" hidden="1">{"INGRESOS DOLARES",#N/A,FALSE,"informes"}</definedName>
    <definedName name="wrn.INGRESOS._.DOLARES." localSheetId="28" hidden="1">{"INGRESOS DOLARES",#N/A,FALSE,"informes"}</definedName>
    <definedName name="wrn.INGRESOS._.DOLARES." localSheetId="33" hidden="1">{"INGRESOS DOLARES",#N/A,FALSE,"informes"}</definedName>
    <definedName name="wrn.INGRESOS._.DOLARES." localSheetId="35" hidden="1">{"INGRESOS DOLARES",#N/A,FALSE,"informes"}</definedName>
    <definedName name="wrn.INGRESOS._.DOLARES." localSheetId="41" hidden="1">{"INGRESOS DOLARES",#N/A,FALSE,"informes"}</definedName>
    <definedName name="wrn.INGRESOS._.DOLARES." localSheetId="43" hidden="1">{"INGRESOS DOLARES",#N/A,FALSE,"informes"}</definedName>
    <definedName name="wrn.INGRESOS._.DOLARES." localSheetId="87" hidden="1">{"INGRESOS DOLARES",#N/A,FALSE,"informes"}</definedName>
    <definedName name="wrn.INGRESOS._.DOLARES." hidden="1">{"INGRESOS DOLARES",#N/A,FALSE,"informes"}</definedName>
    <definedName name="wrn.INGRESOS._.PESOS." localSheetId="7" hidden="1">{#N/A,#N/A,FALSE,"informes"}</definedName>
    <definedName name="wrn.INGRESOS._.PESOS." localSheetId="8" hidden="1">{#N/A,#N/A,FALSE,"informes"}</definedName>
    <definedName name="wrn.INGRESOS._.PESOS." localSheetId="9" hidden="1">{#N/A,#N/A,FALSE,"informes"}</definedName>
    <definedName name="wrn.INGRESOS._.PESOS." localSheetId="10" hidden="1">{#N/A,#N/A,FALSE,"informes"}</definedName>
    <definedName name="wrn.INGRESOS._.PESOS." localSheetId="11" hidden="1">{#N/A,#N/A,FALSE,"informes"}</definedName>
    <definedName name="wrn.INGRESOS._.PESOS." localSheetId="12" hidden="1">{#N/A,#N/A,FALSE,"informes"}</definedName>
    <definedName name="wrn.INGRESOS._.PESOS." localSheetId="13" hidden="1">{#N/A,#N/A,FALSE,"informes"}</definedName>
    <definedName name="wrn.INGRESOS._.PESOS." localSheetId="14" hidden="1">{#N/A,#N/A,FALSE,"informes"}</definedName>
    <definedName name="wrn.INGRESOS._.PESOS." localSheetId="15" hidden="1">{#N/A,#N/A,FALSE,"informes"}</definedName>
    <definedName name="wrn.INGRESOS._.PESOS." localSheetId="17" hidden="1">{#N/A,#N/A,FALSE,"informes"}</definedName>
    <definedName name="wrn.INGRESOS._.PESOS." localSheetId="18" hidden="1">{#N/A,#N/A,FALSE,"informes"}</definedName>
    <definedName name="wrn.INGRESOS._.PESOS." localSheetId="19" hidden="1">{#N/A,#N/A,FALSE,"informes"}</definedName>
    <definedName name="wrn.INGRESOS._.PESOS." localSheetId="20" hidden="1">{#N/A,#N/A,FALSE,"informes"}</definedName>
    <definedName name="wrn.INGRESOS._.PESOS." localSheetId="21" hidden="1">{#N/A,#N/A,FALSE,"informes"}</definedName>
    <definedName name="wrn.INGRESOS._.PESOS." localSheetId="22" hidden="1">{#N/A,#N/A,FALSE,"informes"}</definedName>
    <definedName name="wrn.INGRESOS._.PESOS." localSheetId="29" hidden="1">{#N/A,#N/A,FALSE,"informes"}</definedName>
    <definedName name="wrn.INGRESOS._.PESOS." localSheetId="32" hidden="1">{#N/A,#N/A,FALSE,"informes"}</definedName>
    <definedName name="wrn.INGRESOS._.PESOS." localSheetId="34" hidden="1">{#N/A,#N/A,FALSE,"informes"}</definedName>
    <definedName name="wrn.INGRESOS._.PESOS." localSheetId="36" hidden="1">{#N/A,#N/A,FALSE,"informes"}</definedName>
    <definedName name="wrn.INGRESOS._.PESOS." localSheetId="39" hidden="1">{#N/A,#N/A,FALSE,"informes"}</definedName>
    <definedName name="wrn.INGRESOS._.PESOS." localSheetId="45" hidden="1">{#N/A,#N/A,FALSE,"informes"}</definedName>
    <definedName name="wrn.INGRESOS._.PESOS." localSheetId="54" hidden="1">{#N/A,#N/A,FALSE,"informes"}</definedName>
    <definedName name="wrn.INGRESOS._.PESOS." localSheetId="55" hidden="1">{#N/A,#N/A,FALSE,"informes"}</definedName>
    <definedName name="wrn.INGRESOS._.PESOS." localSheetId="56" hidden="1">{#N/A,#N/A,FALSE,"informes"}</definedName>
    <definedName name="wrn.INGRESOS._.PESOS." localSheetId="59" hidden="1">{#N/A,#N/A,FALSE,"informes"}</definedName>
    <definedName name="wrn.INGRESOS._.PESOS." localSheetId="62" hidden="1">{#N/A,#N/A,FALSE,"informes"}</definedName>
    <definedName name="wrn.INGRESOS._.PESOS." localSheetId="78" hidden="1">{#N/A,#N/A,FALSE,"informes"}</definedName>
    <definedName name="wrn.INGRESOS._.PESOS." localSheetId="79" hidden="1">{#N/A,#N/A,FALSE,"informes"}</definedName>
    <definedName name="wrn.INGRESOS._.PESOS." localSheetId="80" hidden="1">{#N/A,#N/A,FALSE,"informes"}</definedName>
    <definedName name="wrn.INGRESOS._.PESOS." localSheetId="83" hidden="1">{#N/A,#N/A,FALSE,"informes"}</definedName>
    <definedName name="wrn.INGRESOS._.PESOS." localSheetId="86" hidden="1">{#N/A,#N/A,FALSE,"informes"}</definedName>
    <definedName name="wrn.INGRESOS._.PESOS." localSheetId="46" hidden="1">{#N/A,#N/A,FALSE,"informes"}</definedName>
    <definedName name="wrn.INGRESOS._.PESOS." localSheetId="37" hidden="1">{#N/A,#N/A,FALSE,"informes"}</definedName>
    <definedName name="wrn.INGRESOS._.PESOS." localSheetId="38" hidden="1">{#N/A,#N/A,FALSE,"informes"}</definedName>
    <definedName name="wrn.INGRESOS._.PESOS." localSheetId="40" hidden="1">{#N/A,#N/A,FALSE,"informes"}</definedName>
    <definedName name="wrn.INGRESOS._.PESOS." localSheetId="23" hidden="1">{#N/A,#N/A,FALSE,"informes"}</definedName>
    <definedName name="wrn.INGRESOS._.PESOS." localSheetId="24" hidden="1">{#N/A,#N/A,FALSE,"informes"}</definedName>
    <definedName name="wrn.INGRESOS._.PESOS." localSheetId="25" hidden="1">{#N/A,#N/A,FALSE,"informes"}</definedName>
    <definedName name="wrn.INGRESOS._.PESOS." localSheetId="26" hidden="1">{#N/A,#N/A,FALSE,"informes"}</definedName>
    <definedName name="wrn.INGRESOS._.PESOS." localSheetId="27" hidden="1">{#N/A,#N/A,FALSE,"informes"}</definedName>
    <definedName name="wrn.INGRESOS._.PESOS." localSheetId="28" hidden="1">{#N/A,#N/A,FALSE,"informes"}</definedName>
    <definedName name="wrn.INGRESOS._.PESOS." localSheetId="33" hidden="1">{#N/A,#N/A,FALSE,"informes"}</definedName>
    <definedName name="wrn.INGRESOS._.PESOS." localSheetId="35" hidden="1">{#N/A,#N/A,FALSE,"informes"}</definedName>
    <definedName name="wrn.INGRESOS._.PESOS." localSheetId="41" hidden="1">{#N/A,#N/A,FALSE,"informes"}</definedName>
    <definedName name="wrn.INGRESOS._.PESOS." localSheetId="43" hidden="1">{#N/A,#N/A,FALSE,"informes"}</definedName>
    <definedName name="wrn.INGRESOS._.PESOS." localSheetId="87" hidden="1">{#N/A,#N/A,FALSE,"informes"}</definedName>
    <definedName name="wrn.INGRESOS._.PESOS." hidden="1">{#N/A,#N/A,FALSE,"informes"}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7" hidden="1">{"Original",#N/A,FALSE,"CENTBANK";"Original",#N/A,FALSE,"COMBANKS"}</definedName>
    <definedName name="wrn.original." localSheetId="8" hidden="1">{"Original",#N/A,FALSE,"CENTBANK";"Original",#N/A,FALSE,"COMBANKS"}</definedName>
    <definedName name="wrn.original." localSheetId="11" hidden="1">{"Original",#N/A,FALSE,"CENTBANK";"Original",#N/A,FALSE,"COMBANKS"}</definedName>
    <definedName name="wrn.original." localSheetId="12" hidden="1">{"Original",#N/A,FALSE,"CENTBANK";"Original",#N/A,FALSE,"COMBANKS"}</definedName>
    <definedName name="wrn.original." localSheetId="13" hidden="1">{"Original",#N/A,FALSE,"CENTBANK";"Original",#N/A,FALSE,"COMBANKS"}</definedName>
    <definedName name="wrn.original." localSheetId="14" hidden="1">{"Original",#N/A,FALSE,"CENTBANK";"Original",#N/A,FALSE,"COMBANKS"}</definedName>
    <definedName name="wrn.original." localSheetId="15" hidden="1">{"Original",#N/A,FALSE,"CENTBANK";"Original",#N/A,FALSE,"COMBANKS"}</definedName>
    <definedName name="wrn.original." localSheetId="16" hidden="1">{"Original",#N/A,FALSE,"CENTBANK";"Original",#N/A,FALSE,"COMBANKS"}</definedName>
    <definedName name="wrn.original." localSheetId="17" hidden="1">{"Original",#N/A,FALSE,"CENTBANK";"Original",#N/A,FALSE,"COMBANKS"}</definedName>
    <definedName name="wrn.original." localSheetId="18" hidden="1">{"Original",#N/A,FALSE,"CENTBANK";"Original",#N/A,FALSE,"COMBANKS"}</definedName>
    <definedName name="wrn.original." localSheetId="19" hidden="1">{"Original",#N/A,FALSE,"CENTBANK";"Original",#N/A,FALSE,"COMBANKS"}</definedName>
    <definedName name="wrn.original." localSheetId="20" hidden="1">{"Original",#N/A,FALSE,"CENTBANK";"Original",#N/A,FALSE,"COMBANKS"}</definedName>
    <definedName name="wrn.original." localSheetId="21" hidden="1">{"Original",#N/A,FALSE,"CENTBANK";"Original",#N/A,FALSE,"COMBANKS"}</definedName>
    <definedName name="wrn.original." localSheetId="22" hidden="1">{"Original",#N/A,FALSE,"CENTBANK";"Original",#N/A,FALSE,"COMBANKS"}</definedName>
    <definedName name="wrn.original." localSheetId="29" hidden="1">{"Original",#N/A,FALSE,"CENTBANK";"Original",#N/A,FALSE,"COMBANKS"}</definedName>
    <definedName name="wrn.original." localSheetId="32" hidden="1">{"Original",#N/A,FALSE,"CENTBANK";"Original",#N/A,FALSE,"COMBANKS"}</definedName>
    <definedName name="wrn.original." localSheetId="34" hidden="1">{"Original",#N/A,FALSE,"CENTBANK";"Original",#N/A,FALSE,"COMBANKS"}</definedName>
    <definedName name="wrn.original." localSheetId="36" hidden="1">{"Original",#N/A,FALSE,"CENTBANK";"Original",#N/A,FALSE,"COMBANKS"}</definedName>
    <definedName name="wrn.original." localSheetId="39" hidden="1">{"Original",#N/A,FALSE,"CENTBANK";"Original",#N/A,FALSE,"COMBANKS"}</definedName>
    <definedName name="wrn.original." localSheetId="45" hidden="1">{"Original",#N/A,FALSE,"CENTBANK";"Original",#N/A,FALSE,"COMBANKS"}</definedName>
    <definedName name="wrn.original." localSheetId="46" hidden="1">{"Original",#N/A,FALSE,"CENTBANK";"Original",#N/A,FALSE,"COMBANKS"}</definedName>
    <definedName name="wrn.original." localSheetId="37" hidden="1">{"Original",#N/A,FALSE,"CENTBANK";"Original",#N/A,FALSE,"COMBANKS"}</definedName>
    <definedName name="wrn.original." localSheetId="38" hidden="1">{"Original",#N/A,FALSE,"CENTBANK";"Original",#N/A,FALSE,"COMBANKS"}</definedName>
    <definedName name="wrn.original." localSheetId="40" hidden="1">{"Original",#N/A,FALSE,"CENTBANK";"Original",#N/A,FALSE,"COMBANKS"}</definedName>
    <definedName name="wrn.original." localSheetId="23" hidden="1">{"Original",#N/A,FALSE,"CENTBANK";"Original",#N/A,FALSE,"COMBANKS"}</definedName>
    <definedName name="wrn.original." localSheetId="24" hidden="1">{"Original",#N/A,FALSE,"CENTBANK";"Original",#N/A,FALSE,"COMBANKS"}</definedName>
    <definedName name="wrn.original." localSheetId="25" hidden="1">{"Original",#N/A,FALSE,"CENTBANK";"Original",#N/A,FALSE,"COMBANKS"}</definedName>
    <definedName name="wrn.original." localSheetId="26" hidden="1">{"Original",#N/A,FALSE,"CENTBANK";"Original",#N/A,FALSE,"COMBANKS"}</definedName>
    <definedName name="wrn.original." localSheetId="27" hidden="1">{"Original",#N/A,FALSE,"CENTBANK";"Original",#N/A,FALSE,"COMBANKS"}</definedName>
    <definedName name="wrn.original." localSheetId="28" hidden="1">{"Original",#N/A,FALSE,"CENTBANK";"Original",#N/A,FALSE,"COMBANKS"}</definedName>
    <definedName name="wrn.original." localSheetId="33" hidden="1">{"Original",#N/A,FALSE,"CENTBANK";"Original",#N/A,FALSE,"COMBANKS"}</definedName>
    <definedName name="wrn.original." localSheetId="35" hidden="1">{"Original",#N/A,FALSE,"CENTBANK";"Original",#N/A,FALSE,"COMBANKS"}</definedName>
    <definedName name="wrn.original." localSheetId="41" hidden="1">{"Original",#N/A,FALSE,"CENTBANK";"Original",#N/A,FALSE,"COMBANKS"}</definedName>
    <definedName name="wrn.original." localSheetId="43" hidden="1">{"Original",#N/A,FALSE,"CENTBANK";"Original",#N/A,FALSE,"COMBANKS"}</definedName>
    <definedName name="wrn.original." hidden="1">{"Original",#N/A,FALSE,"CENTBANK";"Original",#N/A,FALSE,"COMBANKS"}</definedName>
    <definedName name="wrn.PAGOS._.DOLARES." localSheetId="7" hidden="1">{"PAGOS DOLARES",#N/A,FALSE,"informes"}</definedName>
    <definedName name="wrn.PAGOS._.DOLARES." localSheetId="8" hidden="1">{"PAGOS DOLARES",#N/A,FALSE,"informes"}</definedName>
    <definedName name="wrn.PAGOS._.DOLARES." localSheetId="9" hidden="1">{"PAGOS DOLARES",#N/A,FALSE,"informes"}</definedName>
    <definedName name="wrn.PAGOS._.DOLARES." localSheetId="10" hidden="1">{"PAGOS DOLARES",#N/A,FALSE,"informes"}</definedName>
    <definedName name="wrn.PAGOS._.DOLARES." localSheetId="11" hidden="1">{"PAGOS DOLARES",#N/A,FALSE,"informes"}</definedName>
    <definedName name="wrn.PAGOS._.DOLARES." localSheetId="12" hidden="1">{"PAGOS DOLARES",#N/A,FALSE,"informes"}</definedName>
    <definedName name="wrn.PAGOS._.DOLARES." localSheetId="13" hidden="1">{"PAGOS DOLARES",#N/A,FALSE,"informes"}</definedName>
    <definedName name="wrn.PAGOS._.DOLARES." localSheetId="14" hidden="1">{"PAGOS DOLARES",#N/A,FALSE,"informes"}</definedName>
    <definedName name="wrn.PAGOS._.DOLARES." localSheetId="15" hidden="1">{"PAGOS DOLARES",#N/A,FALSE,"informes"}</definedName>
    <definedName name="wrn.PAGOS._.DOLARES." localSheetId="17" hidden="1">{"PAGOS DOLARES",#N/A,FALSE,"informes"}</definedName>
    <definedName name="wrn.PAGOS._.DOLARES." localSheetId="18" hidden="1">{"PAGOS DOLARES",#N/A,FALSE,"informes"}</definedName>
    <definedName name="wrn.PAGOS._.DOLARES." localSheetId="19" hidden="1">{"PAGOS DOLARES",#N/A,FALSE,"informes"}</definedName>
    <definedName name="wrn.PAGOS._.DOLARES." localSheetId="20" hidden="1">{"PAGOS DOLARES",#N/A,FALSE,"informes"}</definedName>
    <definedName name="wrn.PAGOS._.DOLARES." localSheetId="21" hidden="1">{"PAGOS DOLARES",#N/A,FALSE,"informes"}</definedName>
    <definedName name="wrn.PAGOS._.DOLARES." localSheetId="22" hidden="1">{"PAGOS DOLARES",#N/A,FALSE,"informes"}</definedName>
    <definedName name="wrn.PAGOS._.DOLARES." localSheetId="29" hidden="1">{"PAGOS DOLARES",#N/A,FALSE,"informes"}</definedName>
    <definedName name="wrn.PAGOS._.DOLARES." localSheetId="32" hidden="1">{"PAGOS DOLARES",#N/A,FALSE,"informes"}</definedName>
    <definedName name="wrn.PAGOS._.DOLARES." localSheetId="34" hidden="1">{"PAGOS DOLARES",#N/A,FALSE,"informes"}</definedName>
    <definedName name="wrn.PAGOS._.DOLARES." localSheetId="36" hidden="1">{"PAGOS DOLARES",#N/A,FALSE,"informes"}</definedName>
    <definedName name="wrn.PAGOS._.DOLARES." localSheetId="39" hidden="1">{"PAGOS DOLARES",#N/A,FALSE,"informes"}</definedName>
    <definedName name="wrn.PAGOS._.DOLARES." localSheetId="45" hidden="1">{"PAGOS DOLARES",#N/A,FALSE,"informes"}</definedName>
    <definedName name="wrn.PAGOS._.DOLARES." localSheetId="54" hidden="1">{"PAGOS DOLARES",#N/A,FALSE,"informes"}</definedName>
    <definedName name="wrn.PAGOS._.DOLARES." localSheetId="55" hidden="1">{"PAGOS DOLARES",#N/A,FALSE,"informes"}</definedName>
    <definedName name="wrn.PAGOS._.DOLARES." localSheetId="56" hidden="1">{"PAGOS DOLARES",#N/A,FALSE,"informes"}</definedName>
    <definedName name="wrn.PAGOS._.DOLARES." localSheetId="59" hidden="1">{"PAGOS DOLARES",#N/A,FALSE,"informes"}</definedName>
    <definedName name="wrn.PAGOS._.DOLARES." localSheetId="62" hidden="1">{"PAGOS DOLARES",#N/A,FALSE,"informes"}</definedName>
    <definedName name="wrn.PAGOS._.DOLARES." localSheetId="78" hidden="1">{"PAGOS DOLARES",#N/A,FALSE,"informes"}</definedName>
    <definedName name="wrn.PAGOS._.DOLARES." localSheetId="79" hidden="1">{"PAGOS DOLARES",#N/A,FALSE,"informes"}</definedName>
    <definedName name="wrn.PAGOS._.DOLARES." localSheetId="80" hidden="1">{"PAGOS DOLARES",#N/A,FALSE,"informes"}</definedName>
    <definedName name="wrn.PAGOS._.DOLARES." localSheetId="83" hidden="1">{"PAGOS DOLARES",#N/A,FALSE,"informes"}</definedName>
    <definedName name="wrn.PAGOS._.DOLARES." localSheetId="86" hidden="1">{"PAGOS DOLARES",#N/A,FALSE,"informes"}</definedName>
    <definedName name="wrn.PAGOS._.DOLARES." localSheetId="46" hidden="1">{"PAGOS DOLARES",#N/A,FALSE,"informes"}</definedName>
    <definedName name="wrn.PAGOS._.DOLARES." localSheetId="37" hidden="1">{"PAGOS DOLARES",#N/A,FALSE,"informes"}</definedName>
    <definedName name="wrn.PAGOS._.DOLARES." localSheetId="38" hidden="1">{"PAGOS DOLARES",#N/A,FALSE,"informes"}</definedName>
    <definedName name="wrn.PAGOS._.DOLARES." localSheetId="40" hidden="1">{"PAGOS DOLARES",#N/A,FALSE,"informes"}</definedName>
    <definedName name="wrn.PAGOS._.DOLARES." localSheetId="23" hidden="1">{"PAGOS DOLARES",#N/A,FALSE,"informes"}</definedName>
    <definedName name="wrn.PAGOS._.DOLARES." localSheetId="24" hidden="1">{"PAGOS DOLARES",#N/A,FALSE,"informes"}</definedName>
    <definedName name="wrn.PAGOS._.DOLARES." localSheetId="25" hidden="1">{"PAGOS DOLARES",#N/A,FALSE,"informes"}</definedName>
    <definedName name="wrn.PAGOS._.DOLARES." localSheetId="26" hidden="1">{"PAGOS DOLARES",#N/A,FALSE,"informes"}</definedName>
    <definedName name="wrn.PAGOS._.DOLARES." localSheetId="27" hidden="1">{"PAGOS DOLARES",#N/A,FALSE,"informes"}</definedName>
    <definedName name="wrn.PAGOS._.DOLARES." localSheetId="28" hidden="1">{"PAGOS DOLARES",#N/A,FALSE,"informes"}</definedName>
    <definedName name="wrn.PAGOS._.DOLARES." localSheetId="33" hidden="1">{"PAGOS DOLARES",#N/A,FALSE,"informes"}</definedName>
    <definedName name="wrn.PAGOS._.DOLARES." localSheetId="35" hidden="1">{"PAGOS DOLARES",#N/A,FALSE,"informes"}</definedName>
    <definedName name="wrn.PAGOS._.DOLARES." localSheetId="41" hidden="1">{"PAGOS DOLARES",#N/A,FALSE,"informes"}</definedName>
    <definedName name="wrn.PAGOS._.DOLARES." localSheetId="43" hidden="1">{"PAGOS DOLARES",#N/A,FALSE,"informes"}</definedName>
    <definedName name="wrn.PAGOS._.DOLARES." localSheetId="87" hidden="1">{"PAGOS DOLARES",#N/A,FALSE,"informes"}</definedName>
    <definedName name="wrn.PAGOS._.DOLARES." hidden="1">{"PAGOS DOLARES",#N/A,FALSE,"informes"}</definedName>
    <definedName name="wrn.PAGOS._.PESOS." localSheetId="7" hidden="1">{#N/A,#N/A,FALSE,"informes"}</definedName>
    <definedName name="wrn.PAGOS._.PESOS." localSheetId="8" hidden="1">{#N/A,#N/A,FALSE,"informes"}</definedName>
    <definedName name="wrn.PAGOS._.PESOS." localSheetId="9" hidden="1">{#N/A,#N/A,FALSE,"informes"}</definedName>
    <definedName name="wrn.PAGOS._.PESOS." localSheetId="10" hidden="1">{#N/A,#N/A,FALSE,"informes"}</definedName>
    <definedName name="wrn.PAGOS._.PESOS." localSheetId="11" hidden="1">{#N/A,#N/A,FALSE,"informes"}</definedName>
    <definedName name="wrn.PAGOS._.PESOS." localSheetId="12" hidden="1">{#N/A,#N/A,FALSE,"informes"}</definedName>
    <definedName name="wrn.PAGOS._.PESOS." localSheetId="13" hidden="1">{#N/A,#N/A,FALSE,"informes"}</definedName>
    <definedName name="wrn.PAGOS._.PESOS." localSheetId="14" hidden="1">{#N/A,#N/A,FALSE,"informes"}</definedName>
    <definedName name="wrn.PAGOS._.PESOS." localSheetId="15" hidden="1">{#N/A,#N/A,FALSE,"informes"}</definedName>
    <definedName name="wrn.PAGOS._.PESOS." localSheetId="17" hidden="1">{#N/A,#N/A,FALSE,"informes"}</definedName>
    <definedName name="wrn.PAGOS._.PESOS." localSheetId="18" hidden="1">{#N/A,#N/A,FALSE,"informes"}</definedName>
    <definedName name="wrn.PAGOS._.PESOS." localSheetId="19" hidden="1">{#N/A,#N/A,FALSE,"informes"}</definedName>
    <definedName name="wrn.PAGOS._.PESOS." localSheetId="20" hidden="1">{#N/A,#N/A,FALSE,"informes"}</definedName>
    <definedName name="wrn.PAGOS._.PESOS." localSheetId="21" hidden="1">{#N/A,#N/A,FALSE,"informes"}</definedName>
    <definedName name="wrn.PAGOS._.PESOS." localSheetId="22" hidden="1">{#N/A,#N/A,FALSE,"informes"}</definedName>
    <definedName name="wrn.PAGOS._.PESOS." localSheetId="29" hidden="1">{#N/A,#N/A,FALSE,"informes"}</definedName>
    <definedName name="wrn.PAGOS._.PESOS." localSheetId="32" hidden="1">{#N/A,#N/A,FALSE,"informes"}</definedName>
    <definedName name="wrn.PAGOS._.PESOS." localSheetId="34" hidden="1">{#N/A,#N/A,FALSE,"informes"}</definedName>
    <definedName name="wrn.PAGOS._.PESOS." localSheetId="36" hidden="1">{#N/A,#N/A,FALSE,"informes"}</definedName>
    <definedName name="wrn.PAGOS._.PESOS." localSheetId="39" hidden="1">{#N/A,#N/A,FALSE,"informes"}</definedName>
    <definedName name="wrn.PAGOS._.PESOS." localSheetId="45" hidden="1">{#N/A,#N/A,FALSE,"informes"}</definedName>
    <definedName name="wrn.PAGOS._.PESOS." localSheetId="54" hidden="1">{#N/A,#N/A,FALSE,"informes"}</definedName>
    <definedName name="wrn.PAGOS._.PESOS." localSheetId="55" hidden="1">{#N/A,#N/A,FALSE,"informes"}</definedName>
    <definedName name="wrn.PAGOS._.PESOS." localSheetId="56" hidden="1">{#N/A,#N/A,FALSE,"informes"}</definedName>
    <definedName name="wrn.PAGOS._.PESOS." localSheetId="59" hidden="1">{#N/A,#N/A,FALSE,"informes"}</definedName>
    <definedName name="wrn.PAGOS._.PESOS." localSheetId="62" hidden="1">{#N/A,#N/A,FALSE,"informes"}</definedName>
    <definedName name="wrn.PAGOS._.PESOS." localSheetId="78" hidden="1">{#N/A,#N/A,FALSE,"informes"}</definedName>
    <definedName name="wrn.PAGOS._.PESOS." localSheetId="79" hidden="1">{#N/A,#N/A,FALSE,"informes"}</definedName>
    <definedName name="wrn.PAGOS._.PESOS." localSheetId="80" hidden="1">{#N/A,#N/A,FALSE,"informes"}</definedName>
    <definedName name="wrn.PAGOS._.PESOS." localSheetId="83" hidden="1">{#N/A,#N/A,FALSE,"informes"}</definedName>
    <definedName name="wrn.PAGOS._.PESOS." localSheetId="86" hidden="1">{#N/A,#N/A,FALSE,"informes"}</definedName>
    <definedName name="wrn.PAGOS._.PESOS." localSheetId="46" hidden="1">{#N/A,#N/A,FALSE,"informes"}</definedName>
    <definedName name="wrn.PAGOS._.PESOS." localSheetId="37" hidden="1">{#N/A,#N/A,FALSE,"informes"}</definedName>
    <definedName name="wrn.PAGOS._.PESOS." localSheetId="38" hidden="1">{#N/A,#N/A,FALSE,"informes"}</definedName>
    <definedName name="wrn.PAGOS._.PESOS." localSheetId="40" hidden="1">{#N/A,#N/A,FALSE,"informes"}</definedName>
    <definedName name="wrn.PAGOS._.PESOS." localSheetId="23" hidden="1">{#N/A,#N/A,FALSE,"informes"}</definedName>
    <definedName name="wrn.PAGOS._.PESOS." localSheetId="24" hidden="1">{#N/A,#N/A,FALSE,"informes"}</definedName>
    <definedName name="wrn.PAGOS._.PESOS." localSheetId="25" hidden="1">{#N/A,#N/A,FALSE,"informes"}</definedName>
    <definedName name="wrn.PAGOS._.PESOS." localSheetId="26" hidden="1">{#N/A,#N/A,FALSE,"informes"}</definedName>
    <definedName name="wrn.PAGOS._.PESOS." localSheetId="27" hidden="1">{#N/A,#N/A,FALSE,"informes"}</definedName>
    <definedName name="wrn.PAGOS._.PESOS." localSheetId="28" hidden="1">{#N/A,#N/A,FALSE,"informes"}</definedName>
    <definedName name="wrn.PAGOS._.PESOS." localSheetId="33" hidden="1">{#N/A,#N/A,FALSE,"informes"}</definedName>
    <definedName name="wrn.PAGOS._.PESOS." localSheetId="35" hidden="1">{#N/A,#N/A,FALSE,"informes"}</definedName>
    <definedName name="wrn.PAGOS._.PESOS." localSheetId="41" hidden="1">{#N/A,#N/A,FALSE,"informes"}</definedName>
    <definedName name="wrn.PAGOS._.PESOS." localSheetId="43" hidden="1">{#N/A,#N/A,FALSE,"informes"}</definedName>
    <definedName name="wrn.PAGOS._.PESOS." localSheetId="87" hidden="1">{#N/A,#N/A,FALSE,"informes"}</definedName>
    <definedName name="wrn.PAGOS._.PESOS." hidden="1">{#N/A,#N/A,FALSE,"informes"}</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7" hidden="1">{#N/A,#N/A,FALSE,"PAC-REAL"}</definedName>
    <definedName name="wrn.SINDEC." localSheetId="8" hidden="1">{#N/A,#N/A,FALSE,"PAC-REAL"}</definedName>
    <definedName name="wrn.SINDEC." localSheetId="10" hidden="1">{#N/A,#N/A,FALSE,"PAC-REAL"}</definedName>
    <definedName name="wrn.SINDEC." localSheetId="11" hidden="1">{#N/A,#N/A,FALSE,"PAC-REAL"}</definedName>
    <definedName name="wrn.SINDEC." localSheetId="12" hidden="1">{#N/A,#N/A,FALSE,"PAC-REAL"}</definedName>
    <definedName name="wrn.SINDEC." localSheetId="13" hidden="1">{#N/A,#N/A,FALSE,"PAC-REAL"}</definedName>
    <definedName name="wrn.SINDEC." localSheetId="14" hidden="1">{#N/A,#N/A,FALSE,"PAC-REAL"}</definedName>
    <definedName name="wrn.SINDEC." localSheetId="15" hidden="1">{#N/A,#N/A,FALSE,"PAC-REAL"}</definedName>
    <definedName name="wrn.SINDEC." localSheetId="17" hidden="1">{#N/A,#N/A,FALSE,"PAC-REAL"}</definedName>
    <definedName name="wrn.SINDEC." localSheetId="18" hidden="1">{#N/A,#N/A,FALSE,"PAC-REAL"}</definedName>
    <definedName name="wrn.SINDEC." localSheetId="19" hidden="1">{#N/A,#N/A,FALSE,"PAC-REAL"}</definedName>
    <definedName name="wrn.SINDEC." localSheetId="20" hidden="1">{#N/A,#N/A,FALSE,"PAC-REAL"}</definedName>
    <definedName name="wrn.SINDEC." localSheetId="21" hidden="1">{#N/A,#N/A,FALSE,"PAC-REAL"}</definedName>
    <definedName name="wrn.SINDEC." localSheetId="22" hidden="1">{#N/A,#N/A,FALSE,"PAC-REAL"}</definedName>
    <definedName name="wrn.SINDEC." localSheetId="29" hidden="1">{#N/A,#N/A,FALSE,"PAC-REAL"}</definedName>
    <definedName name="wrn.SINDEC." localSheetId="32" hidden="1">{#N/A,#N/A,FALSE,"PAC-REAL"}</definedName>
    <definedName name="wrn.SINDEC." localSheetId="34" hidden="1">{#N/A,#N/A,FALSE,"PAC-REAL"}</definedName>
    <definedName name="wrn.SINDEC." localSheetId="36" hidden="1">{#N/A,#N/A,FALSE,"PAC-REAL"}</definedName>
    <definedName name="wrn.SINDEC." localSheetId="39" hidden="1">{#N/A,#N/A,FALSE,"PAC-REAL"}</definedName>
    <definedName name="wrn.SINDEC." localSheetId="45" hidden="1">{#N/A,#N/A,FALSE,"PAC-REAL"}</definedName>
    <definedName name="wrn.SINDEC." localSheetId="46" hidden="1">{#N/A,#N/A,FALSE,"PAC-REAL"}</definedName>
    <definedName name="wrn.SINDEC." localSheetId="37" hidden="1">{#N/A,#N/A,FALSE,"PAC-REAL"}</definedName>
    <definedName name="wrn.SINDEC." localSheetId="38" hidden="1">{#N/A,#N/A,FALSE,"PAC-REAL"}</definedName>
    <definedName name="wrn.SINDEC." localSheetId="40" hidden="1">{#N/A,#N/A,FALSE,"PAC-REAL"}</definedName>
    <definedName name="wrn.SINDEC." localSheetId="23" hidden="1">{#N/A,#N/A,FALSE,"PAC-REAL"}</definedName>
    <definedName name="wrn.SINDEC." localSheetId="24" hidden="1">{#N/A,#N/A,FALSE,"PAC-REAL"}</definedName>
    <definedName name="wrn.SINDEC." localSheetId="25" hidden="1">{#N/A,#N/A,FALSE,"PAC-REAL"}</definedName>
    <definedName name="wrn.SINDEC." localSheetId="26" hidden="1">{#N/A,#N/A,FALSE,"PAC-REAL"}</definedName>
    <definedName name="wrn.SINDEC." localSheetId="27" hidden="1">{#N/A,#N/A,FALSE,"PAC-REAL"}</definedName>
    <definedName name="wrn.SINDEC." localSheetId="28" hidden="1">{#N/A,#N/A,FALSE,"PAC-REAL"}</definedName>
    <definedName name="wrn.SINDEC." localSheetId="33" hidden="1">{#N/A,#N/A,FALSE,"PAC-REAL"}</definedName>
    <definedName name="wrn.SINDEC." localSheetId="35" hidden="1">{#N/A,#N/A,FALSE,"PAC-REAL"}</definedName>
    <definedName name="wrn.SINDEC." localSheetId="41" hidden="1">{#N/A,#N/A,FALSE,"PAC-REAL"}</definedName>
    <definedName name="wrn.SINDEC." localSheetId="43" hidden="1">{#N/A,#N/A,FALSE,"PAC-REAL"}</definedName>
    <definedName name="wrn.SINDEC." hidden="1">{#N/A,#N/A,FALSE,"PAC-REAL"}</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7" hidden="1">{"Staffreport",#N/A,FALSE,"CENTBANK";"Staffreport",#N/A,FALSE,"COMBANKS"}</definedName>
    <definedName name="wrn.staffreport." localSheetId="8" hidden="1">{"Staffreport",#N/A,FALSE,"CENTBANK";"Staffreport",#N/A,FALSE,"COMBANKS"}</definedName>
    <definedName name="wrn.staffreport." localSheetId="11" hidden="1">{"Staffreport",#N/A,FALSE,"CENTBANK";"Staffreport",#N/A,FALSE,"COMBANKS"}</definedName>
    <definedName name="wrn.staffreport." localSheetId="12" hidden="1">{"Staffreport",#N/A,FALSE,"CENTBANK";"Staffreport",#N/A,FALSE,"COMBANKS"}</definedName>
    <definedName name="wrn.staffreport." localSheetId="13" hidden="1">{"Staffreport",#N/A,FALSE,"CENTBANK";"Staffreport",#N/A,FALSE,"COMBANKS"}</definedName>
    <definedName name="wrn.staffreport." localSheetId="14" hidden="1">{"Staffreport",#N/A,FALSE,"CENTBANK";"Staffreport",#N/A,FALSE,"COMBANKS"}</definedName>
    <definedName name="wrn.staffreport." localSheetId="15" hidden="1">{"Staffreport",#N/A,FALSE,"CENTBANK";"Staffreport",#N/A,FALSE,"COMBANKS"}</definedName>
    <definedName name="wrn.staffreport." localSheetId="16" hidden="1">{"Staffreport",#N/A,FALSE,"CENTBANK";"Staffreport",#N/A,FALSE,"COMBANKS"}</definedName>
    <definedName name="wrn.staffreport." localSheetId="17" hidden="1">{"Staffreport",#N/A,FALSE,"CENTBANK";"Staffreport",#N/A,FALSE,"COMBANKS"}</definedName>
    <definedName name="wrn.staffreport." localSheetId="18" hidden="1">{"Staffreport",#N/A,FALSE,"CENTBANK";"Staffreport",#N/A,FALSE,"COMBANKS"}</definedName>
    <definedName name="wrn.staffreport." localSheetId="19" hidden="1">{"Staffreport",#N/A,FALSE,"CENTBANK";"Staffreport",#N/A,FALSE,"COMBANKS"}</definedName>
    <definedName name="wrn.staffreport." localSheetId="20" hidden="1">{"Staffreport",#N/A,FALSE,"CENTBANK";"Staffreport",#N/A,FALSE,"COMBANKS"}</definedName>
    <definedName name="wrn.staffreport." localSheetId="21" hidden="1">{"Staffreport",#N/A,FALSE,"CENTBANK";"Staffreport",#N/A,FALSE,"COMBANKS"}</definedName>
    <definedName name="wrn.staffreport." localSheetId="22" hidden="1">{"Staffreport",#N/A,FALSE,"CENTBANK";"Staffreport",#N/A,FALSE,"COMBANKS"}</definedName>
    <definedName name="wrn.staffreport." localSheetId="29" hidden="1">{"Staffreport",#N/A,FALSE,"CENTBANK";"Staffreport",#N/A,FALSE,"COMBANKS"}</definedName>
    <definedName name="wrn.staffreport." localSheetId="32" hidden="1">{"Staffreport",#N/A,FALSE,"CENTBANK";"Staffreport",#N/A,FALSE,"COMBANKS"}</definedName>
    <definedName name="wrn.staffreport." localSheetId="34" hidden="1">{"Staffreport",#N/A,FALSE,"CENTBANK";"Staffreport",#N/A,FALSE,"COMBANKS"}</definedName>
    <definedName name="wrn.staffreport." localSheetId="36" hidden="1">{"Staffreport",#N/A,FALSE,"CENTBANK";"Staffreport",#N/A,FALSE,"COMBANKS"}</definedName>
    <definedName name="wrn.staffreport." localSheetId="39" hidden="1">{"Staffreport",#N/A,FALSE,"CENTBANK";"Staffreport",#N/A,FALSE,"COMBANKS"}</definedName>
    <definedName name="wrn.staffreport." localSheetId="45" hidden="1">{"Staffreport",#N/A,FALSE,"CENTBANK";"Staffreport",#N/A,FALSE,"COMBANKS"}</definedName>
    <definedName name="wrn.staffreport." localSheetId="46" hidden="1">{"Staffreport",#N/A,FALSE,"CENTBANK";"Staffreport",#N/A,FALSE,"COMBANKS"}</definedName>
    <definedName name="wrn.staffreport." localSheetId="37" hidden="1">{"Staffreport",#N/A,FALSE,"CENTBANK";"Staffreport",#N/A,FALSE,"COMBANKS"}</definedName>
    <definedName name="wrn.staffreport." localSheetId="38" hidden="1">{"Staffreport",#N/A,FALSE,"CENTBANK";"Staffreport",#N/A,FALSE,"COMBANKS"}</definedName>
    <definedName name="wrn.staffreport." localSheetId="40" hidden="1">{"Staffreport",#N/A,FALSE,"CENTBANK";"Staffreport",#N/A,FALSE,"COMBANKS"}</definedName>
    <definedName name="wrn.staffreport." localSheetId="23" hidden="1">{"Staffreport",#N/A,FALSE,"CENTBANK";"Staffreport",#N/A,FALSE,"COMBANKS"}</definedName>
    <definedName name="wrn.staffreport." localSheetId="24" hidden="1">{"Staffreport",#N/A,FALSE,"CENTBANK";"Staffreport",#N/A,FALSE,"COMBANKS"}</definedName>
    <definedName name="wrn.staffreport." localSheetId="25" hidden="1">{"Staffreport",#N/A,FALSE,"CENTBANK";"Staffreport",#N/A,FALSE,"COMBANKS"}</definedName>
    <definedName name="wrn.staffreport." localSheetId="26" hidden="1">{"Staffreport",#N/A,FALSE,"CENTBANK";"Staffreport",#N/A,FALSE,"COMBANKS"}</definedName>
    <definedName name="wrn.staffreport." localSheetId="27" hidden="1">{"Staffreport",#N/A,FALSE,"CENTBANK";"Staffreport",#N/A,FALSE,"COMBANKS"}</definedName>
    <definedName name="wrn.staffreport." localSheetId="28" hidden="1">{"Staffreport",#N/A,FALSE,"CENTBANK";"Staffreport",#N/A,FALSE,"COMBANKS"}</definedName>
    <definedName name="wrn.staffreport." localSheetId="33" hidden="1">{"Staffreport",#N/A,FALSE,"CENTBANK";"Staffreport",#N/A,FALSE,"COMBANKS"}</definedName>
    <definedName name="wrn.staffreport." localSheetId="35" hidden="1">{"Staffreport",#N/A,FALSE,"CENTBANK";"Staffreport",#N/A,FALSE,"COMBANKS"}</definedName>
    <definedName name="wrn.staffreport." localSheetId="41" hidden="1">{"Staffreport",#N/A,FALSE,"CENTBANK";"Staffreport",#N/A,FALSE,"COMBANKS"}</definedName>
    <definedName name="wrn.staffreport." localSheetId="43" hidden="1">{"Staffreport",#N/A,FALSE,"CENTBANK";"Staffreport",#N/A,FALSE,"COMBANKS"}</definedName>
    <definedName name="wrn.staffreport." hidden="1">{"Staffreport",#N/A,FALSE,"CENTBANK";"Staffreport",#N/A,FALSE,"COMBANKS"}</definedName>
    <definedName name="wrn.TODOS." localSheetId="187" hidden="1">{"trimestre",#N/A,FALSE,"TRIMESTRE";"empresa",#N/A,FALSE,"xEMPRESA";"eaab",#N/A,FALSE,"EAAB";"epma",#N/A,FALSE,"EPMA";"emca",#N/A,FALSE,"EMCA"}</definedName>
    <definedName name="wrn.TODOS." localSheetId="188"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9" hidden="1">{"trimestre",#N/A,FALSE,"TRIMESTRE";"empresa",#N/A,FALSE,"xEMPRESA";"eaab",#N/A,FALSE,"EAAB";"epma",#N/A,FALSE,"EPMA";"emca",#N/A,FALSE,"EMCA"}</definedName>
    <definedName name="wrn.TODOS." localSheetId="10" hidden="1">{"trimestre",#N/A,FALSE,"TRIMESTRE";"empresa",#N/A,FALSE,"xEMPRESA";"eaab",#N/A,FALSE,"EAAB";"epma",#N/A,FALSE,"EPMA";"emca",#N/A,FALSE,"EMCA"}</definedName>
    <definedName name="wrn.TODOS." localSheetId="11" hidden="1">{"trimestre",#N/A,FALSE,"TRIMESTRE";"empresa",#N/A,FALSE,"xEMPRESA";"eaab",#N/A,FALSE,"EAAB";"epma",#N/A,FALSE,"EPMA";"emca",#N/A,FALSE,"EMCA"}</definedName>
    <definedName name="wrn.TODOS." localSheetId="12" hidden="1">{"trimestre",#N/A,FALSE,"TRIMESTRE";"empresa",#N/A,FALSE,"xEMPRESA";"eaab",#N/A,FALSE,"EAAB";"epma",#N/A,FALSE,"EPMA";"emca",#N/A,FALSE,"EMCA"}</definedName>
    <definedName name="wrn.TODOS." localSheetId="13" hidden="1">{"trimestre",#N/A,FALSE,"TRIMESTRE";"empresa",#N/A,FALSE,"xEMPRESA";"eaab",#N/A,FALSE,"EAAB";"epma",#N/A,FALSE,"EPMA";"emca",#N/A,FALSE,"EMCA"}</definedName>
    <definedName name="wrn.TODOS." localSheetId="14" hidden="1">{"trimestre",#N/A,FALSE,"TRIMESTRE";"empresa",#N/A,FALSE,"xEMPRESA";"eaab",#N/A,FALSE,"EAAB";"epma",#N/A,FALSE,"EPMA";"emca",#N/A,FALSE,"EMCA"}</definedName>
    <definedName name="wrn.TODOS." localSheetId="15" hidden="1">{"trimestre",#N/A,FALSE,"TRIMESTRE";"empresa",#N/A,FALSE,"xEMPRESA";"eaab",#N/A,FALSE,"EAAB";"epma",#N/A,FALSE,"EPMA";"emca",#N/A,FALSE,"EMCA"}</definedName>
    <definedName name="wrn.TODOS." localSheetId="17" hidden="1">{"trimestre",#N/A,FALSE,"TRIMESTRE";"empresa",#N/A,FALSE,"xEMPRESA";"eaab",#N/A,FALSE,"EAAB";"epma",#N/A,FALSE,"EPMA";"emca",#N/A,FALSE,"EMCA"}</definedName>
    <definedName name="wrn.TODOS." localSheetId="18"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localSheetId="20" hidden="1">{"trimestre",#N/A,FALSE,"TRIMESTRE";"empresa",#N/A,FALSE,"xEMPRESA";"eaab",#N/A,FALSE,"EAAB";"epma",#N/A,FALSE,"EPMA";"emca",#N/A,FALSE,"EMCA"}</definedName>
    <definedName name="wrn.TODOS." localSheetId="21" hidden="1">{"trimestre",#N/A,FALSE,"TRIMESTRE";"empresa",#N/A,FALSE,"xEMPRESA";"eaab",#N/A,FALSE,"EAAB";"epma",#N/A,FALSE,"EPMA";"emca",#N/A,FALSE,"EMCA"}</definedName>
    <definedName name="wrn.TODOS." localSheetId="22" hidden="1">{"trimestre",#N/A,FALSE,"TRIMESTRE";"empresa",#N/A,FALSE,"xEMPRESA";"eaab",#N/A,FALSE,"EAAB";"epma",#N/A,FALSE,"EPMA";"emca",#N/A,FALSE,"EMCA"}</definedName>
    <definedName name="wrn.TODOS." localSheetId="29" hidden="1">{"trimestre",#N/A,FALSE,"TRIMESTRE";"empresa",#N/A,FALSE,"xEMPRESA";"eaab",#N/A,FALSE,"EAAB";"epma",#N/A,FALSE,"EPMA";"emca",#N/A,FALSE,"EMCA"}</definedName>
    <definedName name="wrn.TODOS." localSheetId="32" hidden="1">{"trimestre",#N/A,FALSE,"TRIMESTRE";"empresa",#N/A,FALSE,"xEMPRESA";"eaab",#N/A,FALSE,"EAAB";"epma",#N/A,FALSE,"EPMA";"emca",#N/A,FALSE,"EMCA"}</definedName>
    <definedName name="wrn.TODOS." localSheetId="34" hidden="1">{"trimestre",#N/A,FALSE,"TRIMESTRE";"empresa",#N/A,FALSE,"xEMPRESA";"eaab",#N/A,FALSE,"EAAB";"epma",#N/A,FALSE,"EPMA";"emca",#N/A,FALSE,"EMCA"}</definedName>
    <definedName name="wrn.TODOS." localSheetId="36" hidden="1">{"trimestre",#N/A,FALSE,"TRIMESTRE";"empresa",#N/A,FALSE,"xEMPRESA";"eaab",#N/A,FALSE,"EAAB";"epma",#N/A,FALSE,"EPMA";"emca",#N/A,FALSE,"EMCA"}</definedName>
    <definedName name="wrn.TODOS." localSheetId="39" hidden="1">{"trimestre",#N/A,FALSE,"TRIMESTRE";"empresa",#N/A,FALSE,"xEMPRESA";"eaab",#N/A,FALSE,"EAAB";"epma",#N/A,FALSE,"EPMA";"emca",#N/A,FALSE,"EMCA"}</definedName>
    <definedName name="wrn.TODOS." localSheetId="45" hidden="1">{"trimestre",#N/A,FALSE,"TRIMESTRE";"empresa",#N/A,FALSE,"xEMPRESA";"eaab",#N/A,FALSE,"EAAB";"epma",#N/A,FALSE,"EPMA";"emca",#N/A,FALSE,"EMCA"}</definedName>
    <definedName name="wrn.TODOS." localSheetId="54" hidden="1">{"trimestre",#N/A,FALSE,"TRIMESTRE";"empresa",#N/A,FALSE,"xEMPRESA";"eaab",#N/A,FALSE,"EAAB";"epma",#N/A,FALSE,"EPMA";"emca",#N/A,FALSE,"EMCA"}</definedName>
    <definedName name="wrn.TODOS." localSheetId="55" hidden="1">{"trimestre",#N/A,FALSE,"TRIMESTRE";"empresa",#N/A,FALSE,"xEMPRESA";"eaab",#N/A,FALSE,"EAAB";"epma",#N/A,FALSE,"EPMA";"emca",#N/A,FALSE,"EMCA"}</definedName>
    <definedName name="wrn.TODOS." localSheetId="56" hidden="1">{"trimestre",#N/A,FALSE,"TRIMESTRE";"empresa",#N/A,FALSE,"xEMPRESA";"eaab",#N/A,FALSE,"EAAB";"epma",#N/A,FALSE,"EPMA";"emca",#N/A,FALSE,"EMCA"}</definedName>
    <definedName name="wrn.TODOS." localSheetId="59" hidden="1">{"trimestre",#N/A,FALSE,"TRIMESTRE";"empresa",#N/A,FALSE,"xEMPRESA";"eaab",#N/A,FALSE,"EAAB";"epma",#N/A,FALSE,"EPMA";"emca",#N/A,FALSE,"EMCA"}</definedName>
    <definedName name="wrn.TODOS." localSheetId="62" hidden="1">{"trimestre",#N/A,FALSE,"TRIMESTRE";"empresa",#N/A,FALSE,"xEMPRESA";"eaab",#N/A,FALSE,"EAAB";"epma",#N/A,FALSE,"EPMA";"emca",#N/A,FALSE,"EMCA"}</definedName>
    <definedName name="wrn.TODOS." localSheetId="78" hidden="1">{"trimestre",#N/A,FALSE,"TRIMESTRE";"empresa",#N/A,FALSE,"xEMPRESA";"eaab",#N/A,FALSE,"EAAB";"epma",#N/A,FALSE,"EPMA";"emca",#N/A,FALSE,"EMCA"}</definedName>
    <definedName name="wrn.TODOS." localSheetId="79" hidden="1">{"trimestre",#N/A,FALSE,"TRIMESTRE";"empresa",#N/A,FALSE,"xEMPRESA";"eaab",#N/A,FALSE,"EAAB";"epma",#N/A,FALSE,"EPMA";"emca",#N/A,FALSE,"EMCA"}</definedName>
    <definedName name="wrn.TODOS." localSheetId="80" hidden="1">{"trimestre",#N/A,FALSE,"TRIMESTRE";"empresa",#N/A,FALSE,"xEMPRESA";"eaab",#N/A,FALSE,"EAAB";"epma",#N/A,FALSE,"EPMA";"emca",#N/A,FALSE,"EMCA"}</definedName>
    <definedName name="wrn.TODOS." localSheetId="83" hidden="1">{"trimestre",#N/A,FALSE,"TRIMESTRE";"empresa",#N/A,FALSE,"xEMPRESA";"eaab",#N/A,FALSE,"EAAB";"epma",#N/A,FALSE,"EPMA";"emca",#N/A,FALSE,"EMCA"}</definedName>
    <definedName name="wrn.TODOS." localSheetId="86" hidden="1">{"trimestre",#N/A,FALSE,"TRIMESTRE";"empresa",#N/A,FALSE,"xEMPRESA";"eaab",#N/A,FALSE,"EAAB";"epma",#N/A,FALSE,"EPMA";"emca",#N/A,FALSE,"EMCA"}</definedName>
    <definedName name="wrn.TODOS." localSheetId="44" hidden="1">{"trimestre",#N/A,FALSE,"TRIMESTRE";"empresa",#N/A,FALSE,"xEMPRESA";"eaab",#N/A,FALSE,"EAAB";"epma",#N/A,FALSE,"EPMA";"emca",#N/A,FALSE,"EMCA"}</definedName>
    <definedName name="wrn.TODOS." localSheetId="46" hidden="1">{"trimestre",#N/A,FALSE,"TRIMESTRE";"empresa",#N/A,FALSE,"xEMPRESA";"eaab",#N/A,FALSE,"EAAB";"epma",#N/A,FALSE,"EPMA";"emca",#N/A,FALSE,"EMCA"}</definedName>
    <definedName name="wrn.TODOS." localSheetId="37" hidden="1">{"trimestre",#N/A,FALSE,"TRIMESTRE";"empresa",#N/A,FALSE,"xEMPRESA";"eaab",#N/A,FALSE,"EAAB";"epma",#N/A,FALSE,"EPMA";"emca",#N/A,FALSE,"EMCA"}</definedName>
    <definedName name="wrn.TODOS." localSheetId="38" hidden="1">{"trimestre",#N/A,FALSE,"TRIMESTRE";"empresa",#N/A,FALSE,"xEMPRESA";"eaab",#N/A,FALSE,"EAAB";"epma",#N/A,FALSE,"EPMA";"emca",#N/A,FALSE,"EMCA"}</definedName>
    <definedName name="wrn.TODOS." localSheetId="40" hidden="1">{"trimestre",#N/A,FALSE,"TRIMESTRE";"empresa",#N/A,FALSE,"xEMPRESA";"eaab",#N/A,FALSE,"EAAB";"epma",#N/A,FALSE,"EPMA";"emca",#N/A,FALSE,"EMCA"}</definedName>
    <definedName name="wrn.TODOS." localSheetId="23" hidden="1">{"trimestre",#N/A,FALSE,"TRIMESTRE";"empresa",#N/A,FALSE,"xEMPRESA";"eaab",#N/A,FALSE,"EAAB";"epma",#N/A,FALSE,"EPMA";"emca",#N/A,FALSE,"EMCA"}</definedName>
    <definedName name="wrn.TODOS." localSheetId="24" hidden="1">{"trimestre",#N/A,FALSE,"TRIMESTRE";"empresa",#N/A,FALSE,"xEMPRESA";"eaab",#N/A,FALSE,"EAAB";"epma",#N/A,FALSE,"EPMA";"emca",#N/A,FALSE,"EMCA"}</definedName>
    <definedName name="wrn.TODOS." localSheetId="25" hidden="1">{"trimestre",#N/A,FALSE,"TRIMESTRE";"empresa",#N/A,FALSE,"xEMPRESA";"eaab",#N/A,FALSE,"EAAB";"epma",#N/A,FALSE,"EPMA";"emca",#N/A,FALSE,"EMCA"}</definedName>
    <definedName name="wrn.TODOS." localSheetId="26" hidden="1">{"trimestre",#N/A,FALSE,"TRIMESTRE";"empresa",#N/A,FALSE,"xEMPRESA";"eaab",#N/A,FALSE,"EAAB";"epma",#N/A,FALSE,"EPMA";"emca",#N/A,FALSE,"EMCA"}</definedName>
    <definedName name="wrn.TODOS." localSheetId="27" hidden="1">{"trimestre",#N/A,FALSE,"TRIMESTRE";"empresa",#N/A,FALSE,"xEMPRESA";"eaab",#N/A,FALSE,"EAAB";"epma",#N/A,FALSE,"EPMA";"emca",#N/A,FALSE,"EMCA"}</definedName>
    <definedName name="wrn.TODOS." localSheetId="28" hidden="1">{"trimestre",#N/A,FALSE,"TRIMESTRE";"empresa",#N/A,FALSE,"xEMPRESA";"eaab",#N/A,FALSE,"EAAB";"epma",#N/A,FALSE,"EPMA";"emca",#N/A,FALSE,"EMCA"}</definedName>
    <definedName name="wrn.TODOS." localSheetId="33" hidden="1">{"trimestre",#N/A,FALSE,"TRIMESTRE";"empresa",#N/A,FALSE,"xEMPRESA";"eaab",#N/A,FALSE,"EAAB";"epma",#N/A,FALSE,"EPMA";"emca",#N/A,FALSE,"EMCA"}</definedName>
    <definedName name="wrn.TODOS." localSheetId="35" hidden="1">{"trimestre",#N/A,FALSE,"TRIMESTRE";"empresa",#N/A,FALSE,"xEMPRESA";"eaab",#N/A,FALSE,"EAAB";"epma",#N/A,FALSE,"EPMA";"emca",#N/A,FALSE,"EMCA"}</definedName>
    <definedName name="wrn.TODOS." localSheetId="41" hidden="1">{"trimestre",#N/A,FALSE,"TRIMESTRE";"empresa",#N/A,FALSE,"xEMPRESA";"eaab",#N/A,FALSE,"EAAB";"epma",#N/A,FALSE,"EPMA";"emca",#N/A,FALSE,"EMCA"}</definedName>
    <definedName name="wrn.TODOS." localSheetId="43" hidden="1">{"trimestre",#N/A,FALSE,"TRIMESTRE";"empresa",#N/A,FALSE,"xEMPRESA";"eaab",#N/A,FALSE,"EAAB";"epma",#N/A,FALSE,"EPMA";"emca",#N/A,FALSE,"EMCA"}</definedName>
    <definedName name="wrn.TODOS." localSheetId="87"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87" hidden="1">{"trimestre",#N/A,FALSE,"TRIMESTRE"}</definedName>
    <definedName name="wrn.trimestre." localSheetId="188" hidden="1">{"trimestre",#N/A,FALSE,"TRIMESTRE"}</definedName>
    <definedName name="wrn.trimestre." localSheetId="7" hidden="1">{"trimestre",#N/A,FALSE,"TRIMESTRE"}</definedName>
    <definedName name="wrn.trimestre." localSheetId="8" hidden="1">{"trimestre",#N/A,FALSE,"TRIMESTRE"}</definedName>
    <definedName name="wrn.trimestre." localSheetId="9" hidden="1">{"trimestre",#N/A,FALSE,"TRIMESTRE"}</definedName>
    <definedName name="wrn.trimestre." localSheetId="10" hidden="1">{"trimestre",#N/A,FALSE,"TRIMESTRE"}</definedName>
    <definedName name="wrn.trimestre." localSheetId="11" hidden="1">{"trimestre",#N/A,FALSE,"TRIMESTRE"}</definedName>
    <definedName name="wrn.trimestre." localSheetId="12" hidden="1">{"trimestre",#N/A,FALSE,"TRIMESTRE"}</definedName>
    <definedName name="wrn.trimestre." localSheetId="13" hidden="1">{"trimestre",#N/A,FALSE,"TRIMESTRE"}</definedName>
    <definedName name="wrn.trimestre." localSheetId="14" hidden="1">{"trimestre",#N/A,FALSE,"TRIMESTRE"}</definedName>
    <definedName name="wrn.trimestre." localSheetId="15" hidden="1">{"trimestre",#N/A,FALSE,"TRIMESTRE"}</definedName>
    <definedName name="wrn.trimestre." localSheetId="17" hidden="1">{"trimestre",#N/A,FALSE,"TRIMESTRE"}</definedName>
    <definedName name="wrn.trimestre." localSheetId="18" hidden="1">{"trimestre",#N/A,FALSE,"TRIMESTRE"}</definedName>
    <definedName name="wrn.trimestre." localSheetId="19" hidden="1">{"trimestre",#N/A,FALSE,"TRIMESTRE"}</definedName>
    <definedName name="wrn.trimestre." localSheetId="20" hidden="1">{"trimestre",#N/A,FALSE,"TRIMESTRE"}</definedName>
    <definedName name="wrn.trimestre." localSheetId="21" hidden="1">{"trimestre",#N/A,FALSE,"TRIMESTRE"}</definedName>
    <definedName name="wrn.trimestre." localSheetId="22" hidden="1">{"trimestre",#N/A,FALSE,"TRIMESTRE"}</definedName>
    <definedName name="wrn.trimestre." localSheetId="29" hidden="1">{"trimestre",#N/A,FALSE,"TRIMESTRE"}</definedName>
    <definedName name="wrn.trimestre." localSheetId="32" hidden="1">{"trimestre",#N/A,FALSE,"TRIMESTRE"}</definedName>
    <definedName name="wrn.trimestre." localSheetId="34" hidden="1">{"trimestre",#N/A,FALSE,"TRIMESTRE"}</definedName>
    <definedName name="wrn.trimestre." localSheetId="36" hidden="1">{"trimestre",#N/A,FALSE,"TRIMESTRE"}</definedName>
    <definedName name="wrn.trimestre." localSheetId="39" hidden="1">{"trimestre",#N/A,FALSE,"TRIMESTRE"}</definedName>
    <definedName name="wrn.trimestre." localSheetId="45" hidden="1">{"trimestre",#N/A,FALSE,"TRIMESTRE"}</definedName>
    <definedName name="wrn.trimestre." localSheetId="54" hidden="1">{"trimestre",#N/A,FALSE,"TRIMESTRE"}</definedName>
    <definedName name="wrn.trimestre." localSheetId="55" hidden="1">{"trimestre",#N/A,FALSE,"TRIMESTRE"}</definedName>
    <definedName name="wrn.trimestre." localSheetId="56" hidden="1">{"trimestre",#N/A,FALSE,"TRIMESTRE"}</definedName>
    <definedName name="wrn.trimestre." localSheetId="59" hidden="1">{"trimestre",#N/A,FALSE,"TRIMESTRE"}</definedName>
    <definedName name="wrn.trimestre." localSheetId="62" hidden="1">{"trimestre",#N/A,FALSE,"TRIMESTRE"}</definedName>
    <definedName name="wrn.trimestre." localSheetId="78" hidden="1">{"trimestre",#N/A,FALSE,"TRIMESTRE"}</definedName>
    <definedName name="wrn.trimestre." localSheetId="79" hidden="1">{"trimestre",#N/A,FALSE,"TRIMESTRE"}</definedName>
    <definedName name="wrn.trimestre." localSheetId="80" hidden="1">{"trimestre",#N/A,FALSE,"TRIMESTRE"}</definedName>
    <definedName name="wrn.trimestre." localSheetId="83" hidden="1">{"trimestre",#N/A,FALSE,"TRIMESTRE"}</definedName>
    <definedName name="wrn.trimestre." localSheetId="86" hidden="1">{"trimestre",#N/A,FALSE,"TRIMESTRE"}</definedName>
    <definedName name="wrn.trimestre." localSheetId="44" hidden="1">{"trimestre",#N/A,FALSE,"TRIMESTRE"}</definedName>
    <definedName name="wrn.trimestre." localSheetId="46" hidden="1">{"trimestre",#N/A,FALSE,"TRIMESTRE"}</definedName>
    <definedName name="wrn.trimestre." localSheetId="37" hidden="1">{"trimestre",#N/A,FALSE,"TRIMESTRE"}</definedName>
    <definedName name="wrn.trimestre." localSheetId="38" hidden="1">{"trimestre",#N/A,FALSE,"TRIMESTRE"}</definedName>
    <definedName name="wrn.trimestre." localSheetId="40" hidden="1">{"trimestre",#N/A,FALSE,"TRIMESTRE"}</definedName>
    <definedName name="wrn.trimestre." localSheetId="23" hidden="1">{"trimestre",#N/A,FALSE,"TRIMESTRE"}</definedName>
    <definedName name="wrn.trimestre." localSheetId="24" hidden="1">{"trimestre",#N/A,FALSE,"TRIMESTRE"}</definedName>
    <definedName name="wrn.trimestre." localSheetId="25" hidden="1">{"trimestre",#N/A,FALSE,"TRIMESTRE"}</definedName>
    <definedName name="wrn.trimestre." localSheetId="26" hidden="1">{"trimestre",#N/A,FALSE,"TRIMESTRE"}</definedName>
    <definedName name="wrn.trimestre." localSheetId="27" hidden="1">{"trimestre",#N/A,FALSE,"TRIMESTRE"}</definedName>
    <definedName name="wrn.trimestre." localSheetId="28" hidden="1">{"trimestre",#N/A,FALSE,"TRIMESTRE"}</definedName>
    <definedName name="wrn.trimestre." localSheetId="33" hidden="1">{"trimestre",#N/A,FALSE,"TRIMESTRE"}</definedName>
    <definedName name="wrn.trimestre." localSheetId="35" hidden="1">{"trimestre",#N/A,FALSE,"TRIMESTRE"}</definedName>
    <definedName name="wrn.trimestre." localSheetId="41" hidden="1">{"trimestre",#N/A,FALSE,"TRIMESTRE"}</definedName>
    <definedName name="wrn.trimestre." localSheetId="43" hidden="1">{"trimestre",#N/A,FALSE,"TRIMESTRE"}</definedName>
    <definedName name="wrn.trimestre." localSheetId="87" hidden="1">{"trimestre",#N/A,FALSE,"TRIMESTRE"}</definedName>
    <definedName name="wrn.trimestre." hidden="1">{"trimestre",#N/A,FALSE,"TRIMESTRE"}</definedName>
    <definedName name="wrn.xempresa." localSheetId="187" hidden="1">{"empresa",#N/A,FALSE,"xEMPRESA"}</definedName>
    <definedName name="wrn.xempresa." localSheetId="188" hidden="1">{"empresa",#N/A,FALSE,"xEMPRESA"}</definedName>
    <definedName name="wrn.xempresa." localSheetId="7" hidden="1">{"empresa",#N/A,FALSE,"xEMPRESA"}</definedName>
    <definedName name="wrn.xempresa." localSheetId="8" hidden="1">{"empresa",#N/A,FALSE,"xEMPRESA"}</definedName>
    <definedName name="wrn.xempresa." localSheetId="9" hidden="1">{"empresa",#N/A,FALSE,"xEMPRESA"}</definedName>
    <definedName name="wrn.xempresa." localSheetId="10" hidden="1">{"empresa",#N/A,FALSE,"xEMPRESA"}</definedName>
    <definedName name="wrn.xempresa." localSheetId="11" hidden="1">{"empresa",#N/A,FALSE,"xEMPRESA"}</definedName>
    <definedName name="wrn.xempresa." localSheetId="12" hidden="1">{"empresa",#N/A,FALSE,"xEMPRESA"}</definedName>
    <definedName name="wrn.xempresa." localSheetId="13" hidden="1">{"empresa",#N/A,FALSE,"xEMPRESA"}</definedName>
    <definedName name="wrn.xempresa." localSheetId="14" hidden="1">{"empresa",#N/A,FALSE,"xEMPRESA"}</definedName>
    <definedName name="wrn.xempresa." localSheetId="15" hidden="1">{"empresa",#N/A,FALSE,"xEMPRESA"}</definedName>
    <definedName name="wrn.xempresa." localSheetId="17" hidden="1">{"empresa",#N/A,FALSE,"xEMPRESA"}</definedName>
    <definedName name="wrn.xempresa." localSheetId="18" hidden="1">{"empresa",#N/A,FALSE,"xEMPRESA"}</definedName>
    <definedName name="wrn.xempresa." localSheetId="19" hidden="1">{"empresa",#N/A,FALSE,"xEMPRESA"}</definedName>
    <definedName name="wrn.xempresa." localSheetId="20" hidden="1">{"empresa",#N/A,FALSE,"xEMPRESA"}</definedName>
    <definedName name="wrn.xempresa." localSheetId="21" hidden="1">{"empresa",#N/A,FALSE,"xEMPRESA"}</definedName>
    <definedName name="wrn.xempresa." localSheetId="22" hidden="1">{"empresa",#N/A,FALSE,"xEMPRESA"}</definedName>
    <definedName name="wrn.xempresa." localSheetId="29" hidden="1">{"empresa",#N/A,FALSE,"xEMPRESA"}</definedName>
    <definedName name="wrn.xempresa." localSheetId="32" hidden="1">{"empresa",#N/A,FALSE,"xEMPRESA"}</definedName>
    <definedName name="wrn.xempresa." localSheetId="34" hidden="1">{"empresa",#N/A,FALSE,"xEMPRESA"}</definedName>
    <definedName name="wrn.xempresa." localSheetId="36" hidden="1">{"empresa",#N/A,FALSE,"xEMPRESA"}</definedName>
    <definedName name="wrn.xempresa." localSheetId="39" hidden="1">{"empresa",#N/A,FALSE,"xEMPRESA"}</definedName>
    <definedName name="wrn.xempresa." localSheetId="45" hidden="1">{"empresa",#N/A,FALSE,"xEMPRESA"}</definedName>
    <definedName name="wrn.xempresa." localSheetId="54" hidden="1">{"empresa",#N/A,FALSE,"xEMPRESA"}</definedName>
    <definedName name="wrn.xempresa." localSheetId="55" hidden="1">{"empresa",#N/A,FALSE,"xEMPRESA"}</definedName>
    <definedName name="wrn.xempresa." localSheetId="56" hidden="1">{"empresa",#N/A,FALSE,"xEMPRESA"}</definedName>
    <definedName name="wrn.xempresa." localSheetId="59" hidden="1">{"empresa",#N/A,FALSE,"xEMPRESA"}</definedName>
    <definedName name="wrn.xempresa." localSheetId="62" hidden="1">{"empresa",#N/A,FALSE,"xEMPRESA"}</definedName>
    <definedName name="wrn.xempresa." localSheetId="78" hidden="1">{"empresa",#N/A,FALSE,"xEMPRESA"}</definedName>
    <definedName name="wrn.xempresa." localSheetId="79" hidden="1">{"empresa",#N/A,FALSE,"xEMPRESA"}</definedName>
    <definedName name="wrn.xempresa." localSheetId="80" hidden="1">{"empresa",#N/A,FALSE,"xEMPRESA"}</definedName>
    <definedName name="wrn.xempresa." localSheetId="83" hidden="1">{"empresa",#N/A,FALSE,"xEMPRESA"}</definedName>
    <definedName name="wrn.xempresa." localSheetId="86" hidden="1">{"empresa",#N/A,FALSE,"xEMPRESA"}</definedName>
    <definedName name="wrn.xempresa." localSheetId="44" hidden="1">{"empresa",#N/A,FALSE,"xEMPRESA"}</definedName>
    <definedName name="wrn.xempresa." localSheetId="46" hidden="1">{"empresa",#N/A,FALSE,"xEMPRESA"}</definedName>
    <definedName name="wrn.xempresa." localSheetId="37" hidden="1">{"empresa",#N/A,FALSE,"xEMPRESA"}</definedName>
    <definedName name="wrn.xempresa." localSheetId="38" hidden="1">{"empresa",#N/A,FALSE,"xEMPRESA"}</definedName>
    <definedName name="wrn.xempresa." localSheetId="40" hidden="1">{"empresa",#N/A,FALSE,"xEMPRESA"}</definedName>
    <definedName name="wrn.xempresa." localSheetId="23" hidden="1">{"empresa",#N/A,FALSE,"xEMPRESA"}</definedName>
    <definedName name="wrn.xempresa." localSheetId="24" hidden="1">{"empresa",#N/A,FALSE,"xEMPRESA"}</definedName>
    <definedName name="wrn.xempresa." localSheetId="25" hidden="1">{"empresa",#N/A,FALSE,"xEMPRESA"}</definedName>
    <definedName name="wrn.xempresa." localSheetId="26" hidden="1">{"empresa",#N/A,FALSE,"xEMPRESA"}</definedName>
    <definedName name="wrn.xempresa." localSheetId="27" hidden="1">{"empresa",#N/A,FALSE,"xEMPRESA"}</definedName>
    <definedName name="wrn.xempresa." localSheetId="28" hidden="1">{"empresa",#N/A,FALSE,"xEMPRESA"}</definedName>
    <definedName name="wrn.xempresa." localSheetId="33" hidden="1">{"empresa",#N/A,FALSE,"xEMPRESA"}</definedName>
    <definedName name="wrn.xempresa." localSheetId="35" hidden="1">{"empresa",#N/A,FALSE,"xEMPRESA"}</definedName>
    <definedName name="wrn.xempresa." localSheetId="41" hidden="1">{"empresa",#N/A,FALSE,"xEMPRESA"}</definedName>
    <definedName name="wrn.xempresa." localSheetId="43" hidden="1">{"empresa",#N/A,FALSE,"xEMPRESA"}</definedName>
    <definedName name="wrn.xempresa." localSheetId="87" hidden="1">{"empresa",#N/A,FALSE,"xEMPRESA"}</definedName>
    <definedName name="wrn.xempresa." hidden="1">{"empresa",#N/A,FALSE,"xEMPRESA"}</definedName>
    <definedName name="wvu.ComparEneMar9697." localSheetId="18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8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7"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8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8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8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4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W" localSheetId="8" hidden="1">{"'1999'!$A$1:$F$66"}</definedName>
    <definedName name="WWWW" localSheetId="17" hidden="1">{"'1999'!$A$1:$F$66"}</definedName>
    <definedName name="WWWW" localSheetId="18" hidden="1">{"'1999'!$A$1:$F$66"}</definedName>
    <definedName name="WWWW" localSheetId="19" hidden="1">{"'1999'!$A$1:$F$66"}</definedName>
    <definedName name="WWWW" localSheetId="20" hidden="1">{"'1999'!$A$1:$F$66"}</definedName>
    <definedName name="WWWW" localSheetId="21" hidden="1">{"'1999'!$A$1:$F$66"}</definedName>
    <definedName name="WWWW" localSheetId="22" hidden="1">{"'1999'!$A$1:$F$66"}</definedName>
    <definedName name="WWWW" localSheetId="29" hidden="1">{"'1999'!$A$1:$F$66"}</definedName>
    <definedName name="WWWW" localSheetId="46" hidden="1">{"'1999'!$A$1:$F$66"}</definedName>
    <definedName name="WWWW" localSheetId="23" hidden="1">{"'1999'!$A$1:$F$66"}</definedName>
    <definedName name="WWWW" localSheetId="24" hidden="1">{"'1999'!$A$1:$F$66"}</definedName>
    <definedName name="WWWW" localSheetId="25" hidden="1">{"'1999'!$A$1:$F$66"}</definedName>
    <definedName name="WWWW" localSheetId="26" hidden="1">{"'1999'!$A$1:$F$66"}</definedName>
    <definedName name="WWWW" localSheetId="27" hidden="1">{"'1999'!$A$1:$F$66"}</definedName>
    <definedName name="WWWW" localSheetId="28" hidden="1">{"'1999'!$A$1:$F$66"}</definedName>
    <definedName name="WWWW" hidden="1">{"'1999'!$A$1:$F$66"}</definedName>
    <definedName name="x" localSheetId="7">#REF!</definedName>
    <definedName name="x" localSheetId="22">#REF!</definedName>
    <definedName name="x" localSheetId="45">#REF!</definedName>
    <definedName name="X" localSheetId="46">#REF!</definedName>
    <definedName name="x" localSheetId="41">#REF!</definedName>
    <definedName name="x" localSheetId="43">#REF!</definedName>
    <definedName name="x">#REF!</definedName>
    <definedName name="xcdsc" localSheetId="8" hidden="1">{"'1999'!$A$1:$F$66"}</definedName>
    <definedName name="xcdsc" localSheetId="17" hidden="1">{"'1999'!$A$1:$F$66"}</definedName>
    <definedName name="xcdsc" localSheetId="18" hidden="1">{"'1999'!$A$1:$F$66"}</definedName>
    <definedName name="xcdsc" localSheetId="19" hidden="1">{"'1999'!$A$1:$F$66"}</definedName>
    <definedName name="xcdsc" localSheetId="20" hidden="1">{"'1999'!$A$1:$F$66"}</definedName>
    <definedName name="xcdsc" localSheetId="21" hidden="1">{"'1999'!$A$1:$F$66"}</definedName>
    <definedName name="xcdsc" localSheetId="22" hidden="1">{"'1999'!$A$1:$F$66"}</definedName>
    <definedName name="xcdsc" localSheetId="29" hidden="1">{"'1999'!$A$1:$F$66"}</definedName>
    <definedName name="xcdsc" localSheetId="46" hidden="1">{"'1999'!$A$1:$F$66"}</definedName>
    <definedName name="xcdsc" localSheetId="23" hidden="1">{"'1999'!$A$1:$F$66"}</definedName>
    <definedName name="xcdsc" localSheetId="24" hidden="1">{"'1999'!$A$1:$F$66"}</definedName>
    <definedName name="xcdsc" localSheetId="25" hidden="1">{"'1999'!$A$1:$F$66"}</definedName>
    <definedName name="xcdsc" localSheetId="26" hidden="1">{"'1999'!$A$1:$F$66"}</definedName>
    <definedName name="xcdsc" localSheetId="27" hidden="1">{"'1999'!$A$1:$F$66"}</definedName>
    <definedName name="xcdsc" localSheetId="28" hidden="1">{"'1999'!$A$1:$F$66"}</definedName>
    <definedName name="xcdsc" hidden="1">{"'1999'!$A$1:$F$66"}</definedName>
    <definedName name="xd" localSheetId="8" hidden="1">{"'1999'!$A$1:$F$66"}</definedName>
    <definedName name="xd" localSheetId="17" hidden="1">{"'1999'!$A$1:$F$66"}</definedName>
    <definedName name="xd" localSheetId="18" hidden="1">{"'1999'!$A$1:$F$66"}</definedName>
    <definedName name="xd" localSheetId="19" hidden="1">{"'1999'!$A$1:$F$66"}</definedName>
    <definedName name="xd" localSheetId="20" hidden="1">{"'1999'!$A$1:$F$66"}</definedName>
    <definedName name="xd" localSheetId="21" hidden="1">{"'1999'!$A$1:$F$66"}</definedName>
    <definedName name="xd" localSheetId="22" hidden="1">{"'1999'!$A$1:$F$66"}</definedName>
    <definedName name="xd" localSheetId="29" hidden="1">{"'1999'!$A$1:$F$66"}</definedName>
    <definedName name="xd" localSheetId="46" hidden="1">{"'1999'!$A$1:$F$66"}</definedName>
    <definedName name="xd" localSheetId="23" hidden="1">{"'1999'!$A$1:$F$66"}</definedName>
    <definedName name="xd" localSheetId="24" hidden="1">{"'1999'!$A$1:$F$66"}</definedName>
    <definedName name="xd" localSheetId="25" hidden="1">{"'1999'!$A$1:$F$66"}</definedName>
    <definedName name="xd" localSheetId="26" hidden="1">{"'1999'!$A$1:$F$66"}</definedName>
    <definedName name="xd" localSheetId="27" hidden="1">{"'1999'!$A$1:$F$66"}</definedName>
    <definedName name="xd" localSheetId="28" hidden="1">{"'1999'!$A$1:$F$66"}</definedName>
    <definedName name="xd" hidden="1">{"'1999'!$A$1:$F$66"}</definedName>
    <definedName name="XDFSDFDF" localSheetId="8" hidden="1">{"'1999'!$A$1:$F$66"}</definedName>
    <definedName name="XDFSDFDF" localSheetId="17" hidden="1">{"'1999'!$A$1:$F$66"}</definedName>
    <definedName name="XDFSDFDF" localSheetId="18" hidden="1">{"'1999'!$A$1:$F$66"}</definedName>
    <definedName name="XDFSDFDF" localSheetId="19" hidden="1">{"'1999'!$A$1:$F$66"}</definedName>
    <definedName name="XDFSDFDF" localSheetId="20" hidden="1">{"'1999'!$A$1:$F$66"}</definedName>
    <definedName name="XDFSDFDF" localSheetId="21" hidden="1">{"'1999'!$A$1:$F$66"}</definedName>
    <definedName name="XDFSDFDF" localSheetId="22" hidden="1">{"'1999'!$A$1:$F$66"}</definedName>
    <definedName name="XDFSDFDF" localSheetId="29" hidden="1">{"'1999'!$A$1:$F$66"}</definedName>
    <definedName name="XDFSDFDF" localSheetId="46" hidden="1">{"'1999'!$A$1:$F$66"}</definedName>
    <definedName name="XDFSDFDF" localSheetId="23" hidden="1">{"'1999'!$A$1:$F$66"}</definedName>
    <definedName name="XDFSDFDF" localSheetId="24" hidden="1">{"'1999'!$A$1:$F$66"}</definedName>
    <definedName name="XDFSDFDF" localSheetId="25" hidden="1">{"'1999'!$A$1:$F$66"}</definedName>
    <definedName name="XDFSDFDF" localSheetId="26" hidden="1">{"'1999'!$A$1:$F$66"}</definedName>
    <definedName name="XDFSDFDF" localSheetId="27" hidden="1">{"'1999'!$A$1:$F$66"}</definedName>
    <definedName name="XDFSDFDF" localSheetId="28" hidden="1">{"'1999'!$A$1:$F$66"}</definedName>
    <definedName name="XDFSDFDF" hidden="1">{"'1999'!$A$1:$F$66"}</definedName>
    <definedName name="XIT" localSheetId="7" hidden="1">{"PAGOS DOLARES",#N/A,FALSE,"informes"}</definedName>
    <definedName name="XIT" localSheetId="8" hidden="1">{"PAGOS DOLARES",#N/A,FALSE,"informes"}</definedName>
    <definedName name="XIT" localSheetId="10" hidden="1">{"PAGOS DOLARES",#N/A,FALSE,"informes"}</definedName>
    <definedName name="XIT" localSheetId="11" hidden="1">{"PAGOS DOLARES",#N/A,FALSE,"informes"}</definedName>
    <definedName name="XIT" localSheetId="12" hidden="1">{"PAGOS DOLARES",#N/A,FALSE,"informes"}</definedName>
    <definedName name="XIT" localSheetId="13" hidden="1">{"PAGOS DOLARES",#N/A,FALSE,"informes"}</definedName>
    <definedName name="XIT" localSheetId="14" hidden="1">{"PAGOS DOLARES",#N/A,FALSE,"informes"}</definedName>
    <definedName name="XIT" localSheetId="15" hidden="1">{"PAGOS DOLARES",#N/A,FALSE,"informes"}</definedName>
    <definedName name="XIT" localSheetId="17" hidden="1">{"PAGOS DOLARES",#N/A,FALSE,"informes"}</definedName>
    <definedName name="XIT" localSheetId="18" hidden="1">{"PAGOS DOLARES",#N/A,FALSE,"informes"}</definedName>
    <definedName name="XIT" localSheetId="19" hidden="1">{"PAGOS DOLARES",#N/A,FALSE,"informes"}</definedName>
    <definedName name="XIT" localSheetId="20" hidden="1">{"PAGOS DOLARES",#N/A,FALSE,"informes"}</definedName>
    <definedName name="XIT" localSheetId="21" hidden="1">{"PAGOS DOLARES",#N/A,FALSE,"informes"}</definedName>
    <definedName name="XIT" localSheetId="22" hidden="1">{"PAGOS DOLARES",#N/A,FALSE,"informes"}</definedName>
    <definedName name="XIT" localSheetId="29" hidden="1">{"PAGOS DOLARES",#N/A,FALSE,"informes"}</definedName>
    <definedName name="XIT" localSheetId="32" hidden="1">{"PAGOS DOLARES",#N/A,FALSE,"informes"}</definedName>
    <definedName name="XIT" localSheetId="34" hidden="1">{"PAGOS DOLARES",#N/A,FALSE,"informes"}</definedName>
    <definedName name="XIT" localSheetId="36" hidden="1">{"PAGOS DOLARES",#N/A,FALSE,"informes"}</definedName>
    <definedName name="XIT" localSheetId="39" hidden="1">{"PAGOS DOLARES",#N/A,FALSE,"informes"}</definedName>
    <definedName name="XIT" localSheetId="45" hidden="1">{"PAGOS DOLARES",#N/A,FALSE,"informes"}</definedName>
    <definedName name="XIT" localSheetId="46" hidden="1">{"PAGOS DOLARES",#N/A,FALSE,"informes"}</definedName>
    <definedName name="XIT" localSheetId="37" hidden="1">{"PAGOS DOLARES",#N/A,FALSE,"informes"}</definedName>
    <definedName name="XIT" localSheetId="38" hidden="1">{"PAGOS DOLARES",#N/A,FALSE,"informes"}</definedName>
    <definedName name="XIT" localSheetId="40" hidden="1">{"PAGOS DOLARES",#N/A,FALSE,"informes"}</definedName>
    <definedName name="XIT" localSheetId="23" hidden="1">{"PAGOS DOLARES",#N/A,FALSE,"informes"}</definedName>
    <definedName name="XIT" localSheetId="24" hidden="1">{"PAGOS DOLARES",#N/A,FALSE,"informes"}</definedName>
    <definedName name="XIT" localSheetId="25" hidden="1">{"PAGOS DOLARES",#N/A,FALSE,"informes"}</definedName>
    <definedName name="XIT" localSheetId="26" hidden="1">{"PAGOS DOLARES",#N/A,FALSE,"informes"}</definedName>
    <definedName name="XIT" localSheetId="27" hidden="1">{"PAGOS DOLARES",#N/A,FALSE,"informes"}</definedName>
    <definedName name="XIT" localSheetId="28" hidden="1">{"PAGOS DOLARES",#N/A,FALSE,"informes"}</definedName>
    <definedName name="XIT" localSheetId="33" hidden="1">{"PAGOS DOLARES",#N/A,FALSE,"informes"}</definedName>
    <definedName name="XIT" localSheetId="35" hidden="1">{"PAGOS DOLARES",#N/A,FALSE,"informes"}</definedName>
    <definedName name="XIT" localSheetId="41" hidden="1">{"PAGOS DOLARES",#N/A,FALSE,"informes"}</definedName>
    <definedName name="XIT" localSheetId="43" hidden="1">{"PAGOS DOLARES",#N/A,FALSE,"informes"}</definedName>
    <definedName name="XIT" hidden="1">{"PAGOS DOLARES",#N/A,FALSE,"informes"}</definedName>
    <definedName name="xsdc" localSheetId="8" hidden="1">{"'1999'!$A$1:$F$66"}</definedName>
    <definedName name="xsdc" localSheetId="17" hidden="1">{"'1999'!$A$1:$F$66"}</definedName>
    <definedName name="xsdc" localSheetId="18" hidden="1">{"'1999'!$A$1:$F$66"}</definedName>
    <definedName name="xsdc" localSheetId="19" hidden="1">{"'1999'!$A$1:$F$66"}</definedName>
    <definedName name="xsdc" localSheetId="20" hidden="1">{"'1999'!$A$1:$F$66"}</definedName>
    <definedName name="xsdc" localSheetId="21" hidden="1">{"'1999'!$A$1:$F$66"}</definedName>
    <definedName name="xsdc" localSheetId="22" hidden="1">{"'1999'!$A$1:$F$66"}</definedName>
    <definedName name="xsdc" localSheetId="29" hidden="1">{"'1999'!$A$1:$F$66"}</definedName>
    <definedName name="xsdc" localSheetId="46" hidden="1">{"'1999'!$A$1:$F$66"}</definedName>
    <definedName name="xsdc" localSheetId="23" hidden="1">{"'1999'!$A$1:$F$66"}</definedName>
    <definedName name="xsdc" localSheetId="24" hidden="1">{"'1999'!$A$1:$F$66"}</definedName>
    <definedName name="xsdc" localSheetId="25" hidden="1">{"'1999'!$A$1:$F$66"}</definedName>
    <definedName name="xsdc" localSheetId="26" hidden="1">{"'1999'!$A$1:$F$66"}</definedName>
    <definedName name="xsdc" localSheetId="27" hidden="1">{"'1999'!$A$1:$F$66"}</definedName>
    <definedName name="xsdc" localSheetId="28" hidden="1">{"'1999'!$A$1:$F$66"}</definedName>
    <definedName name="xsdc" hidden="1">{"'1999'!$A$1:$F$66"}</definedName>
    <definedName name="XXX" localSheetId="7" hidden="1">{"epma",#N/A,FALSE,"EPMA"}</definedName>
    <definedName name="XXX" localSheetId="8" hidden="1">{"epma",#N/A,FALSE,"EPMA"}</definedName>
    <definedName name="XXX" localSheetId="9" hidden="1">{"epma",#N/A,FALSE,"EPMA"}</definedName>
    <definedName name="XXX" localSheetId="10" hidden="1">{"epma",#N/A,FALSE,"EPMA"}</definedName>
    <definedName name="XXX" localSheetId="11" hidden="1">{"epma",#N/A,FALSE,"EPMA"}</definedName>
    <definedName name="XXX" localSheetId="12" hidden="1">{"epma",#N/A,FALSE,"EPMA"}</definedName>
    <definedName name="XXX" localSheetId="13" hidden="1">{"epma",#N/A,FALSE,"EPMA"}</definedName>
    <definedName name="XXX" localSheetId="14" hidden="1">{"epma",#N/A,FALSE,"EPMA"}</definedName>
    <definedName name="XXX" localSheetId="15" hidden="1">{"epma",#N/A,FALSE,"EPMA"}</definedName>
    <definedName name="XXX" localSheetId="17" hidden="1">{"epma",#N/A,FALSE,"EPMA"}</definedName>
    <definedName name="XXX" localSheetId="18" hidden="1">{"epma",#N/A,FALSE,"EPMA"}</definedName>
    <definedName name="XXX" localSheetId="19" hidden="1">{"epma",#N/A,FALSE,"EPMA"}</definedName>
    <definedName name="XXX" localSheetId="20" hidden="1">{"epma",#N/A,FALSE,"EPMA"}</definedName>
    <definedName name="XXX" localSheetId="21" hidden="1">{"epma",#N/A,FALSE,"EPMA"}</definedName>
    <definedName name="XXX" localSheetId="22" hidden="1">{"epma",#N/A,FALSE,"EPMA"}</definedName>
    <definedName name="XXX" localSheetId="29" hidden="1">{"epma",#N/A,FALSE,"EPMA"}</definedName>
    <definedName name="XXX" localSheetId="32" hidden="1">{"epma",#N/A,FALSE,"EPMA"}</definedName>
    <definedName name="XXX" localSheetId="34" hidden="1">{"epma",#N/A,FALSE,"EPMA"}</definedName>
    <definedName name="XXX" localSheetId="36" hidden="1">{"epma",#N/A,FALSE,"EPMA"}</definedName>
    <definedName name="XXX" localSheetId="39" hidden="1">{"epma",#N/A,FALSE,"EPMA"}</definedName>
    <definedName name="XXX" localSheetId="45" hidden="1">{"epma",#N/A,FALSE,"EPMA"}</definedName>
    <definedName name="XXX" localSheetId="54" hidden="1">{"epma",#N/A,FALSE,"EPMA"}</definedName>
    <definedName name="XXX" localSheetId="55" hidden="1">{"epma",#N/A,FALSE,"EPMA"}</definedName>
    <definedName name="XXX" localSheetId="56" hidden="1">{"epma",#N/A,FALSE,"EPMA"}</definedName>
    <definedName name="XXX" localSheetId="59" hidden="1">{"epma",#N/A,FALSE,"EPMA"}</definedName>
    <definedName name="XXX" localSheetId="62" hidden="1">{"epma",#N/A,FALSE,"EPMA"}</definedName>
    <definedName name="XXX" localSheetId="78" hidden="1">{"epma",#N/A,FALSE,"EPMA"}</definedName>
    <definedName name="XXX" localSheetId="79" hidden="1">{"epma",#N/A,FALSE,"EPMA"}</definedName>
    <definedName name="XXX" localSheetId="80" hidden="1">{"epma",#N/A,FALSE,"EPMA"}</definedName>
    <definedName name="XXX" localSheetId="83" hidden="1">{"epma",#N/A,FALSE,"EPMA"}</definedName>
    <definedName name="XXX" localSheetId="86" hidden="1">{"epma",#N/A,FALSE,"EPMA"}</definedName>
    <definedName name="XXX" localSheetId="46" hidden="1">{"epma",#N/A,FALSE,"EPMA"}</definedName>
    <definedName name="XXX" localSheetId="37" hidden="1">{"epma",#N/A,FALSE,"EPMA"}</definedName>
    <definedName name="XXX" localSheetId="38" hidden="1">{"epma",#N/A,FALSE,"EPMA"}</definedName>
    <definedName name="XXX" localSheetId="40" hidden="1">{"epma",#N/A,FALSE,"EPMA"}</definedName>
    <definedName name="XXX" localSheetId="23" hidden="1">{"epma",#N/A,FALSE,"EPMA"}</definedName>
    <definedName name="XXX" localSheetId="24" hidden="1">{"epma",#N/A,FALSE,"EPMA"}</definedName>
    <definedName name="XXX" localSheetId="25" hidden="1">{"epma",#N/A,FALSE,"EPMA"}</definedName>
    <definedName name="XXX" localSheetId="26" hidden="1">{"epma",#N/A,FALSE,"EPMA"}</definedName>
    <definedName name="XXX" localSheetId="27" hidden="1">{"epma",#N/A,FALSE,"EPMA"}</definedName>
    <definedName name="XXX" localSheetId="28" hidden="1">{"epma",#N/A,FALSE,"EPMA"}</definedName>
    <definedName name="XXX" localSheetId="33" hidden="1">{"epma",#N/A,FALSE,"EPMA"}</definedName>
    <definedName name="XXX" localSheetId="35" hidden="1">{"epma",#N/A,FALSE,"EPMA"}</definedName>
    <definedName name="XXX" localSheetId="41" hidden="1">{"epma",#N/A,FALSE,"EPMA"}</definedName>
    <definedName name="XXX" localSheetId="43" hidden="1">{"epma",#N/A,FALSE,"EPMA"}</definedName>
    <definedName name="XXX" localSheetId="87" hidden="1">{"epma",#N/A,FALSE,"EPMA"}</definedName>
    <definedName name="XXX" hidden="1">{"epma",#N/A,FALSE,"EPMA"}</definedName>
    <definedName name="xxxb" localSheetId="7" hidden="1">{"INGRESOS DOLARES",#N/A,FALSE,"informes"}</definedName>
    <definedName name="xxxb" localSheetId="8" hidden="1">{"INGRESOS DOLARES",#N/A,FALSE,"informes"}</definedName>
    <definedName name="xxxb" localSheetId="10" hidden="1">{"INGRESOS DOLARES",#N/A,FALSE,"informes"}</definedName>
    <definedName name="xxxb" localSheetId="11" hidden="1">{"INGRESOS DOLARES",#N/A,FALSE,"informes"}</definedName>
    <definedName name="xxxb" localSheetId="12" hidden="1">{"INGRESOS DOLARES",#N/A,FALSE,"informes"}</definedName>
    <definedName name="xxxb" localSheetId="13" hidden="1">{"INGRESOS DOLARES",#N/A,FALSE,"informes"}</definedName>
    <definedName name="xxxb" localSheetId="14" hidden="1">{"INGRESOS DOLARES",#N/A,FALSE,"informes"}</definedName>
    <definedName name="xxxb" localSheetId="15" hidden="1">{"INGRESOS DOLARES",#N/A,FALSE,"informes"}</definedName>
    <definedName name="xxxb" localSheetId="17" hidden="1">{"INGRESOS DOLARES",#N/A,FALSE,"informes"}</definedName>
    <definedName name="xxxb" localSheetId="18" hidden="1">{"INGRESOS DOLARES",#N/A,FALSE,"informes"}</definedName>
    <definedName name="xxxb" localSheetId="19" hidden="1">{"INGRESOS DOLARES",#N/A,FALSE,"informes"}</definedName>
    <definedName name="xxxb" localSheetId="20" hidden="1">{"INGRESOS DOLARES",#N/A,FALSE,"informes"}</definedName>
    <definedName name="xxxb" localSheetId="21" hidden="1">{"INGRESOS DOLARES",#N/A,FALSE,"informes"}</definedName>
    <definedName name="xxxb" localSheetId="22" hidden="1">{"INGRESOS DOLARES",#N/A,FALSE,"informes"}</definedName>
    <definedName name="xxxb" localSheetId="29" hidden="1">{"INGRESOS DOLARES",#N/A,FALSE,"informes"}</definedName>
    <definedName name="xxxb" localSheetId="32" hidden="1">{"INGRESOS DOLARES",#N/A,FALSE,"informes"}</definedName>
    <definedName name="xxxb" localSheetId="34" hidden="1">{"INGRESOS DOLARES",#N/A,FALSE,"informes"}</definedName>
    <definedName name="xxxb" localSheetId="36" hidden="1">{"INGRESOS DOLARES",#N/A,FALSE,"informes"}</definedName>
    <definedName name="xxxb" localSheetId="39" hidden="1">{"INGRESOS DOLARES",#N/A,FALSE,"informes"}</definedName>
    <definedName name="xxxb" localSheetId="45" hidden="1">{"INGRESOS DOLARES",#N/A,FALSE,"informes"}</definedName>
    <definedName name="xxxb" localSheetId="46" hidden="1">{"INGRESOS DOLARES",#N/A,FALSE,"informes"}</definedName>
    <definedName name="xxxb" localSheetId="37" hidden="1">{"INGRESOS DOLARES",#N/A,FALSE,"informes"}</definedName>
    <definedName name="xxxb" localSheetId="38" hidden="1">{"INGRESOS DOLARES",#N/A,FALSE,"informes"}</definedName>
    <definedName name="xxxb" localSheetId="40" hidden="1">{"INGRESOS DOLARES",#N/A,FALSE,"informes"}</definedName>
    <definedName name="xxxb" localSheetId="23" hidden="1">{"INGRESOS DOLARES",#N/A,FALSE,"informes"}</definedName>
    <definedName name="xxxb" localSheetId="24" hidden="1">{"INGRESOS DOLARES",#N/A,FALSE,"informes"}</definedName>
    <definedName name="xxxb" localSheetId="25" hidden="1">{"INGRESOS DOLARES",#N/A,FALSE,"informes"}</definedName>
    <definedName name="xxxb" localSheetId="26" hidden="1">{"INGRESOS DOLARES",#N/A,FALSE,"informes"}</definedName>
    <definedName name="xxxb" localSheetId="27" hidden="1">{"INGRESOS DOLARES",#N/A,FALSE,"informes"}</definedName>
    <definedName name="xxxb" localSheetId="28" hidden="1">{"INGRESOS DOLARES",#N/A,FALSE,"informes"}</definedName>
    <definedName name="xxxb" localSheetId="33" hidden="1">{"INGRESOS DOLARES",#N/A,FALSE,"informes"}</definedName>
    <definedName name="xxxb" localSheetId="35" hidden="1">{"INGRESOS DOLARES",#N/A,FALSE,"informes"}</definedName>
    <definedName name="xxxb" localSheetId="41" hidden="1">{"INGRESOS DOLARES",#N/A,FALSE,"informes"}</definedName>
    <definedName name="xxxb" localSheetId="43" hidden="1">{"INGRESOS DOLARES",#N/A,FALSE,"informes"}</definedName>
    <definedName name="xxxb" hidden="1">{"INGRESOS DOLARES",#N/A,FALSE,"informes"}</definedName>
    <definedName name="xxxx" localSheetId="7">#REF!</definedName>
    <definedName name="xxxx" localSheetId="9">#REF!</definedName>
    <definedName name="xxxx" localSheetId="22">#REF!</definedName>
    <definedName name="xxxx" localSheetId="45">#REF!</definedName>
    <definedName name="xxxx" localSheetId="54">#REF!</definedName>
    <definedName name="xxxx" localSheetId="46">#REF!</definedName>
    <definedName name="xxxx" localSheetId="41">#REF!</definedName>
    <definedName name="xxxx" localSheetId="43">#REF!</definedName>
    <definedName name="xxxx">#REF!</definedName>
    <definedName name="xxxxxxxx" localSheetId="22">#REF!</definedName>
    <definedName name="xxxxxxxx" localSheetId="46">#REF!</definedName>
    <definedName name="xxxxxxxx">#REF!</definedName>
    <definedName name="Years" localSheetId="22">#REF!</definedName>
    <definedName name="Years" localSheetId="46">#REF!</definedName>
    <definedName name="Years">#REF!</definedName>
    <definedName name="YieldCat2019" localSheetId="7">#REF!</definedName>
    <definedName name="YieldCat2019" localSheetId="22">#REF!</definedName>
    <definedName name="YieldCat2019" localSheetId="46">#REF!</definedName>
    <definedName name="YieldCat2019" localSheetId="41">#REF!</definedName>
    <definedName name="YieldCat2019" localSheetId="43">#REF!</definedName>
    <definedName name="YieldCat2019">#REF!</definedName>
    <definedName name="YieldCat2020" localSheetId="7">#REF!</definedName>
    <definedName name="YieldCat2020" localSheetId="22">#REF!</definedName>
    <definedName name="YieldCat2020" localSheetId="46">#REF!</definedName>
    <definedName name="YieldCat2020" localSheetId="41">#REF!</definedName>
    <definedName name="YieldCat2020" localSheetId="43">#REF!</definedName>
    <definedName name="YieldCat2020">#REF!</definedName>
    <definedName name="yjwi4ojonpiyjioha" localSheetId="7" hidden="1">{#N/A,#N/A,FALSE,"informes"}</definedName>
    <definedName name="yjwi4ojonpiyjioha" localSheetId="8" hidden="1">{#N/A,#N/A,FALSE,"informes"}</definedName>
    <definedName name="yjwi4ojonpiyjioha" localSheetId="9" hidden="1">{#N/A,#N/A,FALSE,"informes"}</definedName>
    <definedName name="yjwi4ojonpiyjioha" localSheetId="10" hidden="1">{#N/A,#N/A,FALSE,"informes"}</definedName>
    <definedName name="yjwi4ojonpiyjioha" localSheetId="11" hidden="1">{#N/A,#N/A,FALSE,"informes"}</definedName>
    <definedName name="yjwi4ojonpiyjioha" localSheetId="12" hidden="1">{#N/A,#N/A,FALSE,"informes"}</definedName>
    <definedName name="yjwi4ojonpiyjioha" localSheetId="13" hidden="1">{#N/A,#N/A,FALSE,"informes"}</definedName>
    <definedName name="yjwi4ojonpiyjioha" localSheetId="14" hidden="1">{#N/A,#N/A,FALSE,"informes"}</definedName>
    <definedName name="yjwi4ojonpiyjioha" localSheetId="15" hidden="1">{#N/A,#N/A,FALSE,"informes"}</definedName>
    <definedName name="yjwi4ojonpiyjioha" localSheetId="17" hidden="1">{#N/A,#N/A,FALSE,"informes"}</definedName>
    <definedName name="yjwi4ojonpiyjioha" localSheetId="18" hidden="1">{#N/A,#N/A,FALSE,"informes"}</definedName>
    <definedName name="yjwi4ojonpiyjioha" localSheetId="19" hidden="1">{#N/A,#N/A,FALSE,"informes"}</definedName>
    <definedName name="yjwi4ojonpiyjioha" localSheetId="20" hidden="1">{#N/A,#N/A,FALSE,"informes"}</definedName>
    <definedName name="yjwi4ojonpiyjioha" localSheetId="21" hidden="1">{#N/A,#N/A,FALSE,"informes"}</definedName>
    <definedName name="yjwi4ojonpiyjioha" localSheetId="22" hidden="1">{#N/A,#N/A,FALSE,"informes"}</definedName>
    <definedName name="yjwi4ojonpiyjioha" localSheetId="29" hidden="1">{#N/A,#N/A,FALSE,"informes"}</definedName>
    <definedName name="yjwi4ojonpiyjioha" localSheetId="32" hidden="1">{#N/A,#N/A,FALSE,"informes"}</definedName>
    <definedName name="yjwi4ojonpiyjioha" localSheetId="34" hidden="1">{#N/A,#N/A,FALSE,"informes"}</definedName>
    <definedName name="yjwi4ojonpiyjioha" localSheetId="36" hidden="1">{#N/A,#N/A,FALSE,"informes"}</definedName>
    <definedName name="yjwi4ojonpiyjioha" localSheetId="39" hidden="1">{#N/A,#N/A,FALSE,"informes"}</definedName>
    <definedName name="yjwi4ojonpiyjioha" localSheetId="45" hidden="1">{#N/A,#N/A,FALSE,"informes"}</definedName>
    <definedName name="yjwi4ojonpiyjioha" localSheetId="54" hidden="1">{#N/A,#N/A,FALSE,"informes"}</definedName>
    <definedName name="yjwi4ojonpiyjioha" localSheetId="55" hidden="1">{#N/A,#N/A,FALSE,"informes"}</definedName>
    <definedName name="yjwi4ojonpiyjioha" localSheetId="56" hidden="1">{#N/A,#N/A,FALSE,"informes"}</definedName>
    <definedName name="yjwi4ojonpiyjioha" localSheetId="59" hidden="1">{#N/A,#N/A,FALSE,"informes"}</definedName>
    <definedName name="yjwi4ojonpiyjioha" localSheetId="62" hidden="1">{#N/A,#N/A,FALSE,"informes"}</definedName>
    <definedName name="yjwi4ojonpiyjioha" localSheetId="78" hidden="1">{#N/A,#N/A,FALSE,"informes"}</definedName>
    <definedName name="yjwi4ojonpiyjioha" localSheetId="79" hidden="1">{#N/A,#N/A,FALSE,"informes"}</definedName>
    <definedName name="yjwi4ojonpiyjioha" localSheetId="80" hidden="1">{#N/A,#N/A,FALSE,"informes"}</definedName>
    <definedName name="yjwi4ojonpiyjioha" localSheetId="83" hidden="1">{#N/A,#N/A,FALSE,"informes"}</definedName>
    <definedName name="yjwi4ojonpiyjioha" localSheetId="86" hidden="1">{#N/A,#N/A,FALSE,"informes"}</definedName>
    <definedName name="yjwi4ojonpiyjioha" localSheetId="46" hidden="1">{#N/A,#N/A,FALSE,"informes"}</definedName>
    <definedName name="yjwi4ojonpiyjioha" localSheetId="37" hidden="1">{#N/A,#N/A,FALSE,"informes"}</definedName>
    <definedName name="yjwi4ojonpiyjioha" localSheetId="38" hidden="1">{#N/A,#N/A,FALSE,"informes"}</definedName>
    <definedName name="yjwi4ojonpiyjioha" localSheetId="40" hidden="1">{#N/A,#N/A,FALSE,"informes"}</definedName>
    <definedName name="yjwi4ojonpiyjioha" localSheetId="23" hidden="1">{#N/A,#N/A,FALSE,"informes"}</definedName>
    <definedName name="yjwi4ojonpiyjioha" localSheetId="24" hidden="1">{#N/A,#N/A,FALSE,"informes"}</definedName>
    <definedName name="yjwi4ojonpiyjioha" localSheetId="25" hidden="1">{#N/A,#N/A,FALSE,"informes"}</definedName>
    <definedName name="yjwi4ojonpiyjioha" localSheetId="26" hidden="1">{#N/A,#N/A,FALSE,"informes"}</definedName>
    <definedName name="yjwi4ojonpiyjioha" localSheetId="27" hidden="1">{#N/A,#N/A,FALSE,"informes"}</definedName>
    <definedName name="yjwi4ojonpiyjioha" localSheetId="28" hidden="1">{#N/A,#N/A,FALSE,"informes"}</definedName>
    <definedName name="yjwi4ojonpiyjioha" localSheetId="33" hidden="1">{#N/A,#N/A,FALSE,"informes"}</definedName>
    <definedName name="yjwi4ojonpiyjioha" localSheetId="35" hidden="1">{#N/A,#N/A,FALSE,"informes"}</definedName>
    <definedName name="yjwi4ojonpiyjioha" localSheetId="41" hidden="1">{#N/A,#N/A,FALSE,"informes"}</definedName>
    <definedName name="yjwi4ojonpiyjioha" localSheetId="43" hidden="1">{#N/A,#N/A,FALSE,"informes"}</definedName>
    <definedName name="yjwi4ojonpiyjioha" localSheetId="87" hidden="1">{#N/A,#N/A,FALSE,"informes"}</definedName>
    <definedName name="yjwi4ojonpiyjioha" hidden="1">{#N/A,#N/A,FALSE,"informes"}</definedName>
    <definedName name="YRE" localSheetId="7">#REF!</definedName>
    <definedName name="YRE" localSheetId="9">#REF!</definedName>
    <definedName name="YRE" localSheetId="22">#REF!</definedName>
    <definedName name="YRE" localSheetId="45">#REF!</definedName>
    <definedName name="YRE" localSheetId="46">#REF!</definedName>
    <definedName name="YRE" localSheetId="41">#REF!</definedName>
    <definedName name="YRE" localSheetId="43">#REF!</definedName>
    <definedName name="YRE">#REF!</definedName>
    <definedName name="YU" localSheetId="7" hidden="1">{#N/A,#N/A,FALSE,"informes"}</definedName>
    <definedName name="YU" localSheetId="8" hidden="1">{#N/A,#N/A,FALSE,"informes"}</definedName>
    <definedName name="YU" localSheetId="10" hidden="1">{#N/A,#N/A,FALSE,"informes"}</definedName>
    <definedName name="YU" localSheetId="11" hidden="1">{#N/A,#N/A,FALSE,"informes"}</definedName>
    <definedName name="YU" localSheetId="12" hidden="1">{#N/A,#N/A,FALSE,"informes"}</definedName>
    <definedName name="YU" localSheetId="13" hidden="1">{#N/A,#N/A,FALSE,"informes"}</definedName>
    <definedName name="YU" localSheetId="14" hidden="1">{#N/A,#N/A,FALSE,"informes"}</definedName>
    <definedName name="YU" localSheetId="15" hidden="1">{#N/A,#N/A,FALSE,"informes"}</definedName>
    <definedName name="YU" localSheetId="17" hidden="1">{#N/A,#N/A,FALSE,"informes"}</definedName>
    <definedName name="YU" localSheetId="18" hidden="1">{#N/A,#N/A,FALSE,"informes"}</definedName>
    <definedName name="YU" localSheetId="19" hidden="1">{#N/A,#N/A,FALSE,"informes"}</definedName>
    <definedName name="YU" localSheetId="20" hidden="1">{#N/A,#N/A,FALSE,"informes"}</definedName>
    <definedName name="YU" localSheetId="21" hidden="1">{#N/A,#N/A,FALSE,"informes"}</definedName>
    <definedName name="YU" localSheetId="22" hidden="1">{#N/A,#N/A,FALSE,"informes"}</definedName>
    <definedName name="YU" localSheetId="29" hidden="1">{#N/A,#N/A,FALSE,"informes"}</definedName>
    <definedName name="YU" localSheetId="32" hidden="1">{#N/A,#N/A,FALSE,"informes"}</definedName>
    <definedName name="YU" localSheetId="34" hidden="1">{#N/A,#N/A,FALSE,"informes"}</definedName>
    <definedName name="YU" localSheetId="36" hidden="1">{#N/A,#N/A,FALSE,"informes"}</definedName>
    <definedName name="YU" localSheetId="39" hidden="1">{#N/A,#N/A,FALSE,"informes"}</definedName>
    <definedName name="YU" localSheetId="45" hidden="1">{#N/A,#N/A,FALSE,"informes"}</definedName>
    <definedName name="YU" localSheetId="46" hidden="1">{#N/A,#N/A,FALSE,"informes"}</definedName>
    <definedName name="YU" localSheetId="37" hidden="1">{#N/A,#N/A,FALSE,"informes"}</definedName>
    <definedName name="YU" localSheetId="38" hidden="1">{#N/A,#N/A,FALSE,"informes"}</definedName>
    <definedName name="YU" localSheetId="40" hidden="1">{#N/A,#N/A,FALSE,"informes"}</definedName>
    <definedName name="YU" localSheetId="23" hidden="1">{#N/A,#N/A,FALSE,"informes"}</definedName>
    <definedName name="YU" localSheetId="24" hidden="1">{#N/A,#N/A,FALSE,"informes"}</definedName>
    <definedName name="YU" localSheetId="25" hidden="1">{#N/A,#N/A,FALSE,"informes"}</definedName>
    <definedName name="YU" localSheetId="26" hidden="1">{#N/A,#N/A,FALSE,"informes"}</definedName>
    <definedName name="YU" localSheetId="27" hidden="1">{#N/A,#N/A,FALSE,"informes"}</definedName>
    <definedName name="YU" localSheetId="28" hidden="1">{#N/A,#N/A,FALSE,"informes"}</definedName>
    <definedName name="YU" localSheetId="33" hidden="1">{#N/A,#N/A,FALSE,"informes"}</definedName>
    <definedName name="YU" localSheetId="35" hidden="1">{#N/A,#N/A,FALSE,"informes"}</definedName>
    <definedName name="YU" localSheetId="41" hidden="1">{#N/A,#N/A,FALSE,"informes"}</definedName>
    <definedName name="YU" localSheetId="43" hidden="1">{#N/A,#N/A,FALSE,"informes"}</definedName>
    <definedName name="YU" hidden="1">{#N/A,#N/A,FALSE,"informes"}</definedName>
    <definedName name="YUD" localSheetId="7">#REF!</definedName>
    <definedName name="YUD" localSheetId="22">#REF!</definedName>
    <definedName name="YUD" localSheetId="45">#REF!</definedName>
    <definedName name="YUD" localSheetId="46">#REF!</definedName>
    <definedName name="YUD" localSheetId="41">#REF!</definedName>
    <definedName name="YUD" localSheetId="43">#REF!</definedName>
    <definedName name="YUD">#REF!</definedName>
    <definedName name="YUR" localSheetId="7" hidden="1">{"INGRESOS DOLARES",#N/A,FALSE,"informes"}</definedName>
    <definedName name="YUR" localSheetId="8" hidden="1">{"INGRESOS DOLARES",#N/A,FALSE,"informes"}</definedName>
    <definedName name="YUR" localSheetId="10" hidden="1">{"INGRESOS DOLARES",#N/A,FALSE,"informes"}</definedName>
    <definedName name="YUR" localSheetId="11" hidden="1">{"INGRESOS DOLARES",#N/A,FALSE,"informes"}</definedName>
    <definedName name="YUR" localSheetId="12" hidden="1">{"INGRESOS DOLARES",#N/A,FALSE,"informes"}</definedName>
    <definedName name="YUR" localSheetId="13" hidden="1">{"INGRESOS DOLARES",#N/A,FALSE,"informes"}</definedName>
    <definedName name="YUR" localSheetId="14" hidden="1">{"INGRESOS DOLARES",#N/A,FALSE,"informes"}</definedName>
    <definedName name="YUR" localSheetId="15" hidden="1">{"INGRESOS DOLARES",#N/A,FALSE,"informes"}</definedName>
    <definedName name="YUR" localSheetId="17" hidden="1">{"INGRESOS DOLARES",#N/A,FALSE,"informes"}</definedName>
    <definedName name="YUR" localSheetId="18" hidden="1">{"INGRESOS DOLARES",#N/A,FALSE,"informes"}</definedName>
    <definedName name="YUR" localSheetId="19" hidden="1">{"INGRESOS DOLARES",#N/A,FALSE,"informes"}</definedName>
    <definedName name="YUR" localSheetId="20" hidden="1">{"INGRESOS DOLARES",#N/A,FALSE,"informes"}</definedName>
    <definedName name="YUR" localSheetId="21" hidden="1">{"INGRESOS DOLARES",#N/A,FALSE,"informes"}</definedName>
    <definedName name="YUR" localSheetId="22" hidden="1">{"INGRESOS DOLARES",#N/A,FALSE,"informes"}</definedName>
    <definedName name="YUR" localSheetId="29" hidden="1">{"INGRESOS DOLARES",#N/A,FALSE,"informes"}</definedName>
    <definedName name="YUR" localSheetId="32" hidden="1">{"INGRESOS DOLARES",#N/A,FALSE,"informes"}</definedName>
    <definedName name="YUR" localSheetId="34" hidden="1">{"INGRESOS DOLARES",#N/A,FALSE,"informes"}</definedName>
    <definedName name="YUR" localSheetId="36" hidden="1">{"INGRESOS DOLARES",#N/A,FALSE,"informes"}</definedName>
    <definedName name="YUR" localSheetId="39" hidden="1">{"INGRESOS DOLARES",#N/A,FALSE,"informes"}</definedName>
    <definedName name="YUR" localSheetId="45" hidden="1">{"INGRESOS DOLARES",#N/A,FALSE,"informes"}</definedName>
    <definedName name="YUR" localSheetId="46" hidden="1">{"INGRESOS DOLARES",#N/A,FALSE,"informes"}</definedName>
    <definedName name="YUR" localSheetId="37" hidden="1">{"INGRESOS DOLARES",#N/A,FALSE,"informes"}</definedName>
    <definedName name="YUR" localSheetId="38" hidden="1">{"INGRESOS DOLARES",#N/A,FALSE,"informes"}</definedName>
    <definedName name="YUR" localSheetId="40" hidden="1">{"INGRESOS DOLARES",#N/A,FALSE,"informes"}</definedName>
    <definedName name="YUR" localSheetId="23" hidden="1">{"INGRESOS DOLARES",#N/A,FALSE,"informes"}</definedName>
    <definedName name="YUR" localSheetId="24" hidden="1">{"INGRESOS DOLARES",#N/A,FALSE,"informes"}</definedName>
    <definedName name="YUR" localSheetId="25" hidden="1">{"INGRESOS DOLARES",#N/A,FALSE,"informes"}</definedName>
    <definedName name="YUR" localSheetId="26" hidden="1">{"INGRESOS DOLARES",#N/A,FALSE,"informes"}</definedName>
    <definedName name="YUR" localSheetId="27" hidden="1">{"INGRESOS DOLARES",#N/A,FALSE,"informes"}</definedName>
    <definedName name="YUR" localSheetId="28" hidden="1">{"INGRESOS DOLARES",#N/A,FALSE,"informes"}</definedName>
    <definedName name="YUR" localSheetId="33" hidden="1">{"INGRESOS DOLARES",#N/A,FALSE,"informes"}</definedName>
    <definedName name="YUR" localSheetId="35" hidden="1">{"INGRESOS DOLARES",#N/A,FALSE,"informes"}</definedName>
    <definedName name="YUR" localSheetId="41" hidden="1">{"INGRESOS DOLARES",#N/A,FALSE,"informes"}</definedName>
    <definedName name="YUR" localSheetId="43" hidden="1">{"INGRESOS DOLARES",#N/A,FALSE,"informes"}</definedName>
    <definedName name="YUR" hidden="1">{"INGRESOS DOLARES",#N/A,FALSE,"informes"}</definedName>
    <definedName name="yuy"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3"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7" hidden="1">{"INGRESOS DOLARES",#N/A,FALSE,"informes"}</definedName>
    <definedName name="yy" localSheetId="8" hidden="1">{"INGRESOS DOLARES",#N/A,FALSE,"informes"}</definedName>
    <definedName name="yy" localSheetId="9">#REF!</definedName>
    <definedName name="yy" localSheetId="17" hidden="1">{"INGRESOS DOLARES",#N/A,FALSE,"informes"}</definedName>
    <definedName name="yy" localSheetId="18" hidden="1">{"INGRESOS DOLARES",#N/A,FALSE,"informes"}</definedName>
    <definedName name="yy" localSheetId="19" hidden="1">{"INGRESOS DOLARES",#N/A,FALSE,"informes"}</definedName>
    <definedName name="yy" localSheetId="20" hidden="1">{"INGRESOS DOLARES",#N/A,FALSE,"informes"}</definedName>
    <definedName name="yy" localSheetId="21" hidden="1">{"INGRESOS DOLARES",#N/A,FALSE,"informes"}</definedName>
    <definedName name="yy" localSheetId="22" hidden="1">{"INGRESOS DOLARES",#N/A,FALSE,"informes"}</definedName>
    <definedName name="yy" localSheetId="29" hidden="1">{"INGRESOS DOLARES",#N/A,FALSE,"informes"}</definedName>
    <definedName name="yy" localSheetId="32" hidden="1">{"INGRESOS DOLARES",#N/A,FALSE,"informes"}</definedName>
    <definedName name="yy" localSheetId="34" hidden="1">{"INGRESOS DOLARES",#N/A,FALSE,"informes"}</definedName>
    <definedName name="yy" localSheetId="36" hidden="1">{"INGRESOS DOLARES",#N/A,FALSE,"informes"}</definedName>
    <definedName name="yy" localSheetId="39" hidden="1">{"INGRESOS DOLARES",#N/A,FALSE,"informes"}</definedName>
    <definedName name="yy" localSheetId="45" hidden="1">{"INGRESOS DOLARES",#N/A,FALSE,"informes"}</definedName>
    <definedName name="yy" localSheetId="54">#REF!</definedName>
    <definedName name="yy" localSheetId="46">#REF!</definedName>
    <definedName name="yy" localSheetId="37" hidden="1">{"INGRESOS DOLARES",#N/A,FALSE,"informes"}</definedName>
    <definedName name="yy" localSheetId="38" hidden="1">{"INGRESOS DOLARES",#N/A,FALSE,"informes"}</definedName>
    <definedName name="yy" localSheetId="40" hidden="1">{"INGRESOS DOLARES",#N/A,FALSE,"informes"}</definedName>
    <definedName name="yy" localSheetId="23" hidden="1">{"INGRESOS DOLARES",#N/A,FALSE,"informes"}</definedName>
    <definedName name="yy" localSheetId="24" hidden="1">{"INGRESOS DOLARES",#N/A,FALSE,"informes"}</definedName>
    <definedName name="yy" localSheetId="25" hidden="1">{"INGRESOS DOLARES",#N/A,FALSE,"informes"}</definedName>
    <definedName name="yy" localSheetId="26" hidden="1">{"INGRESOS DOLARES",#N/A,FALSE,"informes"}</definedName>
    <definedName name="yy" localSheetId="27" hidden="1">{"INGRESOS DOLARES",#N/A,FALSE,"informes"}</definedName>
    <definedName name="yy" localSheetId="28" hidden="1">{"INGRESOS DOLARES",#N/A,FALSE,"informes"}</definedName>
    <definedName name="yy" localSheetId="33" hidden="1">{"INGRESOS DOLARES",#N/A,FALSE,"informes"}</definedName>
    <definedName name="yy" localSheetId="35" hidden="1">{"INGRESOS DOLARES",#N/A,FALSE,"informes"}</definedName>
    <definedName name="yy" localSheetId="41">#REF!</definedName>
    <definedName name="yy" localSheetId="43">#REF!</definedName>
    <definedName name="yy" localSheetId="87">#REF!</definedName>
    <definedName name="yy" hidden="1">{"INGRESOS DOLARES",#N/A,FALSE,"informes"}</definedName>
    <definedName name="yyii" localSheetId="7">#REF!</definedName>
    <definedName name="yyii" localSheetId="9">#REF!</definedName>
    <definedName name="yyii" localSheetId="22">#REF!</definedName>
    <definedName name="yyii" localSheetId="45">#REF!</definedName>
    <definedName name="yyii" localSheetId="54">#REF!</definedName>
    <definedName name="yyii" localSheetId="46">#REF!</definedName>
    <definedName name="yyii" localSheetId="41">#REF!</definedName>
    <definedName name="yyii" localSheetId="43">#REF!</definedName>
    <definedName name="yyii">#REF!</definedName>
    <definedName name="yyty" localSheetId="8" hidden="1">{"'1999'!$A$1:$F$66"}</definedName>
    <definedName name="yyty" localSheetId="17" hidden="1">{"'1999'!$A$1:$F$66"}</definedName>
    <definedName name="yyty" localSheetId="18" hidden="1">{"'1999'!$A$1:$F$66"}</definedName>
    <definedName name="yyty" localSheetId="19" hidden="1">{"'1999'!$A$1:$F$66"}</definedName>
    <definedName name="yyty" localSheetId="20" hidden="1">{"'1999'!$A$1:$F$66"}</definedName>
    <definedName name="yyty" localSheetId="21" hidden="1">{"'1999'!$A$1:$F$66"}</definedName>
    <definedName name="yyty" localSheetId="22" hidden="1">{"'1999'!$A$1:$F$66"}</definedName>
    <definedName name="yyty" localSheetId="29" hidden="1">{"'1999'!$A$1:$F$66"}</definedName>
    <definedName name="yyty" localSheetId="46" hidden="1">{"'1999'!$A$1:$F$66"}</definedName>
    <definedName name="yyty" localSheetId="23" hidden="1">{"'1999'!$A$1:$F$66"}</definedName>
    <definedName name="yyty" localSheetId="24" hidden="1">{"'1999'!$A$1:$F$66"}</definedName>
    <definedName name="yyty" localSheetId="25" hidden="1">{"'1999'!$A$1:$F$66"}</definedName>
    <definedName name="yyty" localSheetId="26" hidden="1">{"'1999'!$A$1:$F$66"}</definedName>
    <definedName name="yyty" localSheetId="27" hidden="1">{"'1999'!$A$1:$F$66"}</definedName>
    <definedName name="yyty" localSheetId="28" hidden="1">{"'1999'!$A$1:$F$66"}</definedName>
    <definedName name="yyty" hidden="1">{"'1999'!$A$1:$F$66"}</definedName>
    <definedName name="Z" localSheetId="185">#REF!</definedName>
    <definedName name="Z" localSheetId="187">#REF!</definedName>
    <definedName name="Z" localSheetId="188">#REF!</definedName>
    <definedName name="Z" localSheetId="7">#REF!</definedName>
    <definedName name="Z" localSheetId="9">#REF!</definedName>
    <definedName name="Z" localSheetId="22">#REF!</definedName>
    <definedName name="Z" localSheetId="45">#REF!</definedName>
    <definedName name="Z" localSheetId="54">#REF!</definedName>
    <definedName name="Z" localSheetId="46">#REF!</definedName>
    <definedName name="Z" localSheetId="183">#REF!</definedName>
    <definedName name="Z" localSheetId="41">#REF!</definedName>
    <definedName name="Z" localSheetId="43">#REF!</definedName>
    <definedName name="Z">#REF!</definedName>
    <definedName name="Z_91E95AE5_DCC2_11D0_8DF1_00805F2A002D_.wvu.Cols" localSheetId="187" hidden="1">#REF!,#REF!</definedName>
    <definedName name="Z_91E95AE5_DCC2_11D0_8DF1_00805F2A002D_.wvu.Cols" localSheetId="188" hidden="1">#REF!,#REF!</definedName>
    <definedName name="Z_91E95AE5_DCC2_11D0_8DF1_00805F2A002D_.wvu.Cols" localSheetId="7" hidden="1">#REF!,#REF!</definedName>
    <definedName name="Z_91E95AE5_DCC2_11D0_8DF1_00805F2A002D_.wvu.Cols" localSheetId="8" hidden="1">#REF!,#REF!</definedName>
    <definedName name="Z_91E95AE5_DCC2_11D0_8DF1_00805F2A002D_.wvu.Cols" localSheetId="9" hidden="1">#REF!,#REF!</definedName>
    <definedName name="Z_91E95AE5_DCC2_11D0_8DF1_00805F2A002D_.wvu.Cols" localSheetId="17" hidden="1">#REF!,#REF!</definedName>
    <definedName name="Z_91E95AE5_DCC2_11D0_8DF1_00805F2A002D_.wvu.Cols" localSheetId="18" hidden="1">#REF!,#REF!</definedName>
    <definedName name="Z_91E95AE5_DCC2_11D0_8DF1_00805F2A002D_.wvu.Cols" localSheetId="19" hidden="1">#REF!,#REF!</definedName>
    <definedName name="Z_91E95AE5_DCC2_11D0_8DF1_00805F2A002D_.wvu.Cols" localSheetId="20" hidden="1">#REF!,#REF!</definedName>
    <definedName name="Z_91E95AE5_DCC2_11D0_8DF1_00805F2A002D_.wvu.Cols" localSheetId="21" hidden="1">#REF!,#REF!</definedName>
    <definedName name="Z_91E95AE5_DCC2_11D0_8DF1_00805F2A002D_.wvu.Cols" localSheetId="22" hidden="1">#REF!,#REF!</definedName>
    <definedName name="Z_91E95AE5_DCC2_11D0_8DF1_00805F2A002D_.wvu.Cols" localSheetId="29" hidden="1">#REF!,#REF!</definedName>
    <definedName name="Z_91E95AE5_DCC2_11D0_8DF1_00805F2A002D_.wvu.Cols" localSheetId="45" hidden="1">#REF!,#REF!</definedName>
    <definedName name="Z_91E95AE5_DCC2_11D0_8DF1_00805F2A002D_.wvu.Cols" localSheetId="54" hidden="1">#REF!,#REF!</definedName>
    <definedName name="Z_91E95AE5_DCC2_11D0_8DF1_00805F2A002D_.wvu.Cols" localSheetId="46" hidden="1">#REF!,#REF!</definedName>
    <definedName name="Z_91E95AE5_DCC2_11D0_8DF1_00805F2A002D_.wvu.Cols" localSheetId="23" hidden="1">#REF!,#REF!</definedName>
    <definedName name="Z_91E95AE5_DCC2_11D0_8DF1_00805F2A002D_.wvu.Cols" localSheetId="24" hidden="1">#REF!,#REF!</definedName>
    <definedName name="Z_91E95AE5_DCC2_11D0_8DF1_00805F2A002D_.wvu.Cols" localSheetId="25" hidden="1">#REF!,#REF!</definedName>
    <definedName name="Z_91E95AE5_DCC2_11D0_8DF1_00805F2A002D_.wvu.Cols" localSheetId="26" hidden="1">#REF!,#REF!</definedName>
    <definedName name="Z_91E95AE5_DCC2_11D0_8DF1_00805F2A002D_.wvu.Cols" localSheetId="27" hidden="1">#REF!,#REF!</definedName>
    <definedName name="Z_91E95AE5_DCC2_11D0_8DF1_00805F2A002D_.wvu.Cols" localSheetId="28" hidden="1">#REF!,#REF!</definedName>
    <definedName name="Z_91E95AE5_DCC2_11D0_8DF1_00805F2A002D_.wvu.Cols" localSheetId="41" hidden="1">#REF!,#REF!</definedName>
    <definedName name="Z_91E95AE5_DCC2_11D0_8DF1_00805F2A002D_.wvu.Cols" localSheetId="43" hidden="1">#REF!,#REF!</definedName>
    <definedName name="Z_91E95AE5_DCC2_11D0_8DF1_00805F2A002D_.wvu.Cols" hidden="1">#REF!,#REF!</definedName>
    <definedName name="Z_91E95AE6_DCC2_11D0_8DF1_00805F2A002D_.wvu.Cols" localSheetId="187" hidden="1">#REF!,#REF!</definedName>
    <definedName name="Z_91E95AE6_DCC2_11D0_8DF1_00805F2A002D_.wvu.Cols" localSheetId="188" hidden="1">#REF!,#REF!</definedName>
    <definedName name="Z_91E95AE6_DCC2_11D0_8DF1_00805F2A002D_.wvu.Cols" localSheetId="7" hidden="1">#REF!,#REF!</definedName>
    <definedName name="Z_91E95AE6_DCC2_11D0_8DF1_00805F2A002D_.wvu.Cols" localSheetId="8" hidden="1">#REF!,#REF!</definedName>
    <definedName name="Z_91E95AE6_DCC2_11D0_8DF1_00805F2A002D_.wvu.Cols" localSheetId="9" hidden="1">#REF!,#REF!</definedName>
    <definedName name="Z_91E95AE6_DCC2_11D0_8DF1_00805F2A002D_.wvu.Cols" localSheetId="17" hidden="1">#REF!,#REF!</definedName>
    <definedName name="Z_91E95AE6_DCC2_11D0_8DF1_00805F2A002D_.wvu.Cols" localSheetId="18" hidden="1">#REF!,#REF!</definedName>
    <definedName name="Z_91E95AE6_DCC2_11D0_8DF1_00805F2A002D_.wvu.Cols" localSheetId="19" hidden="1">#REF!,#REF!</definedName>
    <definedName name="Z_91E95AE6_DCC2_11D0_8DF1_00805F2A002D_.wvu.Cols" localSheetId="20" hidden="1">#REF!,#REF!</definedName>
    <definedName name="Z_91E95AE6_DCC2_11D0_8DF1_00805F2A002D_.wvu.Cols" localSheetId="21" hidden="1">#REF!,#REF!</definedName>
    <definedName name="Z_91E95AE6_DCC2_11D0_8DF1_00805F2A002D_.wvu.Cols" localSheetId="22" hidden="1">#REF!,#REF!</definedName>
    <definedName name="Z_91E95AE6_DCC2_11D0_8DF1_00805F2A002D_.wvu.Cols" localSheetId="29" hidden="1">#REF!,#REF!</definedName>
    <definedName name="Z_91E95AE6_DCC2_11D0_8DF1_00805F2A002D_.wvu.Cols" localSheetId="45" hidden="1">#REF!,#REF!</definedName>
    <definedName name="Z_91E95AE6_DCC2_11D0_8DF1_00805F2A002D_.wvu.Cols" localSheetId="54" hidden="1">#REF!,#REF!</definedName>
    <definedName name="Z_91E95AE6_DCC2_11D0_8DF1_00805F2A002D_.wvu.Cols" localSheetId="46" hidden="1">#REF!,#REF!</definedName>
    <definedName name="Z_91E95AE6_DCC2_11D0_8DF1_00805F2A002D_.wvu.Cols" localSheetId="23" hidden="1">#REF!,#REF!</definedName>
    <definedName name="Z_91E95AE6_DCC2_11D0_8DF1_00805F2A002D_.wvu.Cols" localSheetId="24" hidden="1">#REF!,#REF!</definedName>
    <definedName name="Z_91E95AE6_DCC2_11D0_8DF1_00805F2A002D_.wvu.Cols" localSheetId="25" hidden="1">#REF!,#REF!</definedName>
    <definedName name="Z_91E95AE6_DCC2_11D0_8DF1_00805F2A002D_.wvu.Cols" localSheetId="26" hidden="1">#REF!,#REF!</definedName>
    <definedName name="Z_91E95AE6_DCC2_11D0_8DF1_00805F2A002D_.wvu.Cols" localSheetId="27" hidden="1">#REF!,#REF!</definedName>
    <definedName name="Z_91E95AE6_DCC2_11D0_8DF1_00805F2A002D_.wvu.Cols" localSheetId="28" hidden="1">#REF!,#REF!</definedName>
    <definedName name="Z_91E95AE6_DCC2_11D0_8DF1_00805F2A002D_.wvu.Cols" localSheetId="41" hidden="1">#REF!,#REF!</definedName>
    <definedName name="Z_91E95AE6_DCC2_11D0_8DF1_00805F2A002D_.wvu.Cols" localSheetId="43" hidden="1">#REF!,#REF!</definedName>
    <definedName name="Z_91E95AE6_DCC2_11D0_8DF1_00805F2A002D_.wvu.Cols" hidden="1">#REF!,#REF!</definedName>
    <definedName name="Z_91E95AE6_DCC2_11D0_8DF1_00805F2A002D_.wvu.Rows" localSheetId="185" hidden="1">#REF!,#REF!</definedName>
    <definedName name="Z_91E95AE6_DCC2_11D0_8DF1_00805F2A002D_.wvu.Rows" localSheetId="187" hidden="1">#REF!,#REF!</definedName>
    <definedName name="Z_91E95AE6_DCC2_11D0_8DF1_00805F2A002D_.wvu.Rows" localSheetId="188" hidden="1">#REF!,#REF!</definedName>
    <definedName name="Z_91E95AE6_DCC2_11D0_8DF1_00805F2A002D_.wvu.Rows" localSheetId="7" hidden="1">#REF!,#REF!</definedName>
    <definedName name="Z_91E95AE6_DCC2_11D0_8DF1_00805F2A002D_.wvu.Rows" localSheetId="9" hidden="1">#REF!,#REF!</definedName>
    <definedName name="Z_91E95AE6_DCC2_11D0_8DF1_00805F2A002D_.wvu.Rows" localSheetId="10" hidden="1">#REF!,#REF!</definedName>
    <definedName name="Z_91E95AE6_DCC2_11D0_8DF1_00805F2A002D_.wvu.Rows" localSheetId="11" hidden="1">#REF!,#REF!</definedName>
    <definedName name="Z_91E95AE6_DCC2_11D0_8DF1_00805F2A002D_.wvu.Rows" localSheetId="12" hidden="1">#REF!,#REF!</definedName>
    <definedName name="Z_91E95AE6_DCC2_11D0_8DF1_00805F2A002D_.wvu.Rows" localSheetId="13" hidden="1">#REF!,#REF!</definedName>
    <definedName name="Z_91E95AE6_DCC2_11D0_8DF1_00805F2A002D_.wvu.Rows" localSheetId="14" hidden="1">#REF!,#REF!</definedName>
    <definedName name="Z_91E95AE6_DCC2_11D0_8DF1_00805F2A002D_.wvu.Rows" localSheetId="15" hidden="1">#REF!,#REF!</definedName>
    <definedName name="Z_91E95AE6_DCC2_11D0_8DF1_00805F2A002D_.wvu.Rows" localSheetId="17" hidden="1">#REF!,#REF!</definedName>
    <definedName name="Z_91E95AE6_DCC2_11D0_8DF1_00805F2A002D_.wvu.Rows" localSheetId="22" hidden="1">#REF!,#REF!</definedName>
    <definedName name="Z_91E95AE6_DCC2_11D0_8DF1_00805F2A002D_.wvu.Rows" localSheetId="32" hidden="1">#REF!,#REF!</definedName>
    <definedName name="Z_91E95AE6_DCC2_11D0_8DF1_00805F2A002D_.wvu.Rows" localSheetId="34" hidden="1">#REF!,#REF!</definedName>
    <definedName name="Z_91E95AE6_DCC2_11D0_8DF1_00805F2A002D_.wvu.Rows" localSheetId="36" hidden="1">#REF!,#REF!</definedName>
    <definedName name="Z_91E95AE6_DCC2_11D0_8DF1_00805F2A002D_.wvu.Rows" localSheetId="39" hidden="1">#REF!,#REF!</definedName>
    <definedName name="Z_91E95AE6_DCC2_11D0_8DF1_00805F2A002D_.wvu.Rows" localSheetId="45" hidden="1">#REF!,#REF!</definedName>
    <definedName name="Z_91E95AE6_DCC2_11D0_8DF1_00805F2A002D_.wvu.Rows" localSheetId="54" hidden="1">#REF!,#REF!</definedName>
    <definedName name="Z_91E95AE6_DCC2_11D0_8DF1_00805F2A002D_.wvu.Rows" localSheetId="46" hidden="1">#REF!,#REF!</definedName>
    <definedName name="Z_91E95AE6_DCC2_11D0_8DF1_00805F2A002D_.wvu.Rows" localSheetId="183" hidden="1">#REF!,#REF!</definedName>
    <definedName name="Z_91E95AE6_DCC2_11D0_8DF1_00805F2A002D_.wvu.Rows" localSheetId="37" hidden="1">#REF!,#REF!</definedName>
    <definedName name="Z_91E95AE6_DCC2_11D0_8DF1_00805F2A002D_.wvu.Rows" localSheetId="38" hidden="1">#REF!,#REF!</definedName>
    <definedName name="Z_91E95AE6_DCC2_11D0_8DF1_00805F2A002D_.wvu.Rows" localSheetId="40" hidden="1">#REF!,#REF!</definedName>
    <definedName name="Z_91E95AE6_DCC2_11D0_8DF1_00805F2A002D_.wvu.Rows" localSheetId="33" hidden="1">#REF!,#REF!</definedName>
    <definedName name="Z_91E95AE6_DCC2_11D0_8DF1_00805F2A002D_.wvu.Rows" localSheetId="35" hidden="1">#REF!,#REF!</definedName>
    <definedName name="Z_91E95AE6_DCC2_11D0_8DF1_00805F2A002D_.wvu.Rows" localSheetId="41" hidden="1">#REF!,#REF!</definedName>
    <definedName name="Z_91E95AE6_DCC2_11D0_8DF1_00805F2A002D_.wvu.Rows" localSheetId="43" hidden="1">#REF!,#REF!</definedName>
    <definedName name="Z_91E95AE6_DCC2_11D0_8DF1_00805F2A002D_.wvu.Rows" hidden="1">#REF!,#REF!</definedName>
    <definedName name="Z_91E95AE7_DCC2_11D0_8DF1_00805F2A002D_.wvu.Cols" localSheetId="187" hidden="1">#REF!,#REF!,#REF!,#REF!,#REF!,#REF!,#REF!,#REF!</definedName>
    <definedName name="Z_91E95AE7_DCC2_11D0_8DF1_00805F2A002D_.wvu.Cols" localSheetId="188" hidden="1">#REF!,#REF!,#REF!,#REF!,#REF!,#REF!,#REF!,#REF!</definedName>
    <definedName name="Z_91E95AE7_DCC2_11D0_8DF1_00805F2A002D_.wvu.Cols" localSheetId="7" hidden="1">#REF!,#REF!,#REF!,#REF!,#REF!,#REF!,#REF!,#REF!</definedName>
    <definedName name="Z_91E95AE7_DCC2_11D0_8DF1_00805F2A002D_.wvu.Cols" localSheetId="8" hidden="1">#REF!,#REF!,#REF!,#REF!,#REF!,#REF!,#REF!,#REF!</definedName>
    <definedName name="Z_91E95AE7_DCC2_11D0_8DF1_00805F2A002D_.wvu.Cols" localSheetId="9" hidden="1">#REF!,#REF!,#REF!,#REF!,#REF!,#REF!,#REF!,#REF!</definedName>
    <definedName name="Z_91E95AE7_DCC2_11D0_8DF1_00805F2A002D_.wvu.Cols" localSheetId="17" hidden="1">#REF!,#REF!,#REF!,#REF!,#REF!,#REF!,#REF!,#REF!</definedName>
    <definedName name="Z_91E95AE7_DCC2_11D0_8DF1_00805F2A002D_.wvu.Cols" localSheetId="18" hidden="1">#REF!,#REF!,#REF!,#REF!,#REF!,#REF!,#REF!,#REF!</definedName>
    <definedName name="Z_91E95AE7_DCC2_11D0_8DF1_00805F2A002D_.wvu.Cols" localSheetId="19" hidden="1">#REF!,#REF!,#REF!,#REF!,#REF!,#REF!,#REF!,#REF!</definedName>
    <definedName name="Z_91E95AE7_DCC2_11D0_8DF1_00805F2A002D_.wvu.Cols" localSheetId="20" hidden="1">#REF!,#REF!,#REF!,#REF!,#REF!,#REF!,#REF!,#REF!</definedName>
    <definedName name="Z_91E95AE7_DCC2_11D0_8DF1_00805F2A002D_.wvu.Cols" localSheetId="21" hidden="1">#REF!,#REF!,#REF!,#REF!,#REF!,#REF!,#REF!,#REF!</definedName>
    <definedName name="Z_91E95AE7_DCC2_11D0_8DF1_00805F2A002D_.wvu.Cols" localSheetId="22" hidden="1">#REF!,#REF!,#REF!,#REF!,#REF!,#REF!,#REF!,#REF!</definedName>
    <definedName name="Z_91E95AE7_DCC2_11D0_8DF1_00805F2A002D_.wvu.Cols" localSheetId="29" hidden="1">#REF!,#REF!,#REF!,#REF!,#REF!,#REF!,#REF!,#REF!</definedName>
    <definedName name="Z_91E95AE7_DCC2_11D0_8DF1_00805F2A002D_.wvu.Cols" localSheetId="45" hidden="1">#REF!,#REF!,#REF!,#REF!,#REF!,#REF!,#REF!,#REF!</definedName>
    <definedName name="Z_91E95AE7_DCC2_11D0_8DF1_00805F2A002D_.wvu.Cols" localSheetId="54" hidden="1">#REF!,#REF!,#REF!,#REF!,#REF!,#REF!,#REF!,#REF!</definedName>
    <definedName name="Z_91E95AE7_DCC2_11D0_8DF1_00805F2A002D_.wvu.Cols" localSheetId="46" hidden="1">#REF!,#REF!,#REF!,#REF!,#REF!,#REF!,#REF!,#REF!</definedName>
    <definedName name="Z_91E95AE7_DCC2_11D0_8DF1_00805F2A002D_.wvu.Cols" localSheetId="23" hidden="1">#REF!,#REF!,#REF!,#REF!,#REF!,#REF!,#REF!,#REF!</definedName>
    <definedName name="Z_91E95AE7_DCC2_11D0_8DF1_00805F2A002D_.wvu.Cols" localSheetId="24" hidden="1">#REF!,#REF!,#REF!,#REF!,#REF!,#REF!,#REF!,#REF!</definedName>
    <definedName name="Z_91E95AE7_DCC2_11D0_8DF1_00805F2A002D_.wvu.Cols" localSheetId="25" hidden="1">#REF!,#REF!,#REF!,#REF!,#REF!,#REF!,#REF!,#REF!</definedName>
    <definedName name="Z_91E95AE7_DCC2_11D0_8DF1_00805F2A002D_.wvu.Cols" localSheetId="26" hidden="1">#REF!,#REF!,#REF!,#REF!,#REF!,#REF!,#REF!,#REF!</definedName>
    <definedName name="Z_91E95AE7_DCC2_11D0_8DF1_00805F2A002D_.wvu.Cols" localSheetId="27" hidden="1">#REF!,#REF!,#REF!,#REF!,#REF!,#REF!,#REF!,#REF!</definedName>
    <definedName name="Z_91E95AE7_DCC2_11D0_8DF1_00805F2A002D_.wvu.Cols" localSheetId="28" hidden="1">#REF!,#REF!,#REF!,#REF!,#REF!,#REF!,#REF!,#REF!</definedName>
    <definedName name="Z_91E95AE7_DCC2_11D0_8DF1_00805F2A002D_.wvu.Cols" localSheetId="41" hidden="1">#REF!,#REF!,#REF!,#REF!,#REF!,#REF!,#REF!,#REF!</definedName>
    <definedName name="Z_91E95AE7_DCC2_11D0_8DF1_00805F2A002D_.wvu.Cols" localSheetId="43" hidden="1">#REF!,#REF!,#REF!,#REF!,#REF!,#REF!,#REF!,#REF!</definedName>
    <definedName name="Z_91E95AE7_DCC2_11D0_8DF1_00805F2A002D_.wvu.Cols" hidden="1">#REF!,#REF!,#REF!,#REF!,#REF!,#REF!,#REF!,#REF!</definedName>
    <definedName name="Z_91E95AE8_DCC2_11D0_8DF1_00805F2A002D_.wvu.Cols" localSheetId="187" hidden="1">#REF!,#REF!,#REF!,#REF!,#REF!</definedName>
    <definedName name="Z_91E95AE8_DCC2_11D0_8DF1_00805F2A002D_.wvu.Cols" localSheetId="188" hidden="1">#REF!,#REF!,#REF!,#REF!,#REF!</definedName>
    <definedName name="Z_91E95AE8_DCC2_11D0_8DF1_00805F2A002D_.wvu.Cols" localSheetId="7" hidden="1">#REF!,#REF!,#REF!,#REF!,#REF!</definedName>
    <definedName name="Z_91E95AE8_DCC2_11D0_8DF1_00805F2A002D_.wvu.Cols" localSheetId="8" hidden="1">#REF!,#REF!,#REF!,#REF!,#REF!</definedName>
    <definedName name="Z_91E95AE8_DCC2_11D0_8DF1_00805F2A002D_.wvu.Cols" localSheetId="9" hidden="1">#REF!,#REF!,#REF!,#REF!,#REF!</definedName>
    <definedName name="Z_91E95AE8_DCC2_11D0_8DF1_00805F2A002D_.wvu.Cols" localSheetId="17" hidden="1">#REF!,#REF!,#REF!,#REF!,#REF!</definedName>
    <definedName name="Z_91E95AE8_DCC2_11D0_8DF1_00805F2A002D_.wvu.Cols" localSheetId="18" hidden="1">#REF!,#REF!,#REF!,#REF!,#REF!</definedName>
    <definedName name="Z_91E95AE8_DCC2_11D0_8DF1_00805F2A002D_.wvu.Cols" localSheetId="19" hidden="1">#REF!,#REF!,#REF!,#REF!,#REF!</definedName>
    <definedName name="Z_91E95AE8_DCC2_11D0_8DF1_00805F2A002D_.wvu.Cols" localSheetId="20" hidden="1">#REF!,#REF!,#REF!,#REF!,#REF!</definedName>
    <definedName name="Z_91E95AE8_DCC2_11D0_8DF1_00805F2A002D_.wvu.Cols" localSheetId="21" hidden="1">#REF!,#REF!,#REF!,#REF!,#REF!</definedName>
    <definedName name="Z_91E95AE8_DCC2_11D0_8DF1_00805F2A002D_.wvu.Cols" localSheetId="22" hidden="1">#REF!,#REF!,#REF!,#REF!,#REF!</definedName>
    <definedName name="Z_91E95AE8_DCC2_11D0_8DF1_00805F2A002D_.wvu.Cols" localSheetId="29" hidden="1">#REF!,#REF!,#REF!,#REF!,#REF!</definedName>
    <definedName name="Z_91E95AE8_DCC2_11D0_8DF1_00805F2A002D_.wvu.Cols" localSheetId="45" hidden="1">#REF!,#REF!,#REF!,#REF!,#REF!</definedName>
    <definedName name="Z_91E95AE8_DCC2_11D0_8DF1_00805F2A002D_.wvu.Cols" localSheetId="54" hidden="1">#REF!,#REF!,#REF!,#REF!,#REF!</definedName>
    <definedName name="Z_91E95AE8_DCC2_11D0_8DF1_00805F2A002D_.wvu.Cols" localSheetId="46" hidden="1">#REF!,#REF!,#REF!,#REF!,#REF!</definedName>
    <definedName name="Z_91E95AE8_DCC2_11D0_8DF1_00805F2A002D_.wvu.Cols" localSheetId="23" hidden="1">#REF!,#REF!,#REF!,#REF!,#REF!</definedName>
    <definedName name="Z_91E95AE8_DCC2_11D0_8DF1_00805F2A002D_.wvu.Cols" localSheetId="24" hidden="1">#REF!,#REF!,#REF!,#REF!,#REF!</definedName>
    <definedName name="Z_91E95AE8_DCC2_11D0_8DF1_00805F2A002D_.wvu.Cols" localSheetId="25" hidden="1">#REF!,#REF!,#REF!,#REF!,#REF!</definedName>
    <definedName name="Z_91E95AE8_DCC2_11D0_8DF1_00805F2A002D_.wvu.Cols" localSheetId="26" hidden="1">#REF!,#REF!,#REF!,#REF!,#REF!</definedName>
    <definedName name="Z_91E95AE8_DCC2_11D0_8DF1_00805F2A002D_.wvu.Cols" localSheetId="27" hidden="1">#REF!,#REF!,#REF!,#REF!,#REF!</definedName>
    <definedName name="Z_91E95AE8_DCC2_11D0_8DF1_00805F2A002D_.wvu.Cols" localSheetId="28" hidden="1">#REF!,#REF!,#REF!,#REF!,#REF!</definedName>
    <definedName name="Z_91E95AE8_DCC2_11D0_8DF1_00805F2A002D_.wvu.Cols" localSheetId="41" hidden="1">#REF!,#REF!,#REF!,#REF!,#REF!</definedName>
    <definedName name="Z_91E95AE8_DCC2_11D0_8DF1_00805F2A002D_.wvu.Cols" localSheetId="43" hidden="1">#REF!,#REF!,#REF!,#REF!,#REF!</definedName>
    <definedName name="Z_91E95AE8_DCC2_11D0_8DF1_00805F2A002D_.wvu.Cols" hidden="1">#REF!,#REF!,#REF!,#REF!,#REF!</definedName>
    <definedName name="Z_91E95AE9_DCC2_11D0_8DF1_00805F2A002D_.wvu.Cols" localSheetId="187" hidden="1">#REF!,#REF!,#REF!,#REF!,#REF!,#REF!</definedName>
    <definedName name="Z_91E95AE9_DCC2_11D0_8DF1_00805F2A002D_.wvu.Cols" localSheetId="188" hidden="1">#REF!,#REF!,#REF!,#REF!,#REF!,#REF!</definedName>
    <definedName name="Z_91E95AE9_DCC2_11D0_8DF1_00805F2A002D_.wvu.Cols" localSheetId="7" hidden="1">#REF!,#REF!,#REF!,#REF!,#REF!,#REF!</definedName>
    <definedName name="Z_91E95AE9_DCC2_11D0_8DF1_00805F2A002D_.wvu.Cols" localSheetId="8" hidden="1">#REF!,#REF!,#REF!,#REF!,#REF!,#REF!</definedName>
    <definedName name="Z_91E95AE9_DCC2_11D0_8DF1_00805F2A002D_.wvu.Cols" localSheetId="9" hidden="1">#REF!,#REF!,#REF!,#REF!,#REF!,#REF!</definedName>
    <definedName name="Z_91E95AE9_DCC2_11D0_8DF1_00805F2A002D_.wvu.Cols" localSheetId="17" hidden="1">#REF!,#REF!,#REF!,#REF!,#REF!,#REF!</definedName>
    <definedName name="Z_91E95AE9_DCC2_11D0_8DF1_00805F2A002D_.wvu.Cols" localSheetId="18" hidden="1">#REF!,#REF!,#REF!,#REF!,#REF!,#REF!</definedName>
    <definedName name="Z_91E95AE9_DCC2_11D0_8DF1_00805F2A002D_.wvu.Cols" localSheetId="19" hidden="1">#REF!,#REF!,#REF!,#REF!,#REF!,#REF!</definedName>
    <definedName name="Z_91E95AE9_DCC2_11D0_8DF1_00805F2A002D_.wvu.Cols" localSheetId="20" hidden="1">#REF!,#REF!,#REF!,#REF!,#REF!,#REF!</definedName>
    <definedName name="Z_91E95AE9_DCC2_11D0_8DF1_00805F2A002D_.wvu.Cols" localSheetId="21" hidden="1">#REF!,#REF!,#REF!,#REF!,#REF!,#REF!</definedName>
    <definedName name="Z_91E95AE9_DCC2_11D0_8DF1_00805F2A002D_.wvu.Cols" localSheetId="22" hidden="1">#REF!,#REF!,#REF!,#REF!,#REF!,#REF!</definedName>
    <definedName name="Z_91E95AE9_DCC2_11D0_8DF1_00805F2A002D_.wvu.Cols" localSheetId="29" hidden="1">#REF!,#REF!,#REF!,#REF!,#REF!,#REF!</definedName>
    <definedName name="Z_91E95AE9_DCC2_11D0_8DF1_00805F2A002D_.wvu.Cols" localSheetId="45" hidden="1">#REF!,#REF!,#REF!,#REF!,#REF!,#REF!</definedName>
    <definedName name="Z_91E95AE9_DCC2_11D0_8DF1_00805F2A002D_.wvu.Cols" localSheetId="54" hidden="1">#REF!,#REF!,#REF!,#REF!,#REF!,#REF!</definedName>
    <definedName name="Z_91E95AE9_DCC2_11D0_8DF1_00805F2A002D_.wvu.Cols" localSheetId="46" hidden="1">#REF!,#REF!,#REF!,#REF!,#REF!,#REF!</definedName>
    <definedName name="Z_91E95AE9_DCC2_11D0_8DF1_00805F2A002D_.wvu.Cols" localSheetId="23" hidden="1">#REF!,#REF!,#REF!,#REF!,#REF!,#REF!</definedName>
    <definedName name="Z_91E95AE9_DCC2_11D0_8DF1_00805F2A002D_.wvu.Cols" localSheetId="24" hidden="1">#REF!,#REF!,#REF!,#REF!,#REF!,#REF!</definedName>
    <definedName name="Z_91E95AE9_DCC2_11D0_8DF1_00805F2A002D_.wvu.Cols" localSheetId="25" hidden="1">#REF!,#REF!,#REF!,#REF!,#REF!,#REF!</definedName>
    <definedName name="Z_91E95AE9_DCC2_11D0_8DF1_00805F2A002D_.wvu.Cols" localSheetId="26" hidden="1">#REF!,#REF!,#REF!,#REF!,#REF!,#REF!</definedName>
    <definedName name="Z_91E95AE9_DCC2_11D0_8DF1_00805F2A002D_.wvu.Cols" localSheetId="27" hidden="1">#REF!,#REF!,#REF!,#REF!,#REF!,#REF!</definedName>
    <definedName name="Z_91E95AE9_DCC2_11D0_8DF1_00805F2A002D_.wvu.Cols" localSheetId="28" hidden="1">#REF!,#REF!,#REF!,#REF!,#REF!,#REF!</definedName>
    <definedName name="Z_91E95AE9_DCC2_11D0_8DF1_00805F2A002D_.wvu.Cols" localSheetId="41" hidden="1">#REF!,#REF!,#REF!,#REF!,#REF!,#REF!</definedName>
    <definedName name="Z_91E95AE9_DCC2_11D0_8DF1_00805F2A002D_.wvu.Cols" localSheetId="43" hidden="1">#REF!,#REF!,#REF!,#REF!,#REF!,#REF!</definedName>
    <definedName name="Z_91E95AE9_DCC2_11D0_8DF1_00805F2A002D_.wvu.Cols" hidden="1">#REF!,#REF!,#REF!,#REF!,#REF!,#REF!</definedName>
    <definedName name="Z_91E95AEB_DCC2_11D0_8DF1_00805F2A002D_.wvu.Cols" localSheetId="187" hidden="1">#REF!,#REF!</definedName>
    <definedName name="Z_91E95AEB_DCC2_11D0_8DF1_00805F2A002D_.wvu.Cols" localSheetId="188" hidden="1">#REF!,#REF!</definedName>
    <definedName name="Z_91E95AEB_DCC2_11D0_8DF1_00805F2A002D_.wvu.Cols" localSheetId="7" hidden="1">#REF!,#REF!</definedName>
    <definedName name="Z_91E95AEB_DCC2_11D0_8DF1_00805F2A002D_.wvu.Cols" localSheetId="8" hidden="1">#REF!,#REF!</definedName>
    <definedName name="Z_91E95AEB_DCC2_11D0_8DF1_00805F2A002D_.wvu.Cols" localSheetId="9" hidden="1">#REF!,#REF!</definedName>
    <definedName name="Z_91E95AEB_DCC2_11D0_8DF1_00805F2A002D_.wvu.Cols" localSheetId="17" hidden="1">#REF!,#REF!</definedName>
    <definedName name="Z_91E95AEB_DCC2_11D0_8DF1_00805F2A002D_.wvu.Cols" localSheetId="18" hidden="1">#REF!,#REF!</definedName>
    <definedName name="Z_91E95AEB_DCC2_11D0_8DF1_00805F2A002D_.wvu.Cols" localSheetId="19" hidden="1">#REF!,#REF!</definedName>
    <definedName name="Z_91E95AEB_DCC2_11D0_8DF1_00805F2A002D_.wvu.Cols" localSheetId="20" hidden="1">#REF!,#REF!</definedName>
    <definedName name="Z_91E95AEB_DCC2_11D0_8DF1_00805F2A002D_.wvu.Cols" localSheetId="21" hidden="1">#REF!,#REF!</definedName>
    <definedName name="Z_91E95AEB_DCC2_11D0_8DF1_00805F2A002D_.wvu.Cols" localSheetId="22" hidden="1">#REF!,#REF!</definedName>
    <definedName name="Z_91E95AEB_DCC2_11D0_8DF1_00805F2A002D_.wvu.Cols" localSheetId="29" hidden="1">#REF!,#REF!</definedName>
    <definedName name="Z_91E95AEB_DCC2_11D0_8DF1_00805F2A002D_.wvu.Cols" localSheetId="45" hidden="1">#REF!,#REF!</definedName>
    <definedName name="Z_91E95AEB_DCC2_11D0_8DF1_00805F2A002D_.wvu.Cols" localSheetId="54" hidden="1">#REF!,#REF!</definedName>
    <definedName name="Z_91E95AEB_DCC2_11D0_8DF1_00805F2A002D_.wvu.Cols" localSheetId="46" hidden="1">#REF!,#REF!</definedName>
    <definedName name="Z_91E95AEB_DCC2_11D0_8DF1_00805F2A002D_.wvu.Cols" localSheetId="23" hidden="1">#REF!,#REF!</definedName>
    <definedName name="Z_91E95AEB_DCC2_11D0_8DF1_00805F2A002D_.wvu.Cols" localSheetId="24" hidden="1">#REF!,#REF!</definedName>
    <definedName name="Z_91E95AEB_DCC2_11D0_8DF1_00805F2A002D_.wvu.Cols" localSheetId="25" hidden="1">#REF!,#REF!</definedName>
    <definedName name="Z_91E95AEB_DCC2_11D0_8DF1_00805F2A002D_.wvu.Cols" localSheetId="26" hidden="1">#REF!,#REF!</definedName>
    <definedName name="Z_91E95AEB_DCC2_11D0_8DF1_00805F2A002D_.wvu.Cols" localSheetId="27" hidden="1">#REF!,#REF!</definedName>
    <definedName name="Z_91E95AEB_DCC2_11D0_8DF1_00805F2A002D_.wvu.Cols" localSheetId="28" hidden="1">#REF!,#REF!</definedName>
    <definedName name="Z_91E95AEB_DCC2_11D0_8DF1_00805F2A002D_.wvu.Cols" localSheetId="41" hidden="1">#REF!,#REF!</definedName>
    <definedName name="Z_91E95AEB_DCC2_11D0_8DF1_00805F2A002D_.wvu.Cols" localSheetId="43" hidden="1">#REF!,#REF!</definedName>
    <definedName name="Z_91E95AEB_DCC2_11D0_8DF1_00805F2A002D_.wvu.Cols" hidden="1">#REF!,#REF!</definedName>
    <definedName name="Z_91E95AEC_DCC2_11D0_8DF1_00805F2A002D_.wvu.Cols" localSheetId="187" hidden="1">#REF!,#REF!,#REF!,#REF!,#REF!</definedName>
    <definedName name="Z_91E95AEC_DCC2_11D0_8DF1_00805F2A002D_.wvu.Cols" localSheetId="188" hidden="1">#REF!,#REF!,#REF!,#REF!,#REF!</definedName>
    <definedName name="Z_91E95AEC_DCC2_11D0_8DF1_00805F2A002D_.wvu.Cols" localSheetId="7" hidden="1">#REF!,#REF!,#REF!,#REF!,#REF!</definedName>
    <definedName name="Z_91E95AEC_DCC2_11D0_8DF1_00805F2A002D_.wvu.Cols" localSheetId="8" hidden="1">#REF!,#REF!,#REF!,#REF!,#REF!</definedName>
    <definedName name="Z_91E95AEC_DCC2_11D0_8DF1_00805F2A002D_.wvu.Cols" localSheetId="9" hidden="1">#REF!,#REF!,#REF!,#REF!,#REF!</definedName>
    <definedName name="Z_91E95AEC_DCC2_11D0_8DF1_00805F2A002D_.wvu.Cols" localSheetId="17" hidden="1">#REF!,#REF!,#REF!,#REF!,#REF!</definedName>
    <definedName name="Z_91E95AEC_DCC2_11D0_8DF1_00805F2A002D_.wvu.Cols" localSheetId="18" hidden="1">#REF!,#REF!,#REF!,#REF!,#REF!</definedName>
    <definedName name="Z_91E95AEC_DCC2_11D0_8DF1_00805F2A002D_.wvu.Cols" localSheetId="19" hidden="1">#REF!,#REF!,#REF!,#REF!,#REF!</definedName>
    <definedName name="Z_91E95AEC_DCC2_11D0_8DF1_00805F2A002D_.wvu.Cols" localSheetId="20" hidden="1">#REF!,#REF!,#REF!,#REF!,#REF!</definedName>
    <definedName name="Z_91E95AEC_DCC2_11D0_8DF1_00805F2A002D_.wvu.Cols" localSheetId="21" hidden="1">#REF!,#REF!,#REF!,#REF!,#REF!</definedName>
    <definedName name="Z_91E95AEC_DCC2_11D0_8DF1_00805F2A002D_.wvu.Cols" localSheetId="22" hidden="1">#REF!,#REF!,#REF!,#REF!,#REF!</definedName>
    <definedName name="Z_91E95AEC_DCC2_11D0_8DF1_00805F2A002D_.wvu.Cols" localSheetId="29" hidden="1">#REF!,#REF!,#REF!,#REF!,#REF!</definedName>
    <definedName name="Z_91E95AEC_DCC2_11D0_8DF1_00805F2A002D_.wvu.Cols" localSheetId="45" hidden="1">#REF!,#REF!,#REF!,#REF!,#REF!</definedName>
    <definedName name="Z_91E95AEC_DCC2_11D0_8DF1_00805F2A002D_.wvu.Cols" localSheetId="54" hidden="1">#REF!,#REF!,#REF!,#REF!,#REF!</definedName>
    <definedName name="Z_91E95AEC_DCC2_11D0_8DF1_00805F2A002D_.wvu.Cols" localSheetId="46" hidden="1">#REF!,#REF!,#REF!,#REF!,#REF!</definedName>
    <definedName name="Z_91E95AEC_DCC2_11D0_8DF1_00805F2A002D_.wvu.Cols" localSheetId="23" hidden="1">#REF!,#REF!,#REF!,#REF!,#REF!</definedName>
    <definedName name="Z_91E95AEC_DCC2_11D0_8DF1_00805F2A002D_.wvu.Cols" localSheetId="24" hidden="1">#REF!,#REF!,#REF!,#REF!,#REF!</definedName>
    <definedName name="Z_91E95AEC_DCC2_11D0_8DF1_00805F2A002D_.wvu.Cols" localSheetId="25" hidden="1">#REF!,#REF!,#REF!,#REF!,#REF!</definedName>
    <definedName name="Z_91E95AEC_DCC2_11D0_8DF1_00805F2A002D_.wvu.Cols" localSheetId="26" hidden="1">#REF!,#REF!,#REF!,#REF!,#REF!</definedName>
    <definedName name="Z_91E95AEC_DCC2_11D0_8DF1_00805F2A002D_.wvu.Cols" localSheetId="27" hidden="1">#REF!,#REF!,#REF!,#REF!,#REF!</definedName>
    <definedName name="Z_91E95AEC_DCC2_11D0_8DF1_00805F2A002D_.wvu.Cols" localSheetId="28" hidden="1">#REF!,#REF!,#REF!,#REF!,#REF!</definedName>
    <definedName name="Z_91E95AEC_DCC2_11D0_8DF1_00805F2A002D_.wvu.Cols" localSheetId="41" hidden="1">#REF!,#REF!,#REF!,#REF!,#REF!</definedName>
    <definedName name="Z_91E95AEC_DCC2_11D0_8DF1_00805F2A002D_.wvu.Cols" localSheetId="43" hidden="1">#REF!,#REF!,#REF!,#REF!,#REF!</definedName>
    <definedName name="Z_91E95AEC_DCC2_11D0_8DF1_00805F2A002D_.wvu.Cols" hidden="1">#REF!,#REF!,#REF!,#REF!,#REF!</definedName>
    <definedName name="Z_95224721_0485_11D4_BFD1_00508B5F4DA4_.wvu.Cols" localSheetId="7" hidden="1">#REF!</definedName>
    <definedName name="Z_95224721_0485_11D4_BFD1_00508B5F4DA4_.wvu.Cols" localSheetId="8" hidden="1">#REF!</definedName>
    <definedName name="Z_95224721_0485_11D4_BFD1_00508B5F4DA4_.wvu.Cols" localSheetId="17" hidden="1">#REF!</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0" hidden="1">#REF!</definedName>
    <definedName name="Z_95224721_0485_11D4_BFD1_00508B5F4DA4_.wvu.Cols" localSheetId="21" hidden="1">#REF!</definedName>
    <definedName name="Z_95224721_0485_11D4_BFD1_00508B5F4DA4_.wvu.Cols" localSheetId="22" hidden="1">#REF!</definedName>
    <definedName name="Z_95224721_0485_11D4_BFD1_00508B5F4DA4_.wvu.Cols" localSheetId="29" hidden="1">#REF!</definedName>
    <definedName name="Z_95224721_0485_11D4_BFD1_00508B5F4DA4_.wvu.Cols" localSheetId="32" hidden="1">#REF!</definedName>
    <definedName name="Z_95224721_0485_11D4_BFD1_00508B5F4DA4_.wvu.Cols" localSheetId="34" hidden="1">#REF!</definedName>
    <definedName name="Z_95224721_0485_11D4_BFD1_00508B5F4DA4_.wvu.Cols" localSheetId="36" hidden="1">#REF!</definedName>
    <definedName name="Z_95224721_0485_11D4_BFD1_00508B5F4DA4_.wvu.Cols" localSheetId="39" hidden="1">#REF!</definedName>
    <definedName name="Z_95224721_0485_11D4_BFD1_00508B5F4DA4_.wvu.Cols" localSheetId="45" hidden="1">#REF!</definedName>
    <definedName name="Z_95224721_0485_11D4_BFD1_00508B5F4DA4_.wvu.Cols" localSheetId="46" hidden="1">#REF!</definedName>
    <definedName name="Z_95224721_0485_11D4_BFD1_00508B5F4DA4_.wvu.Cols" localSheetId="37" hidden="1">#REF!</definedName>
    <definedName name="Z_95224721_0485_11D4_BFD1_00508B5F4DA4_.wvu.Cols" localSheetId="38" hidden="1">#REF!</definedName>
    <definedName name="Z_95224721_0485_11D4_BFD1_00508B5F4DA4_.wvu.Cols" localSheetId="40" hidden="1">#REF!</definedName>
    <definedName name="Z_95224721_0485_11D4_BFD1_00508B5F4DA4_.wvu.Cols" localSheetId="23" hidden="1">#REF!</definedName>
    <definedName name="Z_95224721_0485_11D4_BFD1_00508B5F4DA4_.wvu.Cols" localSheetId="24" hidden="1">#REF!</definedName>
    <definedName name="Z_95224721_0485_11D4_BFD1_00508B5F4DA4_.wvu.Cols" localSheetId="25" hidden="1">#REF!</definedName>
    <definedName name="Z_95224721_0485_11D4_BFD1_00508B5F4DA4_.wvu.Cols" localSheetId="26" hidden="1">#REF!</definedName>
    <definedName name="Z_95224721_0485_11D4_BFD1_00508B5F4DA4_.wvu.Cols" localSheetId="27" hidden="1">#REF!</definedName>
    <definedName name="Z_95224721_0485_11D4_BFD1_00508B5F4DA4_.wvu.Cols" localSheetId="28" hidden="1">#REF!</definedName>
    <definedName name="Z_95224721_0485_11D4_BFD1_00508B5F4DA4_.wvu.Cols" localSheetId="33" hidden="1">#REF!</definedName>
    <definedName name="Z_95224721_0485_11D4_BFD1_00508B5F4DA4_.wvu.Cols" localSheetId="35" hidden="1">#REF!</definedName>
    <definedName name="Z_95224721_0485_11D4_BFD1_00508B5F4DA4_.wvu.Cols" localSheetId="41" hidden="1">#REF!</definedName>
    <definedName name="Z_95224721_0485_11D4_BFD1_00508B5F4DA4_.wvu.Cols" localSheetId="43" hidden="1">#REF!</definedName>
    <definedName name="Z_95224721_0485_11D4_BFD1_00508B5F4DA4_.wvu.Cols" hidden="1">#REF!</definedName>
    <definedName name="ZONA" localSheetId="7">#REF!</definedName>
    <definedName name="ZONA" localSheetId="22">#REF!</definedName>
    <definedName name="ZONA" localSheetId="32">#REF!</definedName>
    <definedName name="ZONA" localSheetId="34">#REF!</definedName>
    <definedName name="ZONA" localSheetId="36">#REF!</definedName>
    <definedName name="ZONA" localSheetId="39">#REF!</definedName>
    <definedName name="ZONA" localSheetId="46">#REF!</definedName>
    <definedName name="ZONA" localSheetId="37">#REF!</definedName>
    <definedName name="ZONA" localSheetId="38">#REF!</definedName>
    <definedName name="ZONA" localSheetId="40">#REF!</definedName>
    <definedName name="ZONA" localSheetId="33">#REF!</definedName>
    <definedName name="ZONA" localSheetId="35">#REF!</definedName>
    <definedName name="ZONA" localSheetId="41">#REF!</definedName>
    <definedName name="ZONA" localSheetId="43">#REF!</definedName>
    <definedName name="ZONA">#REF!</definedName>
    <definedName name="zxsddd" localSheetId="8" hidden="1">{"'1999'!$A$1:$F$66"}</definedName>
    <definedName name="zxsddd" localSheetId="17" hidden="1">{"'1999'!$A$1:$F$66"}</definedName>
    <definedName name="zxsddd" localSheetId="18" hidden="1">{"'1999'!$A$1:$F$66"}</definedName>
    <definedName name="zxsddd" localSheetId="19" hidden="1">{"'1999'!$A$1:$F$66"}</definedName>
    <definedName name="zxsddd" localSheetId="20" hidden="1">{"'1999'!$A$1:$F$66"}</definedName>
    <definedName name="zxsddd" localSheetId="21" hidden="1">{"'1999'!$A$1:$F$66"}</definedName>
    <definedName name="zxsddd" localSheetId="22" hidden="1">{"'1999'!$A$1:$F$66"}</definedName>
    <definedName name="zxsddd" localSheetId="29" hidden="1">{"'1999'!$A$1:$F$66"}</definedName>
    <definedName name="zxsddd" localSheetId="46" hidden="1">{"'1999'!$A$1:$F$66"}</definedName>
    <definedName name="zxsddd" localSheetId="23" hidden="1">{"'1999'!$A$1:$F$66"}</definedName>
    <definedName name="zxsddd" localSheetId="24" hidden="1">{"'1999'!$A$1:$F$66"}</definedName>
    <definedName name="zxsddd" localSheetId="25" hidden="1">{"'1999'!$A$1:$F$66"}</definedName>
    <definedName name="zxsddd" localSheetId="26" hidden="1">{"'1999'!$A$1:$F$66"}</definedName>
    <definedName name="zxsddd" localSheetId="27" hidden="1">{"'1999'!$A$1:$F$66"}</definedName>
    <definedName name="zxsddd" localSheetId="28" hidden="1">{"'1999'!$A$1:$F$66"}</definedName>
    <definedName name="zxsddd" hidden="1">{"'1999'!$A$1:$F$66"}</definedName>
    <definedName name="zzz" localSheetId="7" hidden="1">{"INGRESOS DOLARES",#N/A,FALSE,"informes"}</definedName>
    <definedName name="zzz" localSheetId="8" hidden="1">{"INGRESOS DOLARES",#N/A,FALSE,"informes"}</definedName>
    <definedName name="zzz" localSheetId="10" hidden="1">{"INGRESOS DOLARES",#N/A,FALSE,"informes"}</definedName>
    <definedName name="zzz" localSheetId="11" hidden="1">{"INGRESOS DOLARES",#N/A,FALSE,"informes"}</definedName>
    <definedName name="zzz" localSheetId="12" hidden="1">{"INGRESOS DOLARES",#N/A,FALSE,"informes"}</definedName>
    <definedName name="zzz" localSheetId="13" hidden="1">{"INGRESOS DOLARES",#N/A,FALSE,"informes"}</definedName>
    <definedName name="zzz" localSheetId="14" hidden="1">{"INGRESOS DOLARES",#N/A,FALSE,"informes"}</definedName>
    <definedName name="zzz" localSheetId="15" hidden="1">{"INGRESOS DOLARES",#N/A,FALSE,"informes"}</definedName>
    <definedName name="zzz" localSheetId="17" hidden="1">{"INGRESOS DOLARES",#N/A,FALSE,"informes"}</definedName>
    <definedName name="zzz" localSheetId="18" hidden="1">{"INGRESOS DOLARES",#N/A,FALSE,"informes"}</definedName>
    <definedName name="zzz" localSheetId="19" hidden="1">{"INGRESOS DOLARES",#N/A,FALSE,"informes"}</definedName>
    <definedName name="zzz" localSheetId="20" hidden="1">{"INGRESOS DOLARES",#N/A,FALSE,"informes"}</definedName>
    <definedName name="zzz" localSheetId="21" hidden="1">{"INGRESOS DOLARES",#N/A,FALSE,"informes"}</definedName>
    <definedName name="zzz" localSheetId="22" hidden="1">{"INGRESOS DOLARES",#N/A,FALSE,"informes"}</definedName>
    <definedName name="zzz" localSheetId="29" hidden="1">{"INGRESOS DOLARES",#N/A,FALSE,"informes"}</definedName>
    <definedName name="zzz" localSheetId="32" hidden="1">{"INGRESOS DOLARES",#N/A,FALSE,"informes"}</definedName>
    <definedName name="zzz" localSheetId="34" hidden="1">{"INGRESOS DOLARES",#N/A,FALSE,"informes"}</definedName>
    <definedName name="zzz" localSheetId="36" hidden="1">{"INGRESOS DOLARES",#N/A,FALSE,"informes"}</definedName>
    <definedName name="zzz" localSheetId="39" hidden="1">{"INGRESOS DOLARES",#N/A,FALSE,"informes"}</definedName>
    <definedName name="zzz" localSheetId="45" hidden="1">{"INGRESOS DOLARES",#N/A,FALSE,"informes"}</definedName>
    <definedName name="zzz" localSheetId="46" hidden="1">{"INGRESOS DOLARES",#N/A,FALSE,"informes"}</definedName>
    <definedName name="zzz" localSheetId="37" hidden="1">{"INGRESOS DOLARES",#N/A,FALSE,"informes"}</definedName>
    <definedName name="zzz" localSheetId="38" hidden="1">{"INGRESOS DOLARES",#N/A,FALSE,"informes"}</definedName>
    <definedName name="zzz" localSheetId="40" hidden="1">{"INGRESOS DOLARES",#N/A,FALSE,"informes"}</definedName>
    <definedName name="zzz" localSheetId="23" hidden="1">{"INGRESOS DOLARES",#N/A,FALSE,"informes"}</definedName>
    <definedName name="zzz" localSheetId="24" hidden="1">{"INGRESOS DOLARES",#N/A,FALSE,"informes"}</definedName>
    <definedName name="zzz" localSheetId="25" hidden="1">{"INGRESOS DOLARES",#N/A,FALSE,"informes"}</definedName>
    <definedName name="zzz" localSheetId="26" hidden="1">{"INGRESOS DOLARES",#N/A,FALSE,"informes"}</definedName>
    <definedName name="zzz" localSheetId="27" hidden="1">{"INGRESOS DOLARES",#N/A,FALSE,"informes"}</definedName>
    <definedName name="zzz" localSheetId="28" hidden="1">{"INGRESOS DOLARES",#N/A,FALSE,"informes"}</definedName>
    <definedName name="zzz" localSheetId="33" hidden="1">{"INGRESOS DOLARES",#N/A,FALSE,"informes"}</definedName>
    <definedName name="zzz" localSheetId="35" hidden="1">{"INGRESOS DOLARES",#N/A,FALSE,"informes"}</definedName>
    <definedName name="zzz" localSheetId="41" hidden="1">{"INGRESOS DOLARES",#N/A,FALSE,"informes"}</definedName>
    <definedName name="zzz" localSheetId="43" hidden="1">{"INGRESOS DOLARES",#N/A,FALSE,"informes"}</definedName>
    <definedName name="zzz" hidden="1">{"INGRESOS DOLARES",#N/A,FALSE,"informes"}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593" l="1"/>
  <c r="J10" i="593"/>
  <c r="J9" i="593"/>
  <c r="J8" i="593"/>
  <c r="J7" i="593"/>
  <c r="G12" i="590"/>
  <c r="E12" i="590"/>
  <c r="J11" i="573"/>
  <c r="J10" i="573"/>
  <c r="J9" i="573"/>
  <c r="J8" i="573"/>
  <c r="J7" i="573"/>
  <c r="D77" i="563" l="1"/>
  <c r="F76" i="563"/>
  <c r="E76" i="563"/>
  <c r="F55" i="563"/>
  <c r="E55" i="563"/>
  <c r="F54" i="563"/>
  <c r="E54" i="563"/>
  <c r="F49" i="563"/>
  <c r="E49" i="563"/>
  <c r="F37" i="563"/>
  <c r="E37" i="563"/>
  <c r="F36" i="563"/>
  <c r="E36" i="563"/>
  <c r="C19" i="563"/>
  <c r="C77" i="563" s="1"/>
  <c r="F15" i="563"/>
  <c r="F77" i="563" s="1"/>
  <c r="E15" i="563"/>
  <c r="E77" i="563" s="1"/>
  <c r="F55" i="562"/>
  <c r="E55" i="562"/>
  <c r="D55" i="562"/>
  <c r="F52" i="562"/>
  <c r="E52" i="562"/>
  <c r="D52" i="562"/>
  <c r="C52" i="562"/>
  <c r="F6" i="562"/>
  <c r="E6" i="562"/>
  <c r="D6" i="562"/>
  <c r="C6" i="562"/>
  <c r="F4" i="562"/>
  <c r="E4" i="562"/>
  <c r="D4" i="562"/>
  <c r="C4" i="562"/>
  <c r="C55" i="562" s="1"/>
  <c r="B9" i="561"/>
  <c r="E21" i="560"/>
  <c r="D21" i="560"/>
  <c r="O39" i="552" l="1"/>
  <c r="I59" i="551"/>
  <c r="I15" i="551"/>
  <c r="I11" i="551"/>
  <c r="F11" i="551"/>
  <c r="I7" i="551"/>
  <c r="F7" i="551" s="1"/>
  <c r="D35" i="534" l="1"/>
  <c r="C35" i="534"/>
  <c r="E34" i="534"/>
  <c r="E33" i="534"/>
  <c r="E32" i="534"/>
  <c r="E31" i="534"/>
  <c r="E30" i="534"/>
  <c r="E29" i="534"/>
  <c r="E28" i="534"/>
  <c r="E27" i="534"/>
  <c r="E26" i="534"/>
  <c r="F26" i="534" s="1"/>
  <c r="E25" i="534"/>
  <c r="F25" i="534" s="1"/>
  <c r="E24" i="534"/>
  <c r="E23" i="534"/>
  <c r="E22" i="534"/>
  <c r="E21" i="534"/>
  <c r="E20" i="534"/>
  <c r="E19" i="534"/>
  <c r="E18" i="534"/>
  <c r="E17" i="534"/>
  <c r="E16" i="534"/>
  <c r="E15" i="534"/>
  <c r="E14" i="534"/>
  <c r="F14" i="534" s="1"/>
  <c r="E13" i="534"/>
  <c r="F13" i="534" s="1"/>
  <c r="E12" i="534"/>
  <c r="E11" i="534"/>
  <c r="E10" i="534"/>
  <c r="E9" i="534"/>
  <c r="E8" i="534"/>
  <c r="E7" i="534"/>
  <c r="E6" i="534"/>
  <c r="E5" i="534"/>
  <c r="E4" i="534"/>
  <c r="E35" i="534" s="1"/>
  <c r="D19" i="533"/>
  <c r="G19" i="533" s="1"/>
  <c r="C19" i="533"/>
  <c r="F19" i="533" s="1"/>
  <c r="D18" i="533"/>
  <c r="G18" i="533" s="1"/>
  <c r="C18" i="533"/>
  <c r="F18" i="533" s="1"/>
  <c r="E16" i="533"/>
  <c r="D15" i="533"/>
  <c r="G15" i="533" s="1"/>
  <c r="C15" i="533"/>
  <c r="F15" i="533" s="1"/>
  <c r="G14" i="533"/>
  <c r="E14" i="533"/>
  <c r="E13" i="533"/>
  <c r="D12" i="533"/>
  <c r="G12" i="533" s="1"/>
  <c r="C12" i="533"/>
  <c r="F12" i="533" s="1"/>
  <c r="E11" i="533"/>
  <c r="E10" i="533"/>
  <c r="D9" i="533"/>
  <c r="E9" i="533" s="1"/>
  <c r="C9" i="533"/>
  <c r="F9" i="533" s="1"/>
  <c r="G8" i="533"/>
  <c r="E8" i="533"/>
  <c r="E7" i="533"/>
  <c r="D6" i="533"/>
  <c r="D25" i="533" s="1"/>
  <c r="C6" i="533"/>
  <c r="C25" i="533" s="1"/>
  <c r="J1" i="533"/>
  <c r="G11" i="533" s="1"/>
  <c r="I1" i="533"/>
  <c r="F8" i="533" s="1"/>
  <c r="K16" i="532"/>
  <c r="I9" i="532"/>
  <c r="H9" i="532"/>
  <c r="G9" i="532"/>
  <c r="E9" i="532"/>
  <c r="D9" i="532"/>
  <c r="C9" i="532"/>
  <c r="J8" i="532"/>
  <c r="K8" i="532" s="1"/>
  <c r="F8" i="532"/>
  <c r="K7" i="532"/>
  <c r="J7" i="532"/>
  <c r="F7" i="532"/>
  <c r="J6" i="532"/>
  <c r="J9" i="532" s="1"/>
  <c r="F6" i="532"/>
  <c r="F9" i="532" s="1"/>
  <c r="K9" i="532" s="1"/>
  <c r="D30" i="531"/>
  <c r="J30" i="531" s="1"/>
  <c r="J28" i="531"/>
  <c r="I28" i="531"/>
  <c r="F28" i="531"/>
  <c r="E28" i="531"/>
  <c r="J27" i="531"/>
  <c r="I27" i="531"/>
  <c r="H27" i="531"/>
  <c r="F27" i="531"/>
  <c r="E27" i="531"/>
  <c r="J26" i="531"/>
  <c r="I26" i="531"/>
  <c r="F26" i="531"/>
  <c r="E26" i="531"/>
  <c r="J25" i="531"/>
  <c r="I25" i="531"/>
  <c r="H25" i="531"/>
  <c r="F25" i="531"/>
  <c r="E25" i="531"/>
  <c r="J24" i="531"/>
  <c r="I24" i="531"/>
  <c r="F24" i="531"/>
  <c r="E24" i="531"/>
  <c r="J23" i="531"/>
  <c r="I23" i="531"/>
  <c r="H23" i="531"/>
  <c r="F23" i="531"/>
  <c r="E23" i="531"/>
  <c r="J22" i="531"/>
  <c r="I22" i="531"/>
  <c r="F22" i="531"/>
  <c r="E22" i="531"/>
  <c r="J21" i="531"/>
  <c r="I21" i="531"/>
  <c r="H21" i="531"/>
  <c r="F21" i="531"/>
  <c r="E21" i="531"/>
  <c r="J20" i="531"/>
  <c r="I20" i="531"/>
  <c r="F20" i="531"/>
  <c r="E20" i="531"/>
  <c r="J19" i="531"/>
  <c r="I19" i="531"/>
  <c r="H19" i="531"/>
  <c r="F19" i="531"/>
  <c r="E19" i="531"/>
  <c r="J18" i="531"/>
  <c r="I18" i="531"/>
  <c r="F18" i="531"/>
  <c r="E18" i="531"/>
  <c r="J17" i="531"/>
  <c r="I17" i="531"/>
  <c r="H17" i="531"/>
  <c r="F17" i="531"/>
  <c r="E17" i="531"/>
  <c r="J16" i="531"/>
  <c r="I16" i="531"/>
  <c r="F16" i="531"/>
  <c r="E16" i="531"/>
  <c r="J15" i="531"/>
  <c r="I15" i="531"/>
  <c r="H15" i="531"/>
  <c r="F15" i="531"/>
  <c r="E15" i="531"/>
  <c r="J14" i="531"/>
  <c r="I14" i="531"/>
  <c r="F14" i="531"/>
  <c r="E14" i="531"/>
  <c r="J13" i="531"/>
  <c r="I13" i="531"/>
  <c r="H13" i="531"/>
  <c r="F13" i="531"/>
  <c r="E13" i="531"/>
  <c r="J12" i="531"/>
  <c r="I12" i="531"/>
  <c r="F12" i="531"/>
  <c r="E12" i="531"/>
  <c r="J11" i="531"/>
  <c r="I11" i="531"/>
  <c r="H11" i="531"/>
  <c r="F11" i="531"/>
  <c r="E11" i="531"/>
  <c r="J10" i="531"/>
  <c r="I10" i="531"/>
  <c r="F10" i="531"/>
  <c r="E10" i="531"/>
  <c r="J9" i="531"/>
  <c r="I9" i="531"/>
  <c r="H9" i="531"/>
  <c r="F9" i="531"/>
  <c r="E9" i="531"/>
  <c r="J8" i="531"/>
  <c r="I8" i="531"/>
  <c r="F8" i="531"/>
  <c r="E8" i="531"/>
  <c r="J7" i="531"/>
  <c r="I7" i="531"/>
  <c r="H7" i="531"/>
  <c r="F7" i="531"/>
  <c r="D7" i="531"/>
  <c r="C7" i="531"/>
  <c r="E7" i="531" s="1"/>
  <c r="D6" i="531"/>
  <c r="F6" i="531" s="1"/>
  <c r="C6" i="531"/>
  <c r="E6" i="531" s="1"/>
  <c r="F23" i="528"/>
  <c r="E23" i="528"/>
  <c r="D23" i="528"/>
  <c r="F22" i="528"/>
  <c r="E22" i="528"/>
  <c r="D22" i="528"/>
  <c r="E21" i="528"/>
  <c r="F20" i="528"/>
  <c r="E20" i="528"/>
  <c r="D20" i="528"/>
  <c r="F19" i="528"/>
  <c r="E19" i="528"/>
  <c r="D19" i="528"/>
  <c r="F18" i="528"/>
  <c r="E18" i="528"/>
  <c r="D18" i="528"/>
  <c r="F17" i="528"/>
  <c r="E17" i="528"/>
  <c r="D17" i="528"/>
  <c r="F16" i="528"/>
  <c r="E16" i="528"/>
  <c r="D16" i="528"/>
  <c r="F15" i="528"/>
  <c r="C15" i="528"/>
  <c r="C14" i="528" s="1"/>
  <c r="B15" i="528"/>
  <c r="E15" i="528" s="1"/>
  <c r="F13" i="528"/>
  <c r="E13" i="528"/>
  <c r="D13" i="528"/>
  <c r="F12" i="528"/>
  <c r="E12" i="528"/>
  <c r="D12" i="528"/>
  <c r="F11" i="528"/>
  <c r="E11" i="528"/>
  <c r="D11" i="528"/>
  <c r="F10" i="528"/>
  <c r="E10" i="528"/>
  <c r="D10" i="528"/>
  <c r="F9" i="528"/>
  <c r="E9" i="528"/>
  <c r="D9" i="528"/>
  <c r="F8" i="528"/>
  <c r="E8" i="528"/>
  <c r="D8" i="528"/>
  <c r="F7" i="528"/>
  <c r="E7" i="528"/>
  <c r="D7" i="528"/>
  <c r="E6" i="528"/>
  <c r="C6" i="528"/>
  <c r="H6" i="528" s="1"/>
  <c r="B6" i="528"/>
  <c r="D6" i="528" s="1"/>
  <c r="H48" i="527"/>
  <c r="G48" i="527"/>
  <c r="H47" i="527"/>
  <c r="G47" i="527"/>
  <c r="H46" i="527"/>
  <c r="G46" i="527"/>
  <c r="H45" i="527"/>
  <c r="G45" i="527"/>
  <c r="H44" i="527"/>
  <c r="G44" i="527"/>
  <c r="H43" i="527"/>
  <c r="G43" i="527"/>
  <c r="H42" i="527"/>
  <c r="G42" i="527"/>
  <c r="H41" i="527"/>
  <c r="G41" i="527"/>
  <c r="H40" i="527"/>
  <c r="G40" i="527"/>
  <c r="H39" i="527"/>
  <c r="G39" i="527"/>
  <c r="H38" i="527"/>
  <c r="G38" i="527"/>
  <c r="H37" i="527"/>
  <c r="G37" i="527"/>
  <c r="H36" i="527"/>
  <c r="G36" i="527"/>
  <c r="H35" i="527"/>
  <c r="G35" i="527"/>
  <c r="H34" i="527"/>
  <c r="G34" i="527"/>
  <c r="H33" i="527"/>
  <c r="G33" i="527"/>
  <c r="H32" i="527"/>
  <c r="G32" i="527"/>
  <c r="H31" i="527"/>
  <c r="G31" i="527"/>
  <c r="H30" i="527"/>
  <c r="G30" i="527"/>
  <c r="H29" i="527"/>
  <c r="G29" i="527"/>
  <c r="H28" i="527"/>
  <c r="G28" i="527"/>
  <c r="H27" i="527"/>
  <c r="G27" i="527"/>
  <c r="H26" i="527"/>
  <c r="G26" i="527"/>
  <c r="H25" i="527"/>
  <c r="G25" i="527"/>
  <c r="H24" i="527"/>
  <c r="G24" i="527"/>
  <c r="H23" i="527"/>
  <c r="G23" i="527"/>
  <c r="H22" i="527"/>
  <c r="G22" i="527"/>
  <c r="H21" i="527"/>
  <c r="G21" i="527"/>
  <c r="H20" i="527"/>
  <c r="G20" i="527"/>
  <c r="H19" i="527"/>
  <c r="G19" i="527"/>
  <c r="H18" i="527"/>
  <c r="G18" i="527"/>
  <c r="H17" i="527"/>
  <c r="G17" i="527"/>
  <c r="H16" i="527"/>
  <c r="G16" i="527"/>
  <c r="H15" i="527"/>
  <c r="G15" i="527"/>
  <c r="H14" i="527"/>
  <c r="G14" i="527"/>
  <c r="H13" i="527"/>
  <c r="G13" i="527"/>
  <c r="H12" i="527"/>
  <c r="G12" i="527"/>
  <c r="H11" i="527"/>
  <c r="G11" i="527"/>
  <c r="H10" i="527"/>
  <c r="G10" i="527"/>
  <c r="H9" i="527"/>
  <c r="G9" i="527"/>
  <c r="H8" i="527"/>
  <c r="G8" i="527"/>
  <c r="H7" i="527"/>
  <c r="G7" i="527"/>
  <c r="C68" i="526"/>
  <c r="B68" i="526"/>
  <c r="I33" i="526"/>
  <c r="D29" i="526"/>
  <c r="B28" i="526"/>
  <c r="D28" i="526" s="1"/>
  <c r="F35" i="534" l="1"/>
  <c r="F34" i="534"/>
  <c r="F16" i="534"/>
  <c r="F33" i="534"/>
  <c r="F27" i="534"/>
  <c r="F21" i="534"/>
  <c r="F15" i="534"/>
  <c r="F9" i="534"/>
  <c r="C21" i="528"/>
  <c r="F22" i="534"/>
  <c r="F10" i="534"/>
  <c r="F28" i="534"/>
  <c r="F4" i="534"/>
  <c r="F29" i="534"/>
  <c r="F18" i="534"/>
  <c r="F19" i="534"/>
  <c r="F5" i="534"/>
  <c r="F6" i="534"/>
  <c r="F31" i="534"/>
  <c r="I6" i="528"/>
  <c r="G14" i="528"/>
  <c r="F14" i="528"/>
  <c r="F32" i="534"/>
  <c r="F11" i="534"/>
  <c r="F23" i="534"/>
  <c r="F17" i="534"/>
  <c r="F30" i="534"/>
  <c r="F7" i="534"/>
  <c r="F8" i="534"/>
  <c r="F20" i="534"/>
  <c r="F12" i="534"/>
  <c r="F24" i="534"/>
  <c r="G9" i="533"/>
  <c r="H24" i="531"/>
  <c r="G16" i="533"/>
  <c r="F6" i="533"/>
  <c r="F16" i="533"/>
  <c r="H6" i="531"/>
  <c r="H10" i="531"/>
  <c r="H14" i="531"/>
  <c r="H20" i="531"/>
  <c r="H26" i="531"/>
  <c r="G6" i="533"/>
  <c r="F13" i="533"/>
  <c r="D26" i="533"/>
  <c r="B14" i="528"/>
  <c r="H26" i="528"/>
  <c r="K6" i="532"/>
  <c r="F10" i="533"/>
  <c r="C17" i="533"/>
  <c r="E19" i="533"/>
  <c r="C27" i="533"/>
  <c r="F7" i="533"/>
  <c r="G10" i="533"/>
  <c r="D17" i="533"/>
  <c r="D27" i="533"/>
  <c r="C26" i="533"/>
  <c r="F6" i="528"/>
  <c r="H8" i="531"/>
  <c r="H12" i="531"/>
  <c r="H16" i="531"/>
  <c r="H18" i="531"/>
  <c r="H22" i="531"/>
  <c r="H28" i="531"/>
  <c r="B30" i="526"/>
  <c r="G13" i="533"/>
  <c r="C30" i="531"/>
  <c r="G7" i="533"/>
  <c r="F14" i="533"/>
  <c r="C28" i="533"/>
  <c r="F11" i="533"/>
  <c r="D28" i="533"/>
  <c r="H30" i="531"/>
  <c r="E12" i="533"/>
  <c r="E18" i="533"/>
  <c r="E15" i="533"/>
  <c r="C28" i="526"/>
  <c r="D15" i="528"/>
  <c r="E6" i="533"/>
  <c r="E14" i="528" l="1"/>
  <c r="B24" i="528"/>
  <c r="D14" i="528"/>
  <c r="I21" i="528"/>
  <c r="C36" i="528"/>
  <c r="C35" i="528"/>
  <c r="C24" i="528"/>
  <c r="D21" i="528"/>
  <c r="F21" i="528"/>
  <c r="I30" i="531"/>
  <c r="G30" i="531"/>
  <c r="F30" i="531"/>
  <c r="E30" i="531"/>
  <c r="G27" i="531"/>
  <c r="G25" i="531"/>
  <c r="G23" i="531"/>
  <c r="G21" i="531"/>
  <c r="G19" i="531"/>
  <c r="G17" i="531"/>
  <c r="G15" i="531"/>
  <c r="G13" i="531"/>
  <c r="G11" i="531"/>
  <c r="G9" i="531"/>
  <c r="G7" i="531"/>
  <c r="G28" i="531"/>
  <c r="G24" i="531"/>
  <c r="G20" i="531"/>
  <c r="G18" i="531"/>
  <c r="G14" i="531"/>
  <c r="G12" i="531"/>
  <c r="G10" i="531"/>
  <c r="G8" i="531"/>
  <c r="G26" i="531"/>
  <c r="G22" i="531"/>
  <c r="G16" i="531"/>
  <c r="D23" i="533"/>
  <c r="G17" i="533"/>
  <c r="G23" i="533" s="1"/>
  <c r="E17" i="533"/>
  <c r="B32" i="526"/>
  <c r="D30" i="526"/>
  <c r="C30" i="526"/>
  <c r="C29" i="526"/>
  <c r="C23" i="533"/>
  <c r="F17" i="533"/>
  <c r="F23" i="533" s="1"/>
  <c r="G6" i="531"/>
  <c r="F24" i="528" l="1"/>
  <c r="C25" i="528"/>
  <c r="E23" i="533"/>
  <c r="E24" i="528"/>
  <c r="B25" i="528"/>
  <c r="D24" i="528"/>
  <c r="D25" i="528" l="1"/>
  <c r="E25" i="528"/>
  <c r="F32" i="528"/>
  <c r="F25" i="528"/>
  <c r="C32" i="528"/>
  <c r="D32" i="528" l="1"/>
  <c r="H7" i="528"/>
  <c r="J21" i="528"/>
  <c r="C32" i="523" l="1"/>
  <c r="C31" i="523"/>
  <c r="B30" i="523"/>
  <c r="C29" i="523"/>
  <c r="C28" i="523"/>
  <c r="C27" i="523" s="1"/>
  <c r="B27" i="523"/>
  <c r="B33" i="523" s="1"/>
  <c r="B26" i="523"/>
  <c r="C23" i="523"/>
  <c r="C22" i="523"/>
  <c r="B22" i="523"/>
  <c r="C19" i="523"/>
  <c r="C18" i="523"/>
  <c r="C17" i="523"/>
  <c r="C16" i="523"/>
  <c r="C15" i="523"/>
  <c r="C14" i="523"/>
  <c r="C13" i="523"/>
  <c r="B12" i="523"/>
  <c r="B24" i="523" s="1"/>
  <c r="C11" i="523"/>
  <c r="C10" i="523"/>
  <c r="C9" i="523"/>
  <c r="C7" i="523" s="1"/>
  <c r="C8" i="523"/>
  <c r="B7" i="523"/>
  <c r="B25" i="523" s="1"/>
  <c r="B34" i="523" s="1"/>
  <c r="H59" i="519" s="1"/>
  <c r="B3" i="523"/>
  <c r="E28" i="522"/>
  <c r="E27" i="522"/>
  <c r="D27" i="522"/>
  <c r="D28" i="522" s="1"/>
  <c r="C27" i="522"/>
  <c r="F26" i="522"/>
  <c r="F25" i="522"/>
  <c r="F24" i="522"/>
  <c r="F23" i="522"/>
  <c r="F22" i="522"/>
  <c r="F21" i="522"/>
  <c r="F20" i="522"/>
  <c r="F19" i="522"/>
  <c r="F18" i="522"/>
  <c r="F17" i="522"/>
  <c r="F16" i="522"/>
  <c r="F15" i="522"/>
  <c r="F14" i="522"/>
  <c r="F13" i="522"/>
  <c r="F12" i="522"/>
  <c r="F11" i="522"/>
  <c r="F10" i="522"/>
  <c r="F9" i="522"/>
  <c r="F8" i="522"/>
  <c r="F7" i="522"/>
  <c r="C4" i="522"/>
  <c r="D20" i="521"/>
  <c r="C20" i="521"/>
  <c r="H19" i="521"/>
  <c r="E19" i="521"/>
  <c r="H18" i="521"/>
  <c r="H17" i="521"/>
  <c r="H16" i="521" s="1"/>
  <c r="G16" i="521"/>
  <c r="F16" i="521"/>
  <c r="E16" i="521"/>
  <c r="D16" i="521"/>
  <c r="C16" i="521"/>
  <c r="B16" i="521"/>
  <c r="B43" i="519" s="1"/>
  <c r="A24" i="519" s="1"/>
  <c r="H15" i="521"/>
  <c r="E15" i="521"/>
  <c r="H14" i="521"/>
  <c r="E14" i="521"/>
  <c r="H13" i="521"/>
  <c r="E13" i="521"/>
  <c r="H12" i="521"/>
  <c r="E12" i="521"/>
  <c r="H11" i="521"/>
  <c r="E11" i="521"/>
  <c r="H10" i="521"/>
  <c r="E10" i="521"/>
  <c r="H9" i="521"/>
  <c r="E9" i="521"/>
  <c r="H8" i="521"/>
  <c r="E8" i="521"/>
  <c r="E7" i="521" s="1"/>
  <c r="E20" i="521" s="1"/>
  <c r="H7" i="521"/>
  <c r="G7" i="521"/>
  <c r="G20" i="521" s="1"/>
  <c r="F7" i="521"/>
  <c r="F20" i="521" s="1"/>
  <c r="D7" i="521"/>
  <c r="C7" i="521"/>
  <c r="B7" i="521"/>
  <c r="B20" i="521" s="1"/>
  <c r="B4" i="521"/>
  <c r="E17" i="520"/>
  <c r="D17" i="520"/>
  <c r="C17" i="520"/>
  <c r="J16" i="520"/>
  <c r="J12" i="520" s="1"/>
  <c r="G16" i="520"/>
  <c r="J15" i="520"/>
  <c r="G15" i="520"/>
  <c r="J14" i="520"/>
  <c r="G14" i="520"/>
  <c r="J13" i="520"/>
  <c r="G13" i="520"/>
  <c r="I12" i="520"/>
  <c r="I17" i="520" s="1"/>
  <c r="H12" i="520"/>
  <c r="H17" i="520" s="1"/>
  <c r="G12" i="520"/>
  <c r="F12" i="520"/>
  <c r="E12" i="520"/>
  <c r="D12" i="520"/>
  <c r="C12" i="520"/>
  <c r="B12" i="520"/>
  <c r="J11" i="520"/>
  <c r="G11" i="520"/>
  <c r="J10" i="520"/>
  <c r="G10" i="520"/>
  <c r="J9" i="520"/>
  <c r="G9" i="520"/>
  <c r="J8" i="520"/>
  <c r="J7" i="520" s="1"/>
  <c r="G8" i="520"/>
  <c r="G7" i="520" s="1"/>
  <c r="G17" i="520" s="1"/>
  <c r="I7" i="520"/>
  <c r="H7" i="520"/>
  <c r="F7" i="520"/>
  <c r="F17" i="520" s="1"/>
  <c r="E7" i="520"/>
  <c r="D7" i="520"/>
  <c r="C7" i="520"/>
  <c r="B7" i="520"/>
  <c r="B17" i="520" s="1"/>
  <c r="B13" i="519" s="1"/>
  <c r="A9" i="519" s="1"/>
  <c r="B37" i="519"/>
  <c r="H34" i="519"/>
  <c r="H29" i="519"/>
  <c r="B29" i="519"/>
  <c r="G24" i="519"/>
  <c r="H18" i="519"/>
  <c r="B18" i="519"/>
  <c r="H13" i="519"/>
  <c r="G9" i="519" s="1"/>
  <c r="C30" i="523" l="1"/>
  <c r="C33" i="523" s="1"/>
  <c r="C34" i="523" s="1"/>
  <c r="C12" i="523"/>
  <c r="C24" i="523" s="1"/>
  <c r="C25" i="523" s="1"/>
  <c r="D21" i="521"/>
  <c r="C21" i="521"/>
  <c r="G25" i="521"/>
  <c r="G21" i="521"/>
  <c r="F21" i="521"/>
  <c r="F18" i="520"/>
  <c r="H20" i="521"/>
  <c r="E21" i="521"/>
  <c r="C26" i="523"/>
  <c r="G18" i="520"/>
  <c r="C18" i="520"/>
  <c r="F28" i="522"/>
  <c r="C28" i="522"/>
  <c r="J17" i="520"/>
  <c r="D18" i="520"/>
  <c r="H18" i="520"/>
  <c r="E18" i="520"/>
  <c r="I18" i="520"/>
  <c r="B20" i="523"/>
  <c r="H39" i="519"/>
  <c r="F27" i="522"/>
  <c r="C20" i="523" l="1"/>
  <c r="H53" i="519"/>
  <c r="H21" i="521"/>
  <c r="B21" i="521" s="1"/>
  <c r="H47" i="519"/>
  <c r="G44" i="519" s="1"/>
  <c r="J18" i="520"/>
  <c r="B18" i="520" s="1"/>
  <c r="E4" i="491" l="1"/>
  <c r="D16" i="491"/>
  <c r="E5" i="491" s="1"/>
  <c r="B14" i="517" l="1"/>
  <c r="C12" i="517"/>
  <c r="C14" i="517" s="1"/>
  <c r="B12" i="517"/>
  <c r="E11" i="517"/>
  <c r="D11" i="517"/>
  <c r="E10" i="517"/>
  <c r="D10" i="517"/>
  <c r="F9" i="517"/>
  <c r="E9" i="517"/>
  <c r="D9" i="517"/>
  <c r="E8" i="517"/>
  <c r="D8" i="517"/>
  <c r="F7" i="517"/>
  <c r="E7" i="517"/>
  <c r="D7" i="517"/>
  <c r="E6" i="517"/>
  <c r="E12" i="517" s="1"/>
  <c r="D6" i="517"/>
  <c r="H4" i="517"/>
  <c r="G4" i="517"/>
  <c r="F4" i="517"/>
  <c r="E4" i="517"/>
  <c r="C16" i="516"/>
  <c r="F14" i="516"/>
  <c r="C14" i="516"/>
  <c r="B14" i="516"/>
  <c r="E10" i="516" s="1"/>
  <c r="F13" i="516"/>
  <c r="E13" i="516"/>
  <c r="D13" i="516"/>
  <c r="F12" i="516"/>
  <c r="D12" i="516"/>
  <c r="F11" i="516"/>
  <c r="E11" i="516"/>
  <c r="D11" i="516"/>
  <c r="F10" i="516"/>
  <c r="D10" i="516"/>
  <c r="F9" i="516"/>
  <c r="E9" i="516"/>
  <c r="D9" i="516"/>
  <c r="F8" i="516"/>
  <c r="D8" i="516"/>
  <c r="F7" i="516"/>
  <c r="E7" i="516"/>
  <c r="D7" i="516"/>
  <c r="F6" i="516"/>
  <c r="D6" i="516"/>
  <c r="F4" i="516"/>
  <c r="E4" i="516"/>
  <c r="C12" i="515"/>
  <c r="D12" i="515" s="1"/>
  <c r="B12" i="515"/>
  <c r="F11" i="515"/>
  <c r="E11" i="515"/>
  <c r="D11" i="515"/>
  <c r="E10" i="515"/>
  <c r="D10" i="515"/>
  <c r="F9" i="515"/>
  <c r="E9" i="515"/>
  <c r="D9" i="515"/>
  <c r="E8" i="515"/>
  <c r="D8" i="515"/>
  <c r="F7" i="515"/>
  <c r="E7" i="515"/>
  <c r="D7" i="515"/>
  <c r="E6" i="515"/>
  <c r="E12" i="515" s="1"/>
  <c r="D6" i="515"/>
  <c r="F4" i="515"/>
  <c r="E4" i="515"/>
  <c r="D15" i="514"/>
  <c r="C15" i="514"/>
  <c r="F12" i="514" s="1"/>
  <c r="B15" i="514"/>
  <c r="B17" i="514" s="1"/>
  <c r="F14" i="514"/>
  <c r="E14" i="514"/>
  <c r="D14" i="514"/>
  <c r="F13" i="514"/>
  <c r="E13" i="514"/>
  <c r="D13" i="514"/>
  <c r="E12" i="514"/>
  <c r="D12" i="514"/>
  <c r="F11" i="514"/>
  <c r="E11" i="514"/>
  <c r="D11" i="514"/>
  <c r="F10" i="514"/>
  <c r="E10" i="514"/>
  <c r="D10" i="514"/>
  <c r="F9" i="514"/>
  <c r="E9" i="514"/>
  <c r="D9" i="514"/>
  <c r="E8" i="514"/>
  <c r="D8" i="514"/>
  <c r="F7" i="514"/>
  <c r="E7" i="514"/>
  <c r="D7" i="514"/>
  <c r="F6" i="514"/>
  <c r="E6" i="514"/>
  <c r="E15" i="514" s="1"/>
  <c r="D6" i="514"/>
  <c r="F4" i="514"/>
  <c r="E4" i="514"/>
  <c r="C10" i="513"/>
  <c r="B10" i="513"/>
  <c r="F9" i="513"/>
  <c r="D9" i="513"/>
  <c r="F8" i="513"/>
  <c r="D8" i="513"/>
  <c r="F7" i="513"/>
  <c r="D7" i="513"/>
  <c r="F6" i="513"/>
  <c r="F10" i="513" s="1"/>
  <c r="D6" i="513"/>
  <c r="F4" i="513"/>
  <c r="E4" i="513"/>
  <c r="C32" i="512"/>
  <c r="B32" i="512"/>
  <c r="E29" i="512" s="1"/>
  <c r="F31" i="512"/>
  <c r="D31" i="512"/>
  <c r="F30" i="512"/>
  <c r="D30" i="512"/>
  <c r="F29" i="512"/>
  <c r="D29" i="512"/>
  <c r="F28" i="512"/>
  <c r="D28" i="512"/>
  <c r="F27" i="512"/>
  <c r="D27" i="512"/>
  <c r="F26" i="512"/>
  <c r="D26" i="512"/>
  <c r="F25" i="512"/>
  <c r="D25" i="512"/>
  <c r="F24" i="512"/>
  <c r="D24" i="512"/>
  <c r="F23" i="512"/>
  <c r="D23" i="512"/>
  <c r="F22" i="512"/>
  <c r="D22" i="512"/>
  <c r="F21" i="512"/>
  <c r="D21" i="512"/>
  <c r="F20" i="512"/>
  <c r="D20" i="512"/>
  <c r="F19" i="512"/>
  <c r="D19" i="512"/>
  <c r="F18" i="512"/>
  <c r="D18" i="512"/>
  <c r="F17" i="512"/>
  <c r="D17" i="512"/>
  <c r="F16" i="512"/>
  <c r="D16" i="512"/>
  <c r="F15" i="512"/>
  <c r="D15" i="512"/>
  <c r="F14" i="512"/>
  <c r="D14" i="512"/>
  <c r="F13" i="512"/>
  <c r="D13" i="512"/>
  <c r="F12" i="512"/>
  <c r="D12" i="512"/>
  <c r="F11" i="512"/>
  <c r="D11" i="512"/>
  <c r="F10" i="512"/>
  <c r="D10" i="512"/>
  <c r="F9" i="512"/>
  <c r="D9" i="512"/>
  <c r="F8" i="512"/>
  <c r="D8" i="512"/>
  <c r="F7" i="512"/>
  <c r="D7" i="512"/>
  <c r="F6" i="512"/>
  <c r="F32" i="512" s="1"/>
  <c r="D6" i="512"/>
  <c r="F4" i="512"/>
  <c r="E4" i="512"/>
  <c r="C15" i="511"/>
  <c r="F12" i="511" s="1"/>
  <c r="B15" i="511"/>
  <c r="E11" i="511" s="1"/>
  <c r="F14" i="511"/>
  <c r="D14" i="511"/>
  <c r="F13" i="511"/>
  <c r="D13" i="511"/>
  <c r="E12" i="511"/>
  <c r="D12" i="511"/>
  <c r="F11" i="511"/>
  <c r="D11" i="511"/>
  <c r="F10" i="511"/>
  <c r="D10" i="511"/>
  <c r="F9" i="511"/>
  <c r="D9" i="511"/>
  <c r="E8" i="511"/>
  <c r="D8" i="511"/>
  <c r="F7" i="511"/>
  <c r="D7" i="511"/>
  <c r="F6" i="511"/>
  <c r="D6" i="511"/>
  <c r="F4" i="511"/>
  <c r="E4" i="511"/>
  <c r="C13" i="510"/>
  <c r="F12" i="510" s="1"/>
  <c r="B13" i="510"/>
  <c r="E9" i="510" s="1"/>
  <c r="D12" i="510"/>
  <c r="D11" i="510"/>
  <c r="E10" i="510"/>
  <c r="D10" i="510"/>
  <c r="D9" i="510"/>
  <c r="D8" i="510"/>
  <c r="D7" i="510"/>
  <c r="E6" i="510"/>
  <c r="D6" i="510"/>
  <c r="F4" i="510"/>
  <c r="E4" i="510"/>
  <c r="C10" i="509"/>
  <c r="F9" i="509" s="1"/>
  <c r="B10" i="509"/>
  <c r="E9" i="509"/>
  <c r="D9" i="509"/>
  <c r="E8" i="509"/>
  <c r="D8" i="509"/>
  <c r="E7" i="509"/>
  <c r="D7" i="509"/>
  <c r="E6" i="509"/>
  <c r="E10" i="509" s="1"/>
  <c r="D6" i="509"/>
  <c r="F4" i="509"/>
  <c r="E4" i="509"/>
  <c r="C26" i="508"/>
  <c r="F24" i="508" s="1"/>
  <c r="B26" i="508"/>
  <c r="F25" i="508"/>
  <c r="E25" i="508"/>
  <c r="D25" i="508"/>
  <c r="E24" i="508"/>
  <c r="D24" i="508"/>
  <c r="E23" i="508"/>
  <c r="D23" i="508"/>
  <c r="E22" i="508"/>
  <c r="D22" i="508"/>
  <c r="F21" i="508"/>
  <c r="E21" i="508"/>
  <c r="D21" i="508"/>
  <c r="E20" i="508"/>
  <c r="D20" i="508"/>
  <c r="E19" i="508"/>
  <c r="D19" i="508"/>
  <c r="E18" i="508"/>
  <c r="D18" i="508"/>
  <c r="F17" i="508"/>
  <c r="E17" i="508"/>
  <c r="D17" i="508"/>
  <c r="E16" i="508"/>
  <c r="D16" i="508"/>
  <c r="E15" i="508"/>
  <c r="D15" i="508"/>
  <c r="E14" i="508"/>
  <c r="D14" i="508"/>
  <c r="F13" i="508"/>
  <c r="E13" i="508"/>
  <c r="D13" i="508"/>
  <c r="E12" i="508"/>
  <c r="D12" i="508"/>
  <c r="E11" i="508"/>
  <c r="D11" i="508"/>
  <c r="E10" i="508"/>
  <c r="D10" i="508"/>
  <c r="F9" i="508"/>
  <c r="E9" i="508"/>
  <c r="D9" i="508"/>
  <c r="E8" i="508"/>
  <c r="D8" i="508"/>
  <c r="E7" i="508"/>
  <c r="D7" i="508"/>
  <c r="E6" i="508"/>
  <c r="E26" i="508" s="1"/>
  <c r="D6" i="508"/>
  <c r="F4" i="508"/>
  <c r="E4" i="508"/>
  <c r="C12" i="507"/>
  <c r="B12" i="507"/>
  <c r="F11" i="507"/>
  <c r="D11" i="507"/>
  <c r="F10" i="507"/>
  <c r="D10" i="507"/>
  <c r="F9" i="507"/>
  <c r="D9" i="507"/>
  <c r="F8" i="507"/>
  <c r="D8" i="507"/>
  <c r="F7" i="507"/>
  <c r="D7" i="507"/>
  <c r="F6" i="507"/>
  <c r="F12" i="507" s="1"/>
  <c r="D6" i="507"/>
  <c r="F4" i="507"/>
  <c r="E4" i="507"/>
  <c r="D21" i="506"/>
  <c r="C21" i="506"/>
  <c r="B21" i="506"/>
  <c r="E20" i="506" s="1"/>
  <c r="F20" i="506"/>
  <c r="D20" i="506"/>
  <c r="F19" i="506"/>
  <c r="D19" i="506"/>
  <c r="F18" i="506"/>
  <c r="D18" i="506"/>
  <c r="F17" i="506"/>
  <c r="D17" i="506"/>
  <c r="F16" i="506"/>
  <c r="D16" i="506"/>
  <c r="F15" i="506"/>
  <c r="D15" i="506"/>
  <c r="F14" i="506"/>
  <c r="D14" i="506"/>
  <c r="F13" i="506"/>
  <c r="D13" i="506"/>
  <c r="F12" i="506"/>
  <c r="D12" i="506"/>
  <c r="F11" i="506"/>
  <c r="D11" i="506"/>
  <c r="F10" i="506"/>
  <c r="D10" i="506"/>
  <c r="F9" i="506"/>
  <c r="D9" i="506"/>
  <c r="F8" i="506"/>
  <c r="D8" i="506"/>
  <c r="F7" i="506"/>
  <c r="D7" i="506"/>
  <c r="F6" i="506"/>
  <c r="F21" i="506" s="1"/>
  <c r="D6" i="506"/>
  <c r="F4" i="506"/>
  <c r="E4" i="506"/>
  <c r="C12" i="505"/>
  <c r="B12" i="505"/>
  <c r="E11" i="505" s="1"/>
  <c r="D11" i="505"/>
  <c r="D10" i="505"/>
  <c r="D9" i="505"/>
  <c r="D8" i="505"/>
  <c r="D7" i="505"/>
  <c r="D6" i="505"/>
  <c r="F4" i="505"/>
  <c r="E4" i="505"/>
  <c r="C11" i="504"/>
  <c r="F10" i="504" s="1"/>
  <c r="B11" i="504"/>
  <c r="E10" i="504" s="1"/>
  <c r="D10" i="504"/>
  <c r="D9" i="504"/>
  <c r="E8" i="504"/>
  <c r="D8" i="504"/>
  <c r="D7" i="504"/>
  <c r="D6" i="504"/>
  <c r="F4" i="504"/>
  <c r="E4" i="504"/>
  <c r="D9" i="503"/>
  <c r="C9" i="503"/>
  <c r="B9" i="503"/>
  <c r="F8" i="503"/>
  <c r="E8" i="503"/>
  <c r="D8" i="503"/>
  <c r="F7" i="503"/>
  <c r="F9" i="503" s="1"/>
  <c r="E7" i="503"/>
  <c r="D7" i="503"/>
  <c r="F6" i="503"/>
  <c r="E6" i="503"/>
  <c r="E9" i="503" s="1"/>
  <c r="D6" i="503"/>
  <c r="F4" i="503"/>
  <c r="E4" i="503"/>
  <c r="C20" i="502"/>
  <c r="F15" i="502" s="1"/>
  <c r="B20" i="502"/>
  <c r="E19" i="502"/>
  <c r="D19" i="502"/>
  <c r="E18" i="502"/>
  <c r="D18" i="502"/>
  <c r="E17" i="502"/>
  <c r="D17" i="502"/>
  <c r="E16" i="502"/>
  <c r="D16" i="502"/>
  <c r="E15" i="502"/>
  <c r="D15" i="502"/>
  <c r="E14" i="502"/>
  <c r="D14" i="502"/>
  <c r="E13" i="502"/>
  <c r="D13" i="502"/>
  <c r="E12" i="502"/>
  <c r="D12" i="502"/>
  <c r="E11" i="502"/>
  <c r="D11" i="502"/>
  <c r="E10" i="502"/>
  <c r="D10" i="502"/>
  <c r="E9" i="502"/>
  <c r="D9" i="502"/>
  <c r="E8" i="502"/>
  <c r="D8" i="502"/>
  <c r="E7" i="502"/>
  <c r="D7" i="502"/>
  <c r="E6" i="502"/>
  <c r="E20" i="502" s="1"/>
  <c r="D6" i="502"/>
  <c r="F4" i="502"/>
  <c r="E4" i="502"/>
  <c r="C11" i="501"/>
  <c r="D11" i="501" s="1"/>
  <c r="B11" i="501"/>
  <c r="E8" i="501" s="1"/>
  <c r="F10" i="501"/>
  <c r="D10" i="501"/>
  <c r="F9" i="501"/>
  <c r="D9" i="501"/>
  <c r="F8" i="501"/>
  <c r="D8" i="501"/>
  <c r="D7" i="501"/>
  <c r="F6" i="501"/>
  <c r="D6" i="501"/>
  <c r="F4" i="501"/>
  <c r="E4" i="501"/>
  <c r="C20" i="500"/>
  <c r="B20" i="500"/>
  <c r="E17" i="500" s="1"/>
  <c r="F19" i="500"/>
  <c r="D19" i="500"/>
  <c r="F18" i="500"/>
  <c r="D18" i="500"/>
  <c r="F17" i="500"/>
  <c r="D17" i="500"/>
  <c r="F16" i="500"/>
  <c r="D16" i="500"/>
  <c r="F15" i="500"/>
  <c r="D15" i="500"/>
  <c r="F14" i="500"/>
  <c r="D14" i="500"/>
  <c r="F13" i="500"/>
  <c r="D13" i="500"/>
  <c r="F12" i="500"/>
  <c r="D12" i="500"/>
  <c r="F11" i="500"/>
  <c r="D11" i="500"/>
  <c r="F10" i="500"/>
  <c r="D10" i="500"/>
  <c r="F9" i="500"/>
  <c r="D9" i="500"/>
  <c r="F8" i="500"/>
  <c r="D8" i="500"/>
  <c r="F7" i="500"/>
  <c r="D7" i="500"/>
  <c r="F6" i="500"/>
  <c r="F20" i="500" s="1"/>
  <c r="D6" i="500"/>
  <c r="F4" i="500"/>
  <c r="E4" i="500"/>
  <c r="C13" i="499"/>
  <c r="F12" i="499" s="1"/>
  <c r="B13" i="499"/>
  <c r="E12" i="499" s="1"/>
  <c r="D12" i="499"/>
  <c r="D11" i="499"/>
  <c r="E10" i="499"/>
  <c r="D10" i="499"/>
  <c r="D9" i="499"/>
  <c r="D8" i="499"/>
  <c r="D7" i="499"/>
  <c r="E6" i="499"/>
  <c r="D6" i="499"/>
  <c r="F4" i="499"/>
  <c r="E4" i="499"/>
  <c r="C28" i="498"/>
  <c r="F25" i="498" s="1"/>
  <c r="B28" i="498"/>
  <c r="E27" i="498"/>
  <c r="D27" i="498"/>
  <c r="E26" i="498"/>
  <c r="D26" i="498"/>
  <c r="E25" i="498"/>
  <c r="D25" i="498"/>
  <c r="D24" i="498"/>
  <c r="E23" i="498"/>
  <c r="D23" i="498"/>
  <c r="E22" i="498"/>
  <c r="D22" i="498"/>
  <c r="E21" i="498"/>
  <c r="D21" i="498"/>
  <c r="D20" i="498"/>
  <c r="E19" i="498"/>
  <c r="D19" i="498"/>
  <c r="E18" i="498"/>
  <c r="D18" i="498"/>
  <c r="E17" i="498"/>
  <c r="D17" i="498"/>
  <c r="D16" i="498"/>
  <c r="E15" i="498"/>
  <c r="D15" i="498"/>
  <c r="E14" i="498"/>
  <c r="D14" i="498"/>
  <c r="E13" i="498"/>
  <c r="D13" i="498"/>
  <c r="D12" i="498"/>
  <c r="E11" i="498"/>
  <c r="D11" i="498"/>
  <c r="E10" i="498"/>
  <c r="D10" i="498"/>
  <c r="E9" i="498"/>
  <c r="D9" i="498"/>
  <c r="D8" i="498"/>
  <c r="E7" i="498"/>
  <c r="D7" i="498"/>
  <c r="E6" i="498"/>
  <c r="D6" i="498"/>
  <c r="F4" i="498"/>
  <c r="E4" i="498"/>
  <c r="C13" i="497"/>
  <c r="D13" i="497" s="1"/>
  <c r="B13" i="497"/>
  <c r="E12" i="497"/>
  <c r="E11" i="497"/>
  <c r="D11" i="497"/>
  <c r="E10" i="497"/>
  <c r="D10" i="497"/>
  <c r="E9" i="497"/>
  <c r="D9" i="497"/>
  <c r="E8" i="497"/>
  <c r="D8" i="497"/>
  <c r="E7" i="497"/>
  <c r="D7" i="497"/>
  <c r="E6" i="497"/>
  <c r="E13" i="497" s="1"/>
  <c r="D6" i="497"/>
  <c r="F4" i="497"/>
  <c r="E4" i="497"/>
  <c r="C28" i="496"/>
  <c r="F25" i="496" s="1"/>
  <c r="B28" i="496"/>
  <c r="E27" i="496"/>
  <c r="D27" i="496"/>
  <c r="E26" i="496"/>
  <c r="D26" i="496"/>
  <c r="E25" i="496"/>
  <c r="D25" i="496"/>
  <c r="D24" i="496"/>
  <c r="E23" i="496"/>
  <c r="D23" i="496"/>
  <c r="E22" i="496"/>
  <c r="D22" i="496"/>
  <c r="E21" i="496"/>
  <c r="D21" i="496"/>
  <c r="D20" i="496"/>
  <c r="E19" i="496"/>
  <c r="D19" i="496"/>
  <c r="E18" i="496"/>
  <c r="D18" i="496"/>
  <c r="E17" i="496"/>
  <c r="D17" i="496"/>
  <c r="D16" i="496"/>
  <c r="E15" i="496"/>
  <c r="D15" i="496"/>
  <c r="E14" i="496"/>
  <c r="D14" i="496"/>
  <c r="E13" i="496"/>
  <c r="D13" i="496"/>
  <c r="D12" i="496"/>
  <c r="E11" i="496"/>
  <c r="D11" i="496"/>
  <c r="E10" i="496"/>
  <c r="D10" i="496"/>
  <c r="E9" i="496"/>
  <c r="D9" i="496"/>
  <c r="D8" i="496"/>
  <c r="E7" i="496"/>
  <c r="D7" i="496"/>
  <c r="E6" i="496"/>
  <c r="D6" i="496"/>
  <c r="F4" i="496"/>
  <c r="E4" i="496"/>
  <c r="C17" i="495"/>
  <c r="A6" i="495" s="1"/>
  <c r="A14" i="495"/>
  <c r="A13" i="495"/>
  <c r="A11" i="495"/>
  <c r="A10" i="495"/>
  <c r="A8" i="495"/>
  <c r="A7" i="495"/>
  <c r="A5" i="495"/>
  <c r="A4" i="495"/>
  <c r="G16" i="494"/>
  <c r="F16" i="494"/>
  <c r="E16" i="494"/>
  <c r="C16" i="494"/>
  <c r="D16" i="494" s="1"/>
  <c r="B16" i="494"/>
  <c r="H4" i="494"/>
  <c r="G4" i="494"/>
  <c r="F4" i="494"/>
  <c r="E4" i="494"/>
  <c r="C36" i="492"/>
  <c r="B36" i="492"/>
  <c r="E9" i="491"/>
  <c r="C16" i="491"/>
  <c r="E14" i="491"/>
  <c r="E13" i="491"/>
  <c r="E11" i="491"/>
  <c r="E10" i="491"/>
  <c r="E8" i="491"/>
  <c r="E10" i="481"/>
  <c r="D10" i="481"/>
  <c r="C9" i="481"/>
  <c r="C8" i="481"/>
  <c r="C10" i="481" s="1"/>
  <c r="C7" i="481"/>
  <c r="C6" i="481"/>
  <c r="C5" i="481"/>
  <c r="C4" i="481"/>
  <c r="E9" i="499" l="1"/>
  <c r="F7" i="502"/>
  <c r="F11" i="502"/>
  <c r="F19" i="502"/>
  <c r="E7" i="504"/>
  <c r="E12" i="491"/>
  <c r="A9" i="495"/>
  <c r="F6" i="496"/>
  <c r="F10" i="496"/>
  <c r="F14" i="496"/>
  <c r="F18" i="496"/>
  <c r="F22" i="496"/>
  <c r="F26" i="496"/>
  <c r="F9" i="497"/>
  <c r="F6" i="498"/>
  <c r="F10" i="498"/>
  <c r="F14" i="498"/>
  <c r="F18" i="498"/>
  <c r="F22" i="498"/>
  <c r="F26" i="498"/>
  <c r="F9" i="499"/>
  <c r="D13" i="499"/>
  <c r="E6" i="500"/>
  <c r="E10" i="500"/>
  <c r="E14" i="500"/>
  <c r="E18" i="500"/>
  <c r="E9" i="501"/>
  <c r="F7" i="504"/>
  <c r="D11" i="504"/>
  <c r="F7" i="505"/>
  <c r="F11" i="505"/>
  <c r="E9" i="506"/>
  <c r="E13" i="506"/>
  <c r="E17" i="506"/>
  <c r="E7" i="507"/>
  <c r="E11" i="507"/>
  <c r="F9" i="510"/>
  <c r="D13" i="510"/>
  <c r="D15" i="511"/>
  <c r="E6" i="512"/>
  <c r="E10" i="512"/>
  <c r="E14" i="512"/>
  <c r="E18" i="512"/>
  <c r="E22" i="512"/>
  <c r="E26" i="512"/>
  <c r="E30" i="512"/>
  <c r="E9" i="513"/>
  <c r="C17" i="514"/>
  <c r="D14" i="516"/>
  <c r="F11" i="517"/>
  <c r="E15" i="491"/>
  <c r="A12" i="495"/>
  <c r="F7" i="496"/>
  <c r="F11" i="496"/>
  <c r="F15" i="496"/>
  <c r="F19" i="496"/>
  <c r="F23" i="496"/>
  <c r="F27" i="496"/>
  <c r="F6" i="497"/>
  <c r="F10" i="497"/>
  <c r="F7" i="498"/>
  <c r="F11" i="498"/>
  <c r="F15" i="498"/>
  <c r="F19" i="498"/>
  <c r="F23" i="498"/>
  <c r="F27" i="498"/>
  <c r="F6" i="499"/>
  <c r="F10" i="499"/>
  <c r="E7" i="500"/>
  <c r="E11" i="500"/>
  <c r="E15" i="500"/>
  <c r="E19" i="500"/>
  <c r="E6" i="501"/>
  <c r="E10" i="501"/>
  <c r="F8" i="504"/>
  <c r="F8" i="505"/>
  <c r="D12" i="505"/>
  <c r="E6" i="506"/>
  <c r="E10" i="506"/>
  <c r="E14" i="506"/>
  <c r="E18" i="506"/>
  <c r="E8" i="507"/>
  <c r="F6" i="510"/>
  <c r="F10" i="510"/>
  <c r="F8" i="511"/>
  <c r="F15" i="511" s="1"/>
  <c r="E7" i="512"/>
  <c r="E11" i="512"/>
  <c r="E15" i="512"/>
  <c r="E19" i="512"/>
  <c r="E23" i="512"/>
  <c r="E27" i="512"/>
  <c r="E31" i="512"/>
  <c r="E6" i="513"/>
  <c r="B16" i="516"/>
  <c r="F12" i="502"/>
  <c r="F6" i="509"/>
  <c r="D10" i="509"/>
  <c r="D12" i="507"/>
  <c r="D10" i="513"/>
  <c r="E8" i="496"/>
  <c r="E28" i="496" s="1"/>
  <c r="E12" i="496"/>
  <c r="E16" i="496"/>
  <c r="E20" i="496"/>
  <c r="E24" i="496"/>
  <c r="E8" i="498"/>
  <c r="E28" i="498" s="1"/>
  <c r="E12" i="498"/>
  <c r="E16" i="498"/>
  <c r="E20" i="498"/>
  <c r="E24" i="498"/>
  <c r="E7" i="499"/>
  <c r="E11" i="499"/>
  <c r="F9" i="502"/>
  <c r="F13" i="502"/>
  <c r="F17" i="502"/>
  <c r="E9" i="504"/>
  <c r="E9" i="505"/>
  <c r="F6" i="508"/>
  <c r="F10" i="508"/>
  <c r="F14" i="508"/>
  <c r="F18" i="508"/>
  <c r="F22" i="508"/>
  <c r="D26" i="508"/>
  <c r="F7" i="509"/>
  <c r="E7" i="510"/>
  <c r="E11" i="510"/>
  <c r="E9" i="511"/>
  <c r="E13" i="511"/>
  <c r="F6" i="515"/>
  <c r="F10" i="515"/>
  <c r="E8" i="516"/>
  <c r="E12" i="516"/>
  <c r="D12" i="517"/>
  <c r="E6" i="491"/>
  <c r="H16" i="494"/>
  <c r="A15" i="495"/>
  <c r="F8" i="496"/>
  <c r="F12" i="496"/>
  <c r="F16" i="496"/>
  <c r="F20" i="496"/>
  <c r="F24" i="496"/>
  <c r="D28" i="496"/>
  <c r="F7" i="497"/>
  <c r="F11" i="497"/>
  <c r="F8" i="498"/>
  <c r="F12" i="498"/>
  <c r="F16" i="498"/>
  <c r="F20" i="498"/>
  <c r="F24" i="498"/>
  <c r="D28" i="498"/>
  <c r="F7" i="499"/>
  <c r="F11" i="499"/>
  <c r="E8" i="500"/>
  <c r="E12" i="500"/>
  <c r="E16" i="500"/>
  <c r="E7" i="501"/>
  <c r="F9" i="504"/>
  <c r="F9" i="505"/>
  <c r="E7" i="506"/>
  <c r="E11" i="506"/>
  <c r="E15" i="506"/>
  <c r="E19" i="506"/>
  <c r="E9" i="507"/>
  <c r="F7" i="510"/>
  <c r="F11" i="510"/>
  <c r="E8" i="512"/>
  <c r="E12" i="512"/>
  <c r="E16" i="512"/>
  <c r="E20" i="512"/>
  <c r="E24" i="512"/>
  <c r="E28" i="512"/>
  <c r="E7" i="513"/>
  <c r="D20" i="502"/>
  <c r="E8" i="505"/>
  <c r="E7" i="491"/>
  <c r="D20" i="500"/>
  <c r="F7" i="501"/>
  <c r="F11" i="501" s="1"/>
  <c r="D32" i="512"/>
  <c r="F10" i="517"/>
  <c r="F8" i="502"/>
  <c r="F12" i="497"/>
  <c r="E8" i="499"/>
  <c r="F6" i="502"/>
  <c r="F10" i="502"/>
  <c r="F14" i="502"/>
  <c r="F18" i="502"/>
  <c r="E6" i="504"/>
  <c r="E6" i="505"/>
  <c r="E10" i="505"/>
  <c r="F7" i="508"/>
  <c r="F11" i="508"/>
  <c r="F15" i="508"/>
  <c r="F19" i="508"/>
  <c r="F23" i="508"/>
  <c r="F8" i="509"/>
  <c r="E8" i="510"/>
  <c r="E12" i="510"/>
  <c r="E6" i="511"/>
  <c r="E10" i="511"/>
  <c r="E14" i="511"/>
  <c r="F16" i="502"/>
  <c r="F9" i="496"/>
  <c r="F13" i="496"/>
  <c r="F17" i="496"/>
  <c r="F21" i="496"/>
  <c r="F8" i="497"/>
  <c r="F9" i="498"/>
  <c r="F13" i="498"/>
  <c r="F17" i="498"/>
  <c r="F21" i="498"/>
  <c r="F8" i="499"/>
  <c r="E9" i="500"/>
  <c r="E13" i="500"/>
  <c r="F6" i="504"/>
  <c r="F6" i="505"/>
  <c r="F10" i="505"/>
  <c r="E8" i="506"/>
  <c r="E12" i="506"/>
  <c r="E16" i="506"/>
  <c r="E6" i="507"/>
  <c r="E12" i="507" s="1"/>
  <c r="E10" i="507"/>
  <c r="F8" i="510"/>
  <c r="E9" i="512"/>
  <c r="E13" i="512"/>
  <c r="E17" i="512"/>
  <c r="E21" i="512"/>
  <c r="E25" i="512"/>
  <c r="E8" i="513"/>
  <c r="F8" i="517"/>
  <c r="E7" i="505"/>
  <c r="F8" i="508"/>
  <c r="F12" i="508"/>
  <c r="F16" i="508"/>
  <c r="F20" i="508"/>
  <c r="E7" i="511"/>
  <c r="F8" i="514"/>
  <c r="F15" i="514" s="1"/>
  <c r="F8" i="515"/>
  <c r="E6" i="516"/>
  <c r="E14" i="516" s="1"/>
  <c r="F6" i="517"/>
  <c r="E11" i="504" l="1"/>
  <c r="F10" i="509"/>
  <c r="F28" i="496"/>
  <c r="E32" i="512"/>
  <c r="E13" i="510"/>
  <c r="E10" i="513"/>
  <c r="F13" i="510"/>
  <c r="E11" i="501"/>
  <c r="F20" i="502"/>
  <c r="F28" i="498"/>
  <c r="F12" i="505"/>
  <c r="F11" i="504"/>
  <c r="E13" i="499"/>
  <c r="F13" i="497"/>
  <c r="E21" i="506"/>
  <c r="E20" i="500"/>
  <c r="F12" i="517"/>
  <c r="E15" i="511"/>
  <c r="E12" i="505"/>
  <c r="F12" i="515"/>
  <c r="F26" i="508"/>
  <c r="F13" i="499"/>
  <c r="D21" i="431" l="1"/>
  <c r="E21" i="431"/>
  <c r="F21" i="431"/>
  <c r="D19" i="470"/>
  <c r="E19" i="470" s="1"/>
  <c r="C19" i="470"/>
  <c r="G10" i="464"/>
  <c r="F10" i="464"/>
  <c r="E10" i="464"/>
  <c r="I192" i="452" l="1"/>
  <c r="H192" i="452"/>
  <c r="G192" i="452"/>
  <c r="I191" i="452"/>
  <c r="H191" i="452"/>
  <c r="G191" i="452"/>
  <c r="I190" i="452"/>
  <c r="H190" i="452"/>
  <c r="G190" i="452"/>
  <c r="I189" i="452"/>
  <c r="H189" i="452"/>
  <c r="G189" i="452"/>
  <c r="I188" i="452"/>
  <c r="H188" i="452"/>
  <c r="G188" i="452"/>
  <c r="I187" i="452"/>
  <c r="H187" i="452"/>
  <c r="G187" i="452"/>
  <c r="I186" i="452"/>
  <c r="H186" i="452"/>
  <c r="G186" i="452"/>
  <c r="I185" i="452"/>
  <c r="H185" i="452"/>
  <c r="G185" i="452"/>
  <c r="I184" i="452"/>
  <c r="H184" i="452"/>
  <c r="G184" i="452"/>
  <c r="I183" i="452"/>
  <c r="H183" i="452"/>
  <c r="G183" i="452"/>
  <c r="I182" i="452"/>
  <c r="H182" i="452"/>
  <c r="G182" i="452"/>
  <c r="I181" i="452"/>
  <c r="H181" i="452"/>
  <c r="G181" i="452"/>
  <c r="I180" i="452"/>
  <c r="H180" i="452"/>
  <c r="G180" i="452"/>
  <c r="I179" i="452"/>
  <c r="H179" i="452"/>
  <c r="G179" i="452"/>
  <c r="I178" i="452"/>
  <c r="H178" i="452"/>
  <c r="G178" i="452"/>
  <c r="I177" i="452"/>
  <c r="H177" i="452"/>
  <c r="G177" i="452"/>
  <c r="I176" i="452"/>
  <c r="H176" i="452"/>
  <c r="G176" i="452"/>
  <c r="I175" i="452"/>
  <c r="H175" i="452"/>
  <c r="G175" i="452"/>
  <c r="I174" i="452"/>
  <c r="H174" i="452"/>
  <c r="G174" i="452"/>
  <c r="I173" i="452"/>
  <c r="H173" i="452"/>
  <c r="G173" i="452"/>
  <c r="I172" i="452"/>
  <c r="H172" i="452"/>
  <c r="G172" i="452"/>
  <c r="I171" i="452"/>
  <c r="H171" i="452"/>
  <c r="G171" i="452"/>
  <c r="I170" i="452"/>
  <c r="H170" i="452"/>
  <c r="G170" i="452"/>
  <c r="I169" i="452"/>
  <c r="H169" i="452"/>
  <c r="G169" i="452"/>
  <c r="I168" i="452"/>
  <c r="H168" i="452"/>
  <c r="G168" i="452"/>
  <c r="I167" i="452"/>
  <c r="H167" i="452"/>
  <c r="G167" i="452"/>
  <c r="I166" i="452"/>
  <c r="H166" i="452"/>
  <c r="G166" i="452"/>
  <c r="I165" i="452"/>
  <c r="H165" i="452"/>
  <c r="G165" i="452"/>
  <c r="I164" i="452"/>
  <c r="H164" i="452"/>
  <c r="G164" i="452"/>
  <c r="I163" i="452"/>
  <c r="H163" i="452"/>
  <c r="G163" i="452"/>
  <c r="I162" i="452"/>
  <c r="H162" i="452"/>
  <c r="G162" i="452"/>
  <c r="I161" i="452"/>
  <c r="H161" i="452"/>
  <c r="G161" i="452"/>
  <c r="I160" i="452"/>
  <c r="H160" i="452"/>
  <c r="G160" i="452"/>
  <c r="I159" i="452"/>
  <c r="H159" i="452"/>
  <c r="G159" i="452"/>
  <c r="G158" i="452"/>
  <c r="I157" i="452"/>
  <c r="H157" i="452"/>
  <c r="G157" i="452"/>
  <c r="I156" i="452"/>
  <c r="H156" i="452"/>
  <c r="G156" i="452"/>
  <c r="I155" i="452"/>
  <c r="H155" i="452"/>
  <c r="G155" i="452"/>
  <c r="I154" i="452"/>
  <c r="H154" i="452"/>
  <c r="G154" i="452"/>
  <c r="I153" i="452"/>
  <c r="H153" i="452"/>
  <c r="G153" i="452"/>
  <c r="I152" i="452"/>
  <c r="H152" i="452"/>
  <c r="G152" i="452"/>
  <c r="I151" i="452"/>
  <c r="H151" i="452"/>
  <c r="G151" i="452"/>
  <c r="I150" i="452"/>
  <c r="H150" i="452"/>
  <c r="G150" i="452"/>
  <c r="I149" i="452"/>
  <c r="H149" i="452"/>
  <c r="G149" i="452"/>
  <c r="I148" i="452"/>
  <c r="H148" i="452"/>
  <c r="G148" i="452"/>
  <c r="I147" i="452"/>
  <c r="H147" i="452"/>
  <c r="G147" i="452"/>
  <c r="I146" i="452"/>
  <c r="H146" i="452"/>
  <c r="G146" i="452"/>
  <c r="I145" i="452"/>
  <c r="H145" i="452"/>
  <c r="G145" i="452"/>
  <c r="I144" i="452"/>
  <c r="H144" i="452"/>
  <c r="G144" i="452"/>
  <c r="I143" i="452"/>
  <c r="H143" i="452"/>
  <c r="G143" i="452"/>
  <c r="I142" i="452"/>
  <c r="H142" i="452"/>
  <c r="G142" i="452"/>
  <c r="I141" i="452"/>
  <c r="H141" i="452"/>
  <c r="G141" i="452"/>
  <c r="I140" i="452"/>
  <c r="H140" i="452"/>
  <c r="G140" i="452"/>
  <c r="I139" i="452"/>
  <c r="H139" i="452"/>
  <c r="G139" i="452"/>
  <c r="I138" i="452"/>
  <c r="H138" i="452"/>
  <c r="G138" i="452"/>
  <c r="I137" i="452"/>
  <c r="H137" i="452"/>
  <c r="G137" i="452"/>
  <c r="I136" i="452"/>
  <c r="H136" i="452"/>
  <c r="G136" i="452"/>
  <c r="I135" i="452"/>
  <c r="H135" i="452"/>
  <c r="G135" i="452"/>
  <c r="I134" i="452"/>
  <c r="H134" i="452"/>
  <c r="G134" i="452"/>
  <c r="I133" i="452"/>
  <c r="H133" i="452"/>
  <c r="G133" i="452"/>
  <c r="I132" i="452"/>
  <c r="H132" i="452"/>
  <c r="G132" i="452"/>
  <c r="I131" i="452"/>
  <c r="H131" i="452"/>
  <c r="G131" i="452"/>
  <c r="I130" i="452"/>
  <c r="H130" i="452"/>
  <c r="G130" i="452"/>
  <c r="I129" i="452"/>
  <c r="H129" i="452"/>
  <c r="G129" i="452"/>
  <c r="I128" i="452"/>
  <c r="H128" i="452"/>
  <c r="G128" i="452"/>
  <c r="I127" i="452"/>
  <c r="H127" i="452"/>
  <c r="G127" i="452"/>
  <c r="I126" i="452"/>
  <c r="H126" i="452"/>
  <c r="G126" i="452"/>
  <c r="I125" i="452"/>
  <c r="H125" i="452"/>
  <c r="G125" i="452"/>
  <c r="I124" i="452"/>
  <c r="H124" i="452"/>
  <c r="G124" i="452"/>
  <c r="I123" i="452"/>
  <c r="H123" i="452"/>
  <c r="G123" i="452"/>
  <c r="I122" i="452"/>
  <c r="H122" i="452"/>
  <c r="G122" i="452"/>
  <c r="I121" i="452"/>
  <c r="H121" i="452"/>
  <c r="G121" i="452"/>
  <c r="I120" i="452"/>
  <c r="H120" i="452"/>
  <c r="G120" i="452"/>
  <c r="I119" i="452"/>
  <c r="H119" i="452"/>
  <c r="G119" i="452"/>
  <c r="I118" i="452"/>
  <c r="H118" i="452"/>
  <c r="G118" i="452"/>
  <c r="I117" i="452"/>
  <c r="H117" i="452"/>
  <c r="G117" i="452"/>
  <c r="I116" i="452"/>
  <c r="H116" i="452"/>
  <c r="G116" i="452"/>
  <c r="I115" i="452"/>
  <c r="H115" i="452"/>
  <c r="G115" i="452"/>
  <c r="I114" i="452"/>
  <c r="H114" i="452"/>
  <c r="G114" i="452"/>
  <c r="I113" i="452"/>
  <c r="H113" i="452"/>
  <c r="G113" i="452"/>
  <c r="I112" i="452"/>
  <c r="H112" i="452"/>
  <c r="G112" i="452"/>
  <c r="I111" i="452"/>
  <c r="H111" i="452"/>
  <c r="G111" i="452"/>
  <c r="I110" i="452"/>
  <c r="H110" i="452"/>
  <c r="G110" i="452"/>
  <c r="I109" i="452"/>
  <c r="H109" i="452"/>
  <c r="G109" i="452"/>
  <c r="I108" i="452"/>
  <c r="H108" i="452"/>
  <c r="G108" i="452"/>
  <c r="I107" i="452"/>
  <c r="H107" i="452"/>
  <c r="G107" i="452"/>
  <c r="I106" i="452"/>
  <c r="H106" i="452"/>
  <c r="G106" i="452"/>
  <c r="I105" i="452"/>
  <c r="H105" i="452"/>
  <c r="G105" i="452"/>
  <c r="I104" i="452"/>
  <c r="H104" i="452"/>
  <c r="G104" i="452"/>
  <c r="I103" i="452"/>
  <c r="H103" i="452"/>
  <c r="G103" i="452"/>
  <c r="I102" i="452"/>
  <c r="H102" i="452"/>
  <c r="G102" i="452"/>
  <c r="I101" i="452"/>
  <c r="H101" i="452"/>
  <c r="G101" i="452"/>
  <c r="I100" i="452"/>
  <c r="H100" i="452"/>
  <c r="G100" i="452"/>
  <c r="I99" i="452"/>
  <c r="H99" i="452"/>
  <c r="G99" i="452"/>
  <c r="I98" i="452"/>
  <c r="H98" i="452"/>
  <c r="G98" i="452"/>
  <c r="I97" i="452"/>
  <c r="H97" i="452"/>
  <c r="G97" i="452"/>
  <c r="I96" i="452"/>
  <c r="H96" i="452"/>
  <c r="G96" i="452"/>
  <c r="I95" i="452"/>
  <c r="H95" i="452"/>
  <c r="G95" i="452"/>
  <c r="I94" i="452"/>
  <c r="H94" i="452"/>
  <c r="G94" i="452"/>
  <c r="I93" i="452"/>
  <c r="H93" i="452"/>
  <c r="G93" i="452"/>
  <c r="I92" i="452"/>
  <c r="H92" i="452"/>
  <c r="G92" i="452"/>
  <c r="I91" i="452"/>
  <c r="H91" i="452"/>
  <c r="G91" i="452"/>
  <c r="I90" i="452"/>
  <c r="H90" i="452"/>
  <c r="G90" i="452"/>
  <c r="I89" i="452"/>
  <c r="H89" i="452"/>
  <c r="G89" i="452"/>
  <c r="I88" i="452"/>
  <c r="H88" i="452"/>
  <c r="G88" i="452"/>
  <c r="I87" i="452"/>
  <c r="H87" i="452"/>
  <c r="G87" i="452"/>
  <c r="I86" i="452"/>
  <c r="H86" i="452"/>
  <c r="G86" i="452"/>
  <c r="I85" i="452"/>
  <c r="H85" i="452"/>
  <c r="G85" i="452"/>
  <c r="I84" i="452"/>
  <c r="H84" i="452"/>
  <c r="G84" i="452"/>
  <c r="I83" i="452"/>
  <c r="H83" i="452"/>
  <c r="G83" i="452"/>
  <c r="I82" i="452"/>
  <c r="H82" i="452"/>
  <c r="G82" i="452"/>
  <c r="I81" i="452"/>
  <c r="H81" i="452"/>
  <c r="G81" i="452"/>
  <c r="I80" i="452"/>
  <c r="H80" i="452"/>
  <c r="G80" i="452"/>
  <c r="I79" i="452"/>
  <c r="H79" i="452"/>
  <c r="G79" i="452"/>
  <c r="I78" i="452"/>
  <c r="H78" i="452"/>
  <c r="G78" i="452"/>
  <c r="I77" i="452"/>
  <c r="H77" i="452"/>
  <c r="G77" i="452"/>
  <c r="I76" i="452"/>
  <c r="H76" i="452"/>
  <c r="G76" i="452"/>
  <c r="I75" i="452"/>
  <c r="H75" i="452"/>
  <c r="G75" i="452"/>
  <c r="I74" i="452"/>
  <c r="H74" i="452"/>
  <c r="G74" i="452"/>
  <c r="I73" i="452"/>
  <c r="H73" i="452"/>
  <c r="G73" i="452"/>
  <c r="I72" i="452"/>
  <c r="H72" i="452"/>
  <c r="G72" i="452"/>
  <c r="I71" i="452"/>
  <c r="H71" i="452"/>
  <c r="G71" i="452"/>
  <c r="I70" i="452"/>
  <c r="H70" i="452"/>
  <c r="G70" i="452"/>
  <c r="I69" i="452"/>
  <c r="H69" i="452"/>
  <c r="G69" i="452"/>
  <c r="F65" i="452"/>
  <c r="F66" i="452" s="1"/>
  <c r="E65" i="452"/>
  <c r="E66" i="452" s="1"/>
  <c r="D65" i="452"/>
  <c r="D66" i="452" s="1"/>
  <c r="C65" i="452"/>
  <c r="I65" i="452" s="1"/>
  <c r="I64" i="452"/>
  <c r="F64" i="452"/>
  <c r="E64" i="452"/>
  <c r="D64" i="452"/>
  <c r="H64" i="452" s="1"/>
  <c r="C64" i="452"/>
  <c r="I63" i="452"/>
  <c r="H63" i="452"/>
  <c r="G63" i="452"/>
  <c r="I62" i="452"/>
  <c r="H62" i="452"/>
  <c r="G62" i="452"/>
  <c r="I61" i="452"/>
  <c r="H61" i="452"/>
  <c r="G61" i="452"/>
  <c r="I60" i="452"/>
  <c r="H60" i="452"/>
  <c r="G60" i="452"/>
  <c r="I59" i="452"/>
  <c r="H59" i="452"/>
  <c r="G59" i="452"/>
  <c r="I58" i="452"/>
  <c r="H58" i="452"/>
  <c r="G58" i="452"/>
  <c r="I57" i="452"/>
  <c r="H57" i="452"/>
  <c r="G57" i="452"/>
  <c r="I56" i="452"/>
  <c r="H56" i="452"/>
  <c r="G56" i="452"/>
  <c r="I55" i="452"/>
  <c r="H55" i="452"/>
  <c r="G55" i="452"/>
  <c r="I54" i="452"/>
  <c r="H54" i="452"/>
  <c r="G54" i="452"/>
  <c r="I53" i="452"/>
  <c r="H53" i="452"/>
  <c r="G53" i="452"/>
  <c r="I52" i="452"/>
  <c r="H52" i="452"/>
  <c r="G52" i="452"/>
  <c r="I51" i="452"/>
  <c r="H51" i="452"/>
  <c r="G51" i="452"/>
  <c r="I50" i="452"/>
  <c r="H50" i="452"/>
  <c r="G50" i="452"/>
  <c r="I49" i="452"/>
  <c r="H49" i="452"/>
  <c r="G49" i="452"/>
  <c r="I48" i="452"/>
  <c r="H48" i="452"/>
  <c r="G48" i="452"/>
  <c r="I47" i="452"/>
  <c r="H47" i="452"/>
  <c r="G47" i="452"/>
  <c r="I46" i="452"/>
  <c r="H46" i="452"/>
  <c r="G46" i="452"/>
  <c r="I45" i="452"/>
  <c r="H45" i="452"/>
  <c r="G45" i="452"/>
  <c r="I44" i="452"/>
  <c r="H44" i="452"/>
  <c r="G44" i="452"/>
  <c r="I43" i="452"/>
  <c r="H43" i="452"/>
  <c r="G43" i="452"/>
  <c r="I42" i="452"/>
  <c r="H42" i="452"/>
  <c r="G42" i="452"/>
  <c r="I41" i="452"/>
  <c r="H41" i="452"/>
  <c r="G41" i="452"/>
  <c r="I40" i="452"/>
  <c r="H40" i="452"/>
  <c r="G40" i="452"/>
  <c r="I39" i="452"/>
  <c r="H39" i="452"/>
  <c r="G39" i="452"/>
  <c r="I38" i="452"/>
  <c r="H38" i="452"/>
  <c r="G38" i="452"/>
  <c r="I37" i="452"/>
  <c r="H37" i="452"/>
  <c r="G37" i="452"/>
  <c r="I36" i="452"/>
  <c r="H36" i="452"/>
  <c r="G36" i="452"/>
  <c r="I35" i="452"/>
  <c r="H35" i="452"/>
  <c r="G35" i="452"/>
  <c r="I34" i="452"/>
  <c r="H34" i="452"/>
  <c r="G34" i="452"/>
  <c r="I33" i="452"/>
  <c r="H33" i="452"/>
  <c r="G33" i="452"/>
  <c r="I32" i="452"/>
  <c r="H32" i="452"/>
  <c r="G32" i="452"/>
  <c r="I31" i="452"/>
  <c r="H31" i="452"/>
  <c r="G31" i="452"/>
  <c r="I30" i="452"/>
  <c r="H30" i="452"/>
  <c r="G30" i="452"/>
  <c r="I29" i="452"/>
  <c r="H29" i="452"/>
  <c r="G29" i="452"/>
  <c r="I28" i="452"/>
  <c r="H28" i="452"/>
  <c r="G28" i="452"/>
  <c r="I27" i="452"/>
  <c r="H27" i="452"/>
  <c r="G27" i="452"/>
  <c r="I26" i="452"/>
  <c r="H26" i="452"/>
  <c r="G26" i="452"/>
  <c r="I25" i="452"/>
  <c r="H25" i="452"/>
  <c r="G25" i="452"/>
  <c r="I24" i="452"/>
  <c r="H24" i="452"/>
  <c r="G24" i="452"/>
  <c r="I23" i="452"/>
  <c r="H23" i="452"/>
  <c r="G23" i="452"/>
  <c r="I22" i="452"/>
  <c r="H22" i="452"/>
  <c r="G22" i="452"/>
  <c r="I21" i="452"/>
  <c r="H21" i="452"/>
  <c r="G21" i="452"/>
  <c r="I20" i="452"/>
  <c r="H20" i="452"/>
  <c r="G20" i="452"/>
  <c r="I19" i="452"/>
  <c r="H19" i="452"/>
  <c r="G19" i="452"/>
  <c r="I18" i="452"/>
  <c r="H18" i="452"/>
  <c r="G18" i="452"/>
  <c r="I17" i="452"/>
  <c r="H17" i="452"/>
  <c r="G17" i="452"/>
  <c r="I16" i="452"/>
  <c r="H16" i="452"/>
  <c r="G16" i="452"/>
  <c r="I15" i="452"/>
  <c r="H15" i="452"/>
  <c r="G15" i="452"/>
  <c r="I14" i="452"/>
  <c r="H14" i="452"/>
  <c r="G14" i="452"/>
  <c r="I13" i="452"/>
  <c r="H13" i="452"/>
  <c r="G13" i="452"/>
  <c r="I12" i="452"/>
  <c r="H12" i="452"/>
  <c r="G12" i="452"/>
  <c r="I11" i="452"/>
  <c r="H11" i="452"/>
  <c r="G11" i="452"/>
  <c r="I10" i="452"/>
  <c r="H10" i="452"/>
  <c r="G10" i="452"/>
  <c r="I9" i="452"/>
  <c r="H9" i="452"/>
  <c r="G9" i="452"/>
  <c r="I8" i="452"/>
  <c r="H8" i="452"/>
  <c r="G8" i="452"/>
  <c r="I7" i="452"/>
  <c r="H7" i="452"/>
  <c r="G7" i="452"/>
  <c r="J25" i="447"/>
  <c r="I25" i="447"/>
  <c r="H25" i="447"/>
  <c r="K25" i="447" s="1"/>
  <c r="G25" i="447"/>
  <c r="J24" i="447"/>
  <c r="I24" i="447"/>
  <c r="H24" i="447"/>
  <c r="K24" i="447" s="1"/>
  <c r="G24" i="447"/>
  <c r="J23" i="447"/>
  <c r="I23" i="447"/>
  <c r="H23" i="447"/>
  <c r="K23" i="447" s="1"/>
  <c r="G23" i="447"/>
  <c r="J22" i="447"/>
  <c r="I22" i="447"/>
  <c r="H22" i="447"/>
  <c r="K22" i="447" s="1"/>
  <c r="G22" i="447"/>
  <c r="J21" i="447"/>
  <c r="I21" i="447"/>
  <c r="H21" i="447"/>
  <c r="K21" i="447" s="1"/>
  <c r="G21" i="447"/>
  <c r="F20" i="447"/>
  <c r="J20" i="447" s="1"/>
  <c r="E20" i="447"/>
  <c r="I20" i="447" s="1"/>
  <c r="D20" i="447"/>
  <c r="G20" i="447" s="1"/>
  <c r="C20" i="447"/>
  <c r="J19" i="447"/>
  <c r="I19" i="447"/>
  <c r="H19" i="447"/>
  <c r="G19" i="447"/>
  <c r="J18" i="447"/>
  <c r="I18" i="447"/>
  <c r="H18" i="447"/>
  <c r="G18" i="447"/>
  <c r="J17" i="447"/>
  <c r="I17" i="447"/>
  <c r="K17" i="447" s="1"/>
  <c r="H17" i="447"/>
  <c r="G17" i="447"/>
  <c r="F16" i="447"/>
  <c r="J16" i="447" s="1"/>
  <c r="E16" i="447"/>
  <c r="I16" i="447" s="1"/>
  <c r="D16" i="447"/>
  <c r="H16" i="447" s="1"/>
  <c r="K16" i="447" s="1"/>
  <c r="C16" i="447"/>
  <c r="C15" i="447"/>
  <c r="J14" i="447"/>
  <c r="I14" i="447"/>
  <c r="H14" i="447"/>
  <c r="K14" i="447" s="1"/>
  <c r="G14" i="447"/>
  <c r="J13" i="447"/>
  <c r="I13" i="447"/>
  <c r="H13" i="447"/>
  <c r="K13" i="447" s="1"/>
  <c r="G13" i="447"/>
  <c r="J12" i="447"/>
  <c r="I12" i="447"/>
  <c r="H12" i="447"/>
  <c r="G12" i="447"/>
  <c r="J11" i="447"/>
  <c r="I11" i="447"/>
  <c r="H11" i="447"/>
  <c r="K11" i="447" s="1"/>
  <c r="G11" i="447"/>
  <c r="J10" i="447"/>
  <c r="I10" i="447"/>
  <c r="H10" i="447"/>
  <c r="G10" i="447"/>
  <c r="J9" i="447"/>
  <c r="I9" i="447"/>
  <c r="H9" i="447"/>
  <c r="K9" i="447" s="1"/>
  <c r="G9" i="447"/>
  <c r="J8" i="447"/>
  <c r="I8" i="447"/>
  <c r="H8" i="447"/>
  <c r="K8" i="447" s="1"/>
  <c r="G8" i="447"/>
  <c r="J7" i="447"/>
  <c r="F7" i="447"/>
  <c r="E7" i="447"/>
  <c r="I7" i="447" s="1"/>
  <c r="D7" i="447"/>
  <c r="H7" i="447" s="1"/>
  <c r="C7" i="447"/>
  <c r="H191" i="445"/>
  <c r="G191" i="445"/>
  <c r="F191" i="445"/>
  <c r="H190" i="445"/>
  <c r="G190" i="445"/>
  <c r="F190" i="445"/>
  <c r="H189" i="445"/>
  <c r="G189" i="445"/>
  <c r="F189" i="445"/>
  <c r="H188" i="445"/>
  <c r="G188" i="445"/>
  <c r="F188" i="445"/>
  <c r="H187" i="445"/>
  <c r="G187" i="445"/>
  <c r="F187" i="445"/>
  <c r="H186" i="445"/>
  <c r="G186" i="445"/>
  <c r="F186" i="445"/>
  <c r="H185" i="445"/>
  <c r="G185" i="445"/>
  <c r="F185" i="445"/>
  <c r="H184" i="445"/>
  <c r="G184" i="445"/>
  <c r="F184" i="445"/>
  <c r="H183" i="445"/>
  <c r="G183" i="445"/>
  <c r="F183" i="445"/>
  <c r="H182" i="445"/>
  <c r="G182" i="445"/>
  <c r="F182" i="445"/>
  <c r="H181" i="445"/>
  <c r="G181" i="445"/>
  <c r="F181" i="445"/>
  <c r="H180" i="445"/>
  <c r="G180" i="445"/>
  <c r="F180" i="445"/>
  <c r="H179" i="445"/>
  <c r="G179" i="445"/>
  <c r="F179" i="445"/>
  <c r="H178" i="445"/>
  <c r="G178" i="445"/>
  <c r="F178" i="445"/>
  <c r="H177" i="445"/>
  <c r="G177" i="445"/>
  <c r="F177" i="445"/>
  <c r="H176" i="445"/>
  <c r="G176" i="445"/>
  <c r="F176" i="445"/>
  <c r="H175" i="445"/>
  <c r="G175" i="445"/>
  <c r="F175" i="445"/>
  <c r="H174" i="445"/>
  <c r="G174" i="445"/>
  <c r="F174" i="445"/>
  <c r="H173" i="445"/>
  <c r="G173" i="445"/>
  <c r="F173" i="445"/>
  <c r="H172" i="445"/>
  <c r="G172" i="445"/>
  <c r="F172" i="445"/>
  <c r="H171" i="445"/>
  <c r="G171" i="445"/>
  <c r="F171" i="445"/>
  <c r="H170" i="445"/>
  <c r="G170" i="445"/>
  <c r="F170" i="445"/>
  <c r="H169" i="445"/>
  <c r="G169" i="445"/>
  <c r="F169" i="445"/>
  <c r="H168" i="445"/>
  <c r="G168" i="445"/>
  <c r="F168" i="445"/>
  <c r="H167" i="445"/>
  <c r="G167" i="445"/>
  <c r="F167" i="445"/>
  <c r="H166" i="445"/>
  <c r="G166" i="445"/>
  <c r="F166" i="445"/>
  <c r="H165" i="445"/>
  <c r="G165" i="445"/>
  <c r="F165" i="445"/>
  <c r="H164" i="445"/>
  <c r="G164" i="445"/>
  <c r="F164" i="445"/>
  <c r="H163" i="445"/>
  <c r="G163" i="445"/>
  <c r="F163" i="445"/>
  <c r="H162" i="445"/>
  <c r="G162" i="445"/>
  <c r="F162" i="445"/>
  <c r="H161" i="445"/>
  <c r="G161" i="445"/>
  <c r="F161" i="445"/>
  <c r="H160" i="445"/>
  <c r="G160" i="445"/>
  <c r="F160" i="445"/>
  <c r="H159" i="445"/>
  <c r="G159" i="445"/>
  <c r="F159" i="445"/>
  <c r="H158" i="445"/>
  <c r="G158" i="445"/>
  <c r="F158" i="445"/>
  <c r="H157" i="445"/>
  <c r="G157" i="445"/>
  <c r="F157" i="445"/>
  <c r="H156" i="445"/>
  <c r="G156" i="445"/>
  <c r="F156" i="445"/>
  <c r="H155" i="445"/>
  <c r="G155" i="445"/>
  <c r="F155" i="445"/>
  <c r="H154" i="445"/>
  <c r="G154" i="445"/>
  <c r="F154" i="445"/>
  <c r="H153" i="445"/>
  <c r="G153" i="445"/>
  <c r="F153" i="445"/>
  <c r="H152" i="445"/>
  <c r="G152" i="445"/>
  <c r="F152" i="445"/>
  <c r="H151" i="445"/>
  <c r="G151" i="445"/>
  <c r="F151" i="445"/>
  <c r="H150" i="445"/>
  <c r="G150" i="445"/>
  <c r="F150" i="445"/>
  <c r="H149" i="445"/>
  <c r="G149" i="445"/>
  <c r="F149" i="445"/>
  <c r="H148" i="445"/>
  <c r="G148" i="445"/>
  <c r="F148" i="445"/>
  <c r="H147" i="445"/>
  <c r="G147" i="445"/>
  <c r="F147" i="445"/>
  <c r="H146" i="445"/>
  <c r="G146" i="445"/>
  <c r="F146" i="445"/>
  <c r="H145" i="445"/>
  <c r="G145" i="445"/>
  <c r="F145" i="445"/>
  <c r="H144" i="445"/>
  <c r="G144" i="445"/>
  <c r="F144" i="445"/>
  <c r="H143" i="445"/>
  <c r="G143" i="445"/>
  <c r="F143" i="445"/>
  <c r="H142" i="445"/>
  <c r="G142" i="445"/>
  <c r="F142" i="445"/>
  <c r="H141" i="445"/>
  <c r="G141" i="445"/>
  <c r="F141" i="445"/>
  <c r="H140" i="445"/>
  <c r="G140" i="445"/>
  <c r="F140" i="445"/>
  <c r="H139" i="445"/>
  <c r="G139" i="445"/>
  <c r="F139" i="445"/>
  <c r="H138" i="445"/>
  <c r="G138" i="445"/>
  <c r="F138" i="445"/>
  <c r="H137" i="445"/>
  <c r="G137" i="445"/>
  <c r="F137" i="445"/>
  <c r="H136" i="445"/>
  <c r="G136" i="445"/>
  <c r="F136" i="445"/>
  <c r="H135" i="445"/>
  <c r="G135" i="445"/>
  <c r="F135" i="445"/>
  <c r="H134" i="445"/>
  <c r="G134" i="445"/>
  <c r="F134" i="445"/>
  <c r="H133" i="445"/>
  <c r="G133" i="445"/>
  <c r="F133" i="445"/>
  <c r="H132" i="445"/>
  <c r="G132" i="445"/>
  <c r="F132" i="445"/>
  <c r="H131" i="445"/>
  <c r="G131" i="445"/>
  <c r="F131" i="445"/>
  <c r="H130" i="445"/>
  <c r="G130" i="445"/>
  <c r="F130" i="445"/>
  <c r="H129" i="445"/>
  <c r="G129" i="445"/>
  <c r="F129" i="445"/>
  <c r="F128" i="445"/>
  <c r="H127" i="445"/>
  <c r="G127" i="445"/>
  <c r="F127" i="445"/>
  <c r="H126" i="445"/>
  <c r="G126" i="445"/>
  <c r="F126" i="445"/>
  <c r="H125" i="445"/>
  <c r="G125" i="445"/>
  <c r="F125" i="445"/>
  <c r="H124" i="445"/>
  <c r="G124" i="445"/>
  <c r="F124" i="445"/>
  <c r="H123" i="445"/>
  <c r="G123" i="445"/>
  <c r="F123" i="445"/>
  <c r="H122" i="445"/>
  <c r="G122" i="445"/>
  <c r="F122" i="445"/>
  <c r="H121" i="445"/>
  <c r="G121" i="445"/>
  <c r="F121" i="445"/>
  <c r="H120" i="445"/>
  <c r="G120" i="445"/>
  <c r="F120" i="445"/>
  <c r="H119" i="445"/>
  <c r="G119" i="445"/>
  <c r="F119" i="445"/>
  <c r="H118" i="445"/>
  <c r="G118" i="445"/>
  <c r="F118" i="445"/>
  <c r="H117" i="445"/>
  <c r="G117" i="445"/>
  <c r="F117" i="445"/>
  <c r="H116" i="445"/>
  <c r="G116" i="445"/>
  <c r="F116" i="445"/>
  <c r="H115" i="445"/>
  <c r="G115" i="445"/>
  <c r="F115" i="445"/>
  <c r="H114" i="445"/>
  <c r="G114" i="445"/>
  <c r="F114" i="445"/>
  <c r="H113" i="445"/>
  <c r="G113" i="445"/>
  <c r="F113" i="445"/>
  <c r="H112" i="445"/>
  <c r="G112" i="445"/>
  <c r="F112" i="445"/>
  <c r="H111" i="445"/>
  <c r="G111" i="445"/>
  <c r="F111" i="445"/>
  <c r="H110" i="445"/>
  <c r="G110" i="445"/>
  <c r="F110" i="445"/>
  <c r="H109" i="445"/>
  <c r="G109" i="445"/>
  <c r="F109" i="445"/>
  <c r="H108" i="445"/>
  <c r="G108" i="445"/>
  <c r="F108" i="445"/>
  <c r="H107" i="445"/>
  <c r="G107" i="445"/>
  <c r="F107" i="445"/>
  <c r="H106" i="445"/>
  <c r="G106" i="445"/>
  <c r="F106" i="445"/>
  <c r="H105" i="445"/>
  <c r="G105" i="445"/>
  <c r="F105" i="445"/>
  <c r="H104" i="445"/>
  <c r="G104" i="445"/>
  <c r="F104" i="445"/>
  <c r="H103" i="445"/>
  <c r="G103" i="445"/>
  <c r="F103" i="445"/>
  <c r="E99" i="445"/>
  <c r="D99" i="445"/>
  <c r="D100" i="445" s="1"/>
  <c r="C99" i="445"/>
  <c r="C100" i="445" s="1"/>
  <c r="B99" i="445"/>
  <c r="B100" i="445" s="1"/>
  <c r="F100" i="445" s="1"/>
  <c r="H98" i="445"/>
  <c r="E98" i="445"/>
  <c r="E100" i="445" s="1"/>
  <c r="D98" i="445"/>
  <c r="C98" i="445"/>
  <c r="G98" i="445" s="1"/>
  <c r="B98" i="445"/>
  <c r="F98" i="445" s="1"/>
  <c r="H97" i="445"/>
  <c r="G97" i="445"/>
  <c r="F97" i="445"/>
  <c r="H96" i="445"/>
  <c r="G96" i="445"/>
  <c r="F96" i="445"/>
  <c r="H95" i="445"/>
  <c r="G95" i="445"/>
  <c r="F95" i="445"/>
  <c r="H94" i="445"/>
  <c r="G94" i="445"/>
  <c r="F94" i="445"/>
  <c r="H93" i="445"/>
  <c r="G93" i="445"/>
  <c r="F93" i="445"/>
  <c r="H92" i="445"/>
  <c r="G92" i="445"/>
  <c r="F92" i="445"/>
  <c r="H91" i="445"/>
  <c r="G91" i="445"/>
  <c r="F91" i="445"/>
  <c r="H90" i="445"/>
  <c r="G90" i="445"/>
  <c r="F90" i="445"/>
  <c r="H89" i="445"/>
  <c r="G89" i="445"/>
  <c r="F89" i="445"/>
  <c r="H88" i="445"/>
  <c r="G88" i="445"/>
  <c r="F88" i="445"/>
  <c r="H87" i="445"/>
  <c r="G87" i="445"/>
  <c r="F87" i="445"/>
  <c r="H86" i="445"/>
  <c r="G86" i="445"/>
  <c r="F86" i="445"/>
  <c r="H85" i="445"/>
  <c r="G85" i="445"/>
  <c r="F85" i="445"/>
  <c r="H84" i="445"/>
  <c r="G84" i="445"/>
  <c r="F84" i="445"/>
  <c r="H83" i="445"/>
  <c r="G83" i="445"/>
  <c r="F83" i="445"/>
  <c r="H82" i="445"/>
  <c r="G82" i="445"/>
  <c r="F82" i="445"/>
  <c r="H81" i="445"/>
  <c r="G81" i="445"/>
  <c r="F81" i="445"/>
  <c r="H80" i="445"/>
  <c r="G80" i="445"/>
  <c r="F80" i="445"/>
  <c r="H79" i="445"/>
  <c r="G79" i="445"/>
  <c r="F79" i="445"/>
  <c r="H78" i="445"/>
  <c r="G78" i="445"/>
  <c r="F78" i="445"/>
  <c r="H77" i="445"/>
  <c r="G77" i="445"/>
  <c r="F77" i="445"/>
  <c r="H76" i="445"/>
  <c r="G76" i="445"/>
  <c r="F76" i="445"/>
  <c r="H75" i="445"/>
  <c r="G75" i="445"/>
  <c r="F75" i="445"/>
  <c r="H74" i="445"/>
  <c r="G74" i="445"/>
  <c r="F74" i="445"/>
  <c r="H73" i="445"/>
  <c r="G73" i="445"/>
  <c r="F73" i="445"/>
  <c r="H72" i="445"/>
  <c r="G72" i="445"/>
  <c r="F72" i="445"/>
  <c r="H71" i="445"/>
  <c r="G71" i="445"/>
  <c r="F71" i="445"/>
  <c r="H70" i="445"/>
  <c r="G70" i="445"/>
  <c r="F70" i="445"/>
  <c r="H69" i="445"/>
  <c r="G69" i="445"/>
  <c r="F69" i="445"/>
  <c r="H68" i="445"/>
  <c r="G68" i="445"/>
  <c r="F68" i="445"/>
  <c r="H67" i="445"/>
  <c r="G67" i="445"/>
  <c r="F67" i="445"/>
  <c r="H66" i="445"/>
  <c r="G66" i="445"/>
  <c r="F66" i="445"/>
  <c r="H65" i="445"/>
  <c r="G65" i="445"/>
  <c r="F65" i="445"/>
  <c r="H64" i="445"/>
  <c r="G64" i="445"/>
  <c r="F64" i="445"/>
  <c r="H63" i="445"/>
  <c r="G63" i="445"/>
  <c r="F63" i="445"/>
  <c r="H62" i="445"/>
  <c r="G62" i="445"/>
  <c r="F62" i="445"/>
  <c r="H61" i="445"/>
  <c r="G61" i="445"/>
  <c r="F61" i="445"/>
  <c r="H60" i="445"/>
  <c r="G60" i="445"/>
  <c r="F60" i="445"/>
  <c r="H59" i="445"/>
  <c r="G59" i="445"/>
  <c r="F59" i="445"/>
  <c r="H58" i="445"/>
  <c r="G58" i="445"/>
  <c r="F58" i="445"/>
  <c r="H57" i="445"/>
  <c r="G57" i="445"/>
  <c r="F57" i="445"/>
  <c r="H56" i="445"/>
  <c r="G56" i="445"/>
  <c r="F56" i="445"/>
  <c r="H55" i="445"/>
  <c r="G55" i="445"/>
  <c r="F55" i="445"/>
  <c r="H54" i="445"/>
  <c r="G54" i="445"/>
  <c r="F54" i="445"/>
  <c r="H53" i="445"/>
  <c r="G53" i="445"/>
  <c r="F53" i="445"/>
  <c r="H52" i="445"/>
  <c r="G52" i="445"/>
  <c r="F52" i="445"/>
  <c r="H51" i="445"/>
  <c r="G51" i="445"/>
  <c r="F51" i="445"/>
  <c r="H50" i="445"/>
  <c r="G50" i="445"/>
  <c r="F50" i="445"/>
  <c r="H49" i="445"/>
  <c r="G49" i="445"/>
  <c r="F49" i="445"/>
  <c r="H48" i="445"/>
  <c r="G48" i="445"/>
  <c r="F48" i="445"/>
  <c r="H47" i="445"/>
  <c r="G47" i="445"/>
  <c r="F47" i="445"/>
  <c r="H46" i="445"/>
  <c r="G46" i="445"/>
  <c r="F46" i="445"/>
  <c r="H45" i="445"/>
  <c r="G45" i="445"/>
  <c r="F45" i="445"/>
  <c r="H44" i="445"/>
  <c r="G44" i="445"/>
  <c r="F44" i="445"/>
  <c r="H43" i="445"/>
  <c r="G43" i="445"/>
  <c r="F43" i="445"/>
  <c r="H42" i="445"/>
  <c r="G42" i="445"/>
  <c r="F42" i="445"/>
  <c r="H41" i="445"/>
  <c r="G41" i="445"/>
  <c r="F41" i="445"/>
  <c r="H40" i="445"/>
  <c r="G40" i="445"/>
  <c r="F40" i="445"/>
  <c r="H39" i="445"/>
  <c r="G39" i="445"/>
  <c r="F39" i="445"/>
  <c r="H38" i="445"/>
  <c r="G38" i="445"/>
  <c r="F38" i="445"/>
  <c r="H37" i="445"/>
  <c r="G37" i="445"/>
  <c r="F37" i="445"/>
  <c r="H36" i="445"/>
  <c r="G36" i="445"/>
  <c r="F36" i="445"/>
  <c r="H35" i="445"/>
  <c r="G35" i="445"/>
  <c r="F35" i="445"/>
  <c r="H34" i="445"/>
  <c r="G34" i="445"/>
  <c r="F34" i="445"/>
  <c r="H33" i="445"/>
  <c r="G33" i="445"/>
  <c r="F33" i="445"/>
  <c r="H32" i="445"/>
  <c r="G32" i="445"/>
  <c r="F32" i="445"/>
  <c r="H31" i="445"/>
  <c r="G31" i="445"/>
  <c r="F31" i="445"/>
  <c r="H30" i="445"/>
  <c r="G30" i="445"/>
  <c r="F30" i="445"/>
  <c r="H29" i="445"/>
  <c r="G29" i="445"/>
  <c r="F29" i="445"/>
  <c r="H28" i="445"/>
  <c r="G28" i="445"/>
  <c r="F28" i="445"/>
  <c r="H27" i="445"/>
  <c r="G27" i="445"/>
  <c r="F27" i="445"/>
  <c r="H26" i="445"/>
  <c r="G26" i="445"/>
  <c r="F26" i="445"/>
  <c r="H25" i="445"/>
  <c r="G25" i="445"/>
  <c r="F25" i="445"/>
  <c r="H24" i="445"/>
  <c r="G24" i="445"/>
  <c r="F24" i="445"/>
  <c r="H23" i="445"/>
  <c r="G23" i="445"/>
  <c r="F23" i="445"/>
  <c r="H22" i="445"/>
  <c r="G22" i="445"/>
  <c r="F22" i="445"/>
  <c r="H21" i="445"/>
  <c r="G21" i="445"/>
  <c r="F21" i="445"/>
  <c r="H20" i="445"/>
  <c r="G20" i="445"/>
  <c r="F20" i="445"/>
  <c r="H19" i="445"/>
  <c r="G19" i="445"/>
  <c r="F19" i="445"/>
  <c r="H18" i="445"/>
  <c r="G18" i="445"/>
  <c r="F18" i="445"/>
  <c r="H17" i="445"/>
  <c r="G17" i="445"/>
  <c r="F17" i="445"/>
  <c r="H16" i="445"/>
  <c r="G16" i="445"/>
  <c r="F16" i="445"/>
  <c r="H15" i="445"/>
  <c r="G15" i="445"/>
  <c r="F15" i="445"/>
  <c r="H14" i="445"/>
  <c r="G14" i="445"/>
  <c r="F14" i="445"/>
  <c r="H13" i="445"/>
  <c r="G13" i="445"/>
  <c r="F13" i="445"/>
  <c r="H12" i="445"/>
  <c r="G12" i="445"/>
  <c r="F12" i="445"/>
  <c r="H11" i="445"/>
  <c r="G11" i="445"/>
  <c r="F11" i="445"/>
  <c r="H10" i="445"/>
  <c r="G10" i="445"/>
  <c r="F10" i="445"/>
  <c r="H9" i="445"/>
  <c r="G9" i="445"/>
  <c r="F9" i="445"/>
  <c r="H8" i="445"/>
  <c r="G8" i="445"/>
  <c r="F8" i="445"/>
  <c r="H7" i="445"/>
  <c r="G7" i="445"/>
  <c r="F7" i="445"/>
  <c r="K7" i="447" l="1"/>
  <c r="K12" i="447"/>
  <c r="K18" i="447"/>
  <c r="C26" i="447"/>
  <c r="C27" i="447" s="1"/>
  <c r="K10" i="447"/>
  <c r="K19" i="447"/>
  <c r="E15" i="447"/>
  <c r="I15" i="447" s="1"/>
  <c r="H20" i="447"/>
  <c r="K20" i="447" s="1"/>
  <c r="F15" i="447"/>
  <c r="G65" i="452"/>
  <c r="D15" i="447"/>
  <c r="H15" i="447" s="1"/>
  <c r="G16" i="447"/>
  <c r="G15" i="447" s="1"/>
  <c r="H65" i="452"/>
  <c r="C66" i="452"/>
  <c r="G66" i="452" s="1"/>
  <c r="G7" i="447"/>
  <c r="G64" i="452"/>
  <c r="G100" i="445"/>
  <c r="H100" i="445"/>
  <c r="F99" i="445"/>
  <c r="G99" i="445"/>
  <c r="H99" i="445"/>
  <c r="G26" i="447" l="1"/>
  <c r="G27" i="447" s="1"/>
  <c r="K15" i="447"/>
  <c r="J15" i="447"/>
  <c r="F26" i="447"/>
  <c r="E26" i="447"/>
  <c r="H66" i="452"/>
  <c r="D26" i="447"/>
  <c r="I66" i="452"/>
  <c r="D27" i="447" l="1"/>
  <c r="H27" i="447" s="1"/>
  <c r="H26" i="447"/>
  <c r="E27" i="447"/>
  <c r="I27" i="447" s="1"/>
  <c r="I26" i="447"/>
  <c r="F27" i="447"/>
  <c r="J27" i="447" s="1"/>
  <c r="J26" i="447"/>
  <c r="K26" i="447" l="1"/>
  <c r="K27" i="447"/>
  <c r="F38" i="444" l="1"/>
  <c r="E38" i="444"/>
  <c r="D38" i="444"/>
  <c r="C38" i="444"/>
  <c r="H6" i="443"/>
  <c r="C21" i="431" l="1"/>
  <c r="D20" i="431"/>
  <c r="C20" i="431"/>
  <c r="H5" i="296"/>
  <c r="I28" i="294"/>
  <c r="I29" i="294" s="1"/>
  <c r="J27" i="294"/>
  <c r="J26" i="294"/>
  <c r="J25" i="294"/>
  <c r="J24" i="294"/>
  <c r="J23" i="294"/>
  <c r="J22" i="294"/>
  <c r="J21" i="294"/>
  <c r="J20" i="294"/>
  <c r="J19" i="294"/>
  <c r="J18" i="294"/>
  <c r="H17" i="294"/>
  <c r="F17" i="294"/>
  <c r="E17" i="294"/>
  <c r="D17" i="294"/>
  <c r="J16" i="294"/>
  <c r="J15" i="294"/>
  <c r="J14" i="294"/>
  <c r="J13" i="294"/>
  <c r="J12" i="294"/>
  <c r="J11" i="294"/>
  <c r="J10" i="294"/>
  <c r="H9" i="294"/>
  <c r="F9" i="294"/>
  <c r="E9" i="294"/>
  <c r="D9" i="294"/>
  <c r="F28" i="294" l="1"/>
  <c r="F29" i="294" s="1"/>
  <c r="J9" i="294"/>
  <c r="D28" i="294"/>
  <c r="D29" i="294" s="1"/>
  <c r="E28" i="294"/>
  <c r="E29" i="294" s="1"/>
  <c r="H28" i="294"/>
  <c r="H29" i="294" s="1"/>
  <c r="J17" i="294"/>
  <c r="J28" i="294" l="1"/>
  <c r="J29" i="294" s="1"/>
</calcChain>
</file>

<file path=xl/sharedStrings.xml><?xml version="1.0" encoding="utf-8"?>
<sst xmlns="http://schemas.openxmlformats.org/spreadsheetml/2006/main" count="7321" uniqueCount="3098">
  <si>
    <t>Concepto</t>
  </si>
  <si>
    <t>Miles de millones de pesos</t>
  </si>
  <si>
    <t>Pago</t>
  </si>
  <si>
    <t xml:space="preserve">Miles de millones de pesos </t>
  </si>
  <si>
    <t>LISTADO DE CUADROS - CAPÍTULO 1</t>
  </si>
  <si>
    <t>LISTADO DE CUADROS - CAPÍTULO 2</t>
  </si>
  <si>
    <t>LISTADO DE CUADROS - CAPÍTULO 3</t>
  </si>
  <si>
    <t>LISTADO DE CUADROS - CAPÍTULO 4</t>
  </si>
  <si>
    <t>LISTADO DE CUADROS - CAPÍTULO 5</t>
  </si>
  <si>
    <t>(1)</t>
  </si>
  <si>
    <t>(2)</t>
  </si>
  <si>
    <t>(5)</t>
  </si>
  <si>
    <t>(3)</t>
  </si>
  <si>
    <t>(6)</t>
  </si>
  <si>
    <t>Entidad</t>
  </si>
  <si>
    <t>(4)</t>
  </si>
  <si>
    <t>Porcentaje de ejecución</t>
  </si>
  <si>
    <t>Nación</t>
  </si>
  <si>
    <t>Total</t>
  </si>
  <si>
    <t>I.</t>
  </si>
  <si>
    <t>FUNCIONAMIENTO</t>
  </si>
  <si>
    <t>Gastos de Personal</t>
  </si>
  <si>
    <t>Adquisición de Bienes y Servicios</t>
  </si>
  <si>
    <t>Transferencias</t>
  </si>
  <si>
    <t>Gastos de Comercialización y Producción</t>
  </si>
  <si>
    <t>Adquisición de Activos Financieros</t>
  </si>
  <si>
    <t>Disminución de Pasivos</t>
  </si>
  <si>
    <t>Gastos por Tributos, Multas, Sanciones e Intereses de Mora</t>
  </si>
  <si>
    <t>II.</t>
  </si>
  <si>
    <t>SERVICIO DE LA DEUDA</t>
  </si>
  <si>
    <t>III.</t>
  </si>
  <si>
    <t>INVERSIÓN</t>
  </si>
  <si>
    <t>IV.</t>
  </si>
  <si>
    <t>TOTAL (I + II + III)</t>
  </si>
  <si>
    <t>TOTAL SIN DEUDA (I + III)</t>
  </si>
  <si>
    <t xml:space="preserve">Fuente: Dirección General del Presupuesto Público Nacional. </t>
  </si>
  <si>
    <t>Gastos por Tributos, Multas, Sanciones 
e Intereses de Mora</t>
  </si>
  <si>
    <t>Servicio de la Deuda Pública Externa</t>
  </si>
  <si>
    <t>Servicio de la Deuda Pública Interna</t>
  </si>
  <si>
    <t>V.</t>
  </si>
  <si>
    <t>Compromiso</t>
  </si>
  <si>
    <t>Obligación</t>
  </si>
  <si>
    <t>Vigente</t>
  </si>
  <si>
    <t>Comp./Apro.</t>
  </si>
  <si>
    <t>Oblig./Apro.</t>
  </si>
  <si>
    <t>Pago/Apro.</t>
  </si>
  <si>
    <t>(5)=(1-2)</t>
  </si>
  <si>
    <t>(6)=(2/1)</t>
  </si>
  <si>
    <t>(7)=(3/1)</t>
  </si>
  <si>
    <t>(8)=(4/1)</t>
  </si>
  <si>
    <t>Principal</t>
  </si>
  <si>
    <t>Intereses</t>
  </si>
  <si>
    <t>Comisiones y Otros Gastos</t>
  </si>
  <si>
    <t>Fondo de contingencias</t>
  </si>
  <si>
    <t>CSF</t>
  </si>
  <si>
    <t>SSF</t>
  </si>
  <si>
    <t>AGRICULTURA Y DESARROLLO RURAL</t>
  </si>
  <si>
    <t>AMBIENTE Y DESARROLLO SOSTENIBLE</t>
  </si>
  <si>
    <t>CIENCIA, TECNOLOGÍA E INNOVACIÓN</t>
  </si>
  <si>
    <t>COMERCIO, INDUSTRIA Y TURISMO</t>
  </si>
  <si>
    <t>CONGRESO DE LA REPÚBLICA</t>
  </si>
  <si>
    <t>CULTURA</t>
  </si>
  <si>
    <t>DEFENSA Y POLICÍA</t>
  </si>
  <si>
    <t>DEPORTE Y RECREACIÓN</t>
  </si>
  <si>
    <t>EDUCACIÓN</t>
  </si>
  <si>
    <t>EMPLEO PÚBLICO</t>
  </si>
  <si>
    <t>FISCALÍA</t>
  </si>
  <si>
    <t>HACIENDA</t>
  </si>
  <si>
    <t>INCLUSIÓN SOCIAL Y RECONCILIACIÓN</t>
  </si>
  <si>
    <t>MINAS Y ENERGÍA</t>
  </si>
  <si>
    <t>PLANEACIÓN</t>
  </si>
  <si>
    <t>PRESIDENCIA DE LA REPÚBLICA</t>
  </si>
  <si>
    <t>REGISTRADURÍA</t>
  </si>
  <si>
    <t>SALUD Y PROTECCIÓN SOCIAL</t>
  </si>
  <si>
    <t>SISTEMA INTEGRAL DE VERDAD, JUSTICIA, REPARACIÓN Y NO REPETICIÓN</t>
  </si>
  <si>
    <t>TECNOLOGÍAS DE LA INFORMACIÓN Y LAS COMUNICACIONES</t>
  </si>
  <si>
    <t>TRABAJO</t>
  </si>
  <si>
    <t>TRANSPORTE</t>
  </si>
  <si>
    <t>VIVIENDA, CIUDAD Y TERRITORIO</t>
  </si>
  <si>
    <t>Pensiones</t>
  </si>
  <si>
    <t>Gastos por Tributos, Multas, Sanciones 
 e Intereses de Mora</t>
  </si>
  <si>
    <t>Fuente: Dirección General del Presupuesto Público Nacional- Subdirección de Análisis y Consolidación Presupuestal</t>
  </si>
  <si>
    <t>Apropiación 
Vigente</t>
  </si>
  <si>
    <t>Apropiación sin 
comprometer</t>
  </si>
  <si>
    <t>TOTAL</t>
  </si>
  <si>
    <t>Sector</t>
  </si>
  <si>
    <t>Protección Social</t>
  </si>
  <si>
    <t>Resolución/ Acuerdo</t>
  </si>
  <si>
    <t>No.</t>
  </si>
  <si>
    <t>Fecha</t>
  </si>
  <si>
    <t>Convenio con</t>
  </si>
  <si>
    <t>Objeto del convenio</t>
  </si>
  <si>
    <t>Valor</t>
  </si>
  <si>
    <t>Acuerdo</t>
  </si>
  <si>
    <t>002</t>
  </si>
  <si>
    <t>Agencia Logística de las Fuerzas Militares</t>
  </si>
  <si>
    <t>Ministerio de Hacienda y Crédito Público</t>
  </si>
  <si>
    <t>005</t>
  </si>
  <si>
    <t>Ministerio de Defensa Nacional</t>
  </si>
  <si>
    <t>IVA</t>
  </si>
  <si>
    <t>0001</t>
  </si>
  <si>
    <t>Fondo Pasivo Social de Ferrocarriles Nacionales de Colombia</t>
  </si>
  <si>
    <t>Administración y pago por parte del FONDO y bajo su responsabilidad, de los recursos que constituyen el monto de las obligaciones a cargo de la Nación, respecto del pasivo pensional causado a 31 de diciembre de 1993 que aún se adeuda del Hospital San Juan de Dios e Instituto Materno Infantil de la extinta Fundación San Juan de Dios</t>
  </si>
  <si>
    <t>$MM</t>
  </si>
  <si>
    <t>% PIB</t>
  </si>
  <si>
    <t>Balance Primario</t>
  </si>
  <si>
    <t>Balance Total</t>
  </si>
  <si>
    <t>Balance Total Permitido por la RF</t>
  </si>
  <si>
    <t>Excedente (+) / Ajuste (-)</t>
  </si>
  <si>
    <t>$ MM</t>
  </si>
  <si>
    <t>A. Gobierno Central</t>
  </si>
  <si>
    <t xml:space="preserve">Gobierno Nacional Central </t>
  </si>
  <si>
    <t>Resto del Nivel Central</t>
  </si>
  <si>
    <t>B. Regionales y Locales</t>
  </si>
  <si>
    <t xml:space="preserve">Administraciones Centrales </t>
  </si>
  <si>
    <t>Resto del Nivel Regional y Local</t>
  </si>
  <si>
    <t xml:space="preserve">C. Seguridad Social </t>
  </si>
  <si>
    <t xml:space="preserve">Salud </t>
  </si>
  <si>
    <t>D. Balance Total GG  ( A + B + C)</t>
  </si>
  <si>
    <t xml:space="preserve">Balance primario GG </t>
  </si>
  <si>
    <t xml:space="preserve">E. Empresas Públicas </t>
  </si>
  <si>
    <t>Nivel Nacional</t>
  </si>
  <si>
    <t>Nivel Local</t>
  </si>
  <si>
    <t>F. SPNM</t>
  </si>
  <si>
    <t xml:space="preserve">G. Balance Total SPNF (D + E + F) </t>
  </si>
  <si>
    <t>Balance primario SPNF**</t>
  </si>
  <si>
    <t>SECTORES</t>
  </si>
  <si>
    <t>2025*</t>
  </si>
  <si>
    <t>2026*</t>
  </si>
  <si>
    <t>2027*</t>
  </si>
  <si>
    <t>2028*</t>
  </si>
  <si>
    <t>2029*</t>
  </si>
  <si>
    <t>2030*</t>
  </si>
  <si>
    <t>2031*</t>
  </si>
  <si>
    <t>2032*</t>
  </si>
  <si>
    <t>2033*</t>
  </si>
  <si>
    <t>2034*</t>
  </si>
  <si>
    <t>Educación</t>
  </si>
  <si>
    <t>Salud y Protección Social</t>
  </si>
  <si>
    <t>Hacienda</t>
  </si>
  <si>
    <t>Trabajo</t>
  </si>
  <si>
    <t>Minas y Energía</t>
  </si>
  <si>
    <t>Igualdad y Equidad</t>
  </si>
  <si>
    <t>Vivienda, Ciudad y Territorio</t>
  </si>
  <si>
    <t>Fiscalía</t>
  </si>
  <si>
    <t>Agricultura y Desarrollo Rural</t>
  </si>
  <si>
    <t>Justicia y del Derecho</t>
  </si>
  <si>
    <t>Interior</t>
  </si>
  <si>
    <t>Tecnologías de la información y las comunicaciones</t>
  </si>
  <si>
    <t>Planeación</t>
  </si>
  <si>
    <t>Ministerio del Interior</t>
  </si>
  <si>
    <t>Hospital Militar</t>
  </si>
  <si>
    <t>Presidencia de la República</t>
  </si>
  <si>
    <t>Congreso de la República</t>
  </si>
  <si>
    <t xml:space="preserve">Sector </t>
  </si>
  <si>
    <t>Ambiente y Desarrollo Sostenible</t>
  </si>
  <si>
    <t>Comercio, Industria y Turismo</t>
  </si>
  <si>
    <t>Cultura</t>
  </si>
  <si>
    <t>Deporte y Recreación</t>
  </si>
  <si>
    <t>Empleo Público</t>
  </si>
  <si>
    <t>Inteligencia</t>
  </si>
  <si>
    <t>Relaciones Exteriores</t>
  </si>
  <si>
    <t>Transporte</t>
  </si>
  <si>
    <t>Registraduría</t>
  </si>
  <si>
    <t>Fuente: Cálculos DGPM-MHCP.</t>
  </si>
  <si>
    <t>Nota: *Cifras proyectadas.</t>
  </si>
  <si>
    <t>Fuente: Dirección General del Presupuesto Público Nacional.</t>
  </si>
  <si>
    <t>Unidad Nacional de Protección - UNP</t>
  </si>
  <si>
    <t>Fondo de Contingencias</t>
  </si>
  <si>
    <t>Defensa y Policía</t>
  </si>
  <si>
    <t>Gasto Total</t>
  </si>
  <si>
    <t>Nota: *Cifras proyectadas</t>
  </si>
  <si>
    <t>Balance primario SPNF</t>
  </si>
  <si>
    <t xml:space="preserve">Nota: *Cifras proyectadas </t>
  </si>
  <si>
    <t>2035*</t>
  </si>
  <si>
    <t xml:space="preserve">GNC </t>
  </si>
  <si>
    <t>Regionales y Locales</t>
  </si>
  <si>
    <t>Seguridad Social</t>
  </si>
  <si>
    <t>Gobierno General</t>
  </si>
  <si>
    <t>Deuda agregada</t>
  </si>
  <si>
    <t>Deuda consolidada</t>
  </si>
  <si>
    <t>Deuda neta</t>
  </si>
  <si>
    <t>Fuente: Dirección General del Presupuesto Público Nacional – Subdirección de Análisis y Consolidación Presupuestal</t>
  </si>
  <si>
    <t>01</t>
  </si>
  <si>
    <t>03</t>
  </si>
  <si>
    <t>IGUALDAD Y EQUIDAD</t>
  </si>
  <si>
    <t>Gráfica 2.1.4 Deuda del GNC (% del PIB)</t>
  </si>
  <si>
    <t>% del PIB y billones de pesos de 2022</t>
  </si>
  <si>
    <r>
      <t xml:space="preserve"> </t>
    </r>
    <r>
      <rPr>
        <sz val="9"/>
        <color rgb="FF262626"/>
        <rFont val="Verdana"/>
        <family val="2"/>
      </rPr>
      <t>Fuente: Cálculos DGPPN-MHCP</t>
    </r>
  </si>
  <si>
    <t>004</t>
  </si>
  <si>
    <t>Dirección de Policía Antinarcóticos</t>
  </si>
  <si>
    <t>Suministro de víveres y elementos de aseo para el personal que cumple labores de erradicación y/o intervención de cultivos ilícitos y operaciones de interdicción en la Dirección Antinarcóticos – Policía Nacional.</t>
  </si>
  <si>
    <t>Ministerio de Defensa Nacional-Armada Nacional</t>
  </si>
  <si>
    <t>Suministro del abastecimiento de estancias de alimentación para personal de infantes de marina, cadetes y alumnos</t>
  </si>
  <si>
    <t>Suministro de abastecimiento de estancias de alimentación con destino al personal de soldados y alumnos de la Unidades Militares del Ejército Nacional</t>
  </si>
  <si>
    <t>Ministerio de Defensa Nacional- Fuerza Aérea</t>
  </si>
  <si>
    <t>Suministro de abastecimiento de estancias de alimentación diaria para el personal de soldados de aviación, alférez, cadetes distinguidos y alumnos</t>
  </si>
  <si>
    <t>Realizar asistencia técnica, administrativa y operación logística para la ejecución de proyectos financiados por el Fondo Nacional para la Seguridad y Convivencia Ciudadana - FONSECON y por el Sistema Integrado de Emergencias y Seguridad - SIES.</t>
  </si>
  <si>
    <t>Dirección Antinarcóticos de la Policía Nacional</t>
  </si>
  <si>
    <t>Operación logística de servicio de grupos móviles de erradicación para la intervención de cultivos ilícitos en el territorio nacional</t>
  </si>
  <si>
    <t>Suministro de combustibles, grasas, lubricantes y productos de refinación de petróleo para las unidades de la Armada y Fuerza Pública</t>
  </si>
  <si>
    <t xml:space="preserve">Resolución </t>
  </si>
  <si>
    <t>166</t>
  </si>
  <si>
    <t>Departamento Administrativo de la Función Pública</t>
  </si>
  <si>
    <t>Escuela Superior de Administración Pública - ESAP</t>
  </si>
  <si>
    <t>0003</t>
  </si>
  <si>
    <t>Fondo Rotatorio del DANE</t>
  </si>
  <si>
    <t>Fondo único de Tecnologías de la Información y las Comunicaciones -FUTIC</t>
  </si>
  <si>
    <t xml:space="preserve">Acuerdo </t>
  </si>
  <si>
    <t>Brindar protección a los funcionarios del Estado, que en virtud de su cargo poseen un riesgo extremo o extraordinario.</t>
  </si>
  <si>
    <t>Impuesto / tipo de gasto tributario</t>
  </si>
  <si>
    <t>Costo fiscal ($MM*)</t>
  </si>
  <si>
    <t>% PIB*</t>
  </si>
  <si>
    <t>Impuesto sobre la Renta - Personas jurídicas</t>
  </si>
  <si>
    <t>Rentas exentas</t>
  </si>
  <si>
    <t>Ingresos no gravables</t>
  </si>
  <si>
    <t>Descuentos tributarios</t>
  </si>
  <si>
    <t>Impuesto sobre la Renta - Personas naturales</t>
  </si>
  <si>
    <t xml:space="preserve">Deducciones </t>
  </si>
  <si>
    <t>Bienes y servicios excluidos</t>
  </si>
  <si>
    <t>Bienes y servicios exentos</t>
  </si>
  <si>
    <t>Tarifa reducida del 5%</t>
  </si>
  <si>
    <t>Computadores para Educar -CPE</t>
  </si>
  <si>
    <t>Cuadro 4.3.16. Principales entidades ejecutoras del gasto en Vivienda y Servicios Comunitarios 2025</t>
  </si>
  <si>
    <t>Corporación Agencia Nacional de Gobierno Digital -AND</t>
  </si>
  <si>
    <t>Cuadro 4.3.8. Principales entidades ejecutoras del gasto en Salud 2025</t>
  </si>
  <si>
    <t>Cuadro 4.3.9. Presupuesto 2025 - Detalle del gasto en Defensa</t>
  </si>
  <si>
    <t>Cuadro 4.3.10. Principales entidades ejecutoras del gasto en Defensa 2025</t>
  </si>
  <si>
    <t>Cuadro 4.3.11. Presupuesto 2025 - Detalle del gasto en Orden público y Seguridad</t>
  </si>
  <si>
    <t>Cuadro 4.3.12. Principales entidades ejecutoras del gasto en Actividades de orden público y seguridad 2025</t>
  </si>
  <si>
    <t>Cuadro 4.3.13. Presupuesto 2025 - Detalle del gasto en Servicios Públicos Generales</t>
  </si>
  <si>
    <t>Cuadro 4.3.14. Principales entidades ejecutoras del gasto en Servicios públicos Generales 2025</t>
  </si>
  <si>
    <t>Cuadro 4.3.15. Presupuesto 2025 - Detalle del gasto en Vivienda y Servicios Comunitarios</t>
  </si>
  <si>
    <t>Cuadro 4.3.17. Presupuesto 2025 - Detalle del gasto en Asuntos Económicos</t>
  </si>
  <si>
    <t>Cuadro 4.3.18. Principales entidades ejecutoras del gasto en Asuntos económicos 2025</t>
  </si>
  <si>
    <t>Cuadro 4.3.19. Presupuesto 2025 - Detalle del gasto en Actividades Recreativas, Cultura y Deporte</t>
  </si>
  <si>
    <t>Cuadro 4.3.20. Principales entidades ejecutoras del gasto en Actividades Recreativas, cultura y deporte 2025</t>
  </si>
  <si>
    <t>Cuadro 4.3.21. Presupuesto 2025 - Detalle del gasto en Protección del Medio ambiente</t>
  </si>
  <si>
    <t>Cuadro 4.3.22. Principales entidades ejecutoras del gasto en Protección del Medio Ambiente 2025</t>
  </si>
  <si>
    <t>Cuadro 4.3.23. Resumen Gasto Público Social 2024 – 2025</t>
  </si>
  <si>
    <t>Gráfica 4.6.1. Ahorro fiscal proyectado por adopción de las medidas de austeridad previstas en el artículo 19 de la Ley 2155 de 2021</t>
  </si>
  <si>
    <t>Apropiación
Vigente</t>
  </si>
  <si>
    <t>Cuadro 2.1.1 Balance del GNC 2023-2025</t>
  </si>
  <si>
    <t>Ingreso Total</t>
  </si>
  <si>
    <t xml:space="preserve">   Tributarios</t>
  </si>
  <si>
    <t xml:space="preserve">      DIAN</t>
  </si>
  <si>
    <t xml:space="preserve">      No DIAN</t>
  </si>
  <si>
    <t xml:space="preserve">   No tributarios</t>
  </si>
  <si>
    <t xml:space="preserve">   Fondos Especiales</t>
  </si>
  <si>
    <t xml:space="preserve">   Ingresos de Capital</t>
  </si>
  <si>
    <t xml:space="preserve">      Rendimientos Financieros</t>
  </si>
  <si>
    <t xml:space="preserve">      Excedentes financieros</t>
  </si>
  <si>
    <t xml:space="preserve">      Reintegros y otros recursos</t>
  </si>
  <si>
    <t xml:space="preserve">   Intereses</t>
  </si>
  <si>
    <t xml:space="preserve">   Gasto Primario</t>
  </si>
  <si>
    <t xml:space="preserve">   Préstamo Neto</t>
  </si>
  <si>
    <t>Fuente: Cálculos DGPM - MHCP.
Nota: *Cifras proyectadas.</t>
  </si>
  <si>
    <t>% del PIB</t>
  </si>
  <si>
    <t>Fuente: Cálculos DGPM – MHCP.
Nota: *Cifras proyectadas.</t>
  </si>
  <si>
    <t>Cuadro 2.1.2 Balance del Gobierno General y Sector Público No Financiero 2023- 2025</t>
  </si>
  <si>
    <t>Miles de Millones de pesos y % del PIB</t>
  </si>
  <si>
    <t xml:space="preserve">*Cifras proyectadas </t>
  </si>
  <si>
    <t>** De acuerdo con el artículo 2 de la Ley 819 de 2003, se descuenta $1555mm, $9.214mm y $10,017 del balance del SPNF por transferencias de utilidades del Banco de la República giradas al GNC y registradas como ingreso fiscal durante 2023, 2024 y 2025, respectivamente.</t>
  </si>
  <si>
    <t xml:space="preserve">Gráfica 2.1.1 Deuda neta del GNC 2019-2025 </t>
  </si>
  <si>
    <t>Dif.
pp</t>
  </si>
  <si>
    <t>Ajuste requerido</t>
  </si>
  <si>
    <t xml:space="preserve">   Recursos de Capital</t>
  </si>
  <si>
    <t>Fuente: Cálculos DGPM-MHCP.
Nota: *Cifras proyectadas.</t>
  </si>
  <si>
    <t>Cuadro 2.1.3 Balance del GNC 2025-2026</t>
  </si>
  <si>
    <t>Cuadro 5.1.1 Costo fiscal de los gastos tributarios en el impuesto sobre la renta e IVA 2022-2023</t>
  </si>
  <si>
    <t>Dif.
(pp)</t>
  </si>
  <si>
    <r>
      <rPr>
        <sz val="8"/>
        <color rgb="FF000000"/>
        <rFont val="Verdana"/>
        <family val="2"/>
      </rPr>
      <t>Rentas exentas</t>
    </r>
    <r>
      <rPr>
        <vertAlign val="superscript"/>
        <sz val="11"/>
        <color rgb="FF000000"/>
        <rFont val="Verdana"/>
        <family val="2"/>
      </rPr>
      <t xml:space="preserve"> </t>
    </r>
    <r>
      <rPr>
        <vertAlign val="superscript"/>
        <sz val="9"/>
        <color rgb="FF000000"/>
        <rFont val="Verdana"/>
        <family val="2"/>
      </rPr>
      <t>1,4</t>
    </r>
  </si>
  <si>
    <t>4.16</t>
  </si>
  <si>
    <r>
      <t xml:space="preserve">Deducciones </t>
    </r>
    <r>
      <rPr>
        <vertAlign val="superscript"/>
        <sz val="10"/>
        <color rgb="FF000000"/>
        <rFont val="Verdana"/>
        <family val="2"/>
      </rPr>
      <t>4</t>
    </r>
  </si>
  <si>
    <r>
      <t xml:space="preserve">Tarifas inferiores a la tarifa general </t>
    </r>
    <r>
      <rPr>
        <vertAlign val="superscript"/>
        <sz val="9"/>
        <color rgb="FF000000"/>
        <rFont val="Verdana"/>
        <family val="2"/>
      </rPr>
      <t>2</t>
    </r>
  </si>
  <si>
    <r>
      <t xml:space="preserve">Tarifas superiores a la tarifa general (por efecto de sobretasas) </t>
    </r>
    <r>
      <rPr>
        <vertAlign val="superscript"/>
        <sz val="9"/>
        <color rgb="FF000000"/>
        <rFont val="Verdana"/>
        <family val="2"/>
      </rPr>
      <t>3</t>
    </r>
  </si>
  <si>
    <r>
      <t xml:space="preserve">Ingresos no gravables </t>
    </r>
    <r>
      <rPr>
        <vertAlign val="superscript"/>
        <sz val="9"/>
        <rFont val="Verdana"/>
        <family val="2"/>
      </rPr>
      <t>1</t>
    </r>
  </si>
  <si>
    <r>
      <t xml:space="preserve">No deducibilidad IVA bienes de inversión </t>
    </r>
    <r>
      <rPr>
        <vertAlign val="superscript"/>
        <sz val="9"/>
        <color rgb="FF000000"/>
        <rFont val="Verdana"/>
        <family val="2"/>
      </rPr>
      <t>3</t>
    </r>
  </si>
  <si>
    <r>
      <t xml:space="preserve">Fuente: Subdirección de Estudios Económicos, DIAN. Cálculos con base en la información exógena, Cuentas Nacionales del DANE y los formularios 110 y 210 de declaración de renta para personas jurídicas y naturales, respectivamente.
Notas:
*Los valores reportados son una cota inferior para el costo fiscal del GT, pues no todo el GT identificado a partir del marco de referencia para ambos impuestos se puede cuantificar con la información disponible. 
</t>
    </r>
    <r>
      <rPr>
        <vertAlign val="superscript"/>
        <sz val="8"/>
        <rFont val="Verdana"/>
        <family val="2"/>
      </rPr>
      <t xml:space="preserve">1 </t>
    </r>
    <r>
      <rPr>
        <sz val="8"/>
        <rFont val="Verdana"/>
        <family val="2"/>
      </rPr>
      <t xml:space="preserve">Los ingresos no gravables corresponden a los Ingresos No Constitutivos de Renta ni Ganancia Ocasional (INCRGO) en la legislación colombiana.
</t>
    </r>
    <r>
      <rPr>
        <vertAlign val="superscript"/>
        <sz val="8"/>
        <rFont val="Verdana"/>
        <family val="2"/>
      </rPr>
      <t>2</t>
    </r>
    <r>
      <rPr>
        <sz val="8"/>
        <rFont val="Verdana"/>
        <family val="2"/>
      </rPr>
      <t xml:space="preserve"> Esta estimación incorpora el costo fiscal proveniente de: i) los menores puntos de tarifa respecto de la tarifa general, a los que se enfrentan los contribuyentes de los regímenes de tarifa reducida; ii) la presencia de gastos tributarios que reducen la base gravable de estos contribuyentes y cuyo costo fiscal se cuantifica respecto de la diferencia entre la tarifa reducida y la tarifa general. 
</t>
    </r>
    <r>
      <rPr>
        <vertAlign val="superscript"/>
        <sz val="8"/>
        <rFont val="Verdana"/>
        <family val="2"/>
      </rPr>
      <t>3</t>
    </r>
    <r>
      <rPr>
        <sz val="8"/>
        <rFont val="Verdana"/>
        <family val="2"/>
      </rPr>
      <t xml:space="preserve"> Tanto las sobretasas en el impuesto de renta como la no deducibilidad de IVA por bienes de inversión se consideran GT negativo: provisiones que están por fuera del marco de referencia y que aumentan los ingresos fiscales. 
</t>
    </r>
    <r>
      <rPr>
        <vertAlign val="superscript"/>
        <sz val="8"/>
        <rFont val="Verdana"/>
        <family val="2"/>
      </rPr>
      <t>4</t>
    </r>
    <r>
      <rPr>
        <sz val="8"/>
        <rFont val="Verdana"/>
        <family val="2"/>
      </rPr>
      <t xml:space="preserve"> El costo fiscal se calcula a la tarifa a la que se enfrenta la respectiva persona jurídica.</t>
    </r>
  </si>
  <si>
    <t>Miles de millones de pesos y % PIB</t>
  </si>
  <si>
    <t xml:space="preserve">Gráfica 5.1.1 Costo fiscal del gasto tributario en el impuesto nacional a la gasolina y al ACPM, por concepto </t>
  </si>
  <si>
    <t>Miles de Millones de pesos</t>
  </si>
  <si>
    <t>Fuente: DIAN</t>
  </si>
  <si>
    <t>Gráfica 5.1.2 Costo fiscal del gasto tributario en el impuesto nacional al carbono, por concepto</t>
  </si>
  <si>
    <t>Gráfica 2.1.2 Deuda del GG 2023-2025</t>
  </si>
  <si>
    <t>Gráfica 2.1.3 Deuda neta del GNC</t>
  </si>
  <si>
    <t>Gráfica 2.1.2 Deuda del GG 2023-2025 (% PIB)</t>
  </si>
  <si>
    <t>Cuadro 2.1.4 Balance del Gobierno General y del Sector Público No Financiero 2025- 2026</t>
  </si>
  <si>
    <t>Notas: *Cifras proyectadas. **De acuerdo con el artículo 2 de la Ley 819 de 2003, se descuentan $10.017mm y $12.058mm del balance del SPNF por transferencias de utilidades del Banco de la República giradas al GNC y registradas como ingreso fiscal durante 2025 y 2026, respectivamente.</t>
  </si>
  <si>
    <t>Fuente: Cálculos DGPM - MHCP.</t>
  </si>
  <si>
    <t>Notas: *Cifras proyectadas.</t>
  </si>
  <si>
    <t xml:space="preserve"> % del PIB</t>
  </si>
  <si>
    <t>Gráfica 2.1.4 Deuda del GG 2024-2026</t>
  </si>
  <si>
    <t xml:space="preserve">Gráfica 2.1.5 Deuda del SPNF 2024-2026 </t>
  </si>
  <si>
    <t>Gráfica 2.1.5 Deuda del SPNF 2024-2026  (% PIB)</t>
  </si>
  <si>
    <t xml:space="preserve">   No Tributarios</t>
  </si>
  <si>
    <t xml:space="preserve">   Ajuste requerido en ingreso</t>
  </si>
  <si>
    <t xml:space="preserve">   Ajuste requerido en gasto</t>
  </si>
  <si>
    <t>Balance total</t>
  </si>
  <si>
    <t>Nota: *Cifras proyectadas para el periodo 2025-2036</t>
  </si>
  <si>
    <t>Nota: *Cifras proyectadas 2025-2036.</t>
  </si>
  <si>
    <t>2036*</t>
  </si>
  <si>
    <t>%PIB</t>
  </si>
  <si>
    <t xml:space="preserve">Fuente: Cálculos DGPM-MHCP. </t>
  </si>
  <si>
    <t>Cuadro 3.2.2. Modificaciones rentas y recursos de capital 2024</t>
  </si>
  <si>
    <t>Cuadro 3.2.3. Ejecución rentas y recursos de capital 2024</t>
  </si>
  <si>
    <t>Cuadro 3.2.4. Ejecución ingresos corrientes de la Nación 2024</t>
  </si>
  <si>
    <t>Cuadro 3.2.5. Ejecución recursos de capital de la Nación 2024</t>
  </si>
  <si>
    <t>Apropiación Inicial</t>
  </si>
  <si>
    <t>Adición</t>
  </si>
  <si>
    <t xml:space="preserve">Reducción </t>
  </si>
  <si>
    <t>Traslados Internos</t>
  </si>
  <si>
    <t>Apropiación Definitiva</t>
  </si>
  <si>
    <t>Ley 2342 15/12/23 Decreto 2295 29/12/23</t>
  </si>
  <si>
    <t>Decreto
 Donación  1238 03/10/2024</t>
  </si>
  <si>
    <t>Decreto
Donación
1296 18/10/2024</t>
  </si>
  <si>
    <t>Convenios Inter-Administrativos y otros</t>
  </si>
  <si>
    <t>Decreto Reducción
1522 18/12/2024</t>
  </si>
  <si>
    <t>Modif por Decreto  0312 06/03/24</t>
  </si>
  <si>
    <t xml:space="preserve"> (7)=(1 a 5) </t>
  </si>
  <si>
    <t>Total (I + II + III)</t>
  </si>
  <si>
    <t>Total sin Deuda (I + III)</t>
  </si>
  <si>
    <t>Total Convenios Interadministrativos</t>
  </si>
  <si>
    <t>Ministerio de Defensa Nacional- Ejército Nacional</t>
  </si>
  <si>
    <t>Aunar esfuerzos interinstitucionales con el fin de adelantar las actividades acordadas, que se requieran en el cumplimiento del Plan Estratégico Sectorial del Sector Función Pública en la vigencia 2024"</t>
  </si>
  <si>
    <t>Aunar esfuerzos técnicos, administrativos y financieros para producir información especializada sobre TIC a hogares e individuos con periodo de referencia 2024.</t>
  </si>
  <si>
    <t>Cámara de Representantes
Ministerio de Vivienda Ciudad y Territorio
Ministerio de Agricultura y Desarrollo Rural
Ministerio de Salud y Protección Social
Defensoría del Pueblo
Instituto Colombiano de Bienestar Familiar
Superintendencia Nacional de Salud
Unidad Administrativa Especial de Gestión de Restitución de Tierras Despojadas</t>
  </si>
  <si>
    <t>02</t>
  </si>
  <si>
    <t>Dirección General de Sanidad Militar</t>
  </si>
  <si>
    <t>"Prestación de servicios de salud de mediana y alta complejidad a través de un prestador complementario,  a los afiliados y beneficiarios del subsistema de salud de las fuerzas militares para la vigencia 2024...”</t>
  </si>
  <si>
    <t>Aunar esfuerzos técnicos, administrativos y financieros así como acciones, capacidades y conocimientos, para la ejecución de proyectos de inversión" "Incremento en la dotación de terminales de cómputo y capacitación de docentes en sedes educativas oficiales a nivel nacional"....</t>
  </si>
  <si>
    <t>"Contratar los servicios de operación, administración actualización y mantenimiento, de la solución Tecnológica que  soporta  el  Registro  de  Deudores  Alimentarios  Morosos  –  REDAM"  y "Aunar esfuerzos técnicos, administrativos y financieros para realizar los servicios de soporte,  evolución, mantenimiento, operación, uso y apropiación de los Servicios Ciudadanos Digitales – SCD-..."</t>
  </si>
  <si>
    <t>Instituto Nacional de Vías- INVÍAS</t>
  </si>
  <si>
    <t>Unidad Administrativa Especial de Aeronáutica Civil -AEROCIVIL</t>
  </si>
  <si>
    <t>"Aunar esfuerzos para elaborar los estudios, diseños y las soluciones viales del sector de Coveñas - Tolú transversal Caribe en el marco del proyecto de ampliación del aeropuerto de Tolú"</t>
  </si>
  <si>
    <t>Caja de Retiro de las Fuerzas Militares -CREMIL</t>
  </si>
  <si>
    <t>"Aunar esfuerzos para el reconocimiento y pago de las partidas por concepto de gastos de inhumación de los oficiales, suboficiales, soldados profesionales e infantes de marina profesionales de las Fuerzas Militares con asignación de retiro en los términos del Decreto 1211 de 1990 y 1794 de 2000..."</t>
  </si>
  <si>
    <t>Agencia Nacional del Espectro</t>
  </si>
  <si>
    <t>"Aunar esfuerzos técnicos, administrativos y financieros, para la verificación del cumplimiento de las obligaciones legales, regulatorias y reglamentarias a cargo de los proveedores de Redes y Servicios de Comunicaciones y los Operadores del Servicio de Televisión, en el marco del Plan de Verificaciones in situ...."</t>
  </si>
  <si>
    <t>0014</t>
  </si>
  <si>
    <t>Superintendencia de Industria y Comercio
Ministerio de Ciencias, Tecnología en Innovación
Ministerio del Trabajo
Instituto Colombiano de Bienestar Familiar
Senado de la República</t>
  </si>
  <si>
    <t>006</t>
  </si>
  <si>
    <t>009</t>
  </si>
  <si>
    <t>Agencia Nacional de Tierras -ANT
Presidencia de la República
Senado de la República
Fondo único de Tecnologías de la Información y las Comunicaciones
Jurisdicción Especial para la Paz</t>
  </si>
  <si>
    <t>Apropiación antes de Reducción</t>
  </si>
  <si>
    <t>Reducción</t>
  </si>
  <si>
    <t>Apropiación después de Reducción</t>
  </si>
  <si>
    <t>Inclusión social y reconciliación</t>
  </si>
  <si>
    <t>Agricultura y desarrollo rural</t>
  </si>
  <si>
    <t>Vivienda, ciudad y territorio</t>
  </si>
  <si>
    <t>Rama judicial</t>
  </si>
  <si>
    <t>Información estadística</t>
  </si>
  <si>
    <t>Deporte y recreación</t>
  </si>
  <si>
    <t>Igualdad y equidad</t>
  </si>
  <si>
    <t>Presidencia de la república</t>
  </si>
  <si>
    <t>Justicia y del derecho</t>
  </si>
  <si>
    <t>Ambiente y desarrollo sostenible</t>
  </si>
  <si>
    <t>Relaciones exteriores</t>
  </si>
  <si>
    <t>Comercio, industria y turismo</t>
  </si>
  <si>
    <t>Servicio de la deuda pública nacional</t>
  </si>
  <si>
    <t>Salud y protección social</t>
  </si>
  <si>
    <t>Organismos de control</t>
  </si>
  <si>
    <t>Sistema integral de verdad, justicia, reparación y no repetición</t>
  </si>
  <si>
    <t>Ciencia, tecnología e innovación</t>
  </si>
  <si>
    <t>Empleo público</t>
  </si>
  <si>
    <t>Congreso de la república</t>
  </si>
  <si>
    <t>Total reducción</t>
  </si>
  <si>
    <t>Gráfica 4.6.1 Ahorro fiscal proyectado por adopción de las medidas de austeridad previstas en el artículo 19 de la Ley 2155 de 2021</t>
  </si>
  <si>
    <t xml:space="preserve">Propios
</t>
  </si>
  <si>
    <t>Total 
PGN</t>
  </si>
  <si>
    <t>(5)=(1+2+3)</t>
  </si>
  <si>
    <t>TOTAL CON DEUDA (I + II + III)</t>
  </si>
  <si>
    <t>Apropiación vigente</t>
  </si>
  <si>
    <t>Obligación/
Apropiación</t>
  </si>
  <si>
    <t>TOTAL FUNCIONAMIENTO</t>
  </si>
  <si>
    <t>Minas y energía</t>
  </si>
  <si>
    <t>Desarrollo De Inteligencia Estratégica Y Contrainteligencia De Estado</t>
  </si>
  <si>
    <t>INTELIGENCIA</t>
  </si>
  <si>
    <t>Soberanía Territorial Y Desarrollo Fronterizo</t>
  </si>
  <si>
    <t>Política Migratoria Y Servicio Al Ciudadano</t>
  </si>
  <si>
    <t>Fortalecimiento Y Apoyo A La Gestión Institucional Del Sector Relaciones Exteriores</t>
  </si>
  <si>
    <t>RELACIONES EXTERIORES</t>
  </si>
  <si>
    <t>Búsqueda Humanitaria De Personas Dadas Por Desaparecidas En El Contexto Y En Razón Del Conflicto Armado En Colombia.</t>
  </si>
  <si>
    <t>Fortalecimiento Y Apoyo A La Gestión Institucional Del Sector Justicia Especial Para La Paz</t>
  </si>
  <si>
    <t>Jurisdicción Especial Para La Paz</t>
  </si>
  <si>
    <t>Efectividad De La Investigación Penal Y Técnico Científica</t>
  </si>
  <si>
    <t>Fortalecimiento Y Apoyo A La Gestión Institucional Del Sector Fiscalía</t>
  </si>
  <si>
    <t>Mejoramiento De La Eficiencia Y La Transparencia Legislativa</t>
  </si>
  <si>
    <t>Fortalecimiento Y Apoyo A La Gestión Institucional Del Sector Congreso De La República</t>
  </si>
  <si>
    <t>Procesos Democráticos Y Asuntos Electorales</t>
  </si>
  <si>
    <t>Fortalecimiento Y Apoyo A La Gestión Institucional Del Sector Registraduría</t>
  </si>
  <si>
    <t>Identificación Y Registro Del Estado Civil De La Población</t>
  </si>
  <si>
    <t>Internacionalización De La Economía</t>
  </si>
  <si>
    <t>Ambiente Regulatorio Y Económico Para La Competencia Y La Actividad Empresarial</t>
  </si>
  <si>
    <t>Fortalecimiento Y Apoyo A La Gestión Institucional Del Sector Comercio, Industria Y Turismo</t>
  </si>
  <si>
    <t>Productividad Y Competitividad De Las Empresas Colombianas</t>
  </si>
  <si>
    <t>Desarrollo Tecnológico E Innovación Para Crecimiento Empresarial</t>
  </si>
  <si>
    <t>Fortalecimiento De La Gobernanza E Institucionalidad Multinivel Del Sector De Ctei</t>
  </si>
  <si>
    <t>Fortalecimiento Y Apoyo A La Gestión Institucional Del Sector Ciencia, Tecnología E Innovación</t>
  </si>
  <si>
    <t>Investigación Con Calidad E Impacto</t>
  </si>
  <si>
    <t>Fomento A Vocaciones Y Formación, Generación, Uso Y Apropiación Social Del Conocimiento De La Ciencia, Tecnología E Innovación</t>
  </si>
  <si>
    <t>Fortalecimiento De La Gestión Pública En Las Entidades Nacionales Y Territoriales</t>
  </si>
  <si>
    <t>Administración Y Vigilancia De Las Carreras Administrativas De Los Servidores Públicos</t>
  </si>
  <si>
    <t>Fortalecimiento Y Apoyo A La Gestión Institucional Del Sector Empleo</t>
  </si>
  <si>
    <t>Mejoramiento De La Calidad Educativa En La Gestión Pública</t>
  </si>
  <si>
    <t>Fortalecimiento Del Control Y La Vigilancia De La Gestión Fiscal Y Resarcimiento Al Daño Del Patrimonio Público</t>
  </si>
  <si>
    <t>Promoción, Protección Y Defensa De Los Derechos Humanos Y El Derecho Internacional Humanitario</t>
  </si>
  <si>
    <t>Fortalecimiento Y Apoyo A La Gestión Institucional Del Sector Organismos De Control</t>
  </si>
  <si>
    <t>ORGANISMOS DE CONTROL</t>
  </si>
  <si>
    <t>Protección, Promoción Y Difusión Del Derecho De Autor Y Los Derechos Conexos</t>
  </si>
  <si>
    <t>Política Pública De Víctimas Del Conflicto Armado Y Postconflicto</t>
  </si>
  <si>
    <t>Gestión Del Riesgo De Desastres Naturales Y Antrópicos En La Zona De Influencia Del Volcán Nevado Del Huila</t>
  </si>
  <si>
    <t>Fortalecimiento Y Apoyo A La Gestión Institucional Del Sector Interior</t>
  </si>
  <si>
    <t>Participación Ciudadana, Política Y Diversidad De Creencias</t>
  </si>
  <si>
    <t>Fortalecimiento Institucional Y Operativo De Los Bomberos De Colombia</t>
  </si>
  <si>
    <t>Fortalecimiento A La Gobernabilidad Territorial Para La Seguridad, Convivencia Ciudadana, Paz Y Post-Conflicto</t>
  </si>
  <si>
    <t>Fortalecimiento Institucional A Los Procesos Organizativos De Concertación; Garantía, Prevención Y Respeto De Los Derechos Humanos Como Fundamentos Para La Paz</t>
  </si>
  <si>
    <t>INTERIOR</t>
  </si>
  <si>
    <t>Fortalecimiento Del Principio De Seguridad Jurídica, Divulgación Y Depuración Del Ordenamiento Jurídico</t>
  </si>
  <si>
    <t>Promoción De Los Métodos De Resolución De Conflictos</t>
  </si>
  <si>
    <t>Fortalecimiento De La Política Criminal Del Estado Colombiano</t>
  </si>
  <si>
    <t>Defensa Jurídica Del Estado</t>
  </si>
  <si>
    <t>Justicia Transicional</t>
  </si>
  <si>
    <t>Promoción Al Acceso A La Justicia</t>
  </si>
  <si>
    <t>Modernización De La Información Inmobiliaria</t>
  </si>
  <si>
    <t>Fortalecimiento Y Apoyo A La Gestión Institucional Del Sector Justicia Y Del Derecho</t>
  </si>
  <si>
    <t>Sistema Penitenciario Y Carcelario En El Marco De Los Derechos Humanos</t>
  </si>
  <si>
    <t>JUSTICIA Y DEL DERECHO</t>
  </si>
  <si>
    <t>Reintegración De Personas Y Grupos Alzados En Armas Desde El Sector Presidencia</t>
  </si>
  <si>
    <t>Fortalecimiento Y Apoyo A La Gestión Institucional Del Sector Presidencia</t>
  </si>
  <si>
    <t>Prevención Y Mitigación Del Riesgo De Desastres Desde El Sector Presidencia</t>
  </si>
  <si>
    <t>Fortalecimiento De Las Capacidades De Articulación Estratégica, Modernización, Eficiencia Administrativa, Transparencia Y Acceso A La Información Desde El Sector Presidencia</t>
  </si>
  <si>
    <t>Impulsar El Desarrollo Integral De Las Poblaciones Con Enfoque Diferencial Desde El Sector Presidencia</t>
  </si>
  <si>
    <t>Gestión De La Cooperación Internacional Del Sector Presidencia</t>
  </si>
  <si>
    <t>Fortalecimiento De La Infraestructura Física De Las Entidades Del Estado Del Nivel Nacional Desde El Sector Presidencia</t>
  </si>
  <si>
    <t>Renovación Territorial Para El Desarrollo Integral De Las Zonas Rurales Afectadas Por El Conflicto Armado</t>
  </si>
  <si>
    <t>Mecanismos De Transición Hacia La Paz A Nivel Nacional Y Territorial Desde El Sector Presidencia</t>
  </si>
  <si>
    <t>Promoción De La Prestación Eficiente De Los Servicios Públicos Domiciliarios</t>
  </si>
  <si>
    <t>Fortalecimiento Del Sistema De Compra Pública</t>
  </si>
  <si>
    <t>Fortalecimiento Y Apoyo A La Gestión Institucional Del Sector Planeación</t>
  </si>
  <si>
    <t>Mejoramiento De La Planeación Territorial, Sectorial Y De Inversión Pública</t>
  </si>
  <si>
    <t>Fortalecimiento Y Apoyo A La Gestión Institucional Del Sector Cultura</t>
  </si>
  <si>
    <t>Gestión, Protección Y Salvaguardia Del Patrimonio Cultural Colombiano</t>
  </si>
  <si>
    <t>Promoción Y Acceso Efectivo A Procesos Culturales Y Artísticos</t>
  </si>
  <si>
    <t>Fortalecimiento Y Apoyo A La Gestión Institucional Del Sector Recreación Y Deporte</t>
  </si>
  <si>
    <t>Fomento A La Recreación, La Actividad Física Y El Deporte Para Desarrollar Entornos De Convivencia Y Paz</t>
  </si>
  <si>
    <t>Formación Y Preparación De Deportistas</t>
  </si>
  <si>
    <t>Fortalecimiento Y Apoyo A La Gestión Institucional Del Sector Información Estadística</t>
  </si>
  <si>
    <t>Generación De La Información Geográfica Del Territorio Nacional</t>
  </si>
  <si>
    <t>Levantamiento, Actualización Y Administración De La Información Catastral</t>
  </si>
  <si>
    <t>Levantamiento Y Actualización De Información Estadística De Calidad</t>
  </si>
  <si>
    <t>INFORMACIÓN ESTADÍSTICA</t>
  </si>
  <si>
    <t>Mejoramiento De Las Competencias De La Administración De La Justicia</t>
  </si>
  <si>
    <t>RAMA JUDICIAL</t>
  </si>
  <si>
    <t>RESTO DE SECTORES</t>
  </si>
  <si>
    <t>SUBTOTAL</t>
  </si>
  <si>
    <t>Gestión Integral De Mares, Costas Y Recursos Acuáticos</t>
  </si>
  <si>
    <t>Educacion Ambiental</t>
  </si>
  <si>
    <t>Ordenamiento Ambiental Territorial</t>
  </si>
  <si>
    <t>Gestión Del Cambio Climático Para Un Desarrollo Bajo En Carbono Y Resiliente Al Clima</t>
  </si>
  <si>
    <t>Gestión Integral Del Recurso Hídrico</t>
  </si>
  <si>
    <t>Gestión De La Información Y El Conocimiento Ambiental</t>
  </si>
  <si>
    <t>Fortalecimiento Y Apoyo A La Gestión Institucional Del Sector Ambiente Y Desarrollo Sostenible</t>
  </si>
  <si>
    <t>Conservación De La Biodiversidad Y Sus Servicios Ecosistémicos</t>
  </si>
  <si>
    <t>Fortalecimiento Del Desempeño Ambiental De Los Sectores Productivos</t>
  </si>
  <si>
    <t>Aseguramiento Y Prestación Integral De Servicios De Salud</t>
  </si>
  <si>
    <t>Inspección, Vigilancia Y Control</t>
  </si>
  <si>
    <t>Fortalecimiento Y Apoyo A La Gestión Institucional Del Sector Salud</t>
  </si>
  <si>
    <t>Salud Pública Y Prestación De Servicios</t>
  </si>
  <si>
    <t>Saud Publica</t>
  </si>
  <si>
    <t>Gestión Del Riesgo De Desastres Desde El Sector Defensa Y Seguridad</t>
  </si>
  <si>
    <t>Grupo Social Y Empresarial De La Defensa (Gsed) Competitivo</t>
  </si>
  <si>
    <t>Desarrollo Marítimo, Fluvial Y Costero Desde El Sector Defensa</t>
  </si>
  <si>
    <t>Generación De Bienestar Para La Fuerza Pública Y Sus Familias</t>
  </si>
  <si>
    <t>Capacidades De La Policía Nacional En Seguridad Pública, Prevención, Convivencia Y Seguridad Ciudadana</t>
  </si>
  <si>
    <t>Fortalecimiento Y Apoyo A La Gestión Institucional Del Sector Defensa Y Policía</t>
  </si>
  <si>
    <t>Capacidades De Las Fuerzas Militares En Seguridad Pública Y Defensa En El Territorio Nacional</t>
  </si>
  <si>
    <t>Fortalecimiento Y Apoyo A La Gestión Institucional Del Sector Tecnologías De La Información Y Las Comunicaciones</t>
  </si>
  <si>
    <t>Fomento Del Desarrollo De Aplicaciones, Software Y Contenidos Para Impulsar La Apropiación De Las Tecnologías De La Información Y Las Comunicaciones</t>
  </si>
  <si>
    <t>Facilitar El Acceso Y Uso De Las Tecnologías De La Información Y Las Comunicaciones (Tic) En Todo El Territorio Nacional</t>
  </si>
  <si>
    <t>Inspección, Control Y Vigilancia Financiera, Solidaria Y De Recursos Públicos</t>
  </si>
  <si>
    <t>Política Macroeconómica Y Fiscal</t>
  </si>
  <si>
    <t>Fortalecimiento Del Recaudo Y Tributación</t>
  </si>
  <si>
    <t>Fortalecimiento Y Apoyo A La Gestión Institucional Del Sector Hacienda</t>
  </si>
  <si>
    <t>Reducción De La Vulnerabilidad Fiscal Ante Desastres Y Riesgos Climáticos</t>
  </si>
  <si>
    <t>Infraestructura De Transporte Férreo</t>
  </si>
  <si>
    <t>Gestión De Recursos Públicos</t>
  </si>
  <si>
    <t>Prestación De Servicios De Transporte Público De Pasajeros</t>
  </si>
  <si>
    <t>Fortalecimiento Y Apoyo A La Gestión Institucional Del Sector Vivienda, Ciudad Y Territorio</t>
  </si>
  <si>
    <t>Ordenamiento Territorial Y Desarrollo Urbano</t>
  </si>
  <si>
    <t>Acceso De La Población A Los Servicios De Agua Potable Y Saneamiento Básico</t>
  </si>
  <si>
    <t>Acceso A Soluciones De Vivienda</t>
  </si>
  <si>
    <t>Derechos Fundamentales Del Trabajo Y Fortalecimiento Del Diálogo Social</t>
  </si>
  <si>
    <t>Fomento De La Investigación, Desarrollo Tecnológico E Innovación Del Sector Trabajo</t>
  </si>
  <si>
    <t>Fortalecimiento Y Apoyo A La Gestión Institucional Del Sector Trabajo</t>
  </si>
  <si>
    <t>Generación Y Formalización Del Empleo</t>
  </si>
  <si>
    <t>Formación Para El Trabajo</t>
  </si>
  <si>
    <t>Mejoramiento De La Habitabilidad Rural</t>
  </si>
  <si>
    <t>Ciencia, Tecnología E Innovación Agropecuaria</t>
  </si>
  <si>
    <t>Fortalecimiento Y Apoyo A La Gestión Institucional Del Sector Agricultura Y Desarrollo Rural</t>
  </si>
  <si>
    <t>Sanidad Agropecuaria E Inocuidad Agroalimentaria</t>
  </si>
  <si>
    <t>Restitución De Tierras A Víctimas Del Conflicto Armado</t>
  </si>
  <si>
    <t>Infraestructura Productiva Y Comercialización</t>
  </si>
  <si>
    <t>Servicios Financieros Y Gestión Del Riesgo Para Las Actividades Agropecuarias Y Rurales</t>
  </si>
  <si>
    <t>Inclusión Productiva De Pequeños Productores Rurales</t>
  </si>
  <si>
    <t>Ordenamiento Social Y Uso Productivo Del Territorio Rural</t>
  </si>
  <si>
    <t>Desarrollo Ambiental Sostenible Del Sector Minero Energético</t>
  </si>
  <si>
    <t>Consolidación Productiva Del Sector Minero</t>
  </si>
  <si>
    <t>Consolidación Productiva Del Sector Hidrocarburos</t>
  </si>
  <si>
    <t>Fortalecimiento Y Apoyo A La Gestión Institucional Del Sector Minas Y Energía</t>
  </si>
  <si>
    <t>Gestión De La Información En El Sector Minero Energético</t>
  </si>
  <si>
    <t>Acceso Al Servicio Público Domiciliario De Gas Combustible</t>
  </si>
  <si>
    <t>Consolidación Productiva Del Sector De Energía Eléctrica</t>
  </si>
  <si>
    <t>Fortalecimiento Y Apoyo A La Gestión Institucional Del Sector Educación</t>
  </si>
  <si>
    <t>Calidad, Cobertura Y Fortalecimiento De La Educación Inicial, Prescolar, Básica Y Media</t>
  </si>
  <si>
    <t>Calidad Y Fomento De La Educación Superior</t>
  </si>
  <si>
    <t>Cierre De Brechas Para El Goce Efectivo De Derechos Fundamentales De La Población En Condición De Discapacidad</t>
  </si>
  <si>
    <t>Cierre De Brechas De Desigualdad E Inequidad Para El Goce Efectivo De Derechos Fundamentales De Los Sujetos De Especial Protección Constitucional</t>
  </si>
  <si>
    <t>Fortalecimiento Y Apoyo A La Gestión Institucional Del Sector Igualdad Y Equidad</t>
  </si>
  <si>
    <t>Desarrollo Integral De La Primera Infancia A La Juventud, Y Fortalecimiento De Las Capacidades De Las Familias De Niñas, Niños Y Adolescentes - Sector Igualdad Y Equidad</t>
  </si>
  <si>
    <t>Fortalecimiento Y Apoyo A La Gestión Institucional Del Sector Inclusión Social Y Reconciliación</t>
  </si>
  <si>
    <t>Atención, Asistencia  Y Reparación Integral A Las Víctimas</t>
  </si>
  <si>
    <t>Inclusión Social Y Productiva Para La Población En Situación De Vulnerabilidad</t>
  </si>
  <si>
    <t>Infraestructura Y Servicios De Logística De Transporte</t>
  </si>
  <si>
    <t>Infraestructura De Transporte Marítimo</t>
  </si>
  <si>
    <t>Regulación Y Supervisión De Infraestructura Y Servicios De Transporte</t>
  </si>
  <si>
    <t>Infraestructura De Transporte Fluvial</t>
  </si>
  <si>
    <t>Fortalecimiento Y Apoyo A La Gestión Institucional Del Sector Transporte</t>
  </si>
  <si>
    <t>Seguridad De Transporte</t>
  </si>
  <si>
    <t>Infraestructura Red Vial Regional</t>
  </si>
  <si>
    <t>Infraestructura Y Servicios De Transporte Aéreo</t>
  </si>
  <si>
    <t>Infraestructura Red Vial Primaria</t>
  </si>
  <si>
    <t>Oblig/ Aprop</t>
  </si>
  <si>
    <t>Comp/ Aprop</t>
  </si>
  <si>
    <t xml:space="preserve"> Pérdida de Apropiación </t>
  </si>
  <si>
    <t xml:space="preserve"> Pago </t>
  </si>
  <si>
    <t xml:space="preserve"> Obligación </t>
  </si>
  <si>
    <t xml:space="preserve"> Comprmiso </t>
  </si>
  <si>
    <t xml:space="preserve">Apropiación Vigente </t>
  </si>
  <si>
    <t xml:space="preserve">Decreto 1523 18/12/24 Decreto 1621 30/12/24 </t>
  </si>
  <si>
    <t>Decreto 0274 de 2025 Adición Conmoción y Decreto  0359 de 2025 Liquidación de Adición Conmoción</t>
  </si>
  <si>
    <t>Decreto
Donación
0646 del 13/06/2025</t>
  </si>
  <si>
    <t xml:space="preserve"> (6)=(1 a 5) </t>
  </si>
  <si>
    <t>La administración y pago por parte del FONDO y bajo su responsabilidad, de los recursos que constituyen el monto de las obligaciones a cargo de la Nación, según la orden emanada de la Corte Constitucional mediante sentencia SU-484 de 2008, respecto del pasivo pensional causado a 31 de diciembre de 1993 que aún se adeuda, del Hospital San Juan de Dios e Instituto Materno Infantil de la extinta Fundación San Juan de Dios...</t>
  </si>
  <si>
    <t>Hospital Militar - HOMIL</t>
  </si>
  <si>
    <t>Dirección General de Sanidad Militar - DIGSA</t>
  </si>
  <si>
    <t>Atención integral en salud de mediana y alta complejidad para los usuarios del Subsistema de Salud de Fuerzas Militares.</t>
  </si>
  <si>
    <t>Aplazamiento Inicial</t>
  </si>
  <si>
    <t>Modificaciones al aplazamiento</t>
  </si>
  <si>
    <t>Aplazamiento Actual</t>
  </si>
  <si>
    <t xml:space="preserve">Decreto 69 del 2025 </t>
  </si>
  <si>
    <t>Decreto 494 de 2025</t>
  </si>
  <si>
    <t>Decreto 571 de 2025</t>
  </si>
  <si>
    <t>SERVICIO DE LA DEUDA PÚBLICA NACIONAL</t>
  </si>
  <si>
    <t>Total Aplazamiento</t>
  </si>
  <si>
    <t>Apropiación sin Comprometer</t>
  </si>
  <si>
    <t>Compr.-oblig</t>
  </si>
  <si>
    <t>(9)=(6-7)</t>
  </si>
  <si>
    <t>Miles de millones de pesos y porcentaje de ejecución</t>
  </si>
  <si>
    <t>#BDD7EE</t>
  </si>
  <si>
    <t>#00B0F0</t>
  </si>
  <si>
    <t>#5B9BD5</t>
  </si>
  <si>
    <t>#0070C0</t>
  </si>
  <si>
    <t>#2E75B6</t>
  </si>
  <si>
    <t>#1F4E79</t>
  </si>
  <si>
    <t>#002060</t>
  </si>
  <si>
    <t xml:space="preserve"> Compromiso </t>
  </si>
  <si>
    <t>Cierre de Brechas para el Goce Efectivo de derechos Fundamentales de la población en condición de Discapacidad</t>
  </si>
  <si>
    <t>Desarrollo Integral de la Primera Infancia a la Juventud, y Fortalecimiento de las Capacidades de las Familias de Niñas, Niños y Adolescentes - Sector Igualdad y Equidad</t>
  </si>
  <si>
    <t>Cierre de Brechas de desigualdad e Inequidad para el Goce Efectivo de Derechos Fundamentales de los Sujetos de Especial Protección Constitucional</t>
  </si>
  <si>
    <t>Fortalecimiento y Apoyo a la Gestión Institucional del Sector Igualdad y Equidad</t>
  </si>
  <si>
    <t>Calidad y Fomento de la Educación Superior</t>
  </si>
  <si>
    <t>Calidad, Cobertura y Fortalecimiento de la Educación Inicial, Prescolar, Básica y Media</t>
  </si>
  <si>
    <t>Fortalecimiento y Apoyo a la Gestión Institucional del Sector Educación</t>
  </si>
  <si>
    <t>Desarrollo Tecnológico e Innovación Para Crecimiento Empresarial</t>
  </si>
  <si>
    <t>Fomento a Vocaciones y Formación, Generación, Uso y Apropiación Social del conocimiento de la Ciencia, Tecnología e Innovación</t>
  </si>
  <si>
    <t>Investigación con Calidad e Impacto</t>
  </si>
  <si>
    <t>Fortalecimiento de la Gobernanza e Institucionalidad Multinivel del Sector de CTEI</t>
  </si>
  <si>
    <t>Fortalecimiento y apoyo a la Gestión Institucional del Sector Ciencia, Tecnología e Innovación</t>
  </si>
  <si>
    <t>Fortalecimiento y Apoyo a la Gestión Institucional del Sector Fiscalía</t>
  </si>
  <si>
    <t>Efectividad de la Investigación Penal y Técnico Científica</t>
  </si>
  <si>
    <t>Acceso al Servicio público Domiciliario de Gas Combustible</t>
  </si>
  <si>
    <t>Consolidación Productiva del Sector de Energía Eléctrica</t>
  </si>
  <si>
    <t>Consolidación Productiva del Sector Minero</t>
  </si>
  <si>
    <t>Desarrollo Ambiental Sostenible del Sector Minero Energético</t>
  </si>
  <si>
    <t>Fortalecimiento y Apoyo a la Gestión Institucional del Sector Minas y Energía</t>
  </si>
  <si>
    <t>Gestión de la Información en el Sector Minero Energético</t>
  </si>
  <si>
    <t>Consolidación Productiva del Sector Hidrocarburos</t>
  </si>
  <si>
    <t>Búsqueda Humanitaria de personas Dadas por desaparecidas en el contexto y en Razón del conflicto armado en Colombia.</t>
  </si>
  <si>
    <t>Fortalecimiento y apoyo a la Gestión Institucional del Sector Justicia Especial para la paz</t>
  </si>
  <si>
    <t>Jurisdicción Especial para la paz</t>
  </si>
  <si>
    <t>Fortalecimiento y apoyo a la Gestión Institucional del Sector Inclusión Social y Reconciliación</t>
  </si>
  <si>
    <t>Inclusión Social y productiva para la población en Situación de Vulnerabilidad</t>
  </si>
  <si>
    <t>Atención, Asistencia y Reparación Integral a las Víctimas</t>
  </si>
  <si>
    <t>Fortalecimiento y Apoyo a la Gestión Institucional del Sector Registraduría</t>
  </si>
  <si>
    <t>Identificación y Registro del Estado Civil de la Población</t>
  </si>
  <si>
    <t>Procesos Democráticos y Asuntos Electorales</t>
  </si>
  <si>
    <t>Formación para el Trabajo</t>
  </si>
  <si>
    <t>Fortalecimiento y Apoyo a la Gestión Institucional del Sector Trabajo</t>
  </si>
  <si>
    <t>Generación y Formalización del Empleo</t>
  </si>
  <si>
    <t>Derechos Fundamentales del Trabajo y Fortalecimiento del Diálogo Social</t>
  </si>
  <si>
    <t>Fomento de la Investigación, Desarrollo Tecnológico e Innovación del Sector Trabajo</t>
  </si>
  <si>
    <t>Fortalecimiento y apoyo a la Gestión Institucional del Sector congreso de la República</t>
  </si>
  <si>
    <t>Mejoramiento de la Eficiencia y la Transparencia Legislativa</t>
  </si>
  <si>
    <t>administración y Vigilancia de las Carreras Administrativas de los Servidores Públicos</t>
  </si>
  <si>
    <t>Fortalecimiento de la Gestión pública en las Entidades Nacionales y Territoriales</t>
  </si>
  <si>
    <t>Fortalecimiento y Apoyo a la Gestión Institucional del Sector Empleo</t>
  </si>
  <si>
    <t>Mejoramiento de la Calidad Educativa en la Gestión pública</t>
  </si>
  <si>
    <t>Facilitar el acceso y Uso de las Tecnologías de la Información y las Comunicaciones (TIC) en Todo el Territorio Nacional</t>
  </si>
  <si>
    <t>Fomento del Desarrollo de Aplicaciones, Software y Contenidos para Impulsar la Apropiación de las Tecnologías de la Información y las Comunicaciones</t>
  </si>
  <si>
    <t>Fortalecimiento y Apoyo a la Gestión Institucional del Sector Tecnologías de la Información y las Comunicaciones</t>
  </si>
  <si>
    <t>CIENCIA, TECNOLOGÍA E INNOVACIÓN AGROPECUARIA</t>
  </si>
  <si>
    <t>INCLUSIÓN PRODUCTIVA DE PEQUEÑOS PRODUCTORES RURALES</t>
  </si>
  <si>
    <t>INFRAESTRUCTURA PRODUCTIVA Y COMERCIALIZACIÓN</t>
  </si>
  <si>
    <t>MEJORAMIENTO DE LA HABITABILIDAD RURAL</t>
  </si>
  <si>
    <t>SANIDAD AGROPECUARIA E INOCUIDAD AGROALIMENTARIA</t>
  </si>
  <si>
    <t>SERVICIOS FINANCIEROS Y GESTIÓN DEL RIESGO PARA LAS ACTIVIDADES AGROPECUARIAS Y RURALES</t>
  </si>
  <si>
    <t>FORTALECIMIENTO Y APOYO A LA GESTIÓN INSTITUCIONAL DEL SECTOR AGRICULTURA Y DESARROLLO RURAL</t>
  </si>
  <si>
    <t>ORDENAMIENTO SOCIAL Y USO PRODUCTIVO DEL TERRITORIO RURAL</t>
  </si>
  <si>
    <t>RESTITUCIÓN DE TIERRAS A VÍCTIMAS DEL CONFLICTO ARMADO</t>
  </si>
  <si>
    <t>CAPACIDADES DE LAS FUERZAS MILITARES EN SEGURIDAD PÚBLICA Y DEFENSA EN EL TERRITORIO NACIONAL</t>
  </si>
  <si>
    <t>FORTALECIMIENTO Y APOYO A LA GESTIÓN INSTITUCIONAL DEL SECTOR DEFENSA Y POLICÍA</t>
  </si>
  <si>
    <t>GENERACIÓN DE BIENESTAR PARA LA FUERZA PÚBLICA Y SUS FAMILIAS</t>
  </si>
  <si>
    <t>GESTIÓN DEL RIESGO DE DESASTRES DESDE EL SECTOR DEFENSA Y SEGURIDAD</t>
  </si>
  <si>
    <t>DESARROLLO MARÍTIMO, FLUVIAL Y COSTERO DESDE EL SECTOR DEFENSA</t>
  </si>
  <si>
    <t>GRUPO SOCIAL Y EMPRESARIAL DE LA DEFENSA (GSED) COMPETITIVO</t>
  </si>
  <si>
    <t>CAPACIDADES DE LA POLICÍA NACIONAL EN SEGURIDAD PÚBLICA, PREVENCIÓN, CONVIVENCIA Y SEGURIDAD CIUDADANA</t>
  </si>
  <si>
    <t>ASEGURAMIENTO Y PRESTACIÓN INTEGRAL DE SERVICIOS DE SALUD</t>
  </si>
  <si>
    <t>FORTALECIMIENTO Y APOYO A LA GESTIÓN INSTITUCIONAL DEL SECTOR SALUD</t>
  </si>
  <si>
    <t>SALUD PÚBLICA</t>
  </si>
  <si>
    <t>SALUD PÚBLICA Y PRESTACIÓN DE SERVICIOS</t>
  </si>
  <si>
    <t>INSPECCIÓN, VIGILANCIA Y CONTROL</t>
  </si>
  <si>
    <t>FORTALECIMIENTO Y APOYO A LA GESTIÓN INSTITUCIONAL DEL SECTOR HACIENDA</t>
  </si>
  <si>
    <t>GESTIÓN DE RECURSOS PÚBLICOS</t>
  </si>
  <si>
    <t>POLÍTICA MACROECONÓMICA Y FISCAL</t>
  </si>
  <si>
    <t>REDUCCIÓN DE LA VULNERABILIDAD FISCAL ANTE DESASTRES Y RIESGOS CLIMÁTICOS</t>
  </si>
  <si>
    <t>FORTALECIMIENTO DEL RECAUDO Y TRIBUTACIÓN</t>
  </si>
  <si>
    <t>INFRAESTRUCTURA DE TRANSPORTE FÉRREO</t>
  </si>
  <si>
    <t>PRESTACIÓN DE SERVICIOS DE TRANSPORTE PÚBLICO DE PASAJEROS</t>
  </si>
  <si>
    <t>INSPECCIÓN, CONTROL Y VIGILANCIA FINANCIERA, SOLIDARIA Y DE RECURSOS PÚBLICOS</t>
  </si>
  <si>
    <t>ACCESO A SOLUCIONES DE VIVIENDA</t>
  </si>
  <si>
    <t>ACCESO DE LA POBLACIÓN A LOS SERVICIOS DE AGUA POTABLE Y SANEAMIENTO BÁSICO</t>
  </si>
  <si>
    <t>ORDENAMIENTO TERRITORIAL Y DESARROLLO URBANO</t>
  </si>
  <si>
    <t>FORTALECIMIENTO Y APOYO A LA GESTIÓN INSTITUCIONAL DEL SECTOR VIVIENDA, CIUDAD Y TERRITORIO</t>
  </si>
  <si>
    <t>FORTALECIMIENTO Y APOYO A LA GESTIÓN INSTITUCIONAL DEL SECTOR TRANSPORTE</t>
  </si>
  <si>
    <t>INFRAESTRUCTURA DE TRANSPORTE FLUVIAL</t>
  </si>
  <si>
    <t>INFRAESTRUCTURA RED VIAL REGIONAL</t>
  </si>
  <si>
    <t>INFRAESTRUCTURA Y SERVICIOS DE LOGÍSTICA DE TRANSPORTE</t>
  </si>
  <si>
    <t>REGULACIÓN Y SUPERVISIÓN DE INFRAESTRUCTURA Y SERVICIOS DE TRANSPORTE</t>
  </si>
  <si>
    <t>SEGURIDAD DE TRANSPORTE</t>
  </si>
  <si>
    <t>INFRAESTRUCTURA RED VIAL PRIMARIA</t>
  </si>
  <si>
    <t>INFRAESTRUCTURA DE TRANSPORTE MARÍTIMO</t>
  </si>
  <si>
    <t>INFRAESTRUCTURA Y SERVICIOS DE TRANSPORTE AÉREO</t>
  </si>
  <si>
    <t>MEJORAMIENTO DE LAS COMPETENCIAS DE LA ADMINISTRACIÓN DE LA JUSTICIA</t>
  </si>
  <si>
    <t>CONSERVACIÓN DE LA BIODIVERSIDAD Y SUS SERVICIOS ECOSISTÉMICOS</t>
  </si>
  <si>
    <t>EDUCACION AMBIENTAL</t>
  </si>
  <si>
    <t>FORTALECIMIENTO DEL DESEMPEÑO AMBIENTAL DE LOS SECTORES PRODUCTIVOS</t>
  </si>
  <si>
    <t>FORTALECIMIENTO Y APOYO A LA GESTIÓN INSTITUCIONAL DEL SECTOR AMBIENTE Y DESARROLLO SOSTENIBLE</t>
  </si>
  <si>
    <t>GESTIÓN DE LA INFORMACIÓN Y EL CONOCIMIENTO AMBIENTAL</t>
  </si>
  <si>
    <t>GESTIÓN DEL CAMBIO CLIMÁTICO PARA UN DESARROLLO BAJO EN CARBONO Y RESILIENTE AL CLIMA</t>
  </si>
  <si>
    <t>ORDENAMIENTO AMBIENTAL TERRITORIAL</t>
  </si>
  <si>
    <t>GESTIÓN INTEGRAL DEL RECURSO HÍDRICO</t>
  </si>
  <si>
    <t>GENERACIÓN DE LA INFORMACIÓN GEOGRÁFICA DEL TERRITORIO NACIONAL</t>
  </si>
  <si>
    <t>LEVANTAMIENTO Y ACTUALIZACIÓN DE INFORMACIÓN ESTADÍSTICA DE CALIDAD</t>
  </si>
  <si>
    <t>LEVANTAMIENTO, ACTUALIZACIÓN Y ADMINISTRACIÓN DE LA INFORMACIÓN CATASTRAL</t>
  </si>
  <si>
    <t>FORTALECIMIENTO Y APOYO A LA GESTIÓN INSTITUCIONAL DEL SECTOR INFORMACIÓN ESTADÍSTICA</t>
  </si>
  <si>
    <t>FORTALECIMIENTO Y APOYO A LA GESTIÓN INSTITUCIONAL DEL SECTOR JUSTICIA Y DEL DERECHO</t>
  </si>
  <si>
    <t>JUSTICIA TRANSICIONAL</t>
  </si>
  <si>
    <t>MODERNIZACIÓN DE LA INFORMACIÓN INMOBILIARIA</t>
  </si>
  <si>
    <t>PROMOCIÓN AL ACCESO A LA JUSTICIA</t>
  </si>
  <si>
    <t>PROMOCIÓN DE LOS MÉTODOS DE RESOLUCIÓN DE CONFLICTOS</t>
  </si>
  <si>
    <t>FORTALECIMIENTO DEL PRINCIPIO DE SEGURIDAD JURÍDICA, DIVULGACIÓN Y DEPURACIÓN DEL ORDENAMIENTO JURÍDICO</t>
  </si>
  <si>
    <t>FORTALECIMIENTO DE LA POLÍTICA CRIMINAL DEL ESTADO COLOMBIANO</t>
  </si>
  <si>
    <t>SISTEMA PENITENCIARIO Y CARCELARIO EN EL MARCO DE LOS DERECHOS HUMANOS</t>
  </si>
  <si>
    <t>DEFENSA JURÍDICA DEL ESTADO</t>
  </si>
  <si>
    <t>FORTALECIMIENTO Y APOYO A LA GESTIÓN INSTITUCIONAL DEL SECTOR PLANEACIÓN</t>
  </si>
  <si>
    <t>MEJORAMIENTO DE LA PLANEACIÓN TERRITORIAL, SECTORIAL Y DE INVERSIÓN PÚBLICA</t>
  </si>
  <si>
    <t>FORTALECIMIENTO DEL SISTEMA DE COMPRA PÚBLICA</t>
  </si>
  <si>
    <t>PROMOCIÓN DE LA PRESTACIÓN EFICIENTE DE LOS SERVICIOS PÚBLICOS DOMICILIARIOS</t>
  </si>
  <si>
    <t>FORTALECIMIENTO Y APOYO A LA GESTIÓN INSTITUCIONAL DEL SECTOR CULTURA</t>
  </si>
  <si>
    <t>GESTIÓN, PROTECCIÓN Y SALVAGUARDIA DEL PATRIMONIO CULTURAL COLOMBIANO</t>
  </si>
  <si>
    <t>PROMOCIÓN Y ACCESO EFECTIVO A PROCESOS CULTURALES Y ARTÍSTICOS</t>
  </si>
  <si>
    <t>IMPULSAR EL DESARROLLO INTEGRAL DE LAS POBLACIONES CON ENFOQUE DIFERENCIAL DESDE EL SECTOR PRESIDENCIA</t>
  </si>
  <si>
    <t>MECANISMOS DE TRANSICIÓN HACIA LA PAZ A NIVEL NACIONAL Y TERRITORIAL DESDE EL SECTOR PRESIDENCIA</t>
  </si>
  <si>
    <t>REINTEGRACIÓN DE PERSONAS Y GRUPOS ALZADOS EN ARMAS DESDE EL SECTOR PRESIDENCIA</t>
  </si>
  <si>
    <t>RENOVACIÓN TERRITORIAL PARA EL DESARROLLO INTEGRAL DE LAS ZONAS RURALES AFECTADAS POR EL CONFLICTO ARMADO</t>
  </si>
  <si>
    <t>FORTALECIMIENTO DE LAS CAPACIDADES DE ARTICULACIÓN ESTRATÉGICA, MODERNIZACIÓN, EFICIENCIA ADMINISTRATIVA, TRANSPARENCIA Y ACCESO A LA INFORMACIÓN DESDE EL SECTOR PRESIDENCIA</t>
  </si>
  <si>
    <t>FORTALECIMIENTO Y APOYO A LA GESTIÓN INSTITUCIONAL DEL SECTOR PRESIDENCIA</t>
  </si>
  <si>
    <t>GESTIÓN DE LA COOPERACIÓN INTERNACIONAL DEL SECTOR PRESIDENCIA</t>
  </si>
  <si>
    <t>PREVENCIÓN Y MITIGACIÓN DEL RIESGO DE DESASTRES DESDE EL SECTOR PRESIDENCIA</t>
  </si>
  <si>
    <t>FORTALECIMIENTO DE LA INFRAESTRUCTURA FÍSICA DE LAS ENTIDADES DEL ESTADO DEL NIVEL NACIONAL DESDE EL SECTOR PRESIDENCIA</t>
  </si>
  <si>
    <t>FORTALECIMIENTO A LA GOBERNABILIDAD TERRITORIAL PARA LA SEGURIDAD, CONVIVENCIA CIUDADANA, PAZ Y POST-CONFLICTO</t>
  </si>
  <si>
    <t>FORTALECIMIENTO INSTITUCIONAL A LOS PROCESOS ORGANIZATIVOS DE CONCERTACIÓN; GARANTÍA, PREVENCIÓN Y RESPETO DE LOS DERECHOS HUMANOS COMO FUNDAMENTOS PARA LA PAZ</t>
  </si>
  <si>
    <t>FORTALECIMIENTO INSTITUCIONAL Y OPERATIVO DE LOS BOMBEROS DE COLOMBIA</t>
  </si>
  <si>
    <t>PROTECCIÓN, PROMOCIÓN Y DIFUSIÓN DEL DERECHO DE AUTOR Y LOS DERECHOS CONEXOS</t>
  </si>
  <si>
    <t>POLÍTICA PÚBLICA DE VÍCTIMAS DEL CONFLICTO ARMADO Y POSTCONFLICTO</t>
  </si>
  <si>
    <t>PARTICIPACIÓN CIUDADANA, POLÍTICA Y DIVERSIDAD DE CREENCIAS</t>
  </si>
  <si>
    <t>FORTALECIMIENTO Y APOYO A LA GESTIÓN INSTITUCIONAL DEL SECTOR INTERIOR</t>
  </si>
  <si>
    <t>GESTIÓN DEL RIESGO DE DESASTRES NATURALES Y ANTRÓPICOS EN LA ZONA DE INFLUENCIA DEL VOLCÁN NEVADO DEL HUILA</t>
  </si>
  <si>
    <t>MEJORAMIENTO DE LA COBERTURA DE LAS NECESIDADES BÁSICAS DE LA POBLACIÓN PARA PROMOVER LA RESILIENCIA SOCIO ECOLÓGICA EN LOS MUNICIPIOS DE LA JURISDICCIÓN DE LA CORPORACIÓN NASA KIWE</t>
  </si>
  <si>
    <t>PROTECCIÓN DE PERSONAS, GRUPOS Y COMUNIDADES EN RIESGO EXTRAORDINARIO Y EXTREMO UNIDAD NACIONAL DE PROTECCIÓN (UNP)</t>
  </si>
  <si>
    <t>FORTALECIMIENTO Y APOYO A LA GESTIÓN INSTITUCIONAL DEL SECTOR ORGANISMOS DE CONTROL</t>
  </si>
  <si>
    <t>PROMOCIÓN, PROTECCIÓN Y DEFENSA DE LOS DERECHOS HUMANOS Y EL DERECHO INTERNACIONAL HUMANITARIO</t>
  </si>
  <si>
    <t>FORTALECIMIENTO DEL CONTROL Y LA VIGILANCIA DE LA GESTIÓN FISCAL Y RESARCIMIENTO AL DAÑO DEL PATRIMONIO PÚBLICO</t>
  </si>
  <si>
    <t>AMBIENTE REGULATORIO Y ECONÓMICO PARA LA COMPETENCIA Y LA ACTIVIDAD EMPRESARIAL</t>
  </si>
  <si>
    <t>FORTALECIMIENTO Y APOYO A LA GESTIÓN INSTITUCIONAL DEL SECTOR COMERCIO, INDUSTRIA Y TURISMO</t>
  </si>
  <si>
    <t>INTERNACIONALIZACIÓN DE LA ECONOMÍA</t>
  </si>
  <si>
    <t>PRODUCTIVIDAD Y COMPETITIVIDAD DE LAS EMPRESAS COLOMBIANAS</t>
  </si>
  <si>
    <t>FOMENTO A LA RECREACIÓN, LA ACTIVIDAD FÍSICA Y EL DEPORTE PARA DESARROLLAR ENTORNOS DE CONVIVENCIA Y PAZ</t>
  </si>
  <si>
    <t>FORMACIÓN Y PREPARACIÓN DE DEPORTISTAS</t>
  </si>
  <si>
    <t>FORTALECIMIENTO Y APOYO A LA GESTIÓN INSTITUCIONAL DEL SECTOR RECREACIÓN Y DEPORTE</t>
  </si>
  <si>
    <t>FORTALECIMIENTO Y APOYO A LA GESTIÓN INSTITUCIONAL DEL SECTOR RELACIONES EXTERIORES</t>
  </si>
  <si>
    <t>POLÍTICA MIGRATORIA Y SERVICIO AL CIUDADANO</t>
  </si>
  <si>
    <t>SOBERANÍA TERRITORIAL Y DESARROLLO FRONTERIZO</t>
  </si>
  <si>
    <t>DESARROLLO DE INTELIGENCIA ESTRATÉGICA Y CONTRAINTELIGENCIA DE ESTADO</t>
  </si>
  <si>
    <t>Gráfica 3.2.5 Apropiación inicial, modificaciones y apropiación definitiva 2024</t>
  </si>
  <si>
    <t>Cuadro 3.2.6 Modificaciones Presupuestales 2024</t>
  </si>
  <si>
    <t xml:space="preserve">Cuadro  3.2.7 Detalle Adiciones por Convenios Interadministrativos 2024 </t>
  </si>
  <si>
    <t>Cuadro 3.2.8 Reducción mediante Decreto 1522 de 2024 por sector</t>
  </si>
  <si>
    <t>Gráfica 3.2.6 Apropiación inicial, modificaciones y apropiación definitiva 2024</t>
  </si>
  <si>
    <t>Cuadro 3.2.9 Pérdidas de apropiación 2024</t>
  </si>
  <si>
    <t>Gráfica 3.2.7 Velocidad de ejecución 2024</t>
  </si>
  <si>
    <t>Cuadro 3.2.10 Ejecución del Gasto de Funcionamiento</t>
  </si>
  <si>
    <t>Gráfica 3.2.8 Ejecución del gasto de funcionamiento por rubros</t>
  </si>
  <si>
    <t>Cuadro 3.2.11 Ejecución del gasto de funcionamiento por sector 2024</t>
  </si>
  <si>
    <t>Cuadro 3.2.12 Ejecución de la deuda pública 2024</t>
  </si>
  <si>
    <t>Gráfica 3.2.9 Servicio a la deuda</t>
  </si>
  <si>
    <t>Cuadro  3.2.13 Ejecución de la Inversión por Programa</t>
  </si>
  <si>
    <t>Gráfica 3.2.10 Ejecución del rezago presupuestal del 2023 en 2024</t>
  </si>
  <si>
    <t>Gráfica 3.2.11 Ejecución mensual del rezago presupuestal del 2023 en 2024</t>
  </si>
  <si>
    <t>Aforo
inicial</t>
  </si>
  <si>
    <t>Modificaciones</t>
  </si>
  <si>
    <t>Aforo 
definitvo</t>
  </si>
  <si>
    <t>Distribución
porcentual</t>
  </si>
  <si>
    <t>Porcentaje 
del PIB</t>
  </si>
  <si>
    <t>(3)=(1+2)</t>
  </si>
  <si>
    <t>Ingresos del Presupuesto Nacional</t>
  </si>
  <si>
    <t xml:space="preserve">Ingresos Corrientes </t>
  </si>
  <si>
    <t>Recursos de Capital</t>
  </si>
  <si>
    <t>Fondos Especiales</t>
  </si>
  <si>
    <t>Contribuciones Parafiscales</t>
  </si>
  <si>
    <t>Ingresos de los Establecimientos Públicos</t>
  </si>
  <si>
    <t>TOTAL INGRESOS DEL PGN</t>
  </si>
  <si>
    <t>Cuadro 3.2.1 Presupuesto de rentas y recursos de capital 2024</t>
  </si>
  <si>
    <t>Base Legal</t>
  </si>
  <si>
    <t>Nacion</t>
  </si>
  <si>
    <t>Propios</t>
  </si>
  <si>
    <t>ADICIÓN</t>
  </si>
  <si>
    <t>Convenios Interadministrativos 
(Artículos 24, Ley 2342 y Decreto 2295 de 2023)</t>
  </si>
  <si>
    <t>A diciembre de 2024</t>
  </si>
  <si>
    <t>AJUSTE*</t>
  </si>
  <si>
    <t>Distribuciones
(Artículos 19, Ley 2342 y Decreto 2295 de 2023)</t>
  </si>
  <si>
    <t xml:space="preserve">ADICIÓN DONACIÓN </t>
  </si>
  <si>
    <t>Decretos 1238 Y 1296
(Artículo 33 EOP)</t>
  </si>
  <si>
    <t>Octubre 3 y 18 de 2024</t>
  </si>
  <si>
    <t>REDUCCIÓN</t>
  </si>
  <si>
    <t>Decreto 1522</t>
  </si>
  <si>
    <t>Diciembre 18 de 2024</t>
  </si>
  <si>
    <t>MODIFICACIONES INGRESOS</t>
  </si>
  <si>
    <t>* Modificaciones entre nación y propios, y al interior de los recursos de la nación que no afectan el total del ingreso.</t>
  </si>
  <si>
    <t>Cuadro 3.2.2 Modificaciones rentas y recursos de capital 2024</t>
  </si>
  <si>
    <t>Contribuciones Parafiscales de los Establecimientos Públicos</t>
  </si>
  <si>
    <t>Fondos Especiales de los Establecimientos Públicos</t>
  </si>
  <si>
    <t>Contribuciones Parafiscales de la Nación</t>
  </si>
  <si>
    <t>Fondos Especiales de la Nación</t>
  </si>
  <si>
    <t>Recursos de Capital de la Nación</t>
  </si>
  <si>
    <t>Ingresos Corrientes  de la Nación</t>
  </si>
  <si>
    <t>(3)=(2/1)</t>
  </si>
  <si>
    <t>Porcentaje de 
ejecución</t>
  </si>
  <si>
    <t>Recaudo Neto</t>
  </si>
  <si>
    <t xml:space="preserve">Aforo </t>
  </si>
  <si>
    <t>Gráfica 3.2.1 Ejecución Ingresos Corrientes de la Nación 2024</t>
  </si>
  <si>
    <t>Cuadro 3.2.3 Ejecución de rentas y recursos de capital 2024</t>
  </si>
  <si>
    <t>Gráfica 3.2.2 Ejecución de Recursos de Capital de la Nación 2024</t>
  </si>
  <si>
    <t>Aforo</t>
  </si>
  <si>
    <t>Fondo de Prestaciones Sociales del Magisterio</t>
  </si>
  <si>
    <t xml:space="preserve">Contribución Espectáculos Públicos </t>
  </si>
  <si>
    <t>TOTAL CONTRIBUCIONES PARAFISCALES DE LA NACIÓN</t>
  </si>
  <si>
    <t xml:space="preserve">Gráfica 3.2.3  Ejecución Fondos Especiales de la Nación 2024 </t>
  </si>
  <si>
    <t>Gráfica 3.2.4 Ejecución Ingresos de Establecimientos Públicos por concepto 2024</t>
  </si>
  <si>
    <t>Instituto Colombiano de Bienestar Familiar (ICBF)</t>
  </si>
  <si>
    <t>Fondo Único de Tecnologías de la Información y las Comunicaciones</t>
  </si>
  <si>
    <t>Servicio Nacional de Aprendizaje (SENA)</t>
  </si>
  <si>
    <t>Instituto Nacional de Vías</t>
  </si>
  <si>
    <t>Aeronáutica Civil</t>
  </si>
  <si>
    <t>Agencia Nacional de Hidrocarburos - ANH</t>
  </si>
  <si>
    <t>Superintendencia de Notariado y Registro</t>
  </si>
  <si>
    <t xml:space="preserve">Fondo de la Policía </t>
  </si>
  <si>
    <t>Caja de Sueldos de Retiro de la Policía Nacional</t>
  </si>
  <si>
    <t>Caja de Retiro de las Fuerzas Militares</t>
  </si>
  <si>
    <t>Escuela Superior de Administración Pública (ESAP)</t>
  </si>
  <si>
    <t>Superintendencia de Servicios Públicos Domiciliarios</t>
  </si>
  <si>
    <t>Resto Entidades</t>
  </si>
  <si>
    <t>TOTAL INGRESOS ESTABLECIMIENTOS PÚBLICOS</t>
  </si>
  <si>
    <t>Cuadro 3.3.1. Presupuesto de rentas y recursos de capital a junio 2025</t>
  </si>
  <si>
    <t>Cuadro 3.3.6 Modificaciones Presupuestales 2025</t>
  </si>
  <si>
    <t>Cuadro 3.3.7 Detalle Adiciones por Convenios Interadministrativos 2025</t>
  </si>
  <si>
    <t>Cuadro 3.3.8 Aplazamiento mediante Decreto 69 de 2025 por sector</t>
  </si>
  <si>
    <t>Cuadro 3.3.9 Ejecución del Presupuesto General de la Nación acumulada a junio 2025</t>
  </si>
  <si>
    <t>Gráfica 3.3.5 Apropiación inicial, modificaciones y apropiación vigente 2025</t>
  </si>
  <si>
    <t>Gráfica 3.3.6 Ejecución Gastos acumulada a junio 2025</t>
  </si>
  <si>
    <t>Gráfica 3.3.7 Velocidad de ejecución 2025 Junio</t>
  </si>
  <si>
    <t>Gráfica 3.3.8 Ejecución Funcionamiento por Cuentas Junio 2025</t>
  </si>
  <si>
    <t>Cuadro 3.3.10 Ejecución de la deuda pública 2025</t>
  </si>
  <si>
    <t>Cuadro 3.3.11 Ejecución de la Inversión por Programa Junio 2025</t>
  </si>
  <si>
    <t>Gráfica 3.3.9 Ejecución del rezago presupuestal del 2024 en 2025</t>
  </si>
  <si>
    <t>Gráfica 3.3.10 Ejecución mensual del rezago presupuestal del 2024 en 2025</t>
  </si>
  <si>
    <t xml:space="preserve">Cuadro 3.2.7 Detalle Adiciones por Convenios Interadministrativos 2024 </t>
  </si>
  <si>
    <t>Cuadro 3.2.13 Ejecución de la Inversión por Programa</t>
  </si>
  <si>
    <t>Gráfica 3.2.10 Ejecución mensual del rezago presupuestal del 2023 en 2024</t>
  </si>
  <si>
    <t>Gráfica  3.3.8 Ejecución Funcionamiento por Cuentas Junio 2025</t>
  </si>
  <si>
    <t>Cuadro 3.3.10. Ejecución de la deuda pública 2025</t>
  </si>
  <si>
    <t>Aforo 
vigente</t>
  </si>
  <si>
    <t>Ingresos Corrientes de la Nación</t>
  </si>
  <si>
    <t>Cuadro 3.3.1 Presupuesto de rentas y recursos de capital a junio 2025</t>
  </si>
  <si>
    <t>Convenios Interadministrativos 
(Artículos 24, Decretos 1523 y 1621 de 2024)</t>
  </si>
  <si>
    <t>A junio de 2025</t>
  </si>
  <si>
    <t>ADICIÓN 
CONMOCIÓN</t>
  </si>
  <si>
    <t>Decreto Ley 274
Decreto 359 (Liquidación)</t>
  </si>
  <si>
    <t>Marzo 11 de 2025
Marzo 27 de 2025</t>
  </si>
  <si>
    <t>Distribuciones
(Artículos 19, Decretos 1523 y 1621 de 2024)</t>
  </si>
  <si>
    <t>ADICIÓN DONACIÓN</t>
  </si>
  <si>
    <t>Decreto 646 y 718  (Artículo 33 EOP)</t>
  </si>
  <si>
    <t>Junio 13 de 2025</t>
  </si>
  <si>
    <t>MODIFICACIONES INGRESOS DEL PGN</t>
  </si>
  <si>
    <t>Cuadro 3.3.2. Modificaciones rentas y recursos de capital a junio 2025</t>
  </si>
  <si>
    <t>Nota: * Modificaciones entre nación y propios que no afectan el total del ingreso.</t>
  </si>
  <si>
    <t>Cuadro 3.3.2 Modificaciones rentas y recursos de capital a junio 2025</t>
  </si>
  <si>
    <t>Cuadro 3.3.3. Ejecución rentas y recursos de capital a junio 2025</t>
  </si>
  <si>
    <t>Cuadro 3.3.3 Ejecución rentas y recursos de capital a junio 2025</t>
  </si>
  <si>
    <t>Gráfica 3.3.1 Ejecución ingresos corrientes de la Nación a junio 2025</t>
  </si>
  <si>
    <t>Gráfica 3.3.2 Ejecución recursos de capital de la Nación a junio 2025</t>
  </si>
  <si>
    <t>Cuadro 3.3.4. Ejecución contribuciones parafiscales de la Nación a junio 2025</t>
  </si>
  <si>
    <t>Cuadro 3.3.4 Ejecución contribuciones parafiscales de la Nación a junio 2025</t>
  </si>
  <si>
    <t>Gráfica 3.3.3 Ejecución fondos especiales de la Nación a junio 2025</t>
  </si>
  <si>
    <t>Gráfica 3.3.4 Ejecución Ingresos de Establecimientos Públicos por concepto a junio 2025</t>
  </si>
  <si>
    <t>Cuadro 3.3.5. Ejecución ingresos de los Establecimientos Públicos a junio 2025</t>
  </si>
  <si>
    <t>Unidad Administrativa Especial de la Aeronáutica Civil</t>
  </si>
  <si>
    <t>Fondo Rotatorio del Ministerio de Relaciones Exteriores</t>
  </si>
  <si>
    <t>Agencia Nacional de Mineria - ANM</t>
  </si>
  <si>
    <t>Superintendencia Financiera de Colombia</t>
  </si>
  <si>
    <t>Cuadro 3.3.5 Ejecución ingresos de los Establecimientos Públicos a junio 2025</t>
  </si>
  <si>
    <t>Fondos Especiales Establecimientos Públicos</t>
  </si>
  <si>
    <t xml:space="preserve">Recursos de Capital </t>
  </si>
  <si>
    <t>Cuadro No 4.1.1. Resumen PGN 2026 clasificación programática</t>
  </si>
  <si>
    <t>Programas</t>
  </si>
  <si>
    <t>Participación Porcentual</t>
  </si>
  <si>
    <t>Porcentaje del PIB</t>
  </si>
  <si>
    <t>Misionales</t>
  </si>
  <si>
    <t>Protección Económica para la Vejez</t>
  </si>
  <si>
    <t>Aseguramiento y prestación integral de servicios de salud</t>
  </si>
  <si>
    <t>Calidad, cobertura y fortalecimiento de la educación inicial, prescolar, básica y media</t>
  </si>
  <si>
    <t>Gestión de recursos públicos</t>
  </si>
  <si>
    <t>Capacidades de las Fuerzas Militares en seguridad pública y defensa en el territorio nacional</t>
  </si>
  <si>
    <t>Capacidades de la Policía Nacional en seguridad pública, prevención, convivencia y seguridad ciudadana</t>
  </si>
  <si>
    <t>Mejoramiento de las competencias de la administración de la justicia</t>
  </si>
  <si>
    <t>Calidad y fomento de la educación superior</t>
  </si>
  <si>
    <t>Inclusión social y productiva para la población en situación de vulnerabilidad</t>
  </si>
  <si>
    <t>Desarrollo integral de la primera infancia a la juventud, y fortalecimiento de las capacidades de las familias de niñas, niños y adolescentes - Sector igualdad y equidad</t>
  </si>
  <si>
    <t>Infraestructura red vial primaria</t>
  </si>
  <si>
    <t>Consolidación productiva del sector de energía eléctrica</t>
  </si>
  <si>
    <t>Efectividad de la investigación penal y técnico científica</t>
  </si>
  <si>
    <t>Procesos democráticos y asuntos electorales</t>
  </si>
  <si>
    <t>Acceso de la población a los servicios de agua potable y saneamiento básico</t>
  </si>
  <si>
    <t>Generación de bienestar para la Fuerza Pública y sus familias</t>
  </si>
  <si>
    <t>Formación para el trabajo</t>
  </si>
  <si>
    <t>Atención, asistencia  y reparación integral a las víctimas</t>
  </si>
  <si>
    <t>Sistema penitenciario y carcelario en el marco de los derechos humanos</t>
  </si>
  <si>
    <t>Fortalecimiento de recaudo y tributación</t>
  </si>
  <si>
    <t>Prestación de servicios de transporte público de pasajeros</t>
  </si>
  <si>
    <t>Infraestructura y servicios de transporte aéreo</t>
  </si>
  <si>
    <t>Salud Pública</t>
  </si>
  <si>
    <t>Otros programas Misionales</t>
  </si>
  <si>
    <t>Fortalecimiento y Apoyo a la Gestión</t>
  </si>
  <si>
    <t>Fortalecimiento y apoyo a la gestión institucional del sector Educación</t>
  </si>
  <si>
    <t>Fortalecimiento y apoyo a la gestión institucional del sector Defensa y Policía</t>
  </si>
  <si>
    <t>Fortalecimiento y apoyo a la gestión institucional del sector Relaciones Exteriores</t>
  </si>
  <si>
    <t>Fortalecimiento y apoyo a la gestión institucional del sector Hacienda</t>
  </si>
  <si>
    <t>Fortalecimiento y apoyo a la gestión institucional del sector Fiscalía</t>
  </si>
  <si>
    <t>Otros programas fortalecimiento</t>
  </si>
  <si>
    <t>No asignable a programas</t>
  </si>
  <si>
    <t>TOTAL PGN SIN DEUDA</t>
  </si>
  <si>
    <t xml:space="preserve">TOTAL PGN </t>
  </si>
  <si>
    <t>Fuente: Dirección General del Presupuesto Público Nacional. Subdirección de Análisis y Consolidación Presupuestal</t>
  </si>
  <si>
    <t>Cuadro No 4.1.2. Resumen PGN 2026 Principales Misionales</t>
  </si>
  <si>
    <t>Programa y Sector</t>
  </si>
  <si>
    <t>TICS</t>
  </si>
  <si>
    <t>Rama Judicial</t>
  </si>
  <si>
    <t>Inclusión Social y Reconciliación</t>
  </si>
  <si>
    <t>Subtotal</t>
  </si>
  <si>
    <t>Ministerio24**</t>
  </si>
  <si>
    <t>Cuadro No 4.1.3 Composición gasto y Unidades Ejecutoras de Programa Protección Económica para la Vejez PGN 2026</t>
  </si>
  <si>
    <t>Sector y Unidad Ejecutora</t>
  </si>
  <si>
    <t>Ministerio del Trabajo</t>
  </si>
  <si>
    <t>Ministerio de Defensa Nacional - Dirección de Veteranos y Rehabilitación Inclusiva</t>
  </si>
  <si>
    <t>Policía Nacional</t>
  </si>
  <si>
    <t>Club Militar de Oficiales</t>
  </si>
  <si>
    <t>Defensa Civil Colombiana, Guillermo León Valencia</t>
  </si>
  <si>
    <t>Fonpolicía</t>
  </si>
  <si>
    <t>Instituto Casas Fiscales del Ejército</t>
  </si>
  <si>
    <t>Ministerio Educacion Nacional</t>
  </si>
  <si>
    <t>Fondo de Previsión Social del Congreso - Pensiones</t>
  </si>
  <si>
    <t>Fondo Pasivo Social de Ferrocarriles Nacionales de Colombia - Pensiones</t>
  </si>
  <si>
    <t>Ministerio de Salud y Proteccion Social</t>
  </si>
  <si>
    <t>Departamento Nacional de Planeacion</t>
  </si>
  <si>
    <t>Mincomercio Industria Turismo</t>
  </si>
  <si>
    <t>Superintendencia de Sociedades</t>
  </si>
  <si>
    <t>Superintendencia de Industria y Comercio</t>
  </si>
  <si>
    <t>Ministerio de Ambiente y Desarrollo Sostenible</t>
  </si>
  <si>
    <t>Corporación Autónoma Regional del Quindío (Crq)</t>
  </si>
  <si>
    <t>Corporación Autónoma Regional de Nariño (Corponariño)</t>
  </si>
  <si>
    <t>Ministerio de Agricultura y Desarrollo Rural</t>
  </si>
  <si>
    <t>Instituto Colombiano Agropecuario (ICA)</t>
  </si>
  <si>
    <t>Ministerio de Tecnologías de la Información y las Comunicaciones</t>
  </si>
  <si>
    <t>Ministerio del deporte</t>
  </si>
  <si>
    <t>Registraduria Nacional del Estado Civil</t>
  </si>
  <si>
    <t>Instituto de Planificacion y Promocion de Soluciones  Energeticas Para las Zonas No Interconectadas - IPSE</t>
  </si>
  <si>
    <t>Ministerio de Minas y Energia</t>
  </si>
  <si>
    <t>Ministerio de Transporte</t>
  </si>
  <si>
    <t>Departamento de la Función Pública</t>
  </si>
  <si>
    <t>Fiscalia General de la Nacion</t>
  </si>
  <si>
    <t>Ministerio de Vivienda, Ciudad y Territorio</t>
  </si>
  <si>
    <t>Porcentaje del PGN sin deuda</t>
  </si>
  <si>
    <t>Cuadro No 4.1.4 Composición gasto y Unidades Ejecutoras de Programa Aseguramiento y prestación integral de servicios de salud PGN 2026</t>
  </si>
  <si>
    <t>Superintendencia Nacional de Salud</t>
  </si>
  <si>
    <t>Ministerio  de Salud y Protección Social -  Fondo Nacional de Estupefacientes</t>
  </si>
  <si>
    <t>Cuadro No 4.1.5 Composición gasto y Unidades Ejecutoras de Programa Calidad, cobertura y fortalecimiento de la educación inicial, prescolar, básica y media PGN 2026</t>
  </si>
  <si>
    <t>Escuela Tecnologica Instituto Tecnico Central</t>
  </si>
  <si>
    <t xml:space="preserve"> Unidad Administrativa Especial de Alimentacion Escolar</t>
  </si>
  <si>
    <t>Cuadro No 4.1.6 Composición gasto y Unidades Ejecutoras de Programa Gestión de Recursos Públicos PGN 2026</t>
  </si>
  <si>
    <t>Fondo Adaptación</t>
  </si>
  <si>
    <t>Gestión Pensional y Contribuciones Parafiscales de la Protección Social (UGPPP)</t>
  </si>
  <si>
    <t>Aeronautica Civil</t>
  </si>
  <si>
    <t>Cuadro No 4.1.7 Composición Principales Transferencias Corrientes a cargo del Ministerio de Hacienda en el Programa Gestión de Recursos Públicos PGN 2026</t>
  </si>
  <si>
    <t>Aportes a Findeter - subsidios agua potable y reestructuración hospitales</t>
  </si>
  <si>
    <t>Comunidades negras</t>
  </si>
  <si>
    <t>Cubrimiento del riesgo del deslizamiento del salario minimo</t>
  </si>
  <si>
    <t>Financiación de partidos políticos y campañas electorales</t>
  </si>
  <si>
    <t>FONPET</t>
  </si>
  <si>
    <t>Instituciones de Educación Superior Públicas sin Pensiones</t>
  </si>
  <si>
    <t>Organismos Internacionales</t>
  </si>
  <si>
    <t>Participacion IVA Antiguas Intendencias y Comisarias</t>
  </si>
  <si>
    <t>Prestaciones sociales</t>
  </si>
  <si>
    <t>San Andres (Ley 1a de 1972)</t>
  </si>
  <si>
    <t>Sentencias y Conciliaciones</t>
  </si>
  <si>
    <t>Sistema General de Participaciones SGP</t>
  </si>
  <si>
    <t>Transferencias EICE'S</t>
  </si>
  <si>
    <t>RestoTransferencias</t>
  </si>
  <si>
    <t>Cuadro No 4.1.8 Composición gasto y Unidades Ejecutoras de Programa Capacidades de las Fuerzas Militares en seguridad pública y defensa en el territorio nacional PGN 2026</t>
  </si>
  <si>
    <t>Ministerio de Defensa Nacional - Armada</t>
  </si>
  <si>
    <t>Ministerio de Defensa Nacional - Comando General</t>
  </si>
  <si>
    <t>Ministerio de Defensa Nacional - Ejército</t>
  </si>
  <si>
    <t>Ministerio de Defensa Nacional - Fuerza Aérea</t>
  </si>
  <si>
    <t>Cuadro No 4.1.9 Composición gasto y Unidades Ejecutoras de Programa Capacidades de la Policía Nacional en seguridad pública, prevención, convivencia y seguridad ciudadana PGN 2026</t>
  </si>
  <si>
    <t>Policia Nacional - Educacion</t>
  </si>
  <si>
    <t>Cuadro No 4.1.10 Composición gasto y Unidades Ejecutoras de Programa Mejoramiento de Capacidades para la Administración de la Justicia PGN 2026</t>
  </si>
  <si>
    <t>Cuadro No 4.1.11 Composición gasto y Unidades Ejecutoras de Programa Calidad y fomento de la educación superior PGN 2026</t>
  </si>
  <si>
    <t>Universidad Nacional de Colombia</t>
  </si>
  <si>
    <t>Universidad de Antioquia</t>
  </si>
  <si>
    <t>Universidad del Valle</t>
  </si>
  <si>
    <t>Universidad Pedagógica y Tecnológica de Colombia</t>
  </si>
  <si>
    <t>Universidad Industrial de Santander</t>
  </si>
  <si>
    <t>Universidad del Atlántico</t>
  </si>
  <si>
    <t>Universidad Tecnológica de Pereira</t>
  </si>
  <si>
    <t>Universidad del Cauca</t>
  </si>
  <si>
    <t>Universidad de Cartagena</t>
  </si>
  <si>
    <t>Universidad de Córdoba</t>
  </si>
  <si>
    <t>Universidad de Caldas</t>
  </si>
  <si>
    <t>Universidad Pedagógica Nacional</t>
  </si>
  <si>
    <t>Universidad de Nariño</t>
  </si>
  <si>
    <t>Universidad Nacional Abierta y a Distancia</t>
  </si>
  <si>
    <t>Universidad del Magdalena</t>
  </si>
  <si>
    <t>Universidad del Quindío</t>
  </si>
  <si>
    <t>Universidad Surcolombiana</t>
  </si>
  <si>
    <t>Universidad del Tolima</t>
  </si>
  <si>
    <t>Universidad Tec. Del Chocó Diego Luis Córdoba</t>
  </si>
  <si>
    <t>Universidad de Pamplona</t>
  </si>
  <si>
    <t>Universidad Francisco de Paula Santander</t>
  </si>
  <si>
    <t>Universidad Popular del Cesar</t>
  </si>
  <si>
    <t>Universidad de los Llanos</t>
  </si>
  <si>
    <t>Universidad de la Amazonía</t>
  </si>
  <si>
    <t>Universidad de la Guajira</t>
  </si>
  <si>
    <t>Universidad Militar Nueva Granada</t>
  </si>
  <si>
    <t>Universidad Colegio Mayor de Cundinamarca</t>
  </si>
  <si>
    <t>Universidad Distrital Francisco José de Caldas</t>
  </si>
  <si>
    <t>Universidad de Sucre</t>
  </si>
  <si>
    <t>Universidad Francisco de Paula Santander - Secc. Ocaña</t>
  </si>
  <si>
    <t>Universidad de Cundinamarca</t>
  </si>
  <si>
    <t>Universidad del Pacífico</t>
  </si>
  <si>
    <t>Universidades Públicas - Universidad Internacional del Trópico Americano</t>
  </si>
  <si>
    <t>Instituto Tolimense de Formacion Tecnica Profesional</t>
  </si>
  <si>
    <t>Universidad Autónoma Indígena Intercultural</t>
  </si>
  <si>
    <t>Instituto Tecnico Nacional de Comercio Simon Rodriguez de Cali</t>
  </si>
  <si>
    <t>Instituto Nacional de Formacion Tecnica Profesional de San Juan del Cesar</t>
  </si>
  <si>
    <t>Instituto Nacional de Formacion Tecnica Profesional de San Andres y Providencia</t>
  </si>
  <si>
    <t>Cuadro No 4.1.12 Composición gasto y Unidades Ejecutoras del programa Inclusión social y productiva para la población en situación de vulnerabilidad PGN 2026</t>
  </si>
  <si>
    <t>Departamento Administrativo Para la Prosperidad Social</t>
  </si>
  <si>
    <t>Cuadro No 4.1.13 Composición gasto y Unidades Ejecutoras de Programa Desarrollo integral de la primera infancia a la juventud, y fortalecimiento de las capacidades de las familias de niñas, niños y adolescentes - Sector igualdad y equidad  PGN 2026</t>
  </si>
  <si>
    <t>Cuadro No 4.1.14 Composición gasto y Unidades Ejecutoras del programa Infraestructura red vial primariaPGN 2026</t>
  </si>
  <si>
    <t>Agencia Nacional de Infraestructura</t>
  </si>
  <si>
    <t>Instituto Nacional de Vias</t>
  </si>
  <si>
    <t>Superintendencia de Puertos y Transporte</t>
  </si>
  <si>
    <t>Cuadro No 4.1.15 Composición gasto y Unidades Ejecutoras del programa Consolidación productiva del sector de energía eléctrica PGN 2026</t>
  </si>
  <si>
    <t>Unidad de Planeacion Minero Energetica - upme</t>
  </si>
  <si>
    <t>Cuadro No 4.1.16 Composición gasto y Unidades Ejecutoras de Programa Efectividad de la investigación penal y técnico científica PGN 2026</t>
  </si>
  <si>
    <t>Instituto Nacional de Medicina Legal y Ciencias Forenses</t>
  </si>
  <si>
    <t>Cuadro No 4.1.17 Composición gasto y Unidades Ejecutoras del Programa Procesos democráticos y asuntos electorales PGN 2026</t>
  </si>
  <si>
    <t>Fondo Rotatorio de la Registraduria</t>
  </si>
  <si>
    <t>Consejo Nacional Electoral - CNE</t>
  </si>
  <si>
    <t>Cuadro No 4.1.18 Composición gasto y Unidades Ejecutoras del Acceso de la población a los servicios de agua potable y saneamiento básico PGN 2026</t>
  </si>
  <si>
    <t>Comision de Regulacion de Agua Potable y Saneamiento Basico (CRA)</t>
  </si>
  <si>
    <t>Cuadro No 4.1.19 Composición gasto y Unidades Ejecutoras de No asignable a Programas PGN 2026 PoR</t>
  </si>
  <si>
    <t>Objeto de gasto / Sector y Unidad Ejecutora</t>
  </si>
  <si>
    <t>03 Transferencias Corrientes</t>
  </si>
  <si>
    <t>Sentencias y conciliaciones</t>
  </si>
  <si>
    <t>Otras transferencias- Distribución previo concepto DGPPN</t>
  </si>
  <si>
    <t>Transferir obligaciones laborales reconocidas insolutas  empresas sociales del estado creadas por el decreto 1750 de 2003 (no de pensiones)</t>
  </si>
  <si>
    <t>08 Gastos por tributos, multas, sanciones e intereses de mora</t>
  </si>
  <si>
    <t>Impuestos</t>
  </si>
  <si>
    <t>Contribución de valorización municipal</t>
  </si>
  <si>
    <t>Tasas y derechos administrativos</t>
  </si>
  <si>
    <t>Multas, sanciones e intereses de mora</t>
  </si>
  <si>
    <t>Contribución nacional de valorización</t>
  </si>
  <si>
    <t>07 Disminución de pasivos</t>
  </si>
  <si>
    <t>Devoluciones Tributarias</t>
  </si>
  <si>
    <t>Total general</t>
  </si>
  <si>
    <t>Programa</t>
  </si>
  <si>
    <t>PGN 2026</t>
  </si>
  <si>
    <t>Fortalecimiento y apoyo a la gestión institucional del sector Organismos de Control</t>
  </si>
  <si>
    <t>Fortalecimiento y apoyo a la gestión institucional del sector Transporte</t>
  </si>
  <si>
    <t>Fortalecimiento y apoyo a la gestión institucional del sector Interior</t>
  </si>
  <si>
    <t>Fortalecimiento y apoyo a la gestión institucional del sector Igualdad y Equidad</t>
  </si>
  <si>
    <t>Fortalecimiento y apoyo a la gestión institucional del sector Salud</t>
  </si>
  <si>
    <t>Fortalecimiento y apoyo a la gestión institucional del sector Trabajo</t>
  </si>
  <si>
    <t>Fortalecimiento y apoyo a la gestión institucional del sector Registraduría</t>
  </si>
  <si>
    <t>Fortalecimiento y apoyo a la gestión institucional del sector Justicia y del Derecho</t>
  </si>
  <si>
    <t>Fortalecimiento y apoyo a la gestión institucional del sector Congreso de la República</t>
  </si>
  <si>
    <t>Fortalecimiento y apoyo a la gestión institucional del sector Comercio, Industria y Turismo</t>
  </si>
  <si>
    <t>Fortalecimiento y apoyo a la gestión institucional del sector Ambiente y Desarrollo Sostenible</t>
  </si>
  <si>
    <t>Fortalecimiento y apoyo a la gestión institucional del sector Minas y Energía</t>
  </si>
  <si>
    <t>Fortalecimiento y apoyo a la gestión institucional del sector Agricultura y Desarrollo Rural</t>
  </si>
  <si>
    <t>Fortalecimiento y apoyo a la gestión institucional del sector Justicia Especial para la Paz</t>
  </si>
  <si>
    <t>Fortalecimiento y apoyo a la gestión institucional del sector Planeación</t>
  </si>
  <si>
    <t>Fortalecimiento y apoyo a la gestión institucional del sector Presidencia</t>
  </si>
  <si>
    <t>Fortalecimiento y apoyo a la gestión institucional del sector Tecnologías de la Información y las Comunicaciones</t>
  </si>
  <si>
    <t xml:space="preserve">Fortalecimiento y apoyo a la gestión institucional del sector Empleo
</t>
  </si>
  <si>
    <t>Fortalecimiento y apoyo a la gestión institucional del sector Información Estadística</t>
  </si>
  <si>
    <t>Fortalecimiento y apoyo a la gestión institucional del sector Inclusión Social y Reconciliación</t>
  </si>
  <si>
    <t>Fortalecimiento y apoyo a la gestión institucional del sector Cultura</t>
  </si>
  <si>
    <t>Fortalecimiento y apoyo a la gestión institucional del sector Vivienda, Ciudad y Territorio</t>
  </si>
  <si>
    <t>Fortalecimiento y apoyo a la gestión institucional del sector Inteligencia</t>
  </si>
  <si>
    <t>Fortalecimiento y apoyo a la gestión institucional del sector Ciencia, Tecnología e Innovación</t>
  </si>
  <si>
    <t>Fortalecimiento y apoyo a la gestión institucional del sector Recreación y Deporte</t>
  </si>
  <si>
    <t>Fortalecimiento y apoyo a la gestión institucional del sector Rama Judicial</t>
  </si>
  <si>
    <t>A</t>
  </si>
  <si>
    <t>C</t>
  </si>
  <si>
    <t>Total Proyecto 2026</t>
  </si>
  <si>
    <t>Tecnologías de la Información y las Comunicaciones</t>
  </si>
  <si>
    <t>Organismos de Control</t>
  </si>
  <si>
    <t>Información Estadística</t>
  </si>
  <si>
    <t>Ciencia, Tecnología e Innovación</t>
  </si>
  <si>
    <t>Sistema Integral de Verdad, Justicia, Reparación y no Repetición</t>
  </si>
  <si>
    <t>Protección de personas, grupos y comunidades en riesgo extraordinario y extremo Unidad Nacional de Protección (UNP)</t>
  </si>
  <si>
    <t>Fortalecimiento del control y la vigilancia de la gestión fiscal y resarcimiento al daño del patrimonio público</t>
  </si>
  <si>
    <t>Acceso a soluciones de vivienda</t>
  </si>
  <si>
    <t>Infraestructura red vial regional</t>
  </si>
  <si>
    <t>Acceso al servicio público domiciliario de gas combustible</t>
  </si>
  <si>
    <t>Grupo Social y Empresarial de la Defensa (GSED) Competitivo</t>
  </si>
  <si>
    <t>Vigilancia de la gestión administrativa de los funcionarios del estado</t>
  </si>
  <si>
    <t>Ordenamiento social y uso productivo del territorio rural</t>
  </si>
  <si>
    <t>Facilitar el acceso y uso de las Tecnologías de la Información y las Comunicaciones en todo el territorio nacional</t>
  </si>
  <si>
    <t>Infraestructura de transporte férreo</t>
  </si>
  <si>
    <t>Promoción, protección y defensa de los Derechos Humanos y el Derecho Internacional Humanitario</t>
  </si>
  <si>
    <t>Generación y formalización del empleo</t>
  </si>
  <si>
    <t>Mejoramiento de la planeación territorial, sectorial y de inversión pública</t>
  </si>
  <si>
    <t>Infraestructura de transporte fluvial</t>
  </si>
  <si>
    <t>Fortalecimiento a la gobernabilidad territorial para la seguridad, convivencia ciudadana, paz y postconflicto</t>
  </si>
  <si>
    <t>Promoción y acceso efectivo a procesos culturales y artísticos</t>
  </si>
  <si>
    <t>Mecanismos de transición hacia la paz a nivel nacional y territorial desde el sector Presidencia</t>
  </si>
  <si>
    <t>Productividad y competitividad de las empresas colombianas</t>
  </si>
  <si>
    <t>Mejoramiento de la eficiencia y la transparencia legislativa</t>
  </si>
  <si>
    <t>Fortalecimiento del desempeño ambiental de los sectores productivos</t>
  </si>
  <si>
    <t>Prevención y mitigación del riesgo de desastres desde el sector Presidencia</t>
  </si>
  <si>
    <t>Seguridad de transporte</t>
  </si>
  <si>
    <t>Fomento del desarrollo de aplicaciones, software y contenidos para impulsar la apropiación de las Tecnologías de la Información y las Comunicaciones (TIC)</t>
  </si>
  <si>
    <t>Jurisdicción especial para la paz</t>
  </si>
  <si>
    <t>Modernización de la información inmobiliaria</t>
  </si>
  <si>
    <t>Inclusión productiva de pequeños productores rurales</t>
  </si>
  <si>
    <t>Cierre de brechas de desigualdad e inequidad para el goce efectivo de derechos fundamentales de los sujetos de especial protección constitucional</t>
  </si>
  <si>
    <t>Inspección, vigilancia y control</t>
  </si>
  <si>
    <t>Gestión de la información en el sector minero energético</t>
  </si>
  <si>
    <t>Reducción de la vulnerabilidad fiscal ante desastres y riesgos climáticos</t>
  </si>
  <si>
    <t>Reintegración de personas y grupos alzados en armas desde el Sector Presidencia</t>
  </si>
  <si>
    <t>Identificación y registro del estado civil de la población</t>
  </si>
  <si>
    <t>Restitución de tierras a víctimas del conflicto armado</t>
  </si>
  <si>
    <t>Servicios financieros y gestión del riesgo para las actividades agropecuarias y rurales</t>
  </si>
  <si>
    <t>Fomento de la investigación, desarrollo tecnológico e innovación del sector trabajo</t>
  </si>
  <si>
    <t>Conservación de la biodiversidad y sus servicios ecosistémicos</t>
  </si>
  <si>
    <t>Sanidad agropecuaria e inocuidad agroalimentaria</t>
  </si>
  <si>
    <t>Ciencia, tecnología e innovación agropecuaria</t>
  </si>
  <si>
    <t>Fortalecimiento institucional a los procesos organizativos de concertación; garantía, prevención y respeto de los derechos humanos como fundamentos para la paz</t>
  </si>
  <si>
    <t>Levantamiento y actualización de información estadística de calidad</t>
  </si>
  <si>
    <t>Fomento a vocaciones y formación, generación, uso y apropiación social del conocimiento de la ciencia, tecnología e innovación</t>
  </si>
  <si>
    <t>Derechos fundamentales del trabajo y fortalecimiento del diálogo social</t>
  </si>
  <si>
    <t>Inspección, control y vigilancia financiera, solidaria y de recursos públicos</t>
  </si>
  <si>
    <t>Política migratoria y servicio al ciudadano</t>
  </si>
  <si>
    <t>Generación de la información geográfica del territorio nacional</t>
  </si>
  <si>
    <t>Gestión, protección y salvaguardia del patrimonio cultural colombiano</t>
  </si>
  <si>
    <t>Desarrollo marítimo, fluvial y costero desde el sector defensa</t>
  </si>
  <si>
    <t>Defensa jurídica del Estado</t>
  </si>
  <si>
    <t>Consolidación productiva del sector minero</t>
  </si>
  <si>
    <t>Ambiente regulatorio y económico para la competencia y la actividad empresarial</t>
  </si>
  <si>
    <t>Formación y preparación de deportistas</t>
  </si>
  <si>
    <t>Mejoramiento de la calidad educativa en la gestión pública</t>
  </si>
  <si>
    <t>Consolidación productiva del sector hidrocarburos</t>
  </si>
  <si>
    <t>Gestión de la información y el conocimiento ambiental</t>
  </si>
  <si>
    <t>Renovación territorial para el desarrollo integral de las zonas rurales afectadas por el conflicto armado</t>
  </si>
  <si>
    <t>Fortalecimiento de la política criminal del Estado colombiano</t>
  </si>
  <si>
    <t>Promoción de la prestación eficiente de los servicios públicos domiciliarios</t>
  </si>
  <si>
    <t>Posicionamiento en instancias globales, multilaterales, regionales y subregionales</t>
  </si>
  <si>
    <t>Política, regulación y supervisión de la infraestructura y servicios de transporte</t>
  </si>
  <si>
    <t>Infraestructura productiva y comercialización</t>
  </si>
  <si>
    <t>Desarrollo de Inteligencia estratégica y contrainteligencia de Estado</t>
  </si>
  <si>
    <t>Administración y vigilancia de las carreras administrativas de los servidores públicos</t>
  </si>
  <si>
    <t>Infraestructura de transporte marítimo</t>
  </si>
  <si>
    <t>Fortalecimiento de la gestión pública en las entidades nacionales y territoriales</t>
  </si>
  <si>
    <t>Búsqueda humanitaria de personas dadas por desaparecidas en el contexto y en razón del conflicto armado en Colombia</t>
  </si>
  <si>
    <t>Mejoramiento de la habitabilidad rural</t>
  </si>
  <si>
    <t>Participación ciudadana, política y diversidad de creencias</t>
  </si>
  <si>
    <t>Política macroeconómica y fiscal</t>
  </si>
  <si>
    <t>Gestión de la cooperación internacional del sector Presidencia</t>
  </si>
  <si>
    <t>Fortalecimiento del Sistema de Compra Pública</t>
  </si>
  <si>
    <t>Levantamiento, actualización y administración de la información catastral</t>
  </si>
  <si>
    <t>Impulsar el desarrollo integral de las poblaciones con enfoque diferencial desde el sector Presidencia</t>
  </si>
  <si>
    <t>Internacionalización de la economía</t>
  </si>
  <si>
    <t>Fortalecimiento institucional y operativo de los Bomberos de Colombia</t>
  </si>
  <si>
    <t>Formulación y coordinación de la política integral frente a las drogas y actividades relacionadas</t>
  </si>
  <si>
    <t>Desarrollo ambiental sostenible del sector minero energético</t>
  </si>
  <si>
    <t>Política pública de víctimas del conflicto armado y postconflicto</t>
  </si>
  <si>
    <t>Fomento a la recreación, la actividad física y el deporte</t>
  </si>
  <si>
    <t>Gestión del riesgo de desastres desde el sector defensa y seguridad</t>
  </si>
  <si>
    <t>Salud pública y prestación de servicios</t>
  </si>
  <si>
    <t>Promoción al acceso a la justicia</t>
  </si>
  <si>
    <t>Infraestructura y servicios de logística de transporte</t>
  </si>
  <si>
    <t>Ordenamiento territorial y desarrollo urbano</t>
  </si>
  <si>
    <t>Fortalecimiento de las capacidades de articulación estratégica, modernización, eficiencia administrativa, transparencia y acceso a la información desde el sector Presidencia</t>
  </si>
  <si>
    <t>Justicia transicional</t>
  </si>
  <si>
    <t>Cierre de brechas para el goce efectivo de derechos fundamentales de la población en condición de discapacidad</t>
  </si>
  <si>
    <t>Ordenamiento ambiental territorial</t>
  </si>
  <si>
    <t>Soberanía territorial y desarrollo fronterizo</t>
  </si>
  <si>
    <t>Investigación con calidad e impacto</t>
  </si>
  <si>
    <t>Fortalecimiento de la infraestructura física de las entidades del Estado del nivel nacional desde el Sector Presidencia</t>
  </si>
  <si>
    <t>Mejoramiento de la cobertura de las necesidades básicas de la población para promover la resiliencia socio ecológica en los municipios de la jurisdicción de la corporación Nasa Kiwe</t>
  </si>
  <si>
    <t xml:space="preserve">Educación ambiental </t>
  </si>
  <si>
    <t>Gestión del cambio climático para un desarrollo bajo en carbono y resiliente al clima</t>
  </si>
  <si>
    <t>Gestión integral del recurso hídrico</t>
  </si>
  <si>
    <t>Protección, promoción y difusión del derecho de autor y los derechos conexos</t>
  </si>
  <si>
    <t>Fortalecimiento de la gobernanza e institucionalidad multinivel del sector de CTeI</t>
  </si>
  <si>
    <t>Promoción de los métodos de resolución de conflictos</t>
  </si>
  <si>
    <t>Aprovechamiento de mercados externos</t>
  </si>
  <si>
    <t>Fortalecimiento del principio de seguridad jurídica, divulgación y depuración del ordenamiento jurídico</t>
  </si>
  <si>
    <t>Gestión integral de mares, costas y recursos acuáticos</t>
  </si>
  <si>
    <t>Gestión del riesgo de desastres naturales y antrópicos en la zona de influencia del volcán Nevado del Huila</t>
  </si>
  <si>
    <t>Cuadro 4.3.1. Resumen Clasificación Funcional 2025-2026</t>
  </si>
  <si>
    <t>FUNCIONAL</t>
  </si>
  <si>
    <t>Variación porcentual</t>
  </si>
  <si>
    <t>Ley</t>
  </si>
  <si>
    <t>Proyecto</t>
  </si>
  <si>
    <t>26/25</t>
  </si>
  <si>
    <t>(7)</t>
  </si>
  <si>
    <t>Salud</t>
  </si>
  <si>
    <t>Orden Público y Seguridad</t>
  </si>
  <si>
    <t>Asuntos Económicos</t>
  </si>
  <si>
    <t>Servicios Públicos Generales</t>
  </si>
  <si>
    <t>Defensa</t>
  </si>
  <si>
    <t>Vivienda y Servicios Comunitarios</t>
  </si>
  <si>
    <t>Protección del Medio Ambiente</t>
  </si>
  <si>
    <t>Actividades Recreativas, Cultura y Deporte</t>
  </si>
  <si>
    <t>TOTAL SIN DEUDA</t>
  </si>
  <si>
    <t>PIB $mm</t>
  </si>
  <si>
    <t>Gráfica 4.3.1. Clasificación Funcional 2026</t>
  </si>
  <si>
    <t>Órd.Público</t>
  </si>
  <si>
    <t>Asunt.Económ.</t>
  </si>
  <si>
    <t>Serv.Públicos</t>
  </si>
  <si>
    <t>Otros</t>
  </si>
  <si>
    <t>Edad avanzada</t>
  </si>
  <si>
    <t>Pobl.vulnerable</t>
  </si>
  <si>
    <t>Flia e hijos</t>
  </si>
  <si>
    <t>Prot.soc.n.e.p</t>
  </si>
  <si>
    <t>Otros prot. Soc.</t>
  </si>
  <si>
    <t>Cuadro 4.3.2. Concentración del presupuesto por principales sectores 2026</t>
  </si>
  <si>
    <t>Defensa Nacional</t>
  </si>
  <si>
    <t xml:space="preserve">Transporte </t>
  </si>
  <si>
    <t>Ministerio Público</t>
  </si>
  <si>
    <t>Presidencia</t>
  </si>
  <si>
    <t>Relacioes Exteriores</t>
  </si>
  <si>
    <t>Resto</t>
  </si>
  <si>
    <t>Cuadro 4.3.3. Presupuesto 2026 - Detalle del gasto en Protección Social</t>
  </si>
  <si>
    <t>Grupos y Subgrupos</t>
  </si>
  <si>
    <t>Población vulnerable</t>
  </si>
  <si>
    <t>Familia e hijos</t>
  </si>
  <si>
    <t>Protección social n.e.p.</t>
  </si>
  <si>
    <t>Vivienda</t>
  </si>
  <si>
    <t>Enfermedad e Incapacidad</t>
  </si>
  <si>
    <t>Sobrevivientes</t>
  </si>
  <si>
    <t>N/A</t>
  </si>
  <si>
    <t>Porcentaje del PGN</t>
  </si>
  <si>
    <t>Cuadro 4.3.4. Principales entidades ejecutoras del gasto en Protección Social 2026</t>
  </si>
  <si>
    <t xml:space="preserve">Ministerio Educación Nacional </t>
  </si>
  <si>
    <t>Instituto Colombiano de Bienestar Familiar -ICBF</t>
  </si>
  <si>
    <t>Departamento Administrativo para la Prosperidad Social</t>
  </si>
  <si>
    <t>Ministerio de Minas y Energía</t>
  </si>
  <si>
    <t>Unidad de Atención y Reparación Integral a las Víctimas</t>
  </si>
  <si>
    <t>Ministerio de Salud y Protección Social</t>
  </si>
  <si>
    <t>Fondo Nacional de Vivienda</t>
  </si>
  <si>
    <t>Unidad Nacional para la Gestión del Riesgo de Desastres</t>
  </si>
  <si>
    <t>Ministerio de Igualdad y Equidad</t>
  </si>
  <si>
    <t>U.A.E. de Gestión de Restitución de Tierras Despojadas</t>
  </si>
  <si>
    <t>Fondo de Previsión Social del Congreso</t>
  </si>
  <si>
    <t>UGPP</t>
  </si>
  <si>
    <t>Agencia Nacional de Tierras</t>
  </si>
  <si>
    <t>Cuadro 4.3.5. Presupuesto 2026 - Detalle del gasto en Educación</t>
  </si>
  <si>
    <t>Educación preescolar y primaria</t>
  </si>
  <si>
    <t>Educación secundaria</t>
  </si>
  <si>
    <t>Educación superior</t>
  </si>
  <si>
    <t>Educación n.e.p.</t>
  </si>
  <si>
    <t>Educación no atribuible a ningún nivel</t>
  </si>
  <si>
    <t>Servicios auxiliares de la educación</t>
  </si>
  <si>
    <t>Investigación y desarrollo relacionados con la educación</t>
  </si>
  <si>
    <t>Cuadro 4.3.6. Principales entidades ejecutoras del gasto en Educación 2026</t>
  </si>
  <si>
    <t xml:space="preserve">Entes Autónomos Universitarios Estatales - Universidades Públicas                                                                                                                                                                                         </t>
  </si>
  <si>
    <t>Servicio Nacional de Aprendizaje SENA</t>
  </si>
  <si>
    <t>Unidad Administrativa Especial de Alimentación Escolar</t>
  </si>
  <si>
    <t>Escuela Superior de Administración Pública -ESAP</t>
  </si>
  <si>
    <t>Unidad Administrativa Especial de la Aeronaútica Civil</t>
  </si>
  <si>
    <t xml:space="preserve">Instituto Nacional Penitenciario y Carcelario - INPEC                                                                                                                                                                                             </t>
  </si>
  <si>
    <t>Escuela Tecnológica Instituto Técnico Central</t>
  </si>
  <si>
    <t xml:space="preserve">Fondo Único de Tecnologías de la Información y las Comunicaciones                                                                                                                                                                                         </t>
  </si>
  <si>
    <t>Cuadro 4.3.7. Presupuesto 2026- Detalle del gasto en Salud</t>
  </si>
  <si>
    <t>Salud n.e.p.</t>
  </si>
  <si>
    <t>Servicios Hospitalarios</t>
  </si>
  <si>
    <t>Servicios de salud pública</t>
  </si>
  <si>
    <t>Servicios para pacientes externos</t>
  </si>
  <si>
    <t>Cuadro 4.3.8. Principales entidades ejecutoras del gasto en Salud 2026</t>
  </si>
  <si>
    <t xml:space="preserve">Ministerio de Educación Nacional </t>
  </si>
  <si>
    <t>Unidad de Servicios Penitenciarios y Carcelarios - USPEC</t>
  </si>
  <si>
    <t>Instituto Nacional de Vigilancia de Medicamentos y Alimentos -INVIMA</t>
  </si>
  <si>
    <t>Instituto Nacional de Salud</t>
  </si>
  <si>
    <t xml:space="preserve">Cuadro 4.3.9. Presupuesto 2026 - Detalle del gasto en Defensa </t>
  </si>
  <si>
    <t>Defensa militar</t>
  </si>
  <si>
    <t>Defensa n.e.p.</t>
  </si>
  <si>
    <t>Defensa civil</t>
  </si>
  <si>
    <t>Cuadro 4.3.10. Principales entidades ejecutoras del gasto en Defensa 2026</t>
  </si>
  <si>
    <t>Departamento Administrativo Dirección Nacional de Inteligencia</t>
  </si>
  <si>
    <t>Cuadro 4.3.11. Presupuesto 2026 - Detalle del gasto en Orden público y Seguridad</t>
  </si>
  <si>
    <t>Tribunales de justicia</t>
  </si>
  <si>
    <t>Servicios de Policía</t>
  </si>
  <si>
    <t>Orden público y seguridad n.e.p.</t>
  </si>
  <si>
    <t>Servicios penitenciarios</t>
  </si>
  <si>
    <t>Servicios de protección contra incendios</t>
  </si>
  <si>
    <t>Investigación y desarrollo relacionados con el orden público y seguridad</t>
  </si>
  <si>
    <t>Cuadro 4.3.12. Principales entidades ejecutoras del gasto en Actividades de orden público y seguridad 2026</t>
  </si>
  <si>
    <t>Fiscalía General de la Nación</t>
  </si>
  <si>
    <t>Unidad Nacional de Protección- UNP</t>
  </si>
  <si>
    <t>Instituto Nacional Penitenciario y Carcelario -INPEC</t>
  </si>
  <si>
    <t>Unidad de Servicios Penitenciarios y Carcelarios -USPEC</t>
  </si>
  <si>
    <t>Procuraduría General de la Nación</t>
  </si>
  <si>
    <t>Defensoría del Pueblo</t>
  </si>
  <si>
    <t>Jurisdicción Especial para la Paz</t>
  </si>
  <si>
    <t>Instituto de Medicina Legal y Ciencias Forenses</t>
  </si>
  <si>
    <t>Agencia para la reincorporación y la normalización -ARN</t>
  </si>
  <si>
    <t>FONPOLICÍA</t>
  </si>
  <si>
    <t xml:space="preserve">Cuadro 4.3.13. Presupuesto 2026 - Detalle del gasto en Servicios Públicos Generales </t>
  </si>
  <si>
    <t xml:space="preserve">Órganos Ejecutivos y Legislativos, Asuntos Financieros y Fiscales, Asuntos Exteriores                                                                                                                                                                     </t>
  </si>
  <si>
    <t xml:space="preserve">Transferencias de carácter general entre diferentes niveles de Gobierno                                                                                                                                                                                   </t>
  </si>
  <si>
    <t xml:space="preserve">Servicios Públicos Generales n.e.p.                                                                                                                                                                                                                       </t>
  </si>
  <si>
    <t xml:space="preserve">Servicios Generales                                                                                                                                                                                                                                       </t>
  </si>
  <si>
    <t xml:space="preserve">Ayuda Económica Exterior                                                                                                                                                                                                                                  </t>
  </si>
  <si>
    <t xml:space="preserve">Investigación y Desarrollo Relacionados con los Servicios Públicos Generales                                                                                                                                                                              </t>
  </si>
  <si>
    <t>Cuadro 4.3.14. Principales entidades ejecutoras del gasto en Servicios públicos Generales 2026</t>
  </si>
  <si>
    <t>DIAN</t>
  </si>
  <si>
    <t>Agencia Nacional de Hidrocarburos -ANH</t>
  </si>
  <si>
    <t>Contraloría General de la República</t>
  </si>
  <si>
    <t>Consejo Nacional Electoral -CNE</t>
  </si>
  <si>
    <t>Departamento Administrativo Nacional de Planeación</t>
  </si>
  <si>
    <t>Minirelaciones Exteriores</t>
  </si>
  <si>
    <t>Instituto Geográfico Agustín Codazzi-IGAC</t>
  </si>
  <si>
    <t>Departamento Administrativo Nacional de Estadística -DANE</t>
  </si>
  <si>
    <t>U.A.E Aeronáutica Civil</t>
  </si>
  <si>
    <t>U.A.E Migración Colombia</t>
  </si>
  <si>
    <t>Fondo Rotatorio de la Registraduría</t>
  </si>
  <si>
    <t>Cuadro 4.3.15. Presupuesto 2026 - Detalle del gasto en Vivienda y Servicios Comunitarios</t>
  </si>
  <si>
    <t>Abastecimiento de agua</t>
  </si>
  <si>
    <t>Vivienda y servicios comunitarios n.e.p.</t>
  </si>
  <si>
    <t>Urbanización</t>
  </si>
  <si>
    <t>Desarrollo comunitario</t>
  </si>
  <si>
    <t>Cuadro 4.3.16. Principales entidades ejecutoras del gasto en Vivienda y Servicios Comunitarios 2026</t>
  </si>
  <si>
    <t>Agencia Nacional Inmobiliaria Virgilio Barco Vargas</t>
  </si>
  <si>
    <t>Fondo Social de Vivienda de la Registraduría Nacional del Estado Civil</t>
  </si>
  <si>
    <t>Cuadro 4.3.17. Presupuesto 2026 - Detalle del gasto en Asuntos Económicos</t>
  </si>
  <si>
    <t xml:space="preserve">Transporte                                                                                                                                                                                                                                                </t>
  </si>
  <si>
    <t xml:space="preserve">Asuntos económicos, comerciales y laborales en general                                                                                                                                                                                                    </t>
  </si>
  <si>
    <t xml:space="preserve">Agricultura, Silvicultura, Pesca y Caza                                                                                                                                                                                                                   </t>
  </si>
  <si>
    <t xml:space="preserve">Combustibles y  Energía                                                                                                                                                                                                                                    </t>
  </si>
  <si>
    <t xml:space="preserve">Comunicaciones                                                                                                                                                                                                                                            </t>
  </si>
  <si>
    <t xml:space="preserve">Investigación y desarrollo relacionados con asuntos económicos                                                                                                                                                                                            </t>
  </si>
  <si>
    <t xml:space="preserve">Minería, Manufacturas y Construcción                                                                                                                                                                                                                      </t>
  </si>
  <si>
    <t xml:space="preserve">Otras Industrias                                                                                                                                                                                                                                          </t>
  </si>
  <si>
    <t xml:space="preserve">Asuntos Económicos n.e.p                                                                                                                                                                                                                            </t>
  </si>
  <si>
    <t>Cuadro 4.3.18. Principales entidades ejecutoras del gasto en Asuntos económicos 2026</t>
  </si>
  <si>
    <t>Agencia Nacional de Tierras -ANT</t>
  </si>
  <si>
    <t xml:space="preserve">Ministerio de Agricultura y Desarrollo Rural                            </t>
  </si>
  <si>
    <t>Ministerio de Comercio Industria y Turismo</t>
  </si>
  <si>
    <t>Agencia de Desarrollo Rural -ADR</t>
  </si>
  <si>
    <t>Instituto Colombiano Agropecuario -ICA</t>
  </si>
  <si>
    <t>Ministerio de Ciencia, Tecnología e Innovación</t>
  </si>
  <si>
    <t xml:space="preserve">Agencia Nacional de Seguridad Vial </t>
  </si>
  <si>
    <t xml:space="preserve">Ministerio de Transporte </t>
  </si>
  <si>
    <t>Agencia Nacional de Minería -ANM</t>
  </si>
  <si>
    <t>Agencia de Renovación del Territorio -ART</t>
  </si>
  <si>
    <t>Servicio Geológico Colombiano</t>
  </si>
  <si>
    <t>Superintenedencia de Puertos y Trasnporte</t>
  </si>
  <si>
    <t>Cuadro 4.3.19. Presupuesto 2026 - Detalle del gasto en Actividades Recreativas, Cultura y Deporte</t>
  </si>
  <si>
    <t>Servicios culturales</t>
  </si>
  <si>
    <t>Servicios recreativos y deportivos</t>
  </si>
  <si>
    <t>Servicios de radio y televisión y servicios editoriales</t>
  </si>
  <si>
    <t>Actividades recreativas, cultura y deporte n.e.p.</t>
  </si>
  <si>
    <t>Cuadro 4.3.20. Principales entidades ejecutoras del gasto en Actividades Recreativas, cultura y deporte 2026</t>
  </si>
  <si>
    <t>Ministerio de las Culturas, las artes y los saberes</t>
  </si>
  <si>
    <t>Ministerio del Deporte</t>
  </si>
  <si>
    <t>Centro de Memoria Histórica</t>
  </si>
  <si>
    <t>Instituto Colombiano de Antropología e Historia</t>
  </si>
  <si>
    <t>Cuadro 4.3.21. Presupuesto 2026 - Detalle del gasto en Protección del Medio ambiente</t>
  </si>
  <si>
    <t>Protección del medio ambiente n.e.p.</t>
  </si>
  <si>
    <t>Protección de la diversidad biológica y del paisaje</t>
  </si>
  <si>
    <t xml:space="preserve">Investigación y desarrollo relacionados con la Protección del Medio Ambiente                                                                                                                                                                              </t>
  </si>
  <si>
    <t xml:space="preserve">Ordenación de desechos                                                                                                                                                                                                                                    </t>
  </si>
  <si>
    <t xml:space="preserve">Ordenación de aguas residuales                                                                                                                                                                                                                            </t>
  </si>
  <si>
    <t xml:space="preserve">Reducción de la contaminación                                                                                                                                                                                                                             </t>
  </si>
  <si>
    <t>Cuadro 4.3.22. Principales entidades ejecutoras del gasto en Protección del Medio Ambiente 2026</t>
  </si>
  <si>
    <t xml:space="preserve">Fondo Nacional Ambiental                  </t>
  </si>
  <si>
    <t>Instituto de Hidrología, Meteorología y Estudios Ambientales -IDEAM</t>
  </si>
  <si>
    <t>Cuadro 4.3.23. Resumen Gasto Público Social 2025 – 2026</t>
  </si>
  <si>
    <t>Sectores</t>
  </si>
  <si>
    <t>Agua Potable y Saneamiento Ambiental</t>
  </si>
  <si>
    <t>Vivienda Social</t>
  </si>
  <si>
    <t>Cultura, Deporte y Recreación</t>
  </si>
  <si>
    <t>Gasto social</t>
  </si>
  <si>
    <t>Total Presupuesto sin deuda</t>
  </si>
  <si>
    <t>% Participación Gasto Social sin Deuda</t>
  </si>
  <si>
    <t>Cuadro 4.1.5 Composición gasto y Unidades Ejecutoras de Programa Calidad, cobertura y fortalecimiento de la educación inicial, prescolar, básica y media PGN 2026</t>
  </si>
  <si>
    <t>Cuadro 4.1.1. Resumen PGN 2026 clasificación programática</t>
  </si>
  <si>
    <t>Cuadro 4.1.2. Resumen PGN 2026 Principales Misionales</t>
  </si>
  <si>
    <t>Cuadro 4.1.3.  Composición gasto y Unidades Ejecutoras de Programa Protección Económica para la Vejez PGN 2026</t>
  </si>
  <si>
    <t>Cuadro 4.1.4.  Composición gasto y Unidades Ejecutoras de Programa Aseguramiento y prestación integral de servicios de salud PGN 2026</t>
  </si>
  <si>
    <t>Cuadro 4.1.6. Composición gasto y Unidades Ejecutoras de Programa Gestión de Recursos Públicos PGN 2026</t>
  </si>
  <si>
    <t>Cuadro 4.1.7. Composición Principales Transferencias Corrientes a cargo del Ministerio de Hacienda en el Programa Gestión de Recursos Públicos PGN 2026</t>
  </si>
  <si>
    <t>Cuadro 4.1.8. Composición gasto y Unidades Ejecutoras de Programa Capacidades de las Fuerzas Militares en seguridad pública y defensa en el territorio nacional PGN 2026</t>
  </si>
  <si>
    <t>Cuadro 4.1.9. Composición gasto y Unidades Ejecutoras de Programa Capacidades de la Policía Nacional en seguridad pública, prevención, convivencia y seguridad ciudadana PGN 2026</t>
  </si>
  <si>
    <t>Cuadro 4.1.10. Composición gasto y Unidades Ejecutoras de Programa Mejoramiento de Capacidades para la Administración de la Justicia PGN 2026</t>
  </si>
  <si>
    <t>Cuadro 4.1.11.Composición gasto y Unidades Ejecutoras de Programa Calidad y fomento de la educación superior PGN 2026</t>
  </si>
  <si>
    <t>Cuadro 4.1.12.Composición gasto y Unidades Ejecutoras del programa Inclusión social y productiva para la población en situación de vulnerabilidad PGN 2026</t>
  </si>
  <si>
    <t>Cuadro 4.1.13.Composición gasto y Unidades Ejecutoras de Programa Desarrollo integral de la primera infancia a la juventud, y fortalecimiento de las capacidades de las familias de niñas, niños y adolescentes - Sector igualdad y equidad  PGN 2026</t>
  </si>
  <si>
    <t>Cuadro 4.1.14. Composición gasto y Unidades Ejecutoras del programa Infraestructura red vial primariaPGN 2026</t>
  </si>
  <si>
    <t>Cuadro 4.1.16. Composición gasto y Unidades Ejecutoras de Programa Efectividad de la investigación penal y técnico científica PGN 2026</t>
  </si>
  <si>
    <t>Cuadro 4.1.17. Composición gasto y Unidades Ejecutoras del Programa Procesos democráticos y asuntos electorales PGN 2026</t>
  </si>
  <si>
    <t>Cuadro 4.1.18.  Composición gasto y Unidades Ejecutoras del Acceso de la población a los servicios de agua potable y saneamiento básico PGN 2026</t>
  </si>
  <si>
    <t>Cuadro 4.1.19. Composición gasto y Unidades Ejecutoras de No asignable a Programas PGN 2026 PoR</t>
  </si>
  <si>
    <t>Cuadro 4.1.20. Composición de programas de apoyo a la gestión institucional PGN 2026</t>
  </si>
  <si>
    <t>Cuadro No 4.1.20 Composición de programas de apoyo a la gestión institucional PGN 2026</t>
  </si>
  <si>
    <t>Cuadro No 4.1.21 Detalle Composición de programas PGN 2026</t>
  </si>
  <si>
    <t>Cuadro 4.1.21.  Detalle Composición de programas PGN 2026</t>
  </si>
  <si>
    <t>Diagrama 4.2.1. Homologación PGN a clasificación económica 2026</t>
  </si>
  <si>
    <t>Billones de pesos</t>
  </si>
  <si>
    <t>CLASIFICACIÓN</t>
  </si>
  <si>
    <t xml:space="preserve">CAMBIOS </t>
  </si>
  <si>
    <t>PRESUPUESTAL</t>
  </si>
  <si>
    <t>FUNDAMENTALES</t>
  </si>
  <si>
    <t>ECONÓMICA</t>
  </si>
  <si>
    <t>INGRESOS</t>
  </si>
  <si>
    <t>I. INGRESOS</t>
  </si>
  <si>
    <t>1. Rentas</t>
  </si>
  <si>
    <t>Ingresos Corrientes</t>
  </si>
  <si>
    <t>Impuestos y Contribuciones</t>
  </si>
  <si>
    <t>Transferencias Corrientes</t>
  </si>
  <si>
    <t>2. Recursos de Capital</t>
  </si>
  <si>
    <t>Rentas de la Propiedad:</t>
  </si>
  <si>
    <t>Donaciones y otros</t>
  </si>
  <si>
    <t>Excedentes Financieros</t>
  </si>
  <si>
    <t>Recursos del Crédito</t>
  </si>
  <si>
    <t>GASTOS</t>
  </si>
  <si>
    <t>II. GASTOS + ADQUISICIÓN DE ACTIVOS NO FINANCIEROS</t>
  </si>
  <si>
    <t>Transferencias Corrientes y de Capital</t>
  </si>
  <si>
    <t>3. Gastos de Funcionamiento</t>
  </si>
  <si>
    <t>Gastos</t>
  </si>
  <si>
    <t>Gastos por Multas, Sanciones e Intereses de Mora</t>
  </si>
  <si>
    <t>Activos no financieros</t>
  </si>
  <si>
    <t>Adquisición de Activos</t>
  </si>
  <si>
    <t>4. Gastos de Inversión</t>
  </si>
  <si>
    <t>Gastos Operativos</t>
  </si>
  <si>
    <t>RESULTADO 
PRESUPUESTAL</t>
  </si>
  <si>
    <t>(I-II)</t>
  </si>
  <si>
    <t>Créditos y Préstamos</t>
  </si>
  <si>
    <t>5. Servicio de la Deuda</t>
  </si>
  <si>
    <t>Intereses y Comisiones</t>
  </si>
  <si>
    <t>III. FINANCIAMIENTO</t>
  </si>
  <si>
    <t>Amortizaciones</t>
  </si>
  <si>
    <t>Fuentes de Financiamiento:</t>
  </si>
  <si>
    <t>Recursos del crédito</t>
  </si>
  <si>
    <t>Disposición de activos</t>
  </si>
  <si>
    <t>Aplicaciones de Financiamiento:</t>
  </si>
  <si>
    <t>Amortizaciones de Deuda</t>
  </si>
  <si>
    <t>Concesión de Préstamos</t>
  </si>
  <si>
    <t>Ley de financiamiento</t>
  </si>
  <si>
    <t>Cuadro 4.2.1. Homologación de las rentas y recursos de capital 2026</t>
  </si>
  <si>
    <t>Clasificación Presupuestal</t>
  </si>
  <si>
    <t>Clasificación Económica</t>
  </si>
  <si>
    <t>2026
Proyecto</t>
  </si>
  <si>
    <t>Ingresos</t>
  </si>
  <si>
    <t>Fuentes de Financiamiento</t>
  </si>
  <si>
    <t>Contribuciones sociales</t>
  </si>
  <si>
    <t>Donaciones</t>
  </si>
  <si>
    <t>Otros Ingresos</t>
  </si>
  <si>
    <t>Total 
Ingresos</t>
  </si>
  <si>
    <t>Activos Financieros</t>
  </si>
  <si>
    <t>Pasivos</t>
  </si>
  <si>
    <t>Total Financiamiento</t>
  </si>
  <si>
    <t>(6)=(2+3+4+5)</t>
  </si>
  <si>
    <t>(8)</t>
  </si>
  <si>
    <t>(9)=(7+8)</t>
  </si>
  <si>
    <t>1. Ingresos Nación</t>
  </si>
  <si>
    <t>Contribuciones Parafiscales  de la Nación</t>
  </si>
  <si>
    <t>2. Establecimientos Públicos</t>
  </si>
  <si>
    <t>3. Total Ingresos (1+2)</t>
  </si>
  <si>
    <t>Cuadro 4.2.2. Homologación de apropiaciones 2026</t>
  </si>
  <si>
    <t>Clasificador Presupuestal</t>
  </si>
  <si>
    <t>Gastos y Activos No Financieros</t>
  </si>
  <si>
    <t>Aplicaciones del Financiamiento</t>
  </si>
  <si>
    <t>Adquisición de Activos No Financieros</t>
  </si>
  <si>
    <t>Total Gastos y Activos No Financieros</t>
  </si>
  <si>
    <t>(4)=(2+3)</t>
  </si>
  <si>
    <t>(7)=(5+6)</t>
  </si>
  <si>
    <t>Presupuesto de Funcionamiento</t>
  </si>
  <si>
    <t>Transferencias de Capital</t>
  </si>
  <si>
    <t>Presupuesto de Servicio de la Deuda Pública</t>
  </si>
  <si>
    <t>Presupuesto de Inversión</t>
  </si>
  <si>
    <t>Total Gastos</t>
  </si>
  <si>
    <t>actualizado</t>
  </si>
  <si>
    <t>Cuadro 4.2.3. Homologación de la inversión según clasificación económica del presupuesto 2026</t>
  </si>
  <si>
    <t>Clasificador Económico</t>
  </si>
  <si>
    <t>Adquisición de activos no financieros</t>
  </si>
  <si>
    <t xml:space="preserve">Total </t>
  </si>
  <si>
    <t>Desarrollo integral de la primera infancia a la juventud y fortalecimiento de las capacidades de las familias de niñas niños y adolescentes 0 sector igualdad y equidad</t>
  </si>
  <si>
    <t>Calidad cobertura y fortalecimiento de la educación inicial prescolar básica C media</t>
  </si>
  <si>
    <t>Atención asistencia  y reparación integral a las víctimas</t>
  </si>
  <si>
    <t>Capacidades de las fuerzas militares en seguridad pública y defensa en el territorio nacional</t>
  </si>
  <si>
    <t>Resto inversión</t>
  </si>
  <si>
    <t>Total Gastos de Inversión</t>
  </si>
  <si>
    <t>Cuadro 4.2.4. Resultado presupuestal 2026</t>
  </si>
  <si>
    <t>Concepto Clasificador Económico</t>
  </si>
  <si>
    <t>1. Ingresos</t>
  </si>
  <si>
    <t>Contribuciones Sociales</t>
  </si>
  <si>
    <t>Otros ingresos</t>
  </si>
  <si>
    <t>2. Gastos</t>
  </si>
  <si>
    <t>Remuneración a los empleados</t>
  </si>
  <si>
    <t>Compra de bienes y servicios</t>
  </si>
  <si>
    <t>Subsidios</t>
  </si>
  <si>
    <t>Prestaciones Sociales</t>
  </si>
  <si>
    <t>Otros gastos</t>
  </si>
  <si>
    <t>3. Resultado por actividades operativas ( 1 - 2)</t>
  </si>
  <si>
    <t>3.1. Adquisición de activos no financieros</t>
  </si>
  <si>
    <t>(A) Total erogaciones (2+3.1)</t>
  </si>
  <si>
    <t>(+)Superávit de efectivo ó (-) Déficit de efectivo (1-A)</t>
  </si>
  <si>
    <t>Flujos transacciones activos financieros y pasivos (3.2.+3.3.)</t>
  </si>
  <si>
    <t>3.2. Adquisición neta de activos financieros distintos al efectivo</t>
  </si>
  <si>
    <t xml:space="preserve"> + Fuentes          (Adquisiciones)</t>
  </si>
  <si>
    <t xml:space="preserve"> - Aplicaciones     (Cancelación)</t>
  </si>
  <si>
    <t>3.3.Incurrimiento neto de pasivos</t>
  </si>
  <si>
    <t xml:space="preserve"> + Fuentes          (Recursos del crédito)</t>
  </si>
  <si>
    <t xml:space="preserve"> - Aplicaciones  (Amortización de la deuda)</t>
  </si>
  <si>
    <t>(B) Entrada neta de efectivo por actividades de financiamiento (3.3. + 3.2.)</t>
  </si>
  <si>
    <t>Variación neta en las tenencias del efectivo (Déficit de efectivo+B)</t>
  </si>
  <si>
    <t>actualizado 2026</t>
  </si>
  <si>
    <t>Gráfica  4.1.1. Composición según tipo de gasto por programa PGN 2026 PoR</t>
  </si>
  <si>
    <t>Gráfica  4.1.1.  Composición según tipo de gasto por programa PGN 2026 PoR</t>
  </si>
  <si>
    <t>Cuadro 4.2.1 Homologación de las rentas y recursos de capital 2026</t>
  </si>
  <si>
    <t>Cuadro 4.2.4.  Resultado presupuestal 2026</t>
  </si>
  <si>
    <t>Cuadro 4.3.2 Concentración del presupuesto por principales sectores 2026</t>
  </si>
  <si>
    <t>Cuadro No 1.1.1 Supuestos para la programación presupuestal 2026</t>
  </si>
  <si>
    <t>Supuestos</t>
  </si>
  <si>
    <t>Inflación</t>
  </si>
  <si>
    <t>Devaluación Promedio,%</t>
  </si>
  <si>
    <t>Tasa de cambio promedio</t>
  </si>
  <si>
    <t>PIB real (variación %)</t>
  </si>
  <si>
    <t>PIB nominal (miles de millones $)</t>
  </si>
  <si>
    <t>PIB nominal (variación %)</t>
  </si>
  <si>
    <t>Importaciones (millones US$)</t>
  </si>
  <si>
    <t>Balance Cuenta Corriente, % PIB</t>
  </si>
  <si>
    <t>Fuente: Ministerio de Hacienda y Crédito Público - DGPM  MFMP Junio 2025</t>
  </si>
  <si>
    <r>
      <t>Cuadro No 1.1.2.</t>
    </r>
    <r>
      <rPr>
        <sz val="8"/>
        <color indexed="8"/>
        <rFont val="Verdana"/>
        <family val="2"/>
      </rPr>
      <t xml:space="preserve"> </t>
    </r>
    <r>
      <rPr>
        <b/>
        <sz val="8"/>
        <color indexed="8"/>
        <rFont val="Verdana"/>
        <family val="2"/>
      </rPr>
      <t>Balance del Gobierno General y Sector Público No Financiero (SPNF) 2025-2026</t>
    </r>
  </si>
  <si>
    <t xml:space="preserve">Porcentaje del PIB </t>
  </si>
  <si>
    <t>Diferencia
pp</t>
  </si>
  <si>
    <t>Fuente: Dirección General de Política Macroeconómica- MHCP</t>
  </si>
  <si>
    <t>Cuadro No 1.2.1 Resumen PGN clasificación programática</t>
  </si>
  <si>
    <t>PIB 2026</t>
  </si>
  <si>
    <t xml:space="preserve">TOTAL </t>
  </si>
  <si>
    <t>ok</t>
  </si>
  <si>
    <r>
      <t xml:space="preserve">Cuadro 1.4.1  </t>
    </r>
    <r>
      <rPr>
        <b/>
        <sz val="8"/>
        <color rgb="FF000000"/>
        <rFont val="Verdana"/>
        <family val="2"/>
      </rPr>
      <t>Nóminas 2026 - Cargos y costo anual Gobierno Central y Establecimientos Públicos</t>
    </r>
  </si>
  <si>
    <t>Millones de pesos corrientes</t>
  </si>
  <si>
    <t>Número de
 Cargos</t>
  </si>
  <si>
    <t>Costos</t>
  </si>
  <si>
    <t>Participación porcentual</t>
  </si>
  <si>
    <t xml:space="preserve">Nación </t>
  </si>
  <si>
    <t>Cargos</t>
  </si>
  <si>
    <t>1. RAMA EJECUTIVA</t>
  </si>
  <si>
    <t>2. DEFENSA Y POLICÍA</t>
  </si>
  <si>
    <t>Fuerzas Militares</t>
  </si>
  <si>
    <t>Policias</t>
  </si>
  <si>
    <t>Soldados y Alumnos Defensa</t>
  </si>
  <si>
    <t>Auxiliares y Alumnos Policía</t>
  </si>
  <si>
    <t>Ministerio de Defensa (Civiles)</t>
  </si>
  <si>
    <t>Policía Nacional (Civiles)</t>
  </si>
  <si>
    <t>3. RAMA, FISCALIA Y ORG. AUTÓNOMOS</t>
  </si>
  <si>
    <t>Sistema Integral de Verdad, Justicia, Reparación y No Repetición</t>
  </si>
  <si>
    <t>4. TOTAL SIN DEFENSA Y POLICIA (1+3)</t>
  </si>
  <si>
    <t>5. TOTAL PGN (1+2+3)</t>
  </si>
  <si>
    <t>6. TRANSFERENCIAS</t>
  </si>
  <si>
    <t>SGP Educación</t>
  </si>
  <si>
    <t>SGP Salud</t>
  </si>
  <si>
    <t>Docentes y administrativos Universidades</t>
  </si>
  <si>
    <t>7. GRAN TOTAL (5+6)</t>
  </si>
  <si>
    <t>Fuente: Dirección General del Presupuesto Público Nacional</t>
  </si>
  <si>
    <t>Cuadro No 1.6.1 Presupuesto General de la Nación 2025-2026</t>
  </si>
  <si>
    <t>PIB</t>
  </si>
  <si>
    <t xml:space="preserve">2025*
 </t>
  </si>
  <si>
    <t>2026**
Proyecto</t>
  </si>
  <si>
    <t>Variación 
porcentual</t>
  </si>
  <si>
    <t>Gastos de personal</t>
  </si>
  <si>
    <t>Acuerdos Marco de Retribución</t>
  </si>
  <si>
    <t>Resto de gasto del Principal de la Deuda</t>
  </si>
  <si>
    <t>Comisiones y otros gastos</t>
  </si>
  <si>
    <t>*Apropiación vigente a 30 de junio con estimaciones de cierre incluye $12 billones aplazados mediante Decreto 0069, modificado por Decretos 0494, 0571 y 0722 de 2025 y recursos incorporados en el marco de la declaratoria del estado de conomoción interior</t>
  </si>
  <si>
    <t>**Incluye $26,3 billones de financiación contingente</t>
  </si>
  <si>
    <t>Fuente: Dirección General del Presupuesto Público Nacional - Subdirección de Análisis y Consolidación Presupuestal</t>
  </si>
  <si>
    <t>Cuadro No 1.6.2. Apropiación del SGP 2025-2026</t>
  </si>
  <si>
    <t>Variación absoluta</t>
  </si>
  <si>
    <t>2026-2025</t>
  </si>
  <si>
    <t>2026/2025</t>
  </si>
  <si>
    <t>(3)=(2-1)</t>
  </si>
  <si>
    <t>(4)=(2/1)</t>
  </si>
  <si>
    <t>11 / 12 de la liquidación de la vigencia*</t>
  </si>
  <si>
    <t>1 / 12 de la liquidación de la vigencia anterior</t>
  </si>
  <si>
    <t>Ajuste promedio 4 años ICN por recaudo efectivo 2023</t>
  </si>
  <si>
    <t>N.C</t>
  </si>
  <si>
    <t>Ajuste promedio 4 años ICN por recaudo efectivo 2024</t>
  </si>
  <si>
    <t>TOTAL SGP</t>
  </si>
  <si>
    <t>* Excepto para educación que incluye 12/12 de la liquidación de la vigencia.</t>
  </si>
  <si>
    <t xml:space="preserve">En 2025 se realizó ajuste del promedio de variación de ICN 2020-2023 por diferencia entre aforo y recaudo efectivo 2023 (programado 17,43% VS efectivo 16,09%).
</t>
  </si>
  <si>
    <t xml:space="preserve">En 2026 se realizó ajuste del promedio de variación de ICN 2021-2024 por diferencia entre aforo y recaudo efectivo 2024 (programado 24,46% VS efectivo 17,82%).
</t>
  </si>
  <si>
    <t>Igualmente, en cada año Educación y Salud devuelven $254 mm al Fonpet de los préstamos de vigencias anteriores, de conformidad con el artículo 112 de la Ley 2159 de 2021. 2026 es el cuarto año en el que se reintegran dichos recursos.</t>
  </si>
  <si>
    <t>Cuadro No 1.6.3. Distribución del SGP 2025-2026</t>
  </si>
  <si>
    <t>Sectores (96%)</t>
  </si>
  <si>
    <t>58,5% Educación</t>
  </si>
  <si>
    <t>24,5% Salud</t>
  </si>
  <si>
    <t>11,6% Propósito General</t>
  </si>
  <si>
    <t>5,4% Agua Potable y Saneamiento Básico</t>
  </si>
  <si>
    <t xml:space="preserve">Especiales (4%) </t>
  </si>
  <si>
    <t>2,9% Fondo Nacional de Pensiones de las Entidades Territoriales, Fonpet</t>
  </si>
  <si>
    <t>0,52% Resguardos Indígenas</t>
  </si>
  <si>
    <t>0,08% Municipios Ribereños Rio Grande de la Magdalena</t>
  </si>
  <si>
    <t>0,5% Programas Alimentación Escolar Distritos y Municipios</t>
  </si>
  <si>
    <t>Cuadro No 1.6.4 Apropiaciones para conceptos asociados a pensiones PGN 2025*-2026</t>
  </si>
  <si>
    <t>Concepto/sector</t>
  </si>
  <si>
    <t>2026 Proyecto</t>
  </si>
  <si>
    <t>Diferencia absoluta</t>
  </si>
  <si>
    <t>26-25</t>
  </si>
  <si>
    <t>(4)=(2-1)</t>
  </si>
  <si>
    <t>PENSIONES NACIÓN</t>
  </si>
  <si>
    <t>Pensiones sin Colpensiones</t>
  </si>
  <si>
    <t>Pensiones Colpensiones</t>
  </si>
  <si>
    <t>PENSIONES ESTAPÚBLICOS</t>
  </si>
  <si>
    <t>TOTAL PENSIONES PGN</t>
  </si>
  <si>
    <t>*Apropiación vigente a 30 de junio con estimaciones de cierre</t>
  </si>
  <si>
    <t>Cuadro No 1.6.5 Transferencias FNPSM 2025 -2026</t>
  </si>
  <si>
    <t>Aporte Nación</t>
  </si>
  <si>
    <t>Renta Parafiscal</t>
  </si>
  <si>
    <t>Fondo Especial</t>
  </si>
  <si>
    <t>25/26</t>
  </si>
  <si>
    <t>(4)=(1 a 3)</t>
  </si>
  <si>
    <t>(8)=(5 a 7)</t>
  </si>
  <si>
    <t>(9)=(8/4)</t>
  </si>
  <si>
    <t>Cesantías Parciales</t>
  </si>
  <si>
    <t>PRINCIPAL</t>
  </si>
  <si>
    <t xml:space="preserve">   Externa</t>
  </si>
  <si>
    <t xml:space="preserve">   Interna**</t>
  </si>
  <si>
    <t>INTERESES</t>
  </si>
  <si>
    <t xml:space="preserve">   Interna</t>
  </si>
  <si>
    <t>COMISIONES Y OTROS GASTOS</t>
  </si>
  <si>
    <t>FONDO DE CONTINGENCIAS</t>
  </si>
  <si>
    <t>TOTAL SERVICIO DE LA DEUDA</t>
  </si>
  <si>
    <t>*Apropiación vigente a 30 de junio.</t>
  </si>
  <si>
    <t>**Artículo 5 Decreto 960 de 2021  y artículo 338 Ley 2294 de 2023</t>
  </si>
  <si>
    <t>Cuadro No 1.6.7. Presupuesto de inversión por sector 2026</t>
  </si>
  <si>
    <t>SECTOR</t>
  </si>
  <si>
    <t>Participación %</t>
  </si>
  <si>
    <t>Vivienda, Ciudad Y Territorio</t>
  </si>
  <si>
    <t>Ciencia, Tecnología E Innovación</t>
  </si>
  <si>
    <t>Comercio, Industria Y Turismo</t>
  </si>
  <si>
    <t>Fuente: Dirección de Programación de Inversiones Públicas del DNP (2025).</t>
  </si>
  <si>
    <t>Cuadro 1.1.1. Supuestos para la programación presupuestal 2026</t>
  </si>
  <si>
    <t>Cuadro 1.1.2. Balance del Gobierno General y Sector Público No Financiero (SPNF) 2025-2026</t>
  </si>
  <si>
    <t>Cuadro 1.2.1 Resumen PGN clasificación programática</t>
  </si>
  <si>
    <t>Cuadro 1.4.1  Nóminas 2026 - Cargos y costo anual Gobierno Central y Establecimientos Públicos</t>
  </si>
  <si>
    <t>Cuadro 1.5.1.  Ingresos del Presupuesto General de la Nación 2025–2026</t>
  </si>
  <si>
    <t>Cuadro 1.5.2. Ingresos del presupuesto nacional 2025–2026</t>
  </si>
  <si>
    <t>Cuadro 1.6.2  Apropiación del SGP 2025-2026</t>
  </si>
  <si>
    <t>Cuadro 1.6.3 Distribución del SGP 2025-2026</t>
  </si>
  <si>
    <t>Cuadro 1.6.4 Apropiaciones para conceptos asociados a pensiones PGN 2025* - 2026</t>
  </si>
  <si>
    <t>Cuadro 1.6.5 Transferencias FNPSM 2025 -2026</t>
  </si>
  <si>
    <t>Cuadro 1.6.6 Servicio de la deuda 2025 -2026</t>
  </si>
  <si>
    <t>Cuadro 1.6.7 Presupuesto de inversión por sector 2026</t>
  </si>
  <si>
    <t>Cuadro 1.5.1. Ingresos del Presupuesto Nacional 2025–2026</t>
  </si>
  <si>
    <t>2025*
 Aforo</t>
  </si>
  <si>
    <t>*: Aforo vigente a 30 de junio de 2025.</t>
  </si>
  <si>
    <t>Cuadro 1.5.2 Ingresos de la Nación 2025-2026</t>
  </si>
  <si>
    <t>TOTAL INGRESOS NACIÓN</t>
  </si>
  <si>
    <t>Cuadro 1.5.3. Ingresos corrientes de la nación 2025-2026</t>
  </si>
  <si>
    <t>I.- Ingresos Tributarios</t>
  </si>
  <si>
    <t>Impuestos Directos</t>
  </si>
  <si>
    <t>Renta y Complementarios</t>
  </si>
  <si>
    <t>Impuesto al Patrimonio</t>
  </si>
  <si>
    <t>Impuesto Simple</t>
  </si>
  <si>
    <t>Impuestos Indirectos internos</t>
  </si>
  <si>
    <t>Impuesto sobre las Ventas (IVA Interno)</t>
  </si>
  <si>
    <t>Impuesto Nacional al Consumo</t>
  </si>
  <si>
    <t>Gravamen a los Movimientos Financieros</t>
  </si>
  <si>
    <t>Impuesto Nacional a la Gasolina y al ACPM</t>
  </si>
  <si>
    <t>Impuesto Nacional al Carbono</t>
  </si>
  <si>
    <t>Impuesto de Timbre Nacional sobre las Salidas al Exterior</t>
  </si>
  <si>
    <t>Impuesto al Turismo</t>
  </si>
  <si>
    <t>Impuesto de Timbre Nacional</t>
  </si>
  <si>
    <t>Impuesto Oro, Plata y Platino</t>
  </si>
  <si>
    <t>Impuesto a Productos Comestibles Ultra Procesados Industrialmente</t>
  </si>
  <si>
    <t>Impuesto a Productos Plásticos de un solo uso</t>
  </si>
  <si>
    <t>Impuesto a las Bebidas Ultra Procesadas Azucaradas</t>
  </si>
  <si>
    <t>Impuesto Especial para el Catatumbo</t>
  </si>
  <si>
    <t>Impuestos Indirectos externos</t>
  </si>
  <si>
    <t>Impuesto sobre aduanas y recargos</t>
  </si>
  <si>
    <t>Impuesto sobre las Ventas (IVA Externo)</t>
  </si>
  <si>
    <t>II- Ingresos No Tributarios</t>
  </si>
  <si>
    <t>Otras Tasas, Multas y Otras Contribuciones</t>
  </si>
  <si>
    <t>III- TOTAL INGRESOS CORRIENTES DE LA NACIÓN (I +II)</t>
  </si>
  <si>
    <t>Cuadro 1.5.4. Contribuciones parafiscales de la Nación 2025-2026</t>
  </si>
  <si>
    <t>Contribución Espectáculos Públicos (Art. 7 Ley 1493 de 2011)</t>
  </si>
  <si>
    <t>Cuadro 1.5.5. Fondos especiales de la nación 2025-2026</t>
  </si>
  <si>
    <t>Fondo de Recursos Soat y Fonsat (Antes Fosyga)</t>
  </si>
  <si>
    <t>Fondo de Solidaridad Pensional</t>
  </si>
  <si>
    <t>Fondo Salud Fuerzas Militares</t>
  </si>
  <si>
    <t>Fondo de Salud Policía Nacional</t>
  </si>
  <si>
    <t>Contribución Entidades Vigiladas Contraloría General Nación</t>
  </si>
  <si>
    <t>Financiación Sector Justicia</t>
  </si>
  <si>
    <t>Fondo de Modernización, Descongestión y Bienestar de la Administración de Justicia</t>
  </si>
  <si>
    <t>Fondo Seguridad y Convivencia Ciudadana</t>
  </si>
  <si>
    <t>Escuelas Industriales e Institutos Tecnicos</t>
  </si>
  <si>
    <t>Fondo apoyo financiero Zonas no Interconectadas (FAZNI)</t>
  </si>
  <si>
    <t>Fondos Internos Ministerio Defensa</t>
  </si>
  <si>
    <t>Fondo Sobretasa al ACPM (Ley 488/98)</t>
  </si>
  <si>
    <t>Fondo apoyo Financiero para la Energización de las Zonas Rurales Interconectadas (FAER)</t>
  </si>
  <si>
    <t>Resto de Fondos</t>
  </si>
  <si>
    <t>TOTAL FONDOS ESPECIALES DE LA NACIÓN</t>
  </si>
  <si>
    <t>Cuadro 1.5.6. Recursos de capital de la nación 2025-2026</t>
  </si>
  <si>
    <t>Recursos de Crédito Interno</t>
  </si>
  <si>
    <t>Recursos de Crédito Externo</t>
  </si>
  <si>
    <t>Excedentes financieros, dividendos y utilidades por otras inversiones de capital</t>
  </si>
  <si>
    <t>Reintegros y otros recursos no apropiados</t>
  </si>
  <si>
    <t>Rendimientos financieros</t>
  </si>
  <si>
    <t>Recuperación de cartera – prestamos</t>
  </si>
  <si>
    <t>Transferencias de capital</t>
  </si>
  <si>
    <t>Recursos del balance</t>
  </si>
  <si>
    <t>Otros recursos de capital</t>
  </si>
  <si>
    <t>TOTAL RECURSOS DE CAPITAL DE LA NACIÓN</t>
  </si>
  <si>
    <t>Cuadro 1.5.7. Ingresos de los Establecimientos Públicos 2025-2026</t>
  </si>
  <si>
    <t>Resto entidades</t>
  </si>
  <si>
    <t>INGRESOS DE LOS ESTABLECIMIENTOS PÚBLICOS</t>
  </si>
  <si>
    <t>Cuadro 1.5.4. Fondos especiales de la Nación 2025-2026</t>
  </si>
  <si>
    <t>Cuadro 1.5.5. Recursos de capital de la Nación 2025-2026</t>
  </si>
  <si>
    <t>Cuadro 1.5.6. Ingresos de los Establecimientos Públicos 2025-2026</t>
  </si>
  <si>
    <t>Cuadro No  1.6.6. Servicio de la deuda 2025 -2026</t>
  </si>
  <si>
    <t>Cuadro 1.6.1. Presupuesto General de la Nación 2025-2026</t>
  </si>
  <si>
    <t>Fuente : Dirección de Programación de Inversiones Públicas del DNP (2025)</t>
  </si>
  <si>
    <t xml:space="preserve">Gráfica No 1.6.2.  Participación Sectorial - Transformación Seguridad Humana y Justicia Social </t>
  </si>
  <si>
    <t xml:space="preserve">Gráfica No 1.6.4.  Participación Sectorial - Transformación productiva, Internacionalización y acción climática </t>
  </si>
  <si>
    <t xml:space="preserve">Gráfica No 1.6.3.  Participación Sectorial - Transformación Convergencia Regional </t>
  </si>
  <si>
    <t>Gráfica No 1.6.5.  Participación Sectorial - Transformación Ordenamiento del Territorio alrededor del agua y justicia ambiental</t>
  </si>
  <si>
    <t xml:space="preserve">Gráfica No 1.6.6.  Participación Sectorial - Derecho Humano a la Alimentación </t>
  </si>
  <si>
    <t>Gráfica 1.6.1 Participación del POAI por transformación</t>
  </si>
  <si>
    <t xml:space="preserve">Gráfica No 1.6.1.  Participación del POAI por transformación </t>
  </si>
  <si>
    <t>Gráfica 1.6.2 Participación sectorial - Transformación Seguridad humana y justicia social</t>
  </si>
  <si>
    <t>Gráfica 1.6.3 Participación sectorial - Transformación Convergencia regional</t>
  </si>
  <si>
    <t>Gráfica 1.6.4 Participación sectorial - Transformación productiva, internacionalización y acción climática</t>
  </si>
  <si>
    <t>Gráfica 1.6.5 Participación sectorial - Transformación Ordenamiento del territorio alrededor del agua y justicia ambiental</t>
  </si>
  <si>
    <t>Gráfica 1.6.6 Participación sectorial - Transformación  Derecho humano a la alimentación</t>
  </si>
  <si>
    <t>Cuadro 2.2.1 Balance Fiscal del GNC</t>
  </si>
  <si>
    <t>Gráfica 2.2.1 Deuda neta del GNC 2019-2036*</t>
  </si>
  <si>
    <t xml:space="preserve">Gráfica 2.2.3 Deuda y balance primario del Gobierno General 2024-2036 
</t>
  </si>
  <si>
    <t>Gráfica 2.2.4  Deuda y balance primario del SPNF 2024-2036</t>
  </si>
  <si>
    <t>Diagrama 2.2.1 Sector Público Consolidado</t>
  </si>
  <si>
    <t>* Sector Público No Financiero (SPNF)</t>
  </si>
  <si>
    <t>SPC: Sector Público Consolidado</t>
  </si>
  <si>
    <t>Diagrama 2.2.2 Convertidor ingresos del presupuesto nacional a operaciones efectivas de caja 2026</t>
  </si>
  <si>
    <t>CONCEPTOS 
PRESUPUESTO</t>
  </si>
  <si>
    <t>CONCEPTOS
CONVERSIÓN</t>
  </si>
  <si>
    <t>CONCEPTOS 
OEC (GNC)</t>
  </si>
  <si>
    <r>
      <t>INGRESOS NACIÓN</t>
    </r>
    <r>
      <rPr>
        <b/>
        <sz val="7"/>
        <color theme="0"/>
        <rFont val="Verdana"/>
        <family val="2"/>
      </rPr>
      <t xml:space="preserve"> </t>
    </r>
    <r>
      <rPr>
        <b/>
        <vertAlign val="superscript"/>
        <sz val="7"/>
        <color theme="0"/>
        <rFont val="Verdana"/>
        <family val="2"/>
      </rPr>
      <t>/1</t>
    </r>
  </si>
  <si>
    <r>
      <t xml:space="preserve">DEL PRESUPUESTO </t>
    </r>
    <r>
      <rPr>
        <b/>
        <vertAlign val="superscript"/>
        <sz val="7"/>
        <color theme="0"/>
        <rFont val="Verdana"/>
        <family val="2"/>
      </rPr>
      <t>/2</t>
    </r>
  </si>
  <si>
    <t>INGRESOS GNC</t>
  </si>
  <si>
    <t>Ingresos Tributarios</t>
  </si>
  <si>
    <t>Ingresos No Tributarios</t>
  </si>
  <si>
    <t>Rendimientos Financieros</t>
  </si>
  <si>
    <t>Diferencia Metolodógica</t>
  </si>
  <si>
    <t>Otros Recursos 
de Capital SSF</t>
  </si>
  <si>
    <t>Fondos Especiales (CSF)</t>
  </si>
  <si>
    <r>
      <t>Fondos Especiales (SSF)</t>
    </r>
    <r>
      <rPr>
        <sz val="7"/>
        <rFont val="Verdana"/>
        <family val="2"/>
      </rPr>
      <t xml:space="preserve"> </t>
    </r>
    <r>
      <rPr>
        <vertAlign val="superscript"/>
        <sz val="7"/>
        <rFont val="Verdana"/>
        <family val="2"/>
      </rPr>
      <t>/3</t>
    </r>
  </si>
  <si>
    <t>Contribuciones Parafiscales (SSF)*</t>
  </si>
  <si>
    <t>FINANCIAMIENTO</t>
  </si>
  <si>
    <t>1/   No incluye Ley de Financiamiento</t>
  </si>
  <si>
    <t>No incluye Ley de Financiamiento.</t>
  </si>
  <si>
    <t xml:space="preserve">2/   </t>
  </si>
  <si>
    <t>Incluye Ley de Financiamiento por $26,3 billones.</t>
  </si>
  <si>
    <t>3/   No incluye Ley de Financiamiento</t>
  </si>
  <si>
    <t>De otros Sectores SPNF</t>
  </si>
  <si>
    <t>Diagrama 2.2.3 Convertidor gastos del presupuesto nacional a operaciones efectivas de caja 2026</t>
  </si>
  <si>
    <t>CONCEPTOS 
CONVERSIÓN</t>
  </si>
  <si>
    <t>CONCEPTOS 
OEC GNC</t>
  </si>
  <si>
    <t>GASTOS PRESUPUESTO
NACIONAL</t>
  </si>
  <si>
    <t>DEL PRESUPUESTO</t>
  </si>
  <si>
    <t>GASTOS GNC</t>
  </si>
  <si>
    <t>Funcionamiento</t>
  </si>
  <si>
    <t>Clasificado Otros 
Sectores</t>
  </si>
  <si>
    <t>Inversión</t>
  </si>
  <si>
    <t>Reclasificados
Cuentas OEC</t>
  </si>
  <si>
    <t>OTROS OEC</t>
  </si>
  <si>
    <t>Diferencias
Metodológicas</t>
  </si>
  <si>
    <t>Servicio de la Deuda</t>
  </si>
  <si>
    <t>Recomposición
Fiscal</t>
  </si>
  <si>
    <t>OEC = Operaciones Efectivas de Caja</t>
  </si>
  <si>
    <t>GNC = Gobierno Nacional Central</t>
  </si>
  <si>
    <t>Miles de millones de pesos y porcentaje del PIB</t>
  </si>
  <si>
    <t>Ingresos Totales</t>
  </si>
  <si>
    <t>Tributarios</t>
  </si>
  <si>
    <t>No Tributarios</t>
  </si>
  <si>
    <t>Gastos Totales</t>
  </si>
  <si>
    <t>Gasto Primario</t>
  </si>
  <si>
    <t>Gasto Primario sin FEPC</t>
  </si>
  <si>
    <t>FEPC</t>
  </si>
  <si>
    <t>Excedente(+)/Ajuste(-)</t>
  </si>
  <si>
    <t>Nota: (a) Modificado por el Confis en sesión del 28 de julio de 2025.</t>
  </si>
  <si>
    <t xml:space="preserve">             (b)  Incluye Ley de Financiamiento.</t>
  </si>
  <si>
    <t>Fuente:  Dirección General de Política Macroeconómica.</t>
  </si>
  <si>
    <t>Proyecto 
de PN</t>
  </si>
  <si>
    <t>Diferencias  Metodológicas</t>
  </si>
  <si>
    <t>Plan de Reactivación</t>
  </si>
  <si>
    <t>Proyecto PN sin diferencias metodológicas</t>
  </si>
  <si>
    <t xml:space="preserve">Inversión </t>
  </si>
  <si>
    <t>TOTAL GASTOS</t>
  </si>
  <si>
    <t>Apropiaciones SSF</t>
  </si>
  <si>
    <t xml:space="preserve">Clasificados en Otros Sectores </t>
  </si>
  <si>
    <t>Proyecto de Presupuesto GNC</t>
  </si>
  <si>
    <t>(4)=(1-2-3)</t>
  </si>
  <si>
    <t>Presupuesto
GNC</t>
  </si>
  <si>
    <t>Reclasificados
a OEC</t>
  </si>
  <si>
    <t>Plan Financiero
GNC</t>
  </si>
  <si>
    <t>Concepto \ Cuenta</t>
  </si>
  <si>
    <t xml:space="preserve">Amortizaciones </t>
  </si>
  <si>
    <t>(5)=(1 a 4)</t>
  </si>
  <si>
    <t>Inversión de Militares</t>
  </si>
  <si>
    <t>Subsidios de tarifas eléctricas y gas</t>
  </si>
  <si>
    <t>Rentas garantizadas (Ley 1819/2016)</t>
  </si>
  <si>
    <t>Fondo Solidaridad Pensional</t>
  </si>
  <si>
    <t>Servicio de la Deuda Entidades</t>
  </si>
  <si>
    <t>Amortizac. Bonos Pensionales Universidades</t>
  </si>
  <si>
    <t>Bonos Pensionales</t>
  </si>
  <si>
    <t>Plan Financiero GNC</t>
  </si>
  <si>
    <t>Recomposición fiscal</t>
  </si>
  <si>
    <r>
      <t xml:space="preserve">Servicio de la Deuda </t>
    </r>
    <r>
      <rPr>
        <vertAlign val="superscript"/>
        <sz val="8"/>
        <color theme="1"/>
        <rFont val="Verdana"/>
        <family val="2"/>
      </rPr>
      <t>1/</t>
    </r>
  </si>
  <si>
    <t>Subtotal antes del Déficit</t>
  </si>
  <si>
    <t>Amortizaciones de la Deuda</t>
  </si>
  <si>
    <t>Resultados</t>
  </si>
  <si>
    <t>MM$</t>
  </si>
  <si>
    <t>%  PIB</t>
  </si>
  <si>
    <t>Balance Primario Neto Estructural (BPNE)*</t>
  </si>
  <si>
    <t>Ciclo económico</t>
  </si>
  <si>
    <t>Ciclo petrolero</t>
  </si>
  <si>
    <t>Transacciones de única vez (TUV)</t>
  </si>
  <si>
    <t>Balance primario</t>
  </si>
  <si>
    <t>BALANCE TOTAL</t>
  </si>
  <si>
    <t xml:space="preserve">* BPNE se define como la diferencia entre los ingresos y los gastos totales del GNC excluyendo: i) el gasto en intereses del servicio de la deuda; ii) ingresos por rendimientos financieros; iii) las transacciones de única vez; iv) el ciclo económico, y v) el ciclo petrolero. </t>
  </si>
  <si>
    <t>Fuente: Dirección General de Política Macroeconómica</t>
  </si>
  <si>
    <t>Cuadro 2.2.1 Balance Fiscal del GNC (%PIB)</t>
  </si>
  <si>
    <t>Gráfica 2.2.1 Deuda neta del GNC 2019-2036* (% PIB)</t>
  </si>
  <si>
    <t>Gráfica 2.2.2 Balance Fiscal Gobierno General 2024-2036 (% PIB)</t>
  </si>
  <si>
    <t>Gráfica 2.2.2 Deuda y balance primario del Gobierno General 2024-2036  (% del PIB)</t>
  </si>
  <si>
    <t xml:space="preserve">Gráfica 2.2.2 Balance Fiscal Gobierno General 2024-2036 </t>
  </si>
  <si>
    <t>Gráfica 2.2.3  Deuda y balance primario del SPNF 2024-2036 (% del PIB)</t>
  </si>
  <si>
    <t>Cuadro 2.2.2 Plan Financiero GNC 2026</t>
  </si>
  <si>
    <t>Cuadro 2.2.3. Diferencias metodológicas entre presupuesto nacional y plan financiero 2026</t>
  </si>
  <si>
    <t>Cuadro 2.2.4. Presupuesto nacional no clasificado en GNC - Distribución Presupuesto Nacional reclasificado 2026</t>
  </si>
  <si>
    <t>Cuadro 2.2.5. Reclasificación de cuentas Presupuesto a Plan Financiero 2026</t>
  </si>
  <si>
    <t>Cuadro 2.2.6. Detalle de reclasificados de Presupuesto a Plan Financiero 2026</t>
  </si>
  <si>
    <t>Cuadro 2.2.7. Ajuste PN a PF GNC 2026</t>
  </si>
  <si>
    <r>
      <rPr>
        <vertAlign val="superscript"/>
        <sz val="8"/>
        <rFont val="Verdana"/>
        <family val="2"/>
      </rPr>
      <t xml:space="preserve">1/ </t>
    </r>
    <r>
      <rPr>
        <sz val="8"/>
        <rFont val="Verdana"/>
        <family val="2"/>
      </rPr>
      <t>Servicio de la Deuda menos amortizaciones (son financiamiento) para determinar gasto de Intereses de PF.</t>
    </r>
  </si>
  <si>
    <t>Cuadro 2.2.8 Balance Total y Componentes de la Regla Fiscal GNC 2026</t>
  </si>
  <si>
    <t>Cuadro 4.1.15. Composición gasto y Unidades Ejecutoras del programa Consolidación productiva del sector de energía eléctrica PGN 2026</t>
  </si>
  <si>
    <t>Cuadro 4.3.3 Presupuesto 2026 - Detalle del gasto en Protección Social</t>
  </si>
  <si>
    <t>Cuadro 4.3.7. Presupuesto 2026 - Detalle del gasto en Salud</t>
  </si>
  <si>
    <t>Cuadro 5.2.1. Rentas de destinación específica</t>
  </si>
  <si>
    <t>Renta y destino</t>
  </si>
  <si>
    <t xml:space="preserve">Impuesto de Timbre para Fonpet </t>
  </si>
  <si>
    <t>Ley 549 de 1999, Artículo 2°</t>
  </si>
  <si>
    <t>Destina el 70% del aforo presupuestal del Impuesto de Timbre para el Fondo Nacional de Pensiones de las Entidades Territoriales</t>
  </si>
  <si>
    <t>Cesión IVA antiguas Intendencias y Comisarias</t>
  </si>
  <si>
    <t>Ley 12 de 1986, Artículos 2° y 3°</t>
  </si>
  <si>
    <t>Destina el 0,5% del producto anual del Impuesto a las Ventas para las antiguas Intendencias y Comisarias</t>
  </si>
  <si>
    <t>IVA para Programas de Prevención y Atención Desplazados</t>
  </si>
  <si>
    <t>Ley 633 de 2000, Artículo 108</t>
  </si>
  <si>
    <t>Destina el 10% del recaudo del punto adicional del IVA para financiar gastos de los programas de prevención y atención del desplazamiento forzado.</t>
  </si>
  <si>
    <t xml:space="preserve">IVA para Programas de Inversión Social </t>
  </si>
  <si>
    <t>Ley 633 de 2000, Artículo 113</t>
  </si>
  <si>
    <t xml:space="preserve">Destina el 20% del recaudo adicional del IVA al pasar de 15% al 16%, para ser invertido en programas de Inversión Social. </t>
  </si>
  <si>
    <t>Impuesto servicios telefonía, datos y navegación móvil</t>
  </si>
  <si>
    <t>Ley 1819 de 2016, Artículo 201</t>
  </si>
  <si>
    <t xml:space="preserve">Destina el impuesto de cuatro por ciento (4%) a inversión social, así: </t>
  </si>
  <si>
    <t xml:space="preserve">a) El setenta por ciento (70%) para Deporte. Estos recursos serán presupuestados en el Departamento Administrativo del Deporte, la Recreación, la Actividad Física y el Aprovechamiento del Tiempo Libre (Mindeporte). </t>
  </si>
  <si>
    <t xml:space="preserve">b) El treinta por ciento (30%) para Cultura. Estos recursos serán presupuestados en el Ministerio de CuItura. </t>
  </si>
  <si>
    <t>Impuestos Nacionales para San Andrés y Providencia</t>
  </si>
  <si>
    <t>Ley 1 de 1972, Artículo 23, y Ley 47 de 1993</t>
  </si>
  <si>
    <t>Destina los impuestos establecidos de carácter nacional, intendencial y municipal para la isla de San Andrés con excepción de los establecidos para el Municipio de Providencia que serán percibidos por él.</t>
  </si>
  <si>
    <t xml:space="preserve">Impuesto al Turismo para recreación y aprovechamiento del tiempo libre </t>
  </si>
  <si>
    <t>Ley 1101 de 2006, Artículo 4</t>
  </si>
  <si>
    <t>Destina el recaudo del impuesto de ingreso de extranjeros al país en medios de transporte aéreo de tráfico internacional, a la promoción y competitividad para fomentar la recreación y el adecuado aprovechamiento del tiempo libre, de acuerdo con lo previsto en el artículo 52 de la Constitución Política</t>
  </si>
  <si>
    <t>Impuesto de Oro y Platino para los municipios productores de estos metales</t>
  </si>
  <si>
    <t>Ley 6 de 1992, Artículo 122</t>
  </si>
  <si>
    <t>Los impuestos al oro físico y al platino, serán del cuatro y cinco por ciento (4% y 5%), respectivamente, del valor total de los metales que se pague a los productores o a los comerciantes, liquidados con base en el precio internacional que certifique en moneda legal el Banco de la República.</t>
  </si>
  <si>
    <t>Impuesto al Patrimonio para el sector Agropecuario</t>
  </si>
  <si>
    <t>Ley 2010 de 2019, Artículo 46</t>
  </si>
  <si>
    <t>Para el Sector Agropecuario con el fin de contribuir al bienestar general y al mejoramiento de la calidad de vida de la población, el setenta y cinco (75%) del recaudo por concepto del impuesto al patrimonio se destinará a la financiación de inversiones del sector.</t>
  </si>
  <si>
    <t>Impuesto al Carbono para programas del medio ambiente y sustitución de cultivos</t>
  </si>
  <si>
    <t>Ley 1819 de 2016, Artículos 221 y 223 y Ley 2277, Artículos 47, 48 y 49</t>
  </si>
  <si>
    <t xml:space="preserve">Gravamen que recae sobre el contenido de carbono de todos los combustibles fósiles, incluyendo todos los derivados de petróleo y todos los tipos de gas fósil que sean usados con fines energéticos, siempre que sean usados para combustión. </t>
  </si>
  <si>
    <t xml:space="preserve">Impuesto sobre las ventas para Financiación Sistema General de Seguridad Social en Salud y Educación </t>
  </si>
  <si>
    <t>Ley 1819 de 2016, Artículo 184</t>
  </si>
  <si>
    <t xml:space="preserve">A partir del año gravable 2017, del recaudo del impuesto sobre las ventas un (1) punto se destinará así:
  a) 0,5 punto se destinarán a la financiación del aseguramiento en el marco del Sistema General de Seguridad Social en Salud.
  b) 0,5 puntos se destinarán a la financiación de la educación. El cuarenta por ciento (40%) de este recaudo se destinará a la financiación de la Educación Superior Pública. </t>
  </si>
  <si>
    <t>Rentas sobre las Cooperativas para Educación Superior Pública</t>
  </si>
  <si>
    <t>Ley 1819 de 2016, Artículo 142</t>
  </si>
  <si>
    <t>La tributación sobre la renta de que trata este artículo se destinará a la financiación de la educación superior pública, el 20% en forma directa.</t>
  </si>
  <si>
    <t>Impuesto de Renta y Complementario para Salud y Educación</t>
  </si>
  <si>
    <t>Ley 1819 de 2016, Artículo 102</t>
  </si>
  <si>
    <t xml:space="preserve">A partir del periodo gravable 2017, 9 puntos porcentuales (9%) de la tarifa del Impuesto sobre la Renta y Complementarios de las personas jurídicas, se destinarán así:
1. 2.2 puntos se destinarán aI ICBF.
2. 1.4 puntos al SENA.
3. 4.4 puntos al Sistema de Seguridad Social en Salud.
4. 0.4 puntos se destinarán a financiar programas de atención a la primera infancia.
5. 0,6 puntos a financiar las instituciones de educación superior públicas para el mejoramiento de la calidad de la educación superior y/o para financiar créditos beca a través del lcetex. </t>
  </si>
  <si>
    <t>Sobretasa del impuesto de renta a las entidades financieras para  Construcción de vías de la Red Vial Terciaria</t>
  </si>
  <si>
    <t>Ley 2277 de 2022, Artículo 10 Parágrafo 2</t>
  </si>
  <si>
    <t>La tributación sobre la renta de que trata este artículo se destinará a la financiación de vías de la Red Vial Terciaria, dando prioridad a los proyectos viales de municipios PDET.</t>
  </si>
  <si>
    <t>Total Rentas de Destinación Específica</t>
  </si>
  <si>
    <t>Cuadro 5.2.2. Destinación específica – Impuesto de renta</t>
  </si>
  <si>
    <t>Destinación Específica</t>
  </si>
  <si>
    <t>Aseguramiento en Salud</t>
  </si>
  <si>
    <t>ICBF</t>
  </si>
  <si>
    <t>SENA</t>
  </si>
  <si>
    <t>Educación Superior</t>
  </si>
  <si>
    <t>Asistencia Primera Infancia</t>
  </si>
  <si>
    <t>Cuadro 5.2.3. Fondos Especiales y Contribuciones Parafiscales de la Nación</t>
  </si>
  <si>
    <t xml:space="preserve"> Millones de pesos </t>
  </si>
  <si>
    <t>Código</t>
  </si>
  <si>
    <t>Fondos Especiales y 
Contribuciones Parafiscales de la Nación</t>
  </si>
  <si>
    <t>Recaudo Estimado 2025</t>
  </si>
  <si>
    <t>2026 
Proyecto</t>
  </si>
  <si>
    <t>Stock 
 2024</t>
  </si>
  <si>
    <t>Stock
2025 (P)</t>
  </si>
  <si>
    <t>Numeral 0021</t>
  </si>
  <si>
    <t>Fondo de Recursos SOAT y Fonsat (Antes Fosyga)</t>
  </si>
  <si>
    <t>-</t>
  </si>
  <si>
    <t>Numeral 0022</t>
  </si>
  <si>
    <t>- Subcuenta Solidaridad</t>
  </si>
  <si>
    <t>- Subcuenta Subsistencia</t>
  </si>
  <si>
    <t>Numeral 0002</t>
  </si>
  <si>
    <t>Contribución Entidades Vigiladas Contraloria General de la República</t>
  </si>
  <si>
    <t>Numeral 0003</t>
  </si>
  <si>
    <t>Contribución Entidades Vigilas Superintendencia Subsidio Familiar</t>
  </si>
  <si>
    <t>Numeral 0009</t>
  </si>
  <si>
    <t>Numeral 0010</t>
  </si>
  <si>
    <t>Fondo de Defensa Nacional</t>
  </si>
  <si>
    <t>Numeral 0013</t>
  </si>
  <si>
    <t>Fondo Estupefacientes -Minsalud</t>
  </si>
  <si>
    <t>Numeral 0014</t>
  </si>
  <si>
    <t xml:space="preserve">Fondos Internos Ministerio de Defensa </t>
  </si>
  <si>
    <t>Numeral 0015</t>
  </si>
  <si>
    <t>Fondos Internos Policía Nacional</t>
  </si>
  <si>
    <t>Numeral 0019</t>
  </si>
  <si>
    <t>Escuelas Industriales e Institutos Técnicos</t>
  </si>
  <si>
    <t>Numeral 0024</t>
  </si>
  <si>
    <t>Comisión de Regulación de Energía y Gas</t>
  </si>
  <si>
    <t>Numeral 0025</t>
  </si>
  <si>
    <t>Comisión de Regulación de Agua Potable</t>
  </si>
  <si>
    <t>Numeral 0031</t>
  </si>
  <si>
    <t>Instituto de Estudios del Ministerio Público</t>
  </si>
  <si>
    <t>Numeral 0033</t>
  </si>
  <si>
    <t>Numeral 0034</t>
  </si>
  <si>
    <t>Fondo de Salud Policia Nacional</t>
  </si>
  <si>
    <t>Numeral 0035</t>
  </si>
  <si>
    <t>Fondo Compensación Ambiental</t>
  </si>
  <si>
    <t>Numeral 0036</t>
  </si>
  <si>
    <t>Fondo de Pensiones EPSA - CVC</t>
  </si>
  <si>
    <t>Numeral 0039</t>
  </si>
  <si>
    <t>Fondo Solidaridad para Subsidios y Redistribuciòn Ingresos</t>
  </si>
  <si>
    <t>Numeral 0040</t>
  </si>
  <si>
    <t>Fondo de Seguridad y Convivencia Ciudadana</t>
  </si>
  <si>
    <t>Numeral 0041</t>
  </si>
  <si>
    <t>Fondo Subsidio Sobretasa Gasolina Ley 488/98</t>
  </si>
  <si>
    <t>Numeral 0042</t>
  </si>
  <si>
    <t>Fondo de Pensiones de Superintendencias, Carbocol y Caminos Vecinales</t>
  </si>
  <si>
    <t>Numeral 0043</t>
  </si>
  <si>
    <t>Direccion de Comercio Exterior</t>
  </si>
  <si>
    <t>Numeral 0046</t>
  </si>
  <si>
    <t>Numeral 0049</t>
  </si>
  <si>
    <t>Fondo para Defensa de Derechos e Intereses Colectivos</t>
  </si>
  <si>
    <t>Numeral 0050</t>
  </si>
  <si>
    <t>Fondo de Investigación en Salud  (Ley 643/01)</t>
  </si>
  <si>
    <t>Numeral 0051</t>
  </si>
  <si>
    <t>Fondo Conservación de Museos y Teatros</t>
  </si>
  <si>
    <t>Numeral 0052</t>
  </si>
  <si>
    <t>Fondo Apoyo Financiero Zonas No Interconectadas (FAZNI)</t>
  </si>
  <si>
    <t>Numeral 0053</t>
  </si>
  <si>
    <t>Fondo Apoyo Financiero para la Energización de las Zonas Rurales Interconectadas (FAER)</t>
  </si>
  <si>
    <t>Numeral 0055</t>
  </si>
  <si>
    <t>Fondo Recursos Monitoreo y Vigilancia Educación Superior</t>
  </si>
  <si>
    <t>Numeral 0057</t>
  </si>
  <si>
    <t>Fondo Especial de Energía Social (FOES art.118 de la Ley 812 de 2003).</t>
  </si>
  <si>
    <t>Numeral 0059</t>
  </si>
  <si>
    <t>Fondo Cuota de Capacitación y Publicaciones de la Contraloría General de la República</t>
  </si>
  <si>
    <t>Numeral 0061</t>
  </si>
  <si>
    <t>Fondo Especial Comisión Nacional de Búsqueda (Art 18 Ley 971/05)</t>
  </si>
  <si>
    <t>Numeral 0062</t>
  </si>
  <si>
    <t>Fondo Especial Cuota de Fomento de Gas Natural</t>
  </si>
  <si>
    <t>Numeral 0063</t>
  </si>
  <si>
    <t>Fondo Especial para Programa de Normalización de Redes Eléctricas</t>
  </si>
  <si>
    <t>Numeral 0066</t>
  </si>
  <si>
    <t>Fondo Especial Registro Único Nacional de Transito - RUNT</t>
  </si>
  <si>
    <t>Numeral 0067</t>
  </si>
  <si>
    <t>Numeral 0070</t>
  </si>
  <si>
    <t>Fondo Nacional de Bomberos de Colombia</t>
  </si>
  <si>
    <t>Numeral 0071</t>
  </si>
  <si>
    <t>Fondo Ministerio Justicia</t>
  </si>
  <si>
    <t>Numeral 0074</t>
  </si>
  <si>
    <t>Fondo Especial de Pensiones Telecom, Inravisión y Teleasociadas</t>
  </si>
  <si>
    <t>Numeral 0075</t>
  </si>
  <si>
    <t>Fondo Nacional de las Universidades Estatales de Colombia</t>
  </si>
  <si>
    <t>Numeral 0077</t>
  </si>
  <si>
    <t>Fondo de Energías No Convencionales y Gestión Eficiente de la Energía</t>
  </si>
  <si>
    <t>Numeral 0080</t>
  </si>
  <si>
    <t>Fondo para el Fortalecimiento de la Inspección, Vigilancia y Control del Trabajo y la Seguridad Social - Fivicot</t>
  </si>
  <si>
    <t>Numeral 0084</t>
  </si>
  <si>
    <t>Fondo para la promoción del patrimonio, la cultura, las artes y la creatividad -Foncultura- Ley 2070 de 2020</t>
  </si>
  <si>
    <t>Numeral 0086</t>
  </si>
  <si>
    <t>Fondo de la Justicia Penal Militar y Policial</t>
  </si>
  <si>
    <t>Numeral 0087</t>
  </si>
  <si>
    <t>Fondo de Previsión Social de Notariado y Registro (FONPRENOR)</t>
  </si>
  <si>
    <t>Numeral 0001</t>
  </si>
  <si>
    <t>Total Fondos Especiales y Contribuciones Parafiscales de la Nación</t>
  </si>
  <si>
    <t>(P): Proyectado</t>
  </si>
  <si>
    <t xml:space="preserve">Cuadro 5.2.4. Establecimientos Públicos del Orden Nacional </t>
  </si>
  <si>
    <t>Millones de Pesos</t>
  </si>
  <si>
    <t>Agencia Nacional de Hidrocarburos - ANH -</t>
  </si>
  <si>
    <t>Agencia Nacional de Minería - ANM</t>
  </si>
  <si>
    <t>Fonpolicia - Gestión General</t>
  </si>
  <si>
    <t>Fonam - Gestión General</t>
  </si>
  <si>
    <t>Instituto Nacional de Vigilancia de Medicamentos y Alimentos - INVIMA</t>
  </si>
  <si>
    <t>Agencia Nacional de Seguridad Vial - ANSV -</t>
  </si>
  <si>
    <t xml:space="preserve">Fondo Pasivo Social de Ferrocarriles Nacionales de Colombia - Salud </t>
  </si>
  <si>
    <t>Computadores para Educar - CPE</t>
  </si>
  <si>
    <t>Comisión Nacional del Servicio Civil</t>
  </si>
  <si>
    <t>Corporación Agencia Nacional de Gobierno Digital AND</t>
  </si>
  <si>
    <t>Instituto Nacional Penitenciario y Carcelario - INPEC</t>
  </si>
  <si>
    <t>Fondo Rotatorio del Dane</t>
  </si>
  <si>
    <t>Agencia Presidencial de Cooperación Internacional Colombia</t>
  </si>
  <si>
    <t>Unidad de Atención y Reparación Integral a las Victimas</t>
  </si>
  <si>
    <t>Unidad de Planeación Minero Energética - UPME</t>
  </si>
  <si>
    <t>Unidad Administrativa Especial Migración Colombia</t>
  </si>
  <si>
    <t>Unidad Administrativa Especial Comisión de Regulación de Comunicaciones</t>
  </si>
  <si>
    <t>Agencia Nacional del Espectro - ANE</t>
  </si>
  <si>
    <t>Fondo Especial para la Administración de Bienes de la Fiscalia General de la Nación</t>
  </si>
  <si>
    <t>Superintendencia de Vigilancia y Seguridad Privada</t>
  </si>
  <si>
    <t>Superintendencia de la Economía Solidaria</t>
  </si>
  <si>
    <t>Unidad Administrativa Especial Junta Central Contadores</t>
  </si>
  <si>
    <t>Fondo de Bienestar Social de la Contraloría General de la República</t>
  </si>
  <si>
    <t>Instituto Tolimense de Formación Técnica Profesional</t>
  </si>
  <si>
    <t>Unidad Administrativa Especial Dirección de Impuestos y Aduanas Nacionales</t>
  </si>
  <si>
    <t>Instituto Geográfico Agustín Codazzi - IGAC</t>
  </si>
  <si>
    <t>Fondo Social de Vivienda de la Registraduria Nacional del Estado Civil</t>
  </si>
  <si>
    <t>Instituto Nacional de Salud (INS)</t>
  </si>
  <si>
    <t>Archivo General de la Nación</t>
  </si>
  <si>
    <t>Instituto de Planificación y Promoción de Soluciones  Energéticas para las Zonas no Interconectadas -IPSE-</t>
  </si>
  <si>
    <t>Autoridad Nacional de Acuicultura y Pesca - AUNAP</t>
  </si>
  <si>
    <t>Instituto de Hidrología, Meteorología y Estudios Ambientales- IDEAM</t>
  </si>
  <si>
    <t>Instituto Técnico Nacional de Comercio Simón Rodríguez de Cali</t>
  </si>
  <si>
    <t>Fondo Pasivo Social de Ferrocarriles Nacionales de Colombia -Pensiones</t>
  </si>
  <si>
    <t>Instituto Nacional de Formación Técnica Profesional de San Juan del Cesar</t>
  </si>
  <si>
    <t>Agencia de Desarrollo Rural</t>
  </si>
  <si>
    <t>Instituto Caro y Cuervo</t>
  </si>
  <si>
    <t>Instituto Nacional de Metrología - INM</t>
  </si>
  <si>
    <t>Instituto Nacional para Ciegos (INCI)</t>
  </si>
  <si>
    <t>Instituto Nacional de Formación Técnica Profesional de San Andrés y Providencia</t>
  </si>
  <si>
    <t>Instituto Nacional para Sordos (INSOR)</t>
  </si>
  <si>
    <t>Total Establecimientos Públicos</t>
  </si>
  <si>
    <t xml:space="preserve">
Cuadro 4.4.1 Recursos asignados por Categoría y Entidad en el Trazador para la Equidad de la Mujer
 Miles de millones de pesos </t>
  </si>
  <si>
    <t>Punto/ Entidad</t>
  </si>
  <si>
    <t>1. Autonomía Económica y Acceso a Activos</t>
  </si>
  <si>
    <t>Agencia de Desarrollo Rural - ADR</t>
  </si>
  <si>
    <t>Agencia Nacional de Tierras - ANT</t>
  </si>
  <si>
    <t>Agencia Para la Reincorporación y la Normalización</t>
  </si>
  <si>
    <t>Autoridad Nacional de Acuicultura y Pesca -AUNAP</t>
  </si>
  <si>
    <t>Departamento Administrativo Nacional de Estadística</t>
  </si>
  <si>
    <t>Departamento Administrativo Para la Prosperidad Social - Gestión General</t>
  </si>
  <si>
    <t>Departamento Nacional de Planeación - Gestión General</t>
  </si>
  <si>
    <t>Fondo Nacional de Vivienda - Fonvivienda</t>
  </si>
  <si>
    <t>Instituto Colombiano Agropecuario (Ica)</t>
  </si>
  <si>
    <t>Instituto Nacional Penitenciario y Carcelario</t>
  </si>
  <si>
    <t>Ministerio de Comercio, Industria y Turismo</t>
  </si>
  <si>
    <t>Ministerio de las Culturas, las Artes y Los Saberes</t>
  </si>
  <si>
    <t>Ministerio del Trabajo - Gestión General</t>
  </si>
  <si>
    <t>Servicio Nacional de Aprendizaje (Sena)</t>
  </si>
  <si>
    <t>Unidad Administrativa Especial de Organizaciones Solidarias</t>
  </si>
  <si>
    <t>Unidad Administrativa Especial del Servicio Publico de Empleo</t>
  </si>
  <si>
    <t>Unidad de Atención y Reparación Integral A las Víctimas</t>
  </si>
  <si>
    <t>2. Participación en los Escenarios de Poder y de Toma de Decisiones</t>
  </si>
  <si>
    <t>Instituto de Planificación y Promoción de Soluciones  Energéticas Para las Zonas No Interconectadas -IPSE-</t>
  </si>
  <si>
    <t>Ministerio de Justicia y del Derecho</t>
  </si>
  <si>
    <t>Ministerio del Deporte - Gestión General</t>
  </si>
  <si>
    <t>Rama Judicial - Gestión General</t>
  </si>
  <si>
    <t>3. Salud y Derechos Sexuales y Reproductivos</t>
  </si>
  <si>
    <t>4. Educación y Acceso a Nuevas Tecnologías</t>
  </si>
  <si>
    <t>Instituto Nacional Para Sordos - INSOR</t>
  </si>
  <si>
    <t>Ministerio de Ciencia, Tecnología E Innovación - Gestión General</t>
  </si>
  <si>
    <t>Ministerio Educación Nacional - Gestión General</t>
  </si>
  <si>
    <t>5. Mujer Libre de Violencias</t>
  </si>
  <si>
    <t>Instituto Colombiano de Bienestar Familiar - ICBF</t>
  </si>
  <si>
    <t>Jurisdicción Especial Para la Paz - Gestión General</t>
  </si>
  <si>
    <t>Ministerio de las Culturas, las Artes y los Saberes</t>
  </si>
  <si>
    <t>Presidencia de la Republica - Gestión General</t>
  </si>
  <si>
    <t>U.A.E. de Organizaciones Solidarias</t>
  </si>
  <si>
    <t>Unidad de Búsqueda de Personas Dadas Por Desaparecidas En El Contexto y en Razón del Conflicto Armado UBP</t>
  </si>
  <si>
    <t>Unidad Nacional de Protección</t>
  </si>
  <si>
    <t xml:space="preserve">Fuente: MHCP-DNP según la información reportada por las entidades ejecutoras. Datos actualizados para 2025 con corte a junio de 2025 y para 2026 proyecto PGN
</t>
  </si>
  <si>
    <t>Cuadro 4.4.2 Listado de proyectos de inversión identificados con el Trazador “Para la equidad de la Mujer PGN 2026”</t>
  </si>
  <si>
    <t xml:space="preserve"> Entidad / Proyecto</t>
  </si>
  <si>
    <t>Agencia de  Desarrollo Rural- ADR</t>
  </si>
  <si>
    <t>Apoyo para la Estructuración y  Cofinanciación de  Proyectos Integrales de  Desarrollo Agropecuario y  Rural a  Nivel Nacional</t>
  </si>
  <si>
    <t>Fortalecimiento de  la Gestión y  Apropiación de Conocimiento Técnico de  los Procesos Productivos Agropecuarios y  Rurales, En los Productores y  las Asociaciones u Organizaciones de  Productores a  Nivel Nacional</t>
  </si>
  <si>
    <t>Implementación de  Estrategias de  Fortalecimiento y  Apoyo Comercial para Organizaciones Rurales a  Nivel Nacional</t>
  </si>
  <si>
    <t>Incremento de Acceso de  los Productores Rurales a  Procesos de  Acción Colectiva de  Desarrollo Productivo Rural a  Nivel Nacional</t>
  </si>
  <si>
    <t>Agencia Nacional de  Tierras - ANT</t>
  </si>
  <si>
    <t>Fortalecimiento de Programa de  Reforma Agraria y  Reforma Rural Integral a  Nivel Nacional</t>
  </si>
  <si>
    <t>Autoridad Nacional de  Acuicultura y  Pesca - AUNAP</t>
  </si>
  <si>
    <t xml:space="preserve">Aprovechamiento Productivo y  Sostenible de  la Pesca y  Sostenible de  la Pesca y  la Acuicultura </t>
  </si>
  <si>
    <t>Centro de  Memoria Histórica</t>
  </si>
  <si>
    <t>Fortalecimiento de  Procesos de  Memoria Histórica a  Nivel Nacional</t>
  </si>
  <si>
    <t>Departamento Administrativo Nacional de  Estadística (DANE) - Gestión General</t>
  </si>
  <si>
    <t>Fortalecimiento de  la Producción de  Información Estadística Analizada a  Nivel Nacional</t>
  </si>
  <si>
    <t>Departamento Administrativo para la Prosperidad Social - Gestión General</t>
  </si>
  <si>
    <t>Implementación de  Estrategia Integral de  Mejoramiento de  Capacidades y  Oportunidades de  la Alimentación, Generación de  Ingresos y  Promoción de  la Integridad Étnica de  Comunidades Étnicas a  Nivel Nacional</t>
  </si>
  <si>
    <t>Implementación de  la Estrategia "Hambre Cero" para Apoyar la Accesibilidad a  los Alimentos de  la Población En Situación de  Pobreza, Extrema Pobreza y  Vulnerabilidad - FIP a  Nivel Nacional</t>
  </si>
  <si>
    <t>Implementación de  Transferencias Monetarias para Población En Situación de  Pobreza O Vulnerabilidad a  Nivel Nacional</t>
  </si>
  <si>
    <t>Implementación de  Un Esquema Especial de  Acompañamiento Dirigido a  los Hogares  Víctimas de  Desplazamiento Forzado Retornados O Reubicados En Condiciones de  Vulnerabilidad, a  Nivel Nacional - Fip a  Nivel Nacional</t>
  </si>
  <si>
    <t>Implementación de  Unidades Productivas de  Autoconsumo para Población Pobre y  Vulnerable a  Nivel Nacional</t>
  </si>
  <si>
    <t>Implementación de Programa Generación de  Ingresos y  Oportunidades Sostenibles para las Personas, Familias y  Micronegocios de  la Economía Popular, Comunitaria y  Solidaria - Genios de  la Economía Popular - Fip a  Nivel Nacional</t>
  </si>
  <si>
    <t>Departamento Nacional de  Planeación - Gestión General</t>
  </si>
  <si>
    <t>Diseño E Implementación de Registro Social Como Instrumento de  Orientación Y/O Focalización de  Gasto Social a  Nivel Nacional</t>
  </si>
  <si>
    <t>Fondo Nacional de  Vivienda - Fonvivienda</t>
  </si>
  <si>
    <t>Subsidio Familiar de  Vivienda a  Nivel Nacional</t>
  </si>
  <si>
    <t>Fondo Rotatorio de  la Registraduría</t>
  </si>
  <si>
    <t>Fortalecimiento de  la Misionalidad de  la RNEC y  de  la Cultura Cívica y  Democrática a  Través de Cedae a  Nivel Nacional</t>
  </si>
  <si>
    <t>Fondo Rotatorio de Ministerio de  Relaciones Exteriores</t>
  </si>
  <si>
    <t>Incorporación de Enfoque de  Género En la Política Exterior de Estado, a  Nivel Bilateral y  Multilateral a  Nivel Nacional</t>
  </si>
  <si>
    <t>Fondo Único de  Tecnologías de  la Información y  las Comunicaciones</t>
  </si>
  <si>
    <t>Ampliación de Acceso a  la Oferta Institucional de Sector Tic para los Grupos de  Interés y  Entidades Territoriales a  Nivel  Nacional</t>
  </si>
  <si>
    <t>Servicio de  Asistencia, Capacitación y  Apoyo para El Uso y  Apropiación de  las Tic, Con Enfoque Diferencial y  En Beneficio de  la Comunidad para Participar En la Economía Digital a  Nivel Nacional</t>
  </si>
  <si>
    <t xml:space="preserve">Protección  Vegetal, Mejoramiento de  la Inocuidad, Prevención y  Control de  Plagas En la Producción Primaria a  Nivel Nacional </t>
  </si>
  <si>
    <t>Protección Animal Mejoramiento de  la Inocuidad, Prevención y  Control de  Enfermedades En la Producción Primaria a  Nivel Nacional</t>
  </si>
  <si>
    <t>Instituto Colombiano de  Bienestar Familiar - ICBF</t>
  </si>
  <si>
    <t>Fortalecimiento de  Capacidades y  Disposición de  Condiciones y  Oportunidades que Promuevan El Desarrollo Integral de  las Niñas, Niños, Adolescentes, Familias y  Comunidades a  Nivel Nacional</t>
  </si>
  <si>
    <t>Instituto de  Planificación y  Promoción de  Soluciones  Energéticas para las Zonas No Interconectadas -IPSE-</t>
  </si>
  <si>
    <t>Fortalecimiento de  la Participación Ciudadana E Información Sobre la Gestión de  la Transición Energética Justa y  las Comunidades Energéticas a  Nivel Nacional</t>
  </si>
  <si>
    <t>Instituto Nacional de  Vías</t>
  </si>
  <si>
    <t>Capacitación Integral para los Funcionarios de Instituto Nacional de  Vías a  Nivel Nacional</t>
  </si>
  <si>
    <t>Instituto Nacional para Sordos - INSOR</t>
  </si>
  <si>
    <t>Mejoramiento de  las Condiciones Educativas para El Goce Efectivo de Derecho a  la Educación Inclusiva de  la Población Sorda a  Nivel Nacional</t>
  </si>
  <si>
    <t>Jurisdicción Especial para la Paz - Gestión General</t>
  </si>
  <si>
    <t>Fortalecimiento  de  las Medidas de  Prevención (Prevención y  Protección) a  los Titulares de  Derecho de  la JEP a  Nivel Nacional</t>
  </si>
  <si>
    <t>Fortalecimiento de  la Investigación y  Acusación y  El Ejercicio de  la Acción Penal de  la UIA de  la JEP a  Nivel Nacional</t>
  </si>
  <si>
    <t>Fortalecimiento de  las Herramientas y  Estrategias Con Enfoques Diferenciales para la Participación Efectiva En la Justicia Transicional y  Restaurativa a  Nivel Nacional</t>
  </si>
  <si>
    <t>Minagricultura - Gestión General</t>
  </si>
  <si>
    <t>Servicio Financiero y  Gestión de Riesgo para El Sector Agropecuario y  Rural Sostenible, la Agroindustrialización y  la Producción Agroalimentaria a  Nivel Nacional</t>
  </si>
  <si>
    <t>Mincomercio Industria Turismo - Gestión General</t>
  </si>
  <si>
    <t>Apoyo para El Acceso a  los Mercados de  las Unidades Productivas de  la Población Víctima de Conflicto Armando a  Nivel Nacional</t>
  </si>
  <si>
    <t>Ministerio de  Ciencia, Tecnología E Innovación - Gestión General</t>
  </si>
  <si>
    <t>Fortalecimiento de Capital Humano para la Ciencia, la Tecnología y  la Innovación a  Nivel Nacional</t>
  </si>
  <si>
    <t>Ministerio de  Justicia y  de Derecho - Gestión General</t>
  </si>
  <si>
    <t>Desarrollo Integral de  los Métodos de  Resolución de  Conflictos a  Nivel Nacional</t>
  </si>
  <si>
    <t>Humanización de  la Política Criminal y  Penitenciaria a  Nivel Nacional</t>
  </si>
  <si>
    <t>Implementación de  Estrategias para El Acceso a  la Justicia Con Enfoque de  Género, Diferencial E Interseccional a  Nivel Nacional</t>
  </si>
  <si>
    <t>Ministerio de  las Culturas, las Artes y  los Saberes</t>
  </si>
  <si>
    <t>Desarrollo de  Políticas Publicas Culturales para la Implementación de Enfoque Diferencial Étnico, y  Territorial para El Fortalecimiento y  Protección de  los Derechos Culturales de  los Grupos Étnicos y  Poblaciones    Nacional</t>
  </si>
  <si>
    <t>Fortalecimiento de  Estrategias para la Estructuración E Implementación de  Proyectos de  Economía Popular En El Sector de  las Culturas, los Artes y  los Saberes a  Nivel Nacional</t>
  </si>
  <si>
    <t>Ministerio de  Minas y  Energía - Gestión General</t>
  </si>
  <si>
    <t>Fortalecimiento de Relacionamiento Territorial para la Creación de  Valor Compartido En El Sector Minero Energético Nacional</t>
  </si>
  <si>
    <t>Generación de  Valor Agregado En los Minerales Y/O Materiales Extraídos Por los Mineros de  Subsistencia En El Territorio  Nacional</t>
  </si>
  <si>
    <t>Ministerio de  Salud y  Protección Social - Gestión General</t>
  </si>
  <si>
    <t>Incorporación de Enfoque Diferencial para El Goce Efectivo de Derecho a  la Salud y  la Promoción Social, que Potencien la Seguridad Humana y  Oportunidades de  Bienestar para las Poblaciones En Condición de  Vulnerabilidad</t>
  </si>
  <si>
    <t>Incremento de  las Acciones de  Promoción de  la Salud y  Prevención de  la Enfermedad En la Población de Territorio Nacional</t>
  </si>
  <si>
    <t>Ministerio de  Transporte - Gestión General</t>
  </si>
  <si>
    <t>Ampliación de  la Estrategia Ambiental para El Sector Transporte</t>
  </si>
  <si>
    <t>Capacitación a  los Funcionarios de Ministerio de  Transporte En las Necesidades de  Formación Previamente Diagnosticadas a  Nivel Nacional</t>
  </si>
  <si>
    <t>Ministerio de Deporte - Gestión General</t>
  </si>
  <si>
    <t>Fortalecimiento, Fomento y  Promoción de  la Practica Deportiva, Recreativa y  de  Actividad Física En Colombia</t>
  </si>
  <si>
    <t>Ministerio de Interior - Gestión General</t>
  </si>
  <si>
    <t>Fortalecimiento de  la Participación de  las Mujeres Indígenas En Espacios de  Diálogo a  Nivel Nacional</t>
  </si>
  <si>
    <t>Ministerio de Trabajo - Gestión General</t>
  </si>
  <si>
    <t xml:space="preserve">Apoyo a  las Iniciativas de  Emprendimiento y  Empresarismo Formal de  las Víctimas de Conflicto Armado </t>
  </si>
  <si>
    <t>Desarrollo de  la Ruta de  Empleo y  Autoempleo a  Sujetos de  Reparación Colectiva a  Nivel Nacional</t>
  </si>
  <si>
    <t>Implantación de  Un Subsidio Económico En Dinero para la Protección En la Vejez de  Exmadres Comunitarias y  Exmadres que No Pudieron Acceder a  Una Pensión BEP</t>
  </si>
  <si>
    <t xml:space="preserve">Implementación de  Estrategias de  Formación para El Trabajo y  Empleabilidad a  Víctimas de Conflicto Armado </t>
  </si>
  <si>
    <t xml:space="preserve">Implementación Fondo de  Solidaridad Pensional - Subcuenta de  Solidaridad  </t>
  </si>
  <si>
    <t xml:space="preserve">Fortalecimiento de  las Capacidades y  Condiciones de  Bienestar que Dignifiquen la Labor Docente En Educación Inicial, Preescolar, Básica y  Media. </t>
  </si>
  <si>
    <t>Transformación  de  la Educación Inicial, Preescolar, Básica y  Media Con Enfoque Integral para la Reducción de  Desigualdades y  Construcción de  la Paz Nacional</t>
  </si>
  <si>
    <t>Presidencia de  la Republica - Gestión General</t>
  </si>
  <si>
    <t>Fortalecimiento de  Acciones para Mejorar El Acceso a  la Oferta En Prevención de  Violencias, a  Través de  Estrategias de  Reconstrucción de Tejido Social y  Promoción de  Culturas de  Paz a  Nivel  Nacional</t>
  </si>
  <si>
    <t>Formación y  Desarrollo de Talento Humano de Servicio Geológico Colombiano</t>
  </si>
  <si>
    <t xml:space="preserve">Fortalecimiento Transversal de Servicio Geológico Colombiano </t>
  </si>
  <si>
    <t>Servicio Nacional de  Aprendizaje (Sena)</t>
  </si>
  <si>
    <t>Servicio de  Apoyo Integral para Emprendedores: Desarrollo, Fortalecimiento y  Financiación Empresarial a  Nivel Nacional</t>
  </si>
  <si>
    <t>Servicio para la Gestión de  la Agencia Pública de  Empleo y  El Análisis de Mercado Laboral a  Nivel Nacional</t>
  </si>
  <si>
    <t>Superintendencia de  Notariado y  Registro</t>
  </si>
  <si>
    <t xml:space="preserve">Fortalecimiento a  la Gestión Registral para la Política de  Tierras </t>
  </si>
  <si>
    <t>Unidad Administrativa Especial de  la Aeronáutica Civil</t>
  </si>
  <si>
    <t xml:space="preserve">Desarrollo de  Procesos de  Capacitación y  Entrenamiento En El Puesto de  Trabajo Orientados a  los Servidores Públicos Al Servicio de  la Aerocivil </t>
  </si>
  <si>
    <t>Unidad Administrativa Especial de  Organizaciones Solidarias</t>
  </si>
  <si>
    <t>Desarrollo de  Asociatividad Solidaria para la Paz a  Nivel Nacional</t>
  </si>
  <si>
    <t>Unidad Administrativa Especial de Servicio Publico de  Empleo</t>
  </si>
  <si>
    <t>Consolidación de Modelo de  Inclusión Laboral para El Acceso Al Mercado Laboral Formal de  las Poblaciones de  Difícil Colocación</t>
  </si>
  <si>
    <t>Unidad de  Atención y  Reparación Integral a  las Víctimas</t>
  </si>
  <si>
    <t>Fortalecimiento de  las Medidas de  Prevención y  Asistencia para la Población Víctima</t>
  </si>
  <si>
    <t xml:space="preserve">Implementación de  las Medidas de  Reparación En las Victimas de Conflicto Armado </t>
  </si>
  <si>
    <t>Unidad de  Búsqueda de  Personas Dadas Por Desaparecidas En El Contexto y  En Razón de Conflicto Armado UBPD</t>
  </si>
  <si>
    <t xml:space="preserve">Incremento de  la Investigación Aplicada, Participativa y  Territorial para Dar Respuestas Efectivas y  Oportunas a  las Personas y  Familias que Buscan a  Personas Dadas Por Desaparecidas En Contexto y  En Razón de Conflicto Armado </t>
  </si>
  <si>
    <t>Unidad de  Planeación Minero Energética - UPME</t>
  </si>
  <si>
    <t xml:space="preserve">Fortalecimiento de Levantamiento, Gestión y  Apropiación de  la Información para la Planeación de Sector Minero Energético Con Enfoque Territorial </t>
  </si>
  <si>
    <t xml:space="preserve">Fuente: Plataforma Integrada de Inversión Pública PIIP
</t>
  </si>
  <si>
    <t>Fuente: Plataforma Integrada de  Inversión Pública PIIP</t>
  </si>
  <si>
    <t xml:space="preserve">Cuadro 4.4.3 Recursos Asignados por punto y entidad del Trazador Construcción de Paz
 Miles de millones de pesos </t>
  </si>
  <si>
    <t>Punto/Entidad</t>
  </si>
  <si>
    <t xml:space="preserve">Funcionamiento </t>
  </si>
  <si>
    <t>1. Reforma Rural Integral</t>
  </si>
  <si>
    <t>Agencia de Renovación Del Territorio</t>
  </si>
  <si>
    <t>Computadores para Educar CPE</t>
  </si>
  <si>
    <t>Departamento Administrativo de la Presidencia de la Republica</t>
  </si>
  <si>
    <t>Fondo Único de Tecnologías de la Información y Las Comunicaciones</t>
  </si>
  <si>
    <t>Instituto de Planificación y Promoción de Soluciones  Energéticas para Las Zonas No Interconectadas -IPSE-</t>
  </si>
  <si>
    <t>Ministerio de Hacienda y Crédito Público - Gestión General</t>
  </si>
  <si>
    <t>Ministerio de Justicia y Del Derecho</t>
  </si>
  <si>
    <t>Ministerio de Las Culturas, Las Artes y Los Saberes</t>
  </si>
  <si>
    <t>Ministerio de Minas y Energía - Gestión General</t>
  </si>
  <si>
    <t>Ministerio de Vivienda, Ciudad y Territorio - Gestión General</t>
  </si>
  <si>
    <t>Ministerio Del Deporte - Gestión General</t>
  </si>
  <si>
    <t>Ministerio Del Trabajo - Gestión General</t>
  </si>
  <si>
    <t>Parques Nacionales Naturales de Colombia</t>
  </si>
  <si>
    <t>Unidad Administrativa Especial de Gestión de Restitución de Tierras Despojadas</t>
  </si>
  <si>
    <t>Unidad Administrativa Especial Del Servicio Publico de Empleo</t>
  </si>
  <si>
    <t>Unidad de Atención y Reparación Integral A Las Víctimas</t>
  </si>
  <si>
    <t>Unidad de Planificación de Tierras Rurales, Adecuación de Tierras y Usos Agropecuarios UPRA</t>
  </si>
  <si>
    <t>2. Participación Política</t>
  </si>
  <si>
    <t>Departamento Administrativo de la Función Publica</t>
  </si>
  <si>
    <t>Ministerio Del Interior</t>
  </si>
  <si>
    <t>3. Fin del Conflicto</t>
  </si>
  <si>
    <t>Agencia para la Reincorporación y la Normalización - ARN</t>
  </si>
  <si>
    <t>Defensoría Del Pueblo</t>
  </si>
  <si>
    <t>4. Solución al problemas de las drogas</t>
  </si>
  <si>
    <t>Dirección de Sustitución de Cultivos de Uso Ilícito</t>
  </si>
  <si>
    <t>5. Víctimas del conflicto</t>
  </si>
  <si>
    <t>Registraduría Nacional Del Estado Civil</t>
  </si>
  <si>
    <t>Unidad de Búsqueda de Personas Dadas Por Desaparecidas En El Contexto y En Razón Del Conflicto Armado</t>
  </si>
  <si>
    <t>6. Implementación, Verificación y Refrendación</t>
  </si>
  <si>
    <t>Contraloría General de la Republica</t>
  </si>
  <si>
    <t xml:space="preserve">Fuente: MHCP-DNP según la información reportada por las entidades ejecutoras. Datos actualizados para 2025 con corte a junio de 2025 y para 2026 Proyecto </t>
  </si>
  <si>
    <t xml:space="preserve">
Cuadro 4.4.4 Listado de proyectos de inversión identificados con el Trazador “Construcción de Paz PGN 2026”</t>
  </si>
  <si>
    <t>Entidad / Proyecto</t>
  </si>
  <si>
    <t>Apoyo para la Estructuración y Cofinanciación de Proyectos Integrales de Desarrollo Agropecuario y Rural a nivel Nacional</t>
  </si>
  <si>
    <t>Fortalecimiento de la administración, operación, conservación o mantenimiento y la prestación del servicio en los distritos de adecuación de tierras de propiedad del Estado a nivel Nacional</t>
  </si>
  <si>
    <t>Fortalecimiento de la gestión y apropiación del conocimiento técnico de los procesos productivos agropecuarios y rurales, en los productores y las asociaciones u organizaciones de productores a nivel Nacional</t>
  </si>
  <si>
    <t>Implementación de estrategias de fortalecimiento y apoyo comercial para organizaciones rurales a nivel Nacional</t>
  </si>
  <si>
    <t>Implementación del Fondo Nacional de Adecuación de Tierras - FONAT a nivel Nacional</t>
  </si>
  <si>
    <t>Agencia de Renovación del Territorio ART - Gestión general</t>
  </si>
  <si>
    <t>Apoyo a la implementación de los Planes de Acción para la Transformación Regional - PATR actualizados en el marco de los Programas de Desarrollo con Enfoque Territorial - PDET a nivel Nacional</t>
  </si>
  <si>
    <t>Contribución al cierre de brechas a través de la implementación de proyectos para la transformación y la vida en los territorios PDET Nacional</t>
  </si>
  <si>
    <t>Fortalecimiento de la medición del avance en la implementación de los PDET Nacional</t>
  </si>
  <si>
    <t>Fortalecimiento de las herramientas tecnológicas para el cumplimiento y soporte de los lineamientos establecidos por el Gobierno en materia de Tecnologías de la Información Nacional</t>
  </si>
  <si>
    <t>Apoyo integral a Proyectos productivos sostenibles para la participación en la Reforma Agraria Nacional</t>
  </si>
  <si>
    <t>Fortalecimiento de la materialización de derechos territoriales de las Comunidades Negras, Afrocolombianas, Raizales y Palenqueras a nivel Nacional</t>
  </si>
  <si>
    <t>Fortalecimiento de la materialización de los derechos territoriales de los Pueblos y Comunidades Indígenas Nacional</t>
  </si>
  <si>
    <t>Fortalecimiento del ordenamiento social de la propiedad rural Nacional</t>
  </si>
  <si>
    <t>Fortalecimiento del programa de reforma agraria y reforma rural integral Nacional</t>
  </si>
  <si>
    <t>Incremento de la Formalización de Predios Privados Rurales y Procesos Agrarios a nivel Nacional</t>
  </si>
  <si>
    <t>Fortalecimiento de la reincorporación de los exintegrantes de las FARC-EP nacional</t>
  </si>
  <si>
    <t>Prevención riesgos de victimización y reincidencia en población en proceso de reintegración y en reincorporación nacional</t>
  </si>
  <si>
    <t>Adecuación del Mecanismo No Judicial de Contribución a la Verdad y la Memoria Histórica en el marco de la Paz Total Nacional</t>
  </si>
  <si>
    <t>Consolidación del archivo de los derechos humanos, memoria histórica y conflicto armado y colecciones de derechos humanos y derecho internacional humanitario.  Nacional</t>
  </si>
  <si>
    <t>Fortalecimiento de procesos de memoria histórica a nivel Nacional</t>
  </si>
  <si>
    <t>Implementación de Acciones del Museo de Memoria a Nivel Nacional</t>
  </si>
  <si>
    <t>Implementación de las acciones de memoria histórica y medidas de reparación simbólica Nacional</t>
  </si>
  <si>
    <t>Incremento de la dotación de terminales de cómputo y capacitación de docentes en sedes educativas oficiales a nivel nacional</t>
  </si>
  <si>
    <t>Contraloría General de la República - Gestión general</t>
  </si>
  <si>
    <t>Ampliación de la cobertura territorial y fortalecimiento técnico del ejercicio de seguimiento y vigilancia fiscal a los recursos destinados a las políticas públicas de víctimas y posconflicto con enfoque diferencial.  Nacional</t>
  </si>
  <si>
    <t>Contribución en la construcción de ciudadanía de la Víctimas del Conflicto Armado, nacional</t>
  </si>
  <si>
    <t>Departamento Administrativo para la Prosperidad Social - Gestión general</t>
  </si>
  <si>
    <t>Fortalecimiento de Capacidades para el Desarrollo de la Infraestructura Social y Hábitat para la Paz Total a Nivel Nacional - FIP Nacional</t>
  </si>
  <si>
    <t>Implementación de estrategia integral de mejoramiento de capacidades y oportunidades de la alimentación, generación de ingresos y promoción de la integridad étnica de comunidades étnicas nacional</t>
  </si>
  <si>
    <t>Implementación de Transferencias Monetarias para población en situación de pobreza o vulnerabilidad a nivel   Nacional</t>
  </si>
  <si>
    <t>Implementación de un esquema especial de acompañamiento dirigido a los hogares víctimas de desplazamiento forzado retornados o reubicados en condiciones de vulnerabilidad, a nivel nacional - FIP Nacional</t>
  </si>
  <si>
    <t>Implementación de unidades productivas de autoconsumo para población pobre y vulnerable Nacional</t>
  </si>
  <si>
    <t>Departamento Función Pública - Gestión general</t>
  </si>
  <si>
    <t>Formulación Consolidación de las capacidades de gestión y desempeño de las entidades y servidores públicos del nivel territorial y nacional para recuperar la confianza de la ciudadanía en el Estado - Nacional</t>
  </si>
  <si>
    <t>Transformación de las administraciones públicas mediante el desarrollo de políticas y lineamientos que permitan el fortalecimiento de los componentes de la función administrativa, la función y la gestión públicas nacional</t>
  </si>
  <si>
    <t>Departamento Nacional de Planeación - Gestión general</t>
  </si>
  <si>
    <t>Aprovechamiento de la información del seguimiento y la evaluación de políticas públicas para la toma de decisiones basadas en evidencia, a nivel nacional</t>
  </si>
  <si>
    <t>Fortalecimiento del ciclo de las políticas públicas sectoriales e intersectoriales para el desarrollo Nacional</t>
  </si>
  <si>
    <t>Mejoramiento de los resultados de la gestión pública territorial a nivel   Nacional</t>
  </si>
  <si>
    <t>Fondo Nacional de Vivienda - FONVIVIENDA</t>
  </si>
  <si>
    <t>Subsidio Familiar de Vivienda Nacional</t>
  </si>
  <si>
    <t>Fortalecimiento de jornadas de registro civil e identificación dirigidas a la población en condición de vulnerabilidad y víctimas del conflicto armado. APD Nacional</t>
  </si>
  <si>
    <t>Fondo Único de Tecnologías DE LA Información Y LAS Comunicaciones</t>
  </si>
  <si>
    <t>Ampliación del acceso a la oferta institucional del sector TIC para los grupos de interés y entidades territoriales a nivel nacional</t>
  </si>
  <si>
    <t>Implementación soluciones de acceso comunitario a las tecnologías de la información y las comunicaciones nacional</t>
  </si>
  <si>
    <t>Servicio de asistencia, capacitación y apoyo para el uso y apropiación de las TIC, con enfoque diferencial y en beneficio de la comunidad para participar en la economía digital. Nacional</t>
  </si>
  <si>
    <t>Protección vegetal, mejoramiento de la inocuidad, prevención y control de plagas en la producción primaria nacional</t>
  </si>
  <si>
    <t>Contribución con acciones de promoción y prevención en el componente de alimentación y nutrición para la población colombiana a nivel nacional.</t>
  </si>
  <si>
    <t>Fortalecimiento de capacidades individuales, familiares e institucionales para prevenir y atender la materialización del riesgo, la amenaza y/o vulneración de los derechos de los niñas, niños adolescentes y jóvenes nacional</t>
  </si>
  <si>
    <t>Fortalecimiento de capacidades y disposición de condiciones y oportunidades que promuevan el desarrollo integral de las niñas, niños, adolescentes, familias y comunidades a nivel nacional.</t>
  </si>
  <si>
    <t>Instituto de Planificación y Promoción de Soluciones energéticas para las Zonas no Interconectadas -IPSE-</t>
  </si>
  <si>
    <t>Formulación e implementación de soluciones energéticas sostenibles, con énfasis en fuentes no convencionales de energía renovable en el territorio nacional.</t>
  </si>
  <si>
    <t>Actualización y gestión catastral nacional</t>
  </si>
  <si>
    <t>Mejoramiento en la disposición de información geográfica para el Sistema de Administración del Territorio a nivel nacional</t>
  </si>
  <si>
    <t>Construcción, mejoramiento, mantenimiento y operación de la infraestructura portuaria fluvial. nacional</t>
  </si>
  <si>
    <t>Mejoramiento, mantenimiento y rehabilitación de caminos comunitarios de la paz total. Nacional</t>
  </si>
  <si>
    <t>Jurisdicción Especial para la Paz - Gestión general</t>
  </si>
  <si>
    <t>Fortalecimiento de las medidas de provención (prevención y protección) a los titulares de derecho de la JEP a nivel Nacional</t>
  </si>
  <si>
    <t>Fortalecimiento a la implementación de herramientas para la gestión estratégica y administrativa de la Jurisdicción Especial para la Paz Bogotá</t>
  </si>
  <si>
    <t>Fortalecimiento de la capacidad de apoyo de la arquitectura de soluciones tecnológicas al desarrollo evolutivo de la entidad Bogotá</t>
  </si>
  <si>
    <t xml:space="preserve">Fortalecimiento de la investigación y Acusación y el ejercicio de la acción penal de la UIA de la JEP a nivel Nacional </t>
  </si>
  <si>
    <t>Fortalecimiento de las herramientas y estrategias con enfoques diferenciales para la participación efectiva en la justicia transicional y restaurativa.  Nacional</t>
  </si>
  <si>
    <t>Consolidación cierre del programa de subsidios para la construcción o mejoramiento de vivienda interés social rural para la población rural nacional.</t>
  </si>
  <si>
    <t>Fortalecimiento cooperativo y asociativo de la ACFC, aumento de la productividad nacional, transformación productiva y agro industrialización para el logro del abastecimiento alimentario nacional y ODS Hambre Cero-Alianzas Nacional</t>
  </si>
  <si>
    <t>Fortalecimiento cooperativo y asociativo de la ACFC, aumento de la productividad nacional, transformación productiva y agro industrialización para el logro del abastecimiento alimentario nacional y ODS Hambre Cero -Campo Emprende Nacional</t>
  </si>
  <si>
    <t>Servicio financiero y gestión del riesgo para el sector agropecuario y rural sostenible, la agro industrialización y la producción agroalimentaria Nacional</t>
  </si>
  <si>
    <t>Mincomercio Industria Turismo - Gestión general</t>
  </si>
  <si>
    <t>Apoyo para el acceso a los mercados de las unidades productivas de la población víctima del conflicto armado nacional.</t>
  </si>
  <si>
    <t>Ministerio de Justicia y del Derecho - Gestión general</t>
  </si>
  <si>
    <t>Desarrollo integral de los métodos de resolución de conflictos a nivel nacional</t>
  </si>
  <si>
    <t>Fortalecimiento de la prevención del delito en el marco de la política criminal a nivel nacional</t>
  </si>
  <si>
    <t>Humanización de la política criminal y penitenciaria a nivel nacional</t>
  </si>
  <si>
    <t>Mejoramiento del acceso a la justicia transicional restaurativa para contribuir a la paz en el territorio nacional</t>
  </si>
  <si>
    <t>Optimización de mecanismos técnicos y de innovación para mejorar el acceso a la justicia formal a nivel nacional</t>
  </si>
  <si>
    <t>Fortalecimiento de las políticas y planes nacionales de lectura, escritura, oralidad, bibliotecas públicas y patrimonio bibliográfico y documental a nivel nacional</t>
  </si>
  <si>
    <t>Ministerio de Minas y Energía - Gestión general</t>
  </si>
  <si>
    <t>Ampliación de la cobertura del servicio de energía eléctrica en las Zonas No Interconectadas – ZNI en el territorio nacional</t>
  </si>
  <si>
    <t>Implementación de acciones para el ordenamiento y la planificación socioambiental de la actividad minera a través del aumento de la capacidad estratégica en los Distritos mineros especiales para la diversificación productiva a nivel nacional</t>
  </si>
  <si>
    <t>Mejoramiento del servicio de energía eléctrica en las zonas rurales del territorio nacional.</t>
  </si>
  <si>
    <t>Ministerio de Salud y Protección Social - Gestión general</t>
  </si>
  <si>
    <t>Ampliación gradual y continua de la capacidad instalada en la infraestructura y dotación hospitalaria para mejorar el acceso a los servicios de salud, nacional.</t>
  </si>
  <si>
    <t>Desarrollo e implementación mecanismos para el fortalecimiento de la planificación, distribución y gestión del Talento Humano en Salud a nivel nacional.</t>
  </si>
  <si>
    <t>Fortalecimiento de la red de prestadores de servicios de salud con enfoque en Atención Primaria en Salud, nacional.</t>
  </si>
  <si>
    <t>Incorporación del enfoque diferencial para el goce efectivo del derecho a la salud y la promoción social, que potencien la seguridad humana y oportunidades de bienestar para las poblaciones en condición de vulnerabilidad, Nacional.</t>
  </si>
  <si>
    <t>Incremento de las acciones de promoción de la salud y prevención de la enfermedad en la población del territorio nacional.</t>
  </si>
  <si>
    <t>Ministerio de Vivienda, Ciudad y Territorio - Gestión general</t>
  </si>
  <si>
    <t>Desarrollo y mejoramiento del sector de agua potable y saneamiento básico a nivel nacional.</t>
  </si>
  <si>
    <t xml:space="preserve">Fortalecimiento a la gestión comunitaria e implementación esquemas diferenciales y medios alternos en acceso a agua y saneamiento básico a nivel nacional. </t>
  </si>
  <si>
    <t>Ministerio del Deporte - Gestión general</t>
  </si>
  <si>
    <t>Fortalecimiento fomento y promoción de la práctica deportiva, recreativa y de actividad física en Colombia.</t>
  </si>
  <si>
    <t>Ministerio del Interior - Gestión general</t>
  </si>
  <si>
    <t>Fortalecimiento de la política Publica de prevención de violaciones a los derechos a la vida, integridad, libertad y seguridad de personas, grupos y comunidades en Colombia.  Nacional</t>
  </si>
  <si>
    <t xml:space="preserve">Fortalecimiento de las capacidades de los organismos de acción comunal para el desarrollo de sus propósitos y atención de sus necesidades en el marco de la ley 2166 de 2021 a partir del ejercicio de la democracia participativa. </t>
  </si>
  <si>
    <t>Mejoramiento de la efectividad de los programas e iniciativas de construcción de paz lideradas por el Ministerio del Interior a nivel nacional.</t>
  </si>
  <si>
    <t>Ministerio del Trabajo - Gestión general</t>
  </si>
  <si>
    <t>Divulgación de los derechos fundamentales del trabajo en la aplicación del trabajo decente en el territorio a nivel nacional.</t>
  </si>
  <si>
    <t>Ministerio Educación Nacional - Gestión general</t>
  </si>
  <si>
    <t xml:space="preserve">Construcción mejoramiento y dotación de ambientes educativos para la implementación de estrategias que contribuyan a incrementar la cobertura y calidad en los niveles de preescolar, básica y media en el marco de la Formación Integral en Colombia. </t>
  </si>
  <si>
    <t xml:space="preserve">Fortalecimiento de las capacidades territoriales para la gestión educativa con énfasis en zonas rurales. </t>
  </si>
  <si>
    <t>Fortalecimiento de las capacidades y condiciones de bienestar que dignifiquen la labor docente en educación inicial, preescolar, básica y media.   Nacional.</t>
  </si>
  <si>
    <t>Fortalecimiento de los Procesos de Fomento de Educación Superior para Mejorar las Condiciones Institucionales que Garanticen Equidad en el Acceso, Permanencia y Pertinencia en la Educación Superior Nacional.</t>
  </si>
  <si>
    <t>Transformación de la educación inicial, preescolar, básica y media con enfoque integral para la reducción de desigualdades y construcción de la paz. Nacional.</t>
  </si>
  <si>
    <t>Conservación de la diversidad biológica de las áreas protegidas del SINAP Nacional</t>
  </si>
  <si>
    <t>Presidencia de la República - Gestión general</t>
  </si>
  <si>
    <t>Apoyo a la gestión financiera para el desarrollo de programas y proyectos para la implementación del Acuerdo Final de Paz.  Nacional</t>
  </si>
  <si>
    <t>Contribución para la implementación de estrategias en materia de políticas públicas de transparencia y corrupción a nivel nacional.</t>
  </si>
  <si>
    <t>Fortalecimiento de la prestación del servicio de formación profesional y el reconocimiento de saberes previos con énfasis en poblaciones campesinas y populares en Colombia. Nacional.</t>
  </si>
  <si>
    <t>Servicio para la gestión de la Agencia Pública de Empleo y el análisis del mercado laboral a nivel nacional.</t>
  </si>
  <si>
    <t>Integración de la información registral y catastral de los bienes inmuebles en el marco de catastro multipropósito a nivel nacional.</t>
  </si>
  <si>
    <t>Ampliación del Programa de Alimentación Escolar a nivel nacional.</t>
  </si>
  <si>
    <t>Implementación de la ruta de restitución integral de los derechos territoriales de las comunidades y pueblos étnicos a nivel nacional.</t>
  </si>
  <si>
    <t>Mejoramiento del nivel de acceso y atención de las víctimas de despojo y abandono forzado, para la protección y restitución integral individual o colectiva campesina, de tierras y territorios. Nacional.</t>
  </si>
  <si>
    <t>Apoyo a las Entidades Territoriales para el fortalecimiento de la infraestructura de transporte aéreo a nivel nacional.</t>
  </si>
  <si>
    <t>Apoyo a las Entidades Territoriales para el mejoramiento de la infraestructura de transporte aéreo a nivel Nacional.</t>
  </si>
  <si>
    <t>Desarrollo de Asociatividad solidaria para la paz a nivel nacional.</t>
  </si>
  <si>
    <t>Unidad Administrativa Especial del Servicio Público De Empleo</t>
  </si>
  <si>
    <t>Consolidación del modelo de inclusión laboral para el acceso al mercado laboral formal de las poblaciones de difícil colocación.  Nacional.</t>
  </si>
  <si>
    <t>Fortalecimiento en la Implementación de la Política Pública de Atención, Asistencia y Reparación Integral de las Víctimas pertenecientes a los Pueblos y Comunidades Étnicas a nivel nacional.</t>
  </si>
  <si>
    <t>Implementación de las Medidas de reparación en las víctimas del conflicto armado a nivel nacional.</t>
  </si>
  <si>
    <t>Unidad de Búsqueda de Personas dadas por Desaparecidas en el contexto y en razón del Conflicto Armado UBPD</t>
  </si>
  <si>
    <t>Incremento de la investigación aplicada, participativa y territorial para dar respuestas efectivas y oportunas a las personas y familias que buscan a personas dadas por desaparecidas en contexto y en razón del conflicto armado a nivel nacional.</t>
  </si>
  <si>
    <t>Mejoramiento del despliegue operativo del modelo descentralizado de la búsqueda humanitaria y extrajudicial a nivel nacional.</t>
  </si>
  <si>
    <t>Unidad de Planificación de Tierras Rurales, Adecuación de tierras y Usos Agropecuarios UPRA</t>
  </si>
  <si>
    <t>Desarrollo de la planificación del Ordenamiento Territorial Agropecuario - DOTA - en el ámbito nacional</t>
  </si>
  <si>
    <t>Fortalecimiento de la capacidad en la gestión de información estratégica sectorial para la orientación de la política agropecuaria nacional.</t>
  </si>
  <si>
    <t>Fuente: Plataforma Integrada de Inversión Pública PIIP</t>
  </si>
  <si>
    <t>Cuadro 4.4.5 Listado de proyectos de inversión identificados con el Trazador “Construcción de Paz” PGN 2026 asociados a PDET”</t>
  </si>
  <si>
    <t>Apoyo para la estructuración y cofinanciación de proyectos integrales de desarrollo agropecuario y rural, a nivel nacional</t>
  </si>
  <si>
    <t>Fortalecimiento de la gestión y apropiación del conocimiento técnico de los procesos productivos agropecuarios y rurales, en los productores y las asociaciones u organizaciones de productores a nivel nacional</t>
  </si>
  <si>
    <t>Implementación de estrategias de fortalecimiento y apoyo comercial para organizaciones rurales, a nivel nacional</t>
  </si>
  <si>
    <t>Implementación del Fondo Nacional de adecuación de Tierras – FONAT, a nivel nacional</t>
  </si>
  <si>
    <t>Apoyo a la implementación de los Planes de Acción para la Transformación Regional - PATR actualizados en el marco de los Programas de Desarrollo con Enfoque Territorial - PDET a nivel nacional</t>
  </si>
  <si>
    <t>Contribución al cierre de brechas a través de la implementación de proyectos para la transformación y la vida en los territorios PDET nacional</t>
  </si>
  <si>
    <t>Fortalecimiento de la medición del avance en la implementación de los PDET nacional</t>
  </si>
  <si>
    <t>Fortalecimiento de las herramientas tecnológicas para el cumplimiento y soporte de los lineamientos establecidos por el Gobierno en materia de Tecnologías de la Información, nacional</t>
  </si>
  <si>
    <t>Fortalecimiento de la materialización de derechos territoriales de las Comunidades Negras, Afrocolombianas, Raizales y Palenqueras a nivel nacional</t>
  </si>
  <si>
    <t>Fortalecimiento de la materialización de los derechos territoriales de los Pueblos y Comunidades Indígenas, nacional</t>
  </si>
  <si>
    <t>Fortalecimiento del ordenamiento social de la propiedad rural, nacional</t>
  </si>
  <si>
    <t>Fortalecimiento del programa de reforma agraria y reforma rural integral, nacional</t>
  </si>
  <si>
    <t>Incremento de la formalización de predios privados rurales y procesos agrarios, a nivel nacional</t>
  </si>
  <si>
    <t>Computadores para Educar (CPE)</t>
  </si>
  <si>
    <t>Fortalecimiento de capacidades para el desarrollo de la infraestructura social y hábitat para la paz total a nivel nacional - FIP Nacional</t>
  </si>
  <si>
    <t>Implementación de estrategia integral de mejoramiento de capacidades y oportunidades de la alimentación, generación de ingresos y promoción de la integridad étnica de comunidades étnicas, nacional</t>
  </si>
  <si>
    <t>Implementación de Transferencias Monetarias para población en situación de pobreza o vulnerabilidad, a nivel Nacional</t>
  </si>
  <si>
    <t>Implementación de un esquema especial de acompañamiento dirigido a los hogares víctimas de desplazamiento forzado retornados o reubicados en condiciones de vulnerabilidad, a nivel nacional – FIP nacional</t>
  </si>
  <si>
    <t>Fondo Único de Tecnologías de la Información Y LAS Comunicaciones</t>
  </si>
  <si>
    <t>Implementación soluciones de acceso comunitario a las tecnologías de la información y las comunicaciones, nacional</t>
  </si>
  <si>
    <t>Instituto Colombiano de Bienestar Familiar – ICBF</t>
  </si>
  <si>
    <t>Contribución con acciones de promoción y prevención en el componente de alimentación y nutrición para la población colombiana, a nivel nacional</t>
  </si>
  <si>
    <t>Fortalecimiento de capacidades individuales, familiares e institucionales para prevenir y atender la materialización del riesgo, la amenaza y/o vulneración de los derechos de los niñas, niños adolescentes y jóvenes, nacional</t>
  </si>
  <si>
    <t>Fortalecimiento de capacidades y disposición de condiciones y oportunidades que promuevan el desarrollo integral de las niñas, niños, adolescentes, familias y comunidades, a nivel nacional</t>
  </si>
  <si>
    <t>Construcción, mejoramiento, mantenimiento y operación de la infraestructura portuaria, fluvial, nacional</t>
  </si>
  <si>
    <t>Mejoramiento, mantenimiento y rehabilitación de caminos comunitarios de la paz total, nacional</t>
  </si>
  <si>
    <t>Ministerio de Minas y Energía – Gestión general</t>
  </si>
  <si>
    <t>Ampliación de la cobertura del servicio de energía eléctrica en las Zonas No Interconectadas – ZNI en el territorio, Nacional</t>
  </si>
  <si>
    <t>Implementación de acciones para el ordenamiento y la planificación socioambiental de la actividad minera a través del aumento de la capacidad estratégica en los Distritos mineros especiales para la diversificación productiva, a nivel Nacional</t>
  </si>
  <si>
    <t>Mejoramiento del servicio de energía eléctrica en las zonas rurales del territorio nacional</t>
  </si>
  <si>
    <t>Fortalecimiento, fomento y promoción de la práctica deportiva, recreativa y de actividad física en Colombia,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</si>
  <si>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</si>
  <si>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Fortalecimiento de las capacidades territoriales para la gestión educativa con énfasis en zonas rurales, nacional</t>
  </si>
  <si>
    <t>Fortalecimiento de los procesos de fomento de educación superior para mejorar las condiciones institucionales que garanticen equidad en el acceso, permanencia y pertinencia en la educación Superior, Nacional</t>
  </si>
  <si>
    <t>Transformación de la educación inicial, preescolar, básica y media con enfoque integral para la reducción de desigualdades y construcción de la paz, Nacional</t>
  </si>
  <si>
    <t>Fortalecimiento de la prestación del servicio de formación profesional y el reconocimiento de saberes previos con énfasis en poblaciones campesinas y populares en Colombia, Nacional</t>
  </si>
  <si>
    <t>Servicio para la gestión de la Agencia Pública de Empleo y el análisis del mercado laboral, a nivel nacional</t>
  </si>
  <si>
    <t>Ampliación del Programa de Alimentación Escolar a nivel nacional</t>
  </si>
  <si>
    <t>Implementación de la ruta de restitución integral de los derechos territoriales de las comunidades y pueblos étnicos, a nivel nacional</t>
  </si>
  <si>
    <t>Mejoramiento del nivel de acceso y atención de las víctimas de despojo y abandono forzado, para la protección y restitución integral individual o colectiva campesina, de tierras y territorios, Nacional</t>
  </si>
  <si>
    <t>Apoyo a las entidades territoriales para el fortalecimiento de la infraestructura de transporte aéreo a nivel nacional</t>
  </si>
  <si>
    <t>Desarrollo de asociatividad solidaria para la paz a nivel nacional</t>
  </si>
  <si>
    <t>Unidad Administrativa Especial del Servicio Público de Empleo</t>
  </si>
  <si>
    <t>Consolidación del modelo de inclusión laboral para el acceso al mercado laboral formal de las poblaciones de difícil colocación, nacional</t>
  </si>
  <si>
    <t>Fortalecimiento en la implementación de la política pública de atención, asistencia y reparación integral de las víctimas, pertenecientes a los pueblos y comunidades étnicas, a nivel nacional</t>
  </si>
  <si>
    <t>Implementación de las medidas de reparación en las víctimas del conflicto armado a nivel nacional</t>
  </si>
  <si>
    <t>Gráfico 4.5.1 Recursos programados en 2026 por tipo de entidad y fuente porcentaje</t>
  </si>
  <si>
    <t>Fuente: MHCP-DNP según la información reportada por las entidades ejecutoras. Datos con corte a julio de 2025.</t>
  </si>
  <si>
    <t>Cuadro 4.5.1 Recursos Víctimas por Fuente 2025 – 2026
Miles de millones de pesos</t>
  </si>
  <si>
    <t xml:space="preserve">Fuente </t>
  </si>
  <si>
    <t>Variación Nominal 2025-2026</t>
  </si>
  <si>
    <t>Variación Real 2025-2026</t>
  </si>
  <si>
    <t>Apropiación Vigente ($corrientes)</t>
  </si>
  <si>
    <t>Apropiación Vigente ($ constantes 2025)</t>
  </si>
  <si>
    <t xml:space="preserve">Part </t>
  </si>
  <si>
    <t>Apropiación Proyecto de Ley</t>
  </si>
  <si>
    <t>Part</t>
  </si>
  <si>
    <t>PNG Dentro Del RSS</t>
  </si>
  <si>
    <t>Fondo de Reparación</t>
  </si>
  <si>
    <t xml:space="preserve">  Total General  </t>
  </si>
  <si>
    <t>Fuente: MHCP-DNP según la información reportada por las entidades ejecutoras. Datos actualizados para 2025 con corte a junio de 2025 y para 2026 con corte a julio de 2025.</t>
  </si>
  <si>
    <t>Nota: La fuente "Fondo de Reparación" hace parte del rubro de funcionamiento de la Unidad para las Víctimas. Con el fin de visibilizar dicha cuenta, se presenta de manera separada en esta tabla.</t>
  </si>
  <si>
    <t>Cuadro 4.5.2 Recursos Víctimas desagregados por derechos 2025 y 2026
Miles de millones de pesos</t>
  </si>
  <si>
    <t>Derecho</t>
  </si>
  <si>
    <t>2025 (Víctimas)</t>
  </si>
  <si>
    <t>2026 (victimas)</t>
  </si>
  <si>
    <t>Apropiación Vigente ($ corrientes)</t>
  </si>
  <si>
    <t>Subsistencia Mínima</t>
  </si>
  <si>
    <t>Indemnización</t>
  </si>
  <si>
    <t>Vida, Seguridad, Libertad e Integridad</t>
  </si>
  <si>
    <t>Restitución</t>
  </si>
  <si>
    <t>Coordinación Nacional</t>
  </si>
  <si>
    <t>Orientación y Comunicación</t>
  </si>
  <si>
    <t>Retorno y Reubicación</t>
  </si>
  <si>
    <t>Reparación Colectiva</t>
  </si>
  <si>
    <t>Generación de Ingresos</t>
  </si>
  <si>
    <t>Alimentación</t>
  </si>
  <si>
    <t>Reunificación Familiar</t>
  </si>
  <si>
    <t>Satisfacción</t>
  </si>
  <si>
    <t>Coordinación Nación Territorio</t>
  </si>
  <si>
    <t>Sistemas de Información</t>
  </si>
  <si>
    <t xml:space="preserve">                           - </t>
  </si>
  <si>
    <t>Empleo</t>
  </si>
  <si>
    <t>Garantías de No Repetición</t>
  </si>
  <si>
    <t>Rehabilitación</t>
  </si>
  <si>
    <t>Identificación</t>
  </si>
  <si>
    <t>Participación</t>
  </si>
  <si>
    <t xml:space="preserve"> Total General </t>
  </si>
  <si>
    <t>Fuente: MHCP-DNP. Datos actualizados para 2025 con corte a junio de 2025 y para 2026 Proyecto, según información reportada por las entidades ejecutoras.</t>
  </si>
  <si>
    <t>Nota: La base de información presupuestal histórica por derechos ha sido sujeta de reclasificaciones como resultado ejercicios de análisis de gasto</t>
  </si>
  <si>
    <t>Cuadro 4.5.3 Recursos Víctimas Entidades Ejecutoras del Presupuesto 2025 – 2026
Miles de millones de pesos</t>
  </si>
  <si>
    <t xml:space="preserve">Entidades  </t>
  </si>
  <si>
    <t xml:space="preserve">  Apropiación Vigente ($ corrientes)  </t>
  </si>
  <si>
    <t xml:space="preserve">  Apropiación Vigente ($ constantes 2025)  </t>
  </si>
  <si>
    <t xml:space="preserve"> Part</t>
  </si>
  <si>
    <t xml:space="preserve">  Apropiación Proyecto de Ley   </t>
  </si>
  <si>
    <t xml:space="preserve"> Part </t>
  </si>
  <si>
    <t>Entidades Territoriales</t>
  </si>
  <si>
    <t>Fondo Nacional de Vivienda – Fonvivienda</t>
  </si>
  <si>
    <t>Fiscalía General de la Nación - Gestión General</t>
  </si>
  <si>
    <t>Unidad Nacional De Protección - UNP</t>
  </si>
  <si>
    <t>Servicio Nacional De Aprendizaje (Sena)</t>
  </si>
  <si>
    <t>Centro De Memoria Histórica</t>
  </si>
  <si>
    <t>Unidad Administrativa Especial De Alimentación Escolar</t>
  </si>
  <si>
    <t>Agencia De Desarrollo Rural - ADR</t>
  </si>
  <si>
    <t>Ministerio De Salud y Protección Social - Gestión General</t>
  </si>
  <si>
    <t>Ministerio Del Interior - Gestión General</t>
  </si>
  <si>
    <t>Procuraduría General de la Nación - Gestión General</t>
  </si>
  <si>
    <t>Presidencia de la República - Gestión General</t>
  </si>
  <si>
    <t>Ministerio de Justicia y del Derecho - Gestión General</t>
  </si>
  <si>
    <t>Policía Nacional - Gestión General</t>
  </si>
  <si>
    <t>Ministerio de Cultura - Gestión General</t>
  </si>
  <si>
    <t>Departamento Nacional de Planeación</t>
  </si>
  <si>
    <t>Registraduría Nacional del Estado Civil</t>
  </si>
  <si>
    <t xml:space="preserve">Cuadro 4.5.4 Recursos Víctimas CONPES 4031 vs Apropiación 2022-2026 y proyectado 2026 por tipo de gasto
Miles de millones de pesos </t>
  </si>
  <si>
    <t>Tipo de gasto</t>
  </si>
  <si>
    <t>Período (2022 a 2031)</t>
  </si>
  <si>
    <t>2022-2026</t>
  </si>
  <si>
    <t>Avance</t>
  </si>
  <si>
    <t>PNG dentro del RSS</t>
  </si>
  <si>
    <t>Fuente: MHCP-DNP CONPES 4031 de 2021, apropiación con corte a junio de 2025 y proyecciones de 2026 con corte a julio de 2025, según información reportada por las entidades ejecutoras.</t>
  </si>
  <si>
    <t>Cuadro 4.5.5 Recursos Víctimas CONPES 4031 vs Apropiación 2022-2026 por medida y derecho
Miles de millones de pesos</t>
  </si>
  <si>
    <t>Medida/ Derecho</t>
  </si>
  <si>
    <t>Part %</t>
  </si>
  <si>
    <t>% Avance</t>
  </si>
  <si>
    <t>Asistencia</t>
  </si>
  <si>
    <t>Atención</t>
  </si>
  <si>
    <t>Transversal / orientación y comunicación</t>
  </si>
  <si>
    <t>Ejes transversales</t>
  </si>
  <si>
    <t>Prevención y Protección</t>
  </si>
  <si>
    <t>Reparación</t>
  </si>
  <si>
    <t>Fuente: MHCP-DNP CONPES 4031 de 2021, apropiación con corte a junio de 2025 y proyecciones de 2026 , según información reportada por las entidades ejecutoras.</t>
  </si>
  <si>
    <t>Cuadro 4.4.1 Recursos asignados por Categoría y Entidad en el Trazador para la Equidad de la Mujer</t>
  </si>
  <si>
    <t>Cuadro 4.4.3 Recursos Asignados por punto y entidad del Trazador Construcción de Paz</t>
  </si>
  <si>
    <t>Cuadro 4.4.4 Listado de proyectos de inversión identificados con el Trazador “Construcción de Paz PGN 2026”</t>
  </si>
  <si>
    <t>Cuadro 4.5.1 Recursos Víctimas por Fuente 2025 – 2026</t>
  </si>
  <si>
    <t>Cuadro 4.5.2 Recursos Víctimas desagregados por derechos 2025 y 2026</t>
  </si>
  <si>
    <t>Cuadro 4.5.3 Recursos Víctimas Entidades Ejecutoras del Presupuesto 2025 – 2026</t>
  </si>
  <si>
    <t>Cuadro 4.5.4 Recursos Víctimas CONPES 4031 vs Apropiación 2022-2026 y proyectado 2026 por tipo de gasto</t>
  </si>
  <si>
    <t>Cuadro 4.5.5 Recursos Víctimas CONPES 4031 vs Apropiación 2022-2026 por medida y derecho</t>
  </si>
  <si>
    <t>Cuadro 4.4.6 Recursos Asignados Trazador de Grupos Étnicos</t>
  </si>
  <si>
    <t xml:space="preserve"> Grupo Étnico</t>
  </si>
  <si>
    <t>1. Pueblos y Comunidades Indígenas</t>
  </si>
  <si>
    <t>2. Comunidades Negras, Afrocolombianas, Raizales y Palenqueros</t>
  </si>
  <si>
    <t>3. Pueblo Rrom</t>
  </si>
  <si>
    <t>Cuadro 4.4.7 Recursos Asignados por entidad de Trazadorde Pueblos y Comunidades Indígenas. Miles millonesde pesos</t>
  </si>
  <si>
    <t>Agenciade Desarrollo Rural -ADR</t>
  </si>
  <si>
    <t>Agencia Nacionalde Tierras</t>
  </si>
  <si>
    <t xml:space="preserve">Agencia Para la Reincorporación y la Normalización -ARN </t>
  </si>
  <si>
    <t>Contraloria Generalde la Republica</t>
  </si>
  <si>
    <t>Corporacion Nacional Para la Reconstruccionde la Cuenca de Rio Paez y Zonas Aledanas Nasa Ki We</t>
  </si>
  <si>
    <t>Departamento Administrativode la Presidenciade la Republica</t>
  </si>
  <si>
    <t>Departamento Administrativo Nacionalde Estadistica</t>
  </si>
  <si>
    <t>Departamento Nacionalde Planeacion - Gestion General</t>
  </si>
  <si>
    <t>Escuela Superiorde Administracion Publica (ESAP)</t>
  </si>
  <si>
    <t>Fondo Nacionalde Vivienda - Fonvivienda</t>
  </si>
  <si>
    <t>Fondo Rotatoriode la Registraduria</t>
  </si>
  <si>
    <t>Fondo Únicode Tecnologíasde la Información y Las Comunicaciones</t>
  </si>
  <si>
    <t>Instituto Colombianode Antropologia E Historia</t>
  </si>
  <si>
    <t>Instituto Colombianode Bienestar Familiar - ICBF</t>
  </si>
  <si>
    <t>Institutode Planificacion y Promocionde Soluciones  Energeticas Para Las Zonas No Interconectadas -IPSE-</t>
  </si>
  <si>
    <t>Ministerio de Ambiente y Desarrollo Sostenible - Gestión General</t>
  </si>
  <si>
    <t>Ministerio de Hacienda y Crédito Publico</t>
  </si>
  <si>
    <t>Ministerio de Justicia y de Derecho</t>
  </si>
  <si>
    <t>Ministerio de Interior</t>
  </si>
  <si>
    <t>Sgp-Aesgpri</t>
  </si>
  <si>
    <t>Sgp-APSB</t>
  </si>
  <si>
    <t>Sgp-Educación</t>
  </si>
  <si>
    <t>Sgp-Salud</t>
  </si>
  <si>
    <t>U.A.E.de Organizaciones Solidarias</t>
  </si>
  <si>
    <t>Unidad de Búsqueda de Personas Dadas Por Desaparecidas en el Contexto y en Razón de Conflicto Armado UBPD</t>
  </si>
  <si>
    <t>Fuente: MHCP-DNP según la información reportada por las entidades ejecutoras. Datos actualizados para 2025 con corte a juniode 2025 y para 2026 con corte a juliode 2025.</t>
  </si>
  <si>
    <t>Cuadro 4.4.8 Recursos Asignados por entidad del Trazador Comunidades Negras, Afrocolombianos, Raizales y Palenqueros</t>
  </si>
  <si>
    <t>Agencia  de Desarrollo Rural - ADR</t>
  </si>
  <si>
    <t>Agencia Nacional  de Tierras- ANT</t>
  </si>
  <si>
    <t>Agencia Para la Reincorporación y   la Normalización</t>
  </si>
  <si>
    <t>Agencia Para la Reincorporación y   la Normalización - ARN</t>
  </si>
  <si>
    <t>Autoridad Nacional  de Acuicultura y   Pesca -AUNAP</t>
  </si>
  <si>
    <t>Centro  de Memoria Histórica</t>
  </si>
  <si>
    <t>Contraloría General  de la Republica</t>
  </si>
  <si>
    <t>Departamento Administrativo  de la Presidencia  de la Republica</t>
  </si>
  <si>
    <t>Departamento Administrativo Nacional  de Estadística</t>
  </si>
  <si>
    <t>Departamento Administrativo Nacional  de Estadística (DANE) - Gestión General</t>
  </si>
  <si>
    <t>Departamento Nacional  de Planeación - Gestión General</t>
  </si>
  <si>
    <t>Escuela Superior  de Administración Publica (ESAP)</t>
  </si>
  <si>
    <t>Fondo Nacional  de Vivienda - Fonvivienda</t>
  </si>
  <si>
    <t>Fondo Único  de Tecnologías  de la Información y   Las Comunicaciones</t>
  </si>
  <si>
    <t>Instituto Colombiano  de Bienestar Familiar - ICBF</t>
  </si>
  <si>
    <t>Instituto Nacional  de Vías</t>
  </si>
  <si>
    <t>Ministerio  de Agricultura y   Desarrollo Rural</t>
  </si>
  <si>
    <t>Ministerio  de Comercio, Industria y   Turismo</t>
  </si>
  <si>
    <t>Ministerio  de Hacienda y   Crédito Publico</t>
  </si>
  <si>
    <t>Ministerio  de Igualdad y   Equidad</t>
  </si>
  <si>
    <t>Ministerio  de Justicia y   Del Derecho - Gestión General</t>
  </si>
  <si>
    <t>Ministerio  de la Cultura</t>
  </si>
  <si>
    <t>Ministerio  de Las Culturas, Las Artes y   Los Saberes</t>
  </si>
  <si>
    <t>Ministerio  de Minas y   Energía - Gestión General</t>
  </si>
  <si>
    <t>Ministerio  de Salud y   Protección Social</t>
  </si>
  <si>
    <t>Ministerio  de Salud y   Protección Social - Gestión General</t>
  </si>
  <si>
    <t>Ministerio  de Transporte</t>
  </si>
  <si>
    <t>Ministerio  de Vivienda, Ciudad y   Territorio - Gestión General</t>
  </si>
  <si>
    <t>Presidencia  de la Republica - Gestión General</t>
  </si>
  <si>
    <t>Servicio Nacional  de Aprendizaje (Sena)</t>
  </si>
  <si>
    <t>Sgp-Apsb</t>
  </si>
  <si>
    <t>U.A.E.  de Organizaciones Solidarias</t>
  </si>
  <si>
    <t>Unidad Administrativa Especial  de Alimentación Escolar</t>
  </si>
  <si>
    <t>Unidad Administrativa Especial  de Organizaciones Solidarias</t>
  </si>
  <si>
    <t>Unidad Administrativa Especial Del Servicio Publico  de Empleo</t>
  </si>
  <si>
    <t>Unidad  de Atención y   Reparación Integral A Las Víctimas</t>
  </si>
  <si>
    <t>Unidad  de Búsqueda  de Personas Dadas Por Desaparecidas En El Contexto y   En Razón Del Conflicto Armado UBPD</t>
  </si>
  <si>
    <t>Unidad Nacional  de Protección</t>
  </si>
  <si>
    <t xml:space="preserve">Fuente: MHCP-DNP según la información reportada por las entidades ejecutoras. Datos actualizados para 2025 con corte a junio de 2025 y para 2026 con corte a julio de 2025.
</t>
  </si>
  <si>
    <t xml:space="preserve">Cuadro 4.4.9 Recursos Asignados por entidad del Trazador Pueblo Rrom Miles de millones de pesos </t>
  </si>
  <si>
    <t>Departamento Administrativo para  la Prosperidad Social - Gestión General</t>
  </si>
  <si>
    <t>Jurisdicción Especial para  la Paz - Gestión General</t>
  </si>
  <si>
    <t>Ministerio de Educación Nacional</t>
  </si>
  <si>
    <t>Ministerio de Justicia y Del Derecho - Gestión General</t>
  </si>
  <si>
    <t>Unidad de Búsqueda de Personas Dadas Por Desaparecidas En El Contexto y En Razón Del Conflicto Armado UBPD</t>
  </si>
  <si>
    <t>Cuadro 4.4.10 Listado de proyectos de inversión identificados con el Trazador “Pueblos y Comunidades Indígenas”</t>
  </si>
  <si>
    <t xml:space="preserve">Agencia de Desarrollo Rural </t>
  </si>
  <si>
    <t>Apoyo Para la Estructuración y Cofinanciación de Proyectos Integrales de Desarrollo Agropecuario y Rural A Nivel Nacional</t>
  </si>
  <si>
    <t>Fortalecimiento de la Gestión y Apropiación del Conocimiento Técnico de Los Procesos Productivos Agropecuarios y Rurales, En Los Productores y las Asociaciones U Organizaciones de Productores A Nivel Nacional</t>
  </si>
  <si>
    <t>Implementación de Estrategias de Fortalecimiento y Apoyo Comercial Para Organizaciones Rurales A Nivel Nacional</t>
  </si>
  <si>
    <t>Implementación del Fondo Nacional de Adecuación de Tierras - FONAT A Nivel Nacional</t>
  </si>
  <si>
    <t>Incremento del Acceso de Los Productores Rurales A Procesos de Acción Colectiva de Desarrollo Productivo Rural Nacional</t>
  </si>
  <si>
    <t xml:space="preserve">Agencia Nacional de Tierras </t>
  </si>
  <si>
    <t>Fortalecimiento de la Materialización de Los derechos Territoriales de Los Pueblos y Comunidades Indígenas Nacional</t>
  </si>
  <si>
    <t xml:space="preserve">Agencia Para la Reincorporación y la Normalización </t>
  </si>
  <si>
    <t>Fortalecimiento de la Reincorporación de Los Exintegrantes de las Farc-EP Nacional</t>
  </si>
  <si>
    <t>Fortalecimiento de Procesos de Memoria Histórica A Nivel Nacional</t>
  </si>
  <si>
    <t>Corporación Nacional Para la Reconstrucción de la Cuenca del Rio Páez y Zonas Aledañas Nasa Ki We</t>
  </si>
  <si>
    <t>Implementación de Acciones de Intervención Para la Cobertura de las Necesidades Básicas de la Población de Los Municipios de la Jurisdicción de la Corporación Nasa Kiwi, En Los Departamentos de Cauca, Huila</t>
  </si>
  <si>
    <t>Departamento Administrativo Nacional de Estadística (DANE) - Gestión General</t>
  </si>
  <si>
    <t>Fortalecimiento de la Producción de Información Estadística Analizada Nacional</t>
  </si>
  <si>
    <t>Producción de Información Estructural.  Nacional</t>
  </si>
  <si>
    <t>Implementación de Estrategia Integral de Mejoramiento de Capacidades y Oportunidades de la Alimentación, Generación de Ingresos y Promoción de la Integridad Étnica de Comunidades Étnicas Nacional</t>
  </si>
  <si>
    <t>Implementación de la Estrategia "Hambre Cero" Para Apoyar la Accesibilidad A Los Alimentos de la Población En Situación de Pobreza, Extrema Pobreza y Vulnerabilidad – FIP Nacional</t>
  </si>
  <si>
    <t>Implementación de Transferencias Monetarias Para Población En Situación de Pobreza O Vulnerabilidad A Nivel   Nacional</t>
  </si>
  <si>
    <t>Implementación de Unidades Productivas de Autoconsumo Para Población Pobre y Vulnerable Nacional</t>
  </si>
  <si>
    <t>Fortalecimiento del Ciclo de las Políticas Públicas Sectoriales E Intersectoriales Para El Desarrollo Nacional</t>
  </si>
  <si>
    <t>Fortalecimiento del Sistema de Gestión de la Inversión Publica A Nivel Territorial y  Nacional</t>
  </si>
  <si>
    <t>Mejoramiento de Los Resultados de la Gestión Publica Territorial A Nivel   Nacional</t>
  </si>
  <si>
    <t xml:space="preserve">Escuela Superior de Administración Publica </t>
  </si>
  <si>
    <t>Fortalecimiento de la Capacidad Institucional Para El Aseguramiento de la Calidad Académica de Los Programas de Pregrado y Posgrado de la ESAP   Nacional</t>
  </si>
  <si>
    <t>Fortalecimiento y Apoyo A la Gestión de las Entidades Estatales, la Capacitación y Los Procesos de Selección Nacional</t>
  </si>
  <si>
    <t>Fortalecimiento de Jornadas de Registro Civil E Identificación Dirigidas A la Población En Condición de Vulnerabilidad y Víctimas del Conflicto Armado. Nacional</t>
  </si>
  <si>
    <t>Ampliación del Acceso A la Oferta Institucional del Sector Tic Para Los Grupos de Interés y Entidades Territoriales A Nivel Nacional</t>
  </si>
  <si>
    <t>Apoyo Para El Fomento de Iniciativas Tic Que Impulsen la Implementación de la Política Pública de Comunicaciones de y Para Los Pueblos Indígenas Con la MPC A Nivel Nacional</t>
  </si>
  <si>
    <t>Implementación Soluciones de Acceso Comunitario A las Tecnologías de la Información y las Comunicaciones Nacional</t>
  </si>
  <si>
    <t>Instituto Colombiano de Antropología E Historia</t>
  </si>
  <si>
    <t>Fortalecimiento de las Capacidades Para la Producción de Conocimiento En las Áreas de Antropología, Arqueología E Historia, así Como la Gestión Integral del Patrimonio Arqueológico y la Apropiación Social A Nivel  Nacional</t>
  </si>
  <si>
    <t xml:space="preserve">Instituto Colombiano de Bienestar Familiar </t>
  </si>
  <si>
    <t>Contribución Con Acciones de Promoción y Prevención En El Componente de Alimentación y Nutrición Para la Población Colombiana A Nivel Nacional</t>
  </si>
  <si>
    <t>Fortalecimiento de Capacidades Individuales, Familiares E Institucionales Para Prevenir y Atender la Materialización del Riesgo, la Amenaza y/o Vulneración de Los derechos de Los Niñas, Niños Adolescentes y Jóvenes Nacional</t>
  </si>
  <si>
    <t>Fortalecimiento de Capacidades y Disposición de Condiciones y Oportunidades Que Promuevan El Desarrollo Integral de las Niñas, Niños, Adolescentes, Familias y Comunidades A Nivel Nacional</t>
  </si>
  <si>
    <t>Instituto de Planificación y Promoción de Soluciones Energéticas Para las Zonas No Interconectadas -IPSE-</t>
  </si>
  <si>
    <t>Formulación E Implementación de Soluciones Energéticas Sostenibles, Con Énfasis En Fuentes No Convencionales de Energía Renovable En El Territorio Nacional</t>
  </si>
  <si>
    <t>Mejoramiento, Mantenimiento y Rehabilitación de Caminos Comunitarios de la Paz Total.  Nacional</t>
  </si>
  <si>
    <t xml:space="preserve">Fortalecimiento de las Medidas de Prevención (Prevención y Protección) A Los Titulares de derecho de la JEP A Nivel Nacional </t>
  </si>
  <si>
    <t xml:space="preserve">Fortalecimiento de la Investigación y Acusación y El Ejercicio de la Acción Penal de la UIA de la JEP A Nivel Nacional </t>
  </si>
  <si>
    <t>Fortalecimiento de las Herramientas y Estrategias Con Enfoques Diferenciales Para la Participación Efectiva En la Justicia Transicional y Restaurativa.  Nacional</t>
  </si>
  <si>
    <t>Fortalecimiento de las Competencias Institucionales Para la Formulación, Seguimiento y Evaluación de la Política de Desarrollo Rural Integral Vinculando A Comunidades Campesinas, Étnicas y demás Actores Rurales A Nivel Nacional</t>
  </si>
  <si>
    <t>Servicio Financiero y Gestión del Riesgo Para El Sector Agropecuario y Rural Sostenible, la Agroindustrialización y la Producción Agroalimentaria Nacional</t>
  </si>
  <si>
    <t>Apoyo Para El Acceso A Los Mercados de las Unidades Productivas de la Población Víctima del Conflicto Armado Nacional</t>
  </si>
  <si>
    <t>Aprovechamiento del Potencial de Atracción de Inversión Extranjera Directa (IED) del País Nacional</t>
  </si>
  <si>
    <t>Conservación y Uso Sostenible de la Biodiversidad En El Territorio Nacional</t>
  </si>
  <si>
    <t>Incremento de la CTI Al Desarrollo Social, Económico, Ambiental, y Sostenible A Nivel Nacional</t>
  </si>
  <si>
    <t>Ministerio de Justicia y del derecho - Gestión General</t>
  </si>
  <si>
    <t>Humanización de la Política Criminal y Penitenciaria A Nivel Nacional</t>
  </si>
  <si>
    <t>Implementación de Estrategias de Promoción de Justicias Propias y Garantía del Pluralismo Jurídico A Nivel Nacional</t>
  </si>
  <si>
    <t>Mejoramiento del Acceso A la Justicia A Través de Los Sistemas Locales de Justicia y de Los Modelos de Atención del Programa Nacional de Casas de Justicia y Convivencia Ciudadana A Nivel Nacional</t>
  </si>
  <si>
    <t>Construcción, Adecuación y Mantenimiento de Infraestructuras Culturales A Nivel   Nacional</t>
  </si>
  <si>
    <t>Desarrollo de Políticas Públicas Culturales Para la Implementación del Enfoque Diferencial Étnico, y Territorial Para El Fortalecimiento y Protección de Los derechos Culturales de Los Grupos Étnicos y Poblaciones    Nacional</t>
  </si>
  <si>
    <t>Diseño y Realización del Portafolio de las Convocatorias del Programa Nacional de Estímulos A Nivel Nacional</t>
  </si>
  <si>
    <t>Fortalecimiento de Estrategias Para la Estructuración E Implementación de Proyectos de Economía Popular En El Sector de las Culturas, Los Artes y Los Saberes A Nivel   Nacional</t>
  </si>
  <si>
    <t>Fortalecimiento de las Condiciones Necesarias Para El Desarrollo Integral de las Expresiones Artísticas y Culturales En El Territorio Nacional</t>
  </si>
  <si>
    <t>Recuperación, Fortalecimiento, Salvaguardar El Patrimonio y Los Museos Para la Apropiación Social A Nivel Nacional</t>
  </si>
  <si>
    <t>Ampliación de la Cobertura del Servicio de Energía Eléctrica En las Zonas No Interconectadas – ZNI En El Territorio   Nacional</t>
  </si>
  <si>
    <t>Fortalecimiento de la Gestión Ambiental del Sector Minero Energético Frente A las Necesidades de Los Territorios A Nivel Nacional</t>
  </si>
  <si>
    <t>Fortalecimiento de la Gestión Institucional Para la Implementación de Acciones Tendientes A Permitir El Acceso A la Legalidad de la Pequeña Minería En El Territorio Nacional</t>
  </si>
  <si>
    <t>Fortalecimiento del Relacionamiento Territorial Para la Creación de Valor Compartido En El Sector Minero Energético Nacional</t>
  </si>
  <si>
    <t>Generación de Valor Agregado En Los Minerales y/o Materiales Extraídos Por Los Mineros de Subsistencia En El Territorio Nacional</t>
  </si>
  <si>
    <t>Implementación de Sala de Monitoreo Especializada En Los Fenómenos Asociados Al Aprovechamiento de Minerales Con Enfoque Socioambiental Nacional</t>
  </si>
  <si>
    <t>Ministerio de Salud y Protección Social - Gestión General</t>
  </si>
  <si>
    <t>Ampliación Gradual y Continua de la Capacidad Instalada En la Infraestructura y Dotación Hospitalaria Para Mejorar El Acceso A Los Servicios de Salud Nacional</t>
  </si>
  <si>
    <t>Fortalecimiento del Sistema de Protección Social Para la Garantía del derecho A la Salud A Nivel Nacional</t>
  </si>
  <si>
    <t>Incorporación del Enfoque Diferencial Para El Goce Efectivo del derecho A la Salud y la Promoción Social, Que Potencien la Seguridad Humana y Oportunidades de Bienestar Para las Poblaciones En Condición de Vulnerabilidad.  Nacional</t>
  </si>
  <si>
    <t>Incremento de las Acciones de Promoción de la Salud y Prevención de la Enfermedad En la Población del Territorio   Nacional</t>
  </si>
  <si>
    <t>Fortalecimiento A la Gestión Comunitaria E Implementación Esquemas Diferenciales y Medios Alternos En Acceso A Agua y Saneamiento Básico A Nivel Nacional.  Nacional</t>
  </si>
  <si>
    <t>Incremento del Acceso Al Agua y del Saneamiento Básico Para la Sostenibilidad y la Equidad Territorial A Nivel   Nacional</t>
  </si>
  <si>
    <t>Ministerio del deporte - Gestión General</t>
  </si>
  <si>
    <t>Apoyo de la Infraestructura deportiva, Recreativa y de Alta Competencia En Colombia.  Nacional</t>
  </si>
  <si>
    <t>Fortalecimiento Fomento y Promoción de la Práctica deportiva, Recreativa y de Actividad Física En Colombia Nacional</t>
  </si>
  <si>
    <t>Ministerio del Interior - Gestión General</t>
  </si>
  <si>
    <t>Fortalecimiento de la Participación de las Mujeres Indígenas En Espacios de Diálogo A Nivel   Nacional</t>
  </si>
  <si>
    <t>Fortalecimiento de Los Mecanismos de Protección de la Guardia Indígena En El Territorio Nacional</t>
  </si>
  <si>
    <t>Fortalecimiento de Los Procesos de Gobierno Propio de las Comunidades Indígenas En El Departamento del Cauca</t>
  </si>
  <si>
    <t>Fortalecimiento de Los Sistemas de Gobierno Propio de Los Pueblos y Comunidades Indígenas de Los Pastos y Quillacingas del Departamento de   Nariño</t>
  </si>
  <si>
    <t>Fortalecimiento de Los Sistemas de Gobierno Propio y En Los Procesos Organizativos de Los Pueblos y Comunidades Indígenas A Nivel   Nacional</t>
  </si>
  <si>
    <t>Divulgación de Los derechos Fundamentales del Trabajo En la Aplicación del Trabajo decente En El Territorio A Nivel Nacional</t>
  </si>
  <si>
    <t>Fortalecimiento de la Gestión Institucional y Buen Gobierno del Ministerio de Educación   Nacional</t>
  </si>
  <si>
    <t>Fortalecimiento de las Capacidades Territoriales Para la Gestión Educativa Con Énfasis En Zonas Rurales Nacional</t>
  </si>
  <si>
    <t>Fortalecimiento de las Capacidades y Condiciones de Bienestar Que Dignifiquen la labor Docente En Educación Inicial, Preescolar, Básica y Media.   Nacional</t>
  </si>
  <si>
    <t>Fortalecimiento de Los Procesos de Fomento de Educación Superior Para Mejorar las Condiciones Institucionales Que Garanticen Equidad En El Acceso, Permanencia y Pertinencia En la Educación Superior Nacional</t>
  </si>
  <si>
    <t>Implementación de la Política de Gratuidad y Estrategias Para la Financiación del Acceso, la Permanencia y la Graduación de Los Estudiantes En la Educación Superior Nacional</t>
  </si>
  <si>
    <t>Mejoramiento Integral de las Condiciones de Calidad de las Instituciones de Educación Superior Públicas Nacional</t>
  </si>
  <si>
    <t>Transformación de la Educación Inicial, Preescolar, Básica y Media Con Enfoque Integral Para la Reducción de desigualdades y Construcción de la Paz Nacional</t>
  </si>
  <si>
    <t>Consolidación de la Acción Integral Contra Minas Antipersonal A Nivel Nacional</t>
  </si>
  <si>
    <t>Fortalecimiento de las Entidades de la Rama Ejecutiva Para Diseñar, Implementar y Evaluar Una Cultura de Respeto y Garantía En Materia de derechos Humanos y derecho Internacional Humanitario.  Nacional</t>
  </si>
  <si>
    <t>Servicio Nacional de Aprendizaje</t>
  </si>
  <si>
    <t>Fortalecimiento de la Prestación del Servicio de Formación Profesional y El Reconocimiento de Saberes Previos Con Énfasis En Poblaciones Campesinas y Populares En Colombia   Nacional</t>
  </si>
  <si>
    <t>Ampliación del Programa de Alimentación Escolar A Nivel Nacional</t>
  </si>
  <si>
    <t>Unidad Administrativa Especial de Gestión de Restitución de Tierras despojadas</t>
  </si>
  <si>
    <t>Implementación de la Ruta de Restitución Integral de Los derechos Territoriales de las Comunidades y Pueblos Étnicos A Nivel Nacional</t>
  </si>
  <si>
    <t>Construcción Aeropuerto En la Alta Guajira   Uribia</t>
  </si>
  <si>
    <t>Desarrollo de Asociatividad Solidaria Para la Paz A Nivel Nacional</t>
  </si>
  <si>
    <t>Fortalecimiento Institucional del Servicio A la Ciudadanía y de Acciones Para la Participación democrática de la Población Migrante y Comunidades de Acogida A Nivel   Nacional</t>
  </si>
  <si>
    <t>Fortalecimiento de las Medidas de Prevención y Asistencia Para la Población Victima A Nivel Nacional</t>
  </si>
  <si>
    <t xml:space="preserve">Fortalecimiento de Los Canales de Atención y Orientación A las Víctimas del Conflicto Armado A Nivel Nacional </t>
  </si>
  <si>
    <t>Fortalecimiento En la Implementación de la Política Pública de Atención, Asistencia y Reparación Integral de las Víctimas Pertenecientes A Los Pueblos y Comunidades Étnicas A Nivel Nacional</t>
  </si>
  <si>
    <t>Mejoramiento de la Información del Registro Único de Victimas   Nacional</t>
  </si>
  <si>
    <t>Unidad de Búsqueda de Personas Dadas Por desaparecidas En El Contexto y En Razón del Conflicto Armado UBPD</t>
  </si>
  <si>
    <t>Incremento de la Investigación Aplicada, Participativa y Territorial Para Dar Respuestas Efectivas y Oportunas A las Personas y Familias Que Buscan A Personas Dadas Por desaparecidas En Contexto y debido Al Conflicto Armado A Nivel Nacional</t>
  </si>
  <si>
    <t>Cuadro 4.4.11 Listado de proyectos de inversión identificados con el Trazador “Comunidades Negras, Afrocolombianas, Raizales y Palenqueras”</t>
  </si>
  <si>
    <t>Apoyo Para la Estructuración y Cofinanciación de Proyectos Integrales de desarrollo Agropecuario y Rural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</si>
  <si>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</si>
  <si>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</si>
  <si>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 Materialización de derechos Territoriales de las Comunidades Negras, Afrocolombianas, Raizales y Palenqueras A Nivel  Nacional</t>
  </si>
  <si>
    <t xml:space="preserve">Autoridad Nacional de Acuicultura y Pesca </t>
  </si>
  <si>
    <t>Aprovechamiento Productivo y Sostenible de la Pesca y la Acuicultura A Nivel  Nacional</t>
  </si>
  <si>
    <t>Fortalecimiento de Procesos de Memoria Histórica A Nivel  Nacional</t>
  </si>
  <si>
    <t>Implementación de las Acciones de Memoria Histórica y Medidas de Reparación Simbólica  Nacional</t>
  </si>
  <si>
    <t>Fortalecimiento de la Producción de Información Estadística Analizada  Nacional</t>
  </si>
  <si>
    <t>Fortalecimiento de Capacidades Para El  desarrollo de la Infraestructura Social y Hábitat Para la Paz Total A Nivel Nacional - FIP  Nacional</t>
  </si>
  <si>
    <t>Implementación de Estrategia Integral de Mejoramiento de Capacidades y Oportunidades de la Alimentación, Generación de Ingresos y Promoción de la Integridad Étnica de Comunidades Étnicas  Nacional</t>
  </si>
  <si>
    <t>Implementación de la Estrategia "Hambre Cero" Para Apoyar la Accesibilidad A Los Alimentos de la Población En Situación de Pobreza, Extrema Pobreza y Vulnerabilidad - FIP Nacional</t>
  </si>
  <si>
    <t>Implementación de Unidades Productivas de Autoconsumo Para Población Pobre y Vulnerable  Nacional</t>
  </si>
  <si>
    <t>Fortalecimiento de la Capacidad Institucional Para El Aseguramiento de la Calidad Academica de Los Programas de Pregrado y Posgrado de la ESAP   Nacional</t>
  </si>
  <si>
    <t>Fortalecimiento y Apoyo A la Gestión de las Entidades Estatales, la Capacitación y Los Procesos de Selección  Nacional</t>
  </si>
  <si>
    <t>Subsidio Familiar de Vivienda  Nacional</t>
  </si>
  <si>
    <t>Ampliación del Acceso A la Oferta Institucional del Sector Tic Para Los Grupos de Interés y Entidades Territoriales A Nivel  Nacional</t>
  </si>
  <si>
    <t>Implementación Soluciones de Acceso Comunitario A las Tecnologías de la Información y las Comunicaciones  Nacional</t>
  </si>
  <si>
    <t xml:space="preserve">Instituto Colombiano de Bienestar Familiar - </t>
  </si>
  <si>
    <t>Fortalecimiento de Capacidades Individuales, Familiares E Institucionales Para Prevenir y Atender la Materialización del Riesgo, la Amenaza y/O Vulneración de Los derechos de Los Niñas, Niños Adolescentes y Jóvenes Nacional</t>
  </si>
  <si>
    <t>Fortalecimiento de Capacidades y Disposición de Condiciones y Oportunidades Que Promuevan El desarrollo Integral de las Niñas, Niños, Adolescentes, Familias y Comunidades A Nivel Nacional</t>
  </si>
  <si>
    <t>Construcción, Mejoramiento, Mantenimiento y Operación de la Infraestructura Portuaria Fluvial. Nacional</t>
  </si>
  <si>
    <t xml:space="preserve">Fortalecimiento  de las Medidas de Prevención (Prevención y Protección) A Los Titulares de derecho de la JEP A Nivel Nacional </t>
  </si>
  <si>
    <t>Diseño y Realización del Portafolio de las Convocatorias del Programa Nacional de Estímulos A Nivel  Nacional</t>
  </si>
  <si>
    <t>Recuperación, Fortalecimiento, Salvaguardar  El Patrimonio y Los Museos Para la Apropiación Social A Nivel  Nacional</t>
  </si>
  <si>
    <t>Construcción E Implementación de Estrategias Para El desarrollo de la Actividad Minera de Pequeña Escala Bajo Un Modelo de desarrollo Colaborativo.  Nacional</t>
  </si>
  <si>
    <t>Fortalecimiento de la Gestión Ambiental del Sector Minero Energético Frente A las Necesidades de Los Territorios A Nivel  Nacional</t>
  </si>
  <si>
    <t>Fortalecimiento de la Gestión Institucional Para la Implementación de Acciones Tendientes A Permitir El Acceso A la Legalidad de la Pequeña Minería En El Territorio  Nacional</t>
  </si>
  <si>
    <t>Fortalecimiento del Relacionamiento Territorial Para la Creación de Valor Compartido En El Sector Minero Energético  Nacional</t>
  </si>
  <si>
    <t>Generación de Valor Agregado En Los Minerales y/O Materiales Extraídos Por Los Mineros de Subsistencia En El Territorio  Nacional</t>
  </si>
  <si>
    <t>Ampliación Gradual y Continua de la Capacidad Instalada En la Infraestructura y Dotación Hospitalaria Para Mejorar El Acceso A Los Servicios de Salud  Nacional</t>
  </si>
  <si>
    <t>Ampliación y Mejoramiento de Gestión Integral de Residuos Sólidos En El Territorio  Nacional</t>
  </si>
  <si>
    <t>Fortalecimiento Fomento y Promoción de la Práctica deportiva, Recreativa y de Actividad Física En Colombia  Nacional</t>
  </si>
  <si>
    <t>Fortalecimiento de Gobiernos Propios, Sistemas Organizativos y Autosostenibilidad de las Comunidades Negras, Afrocolombianas, Raizales y Palenqueras A Nivel  Nacional</t>
  </si>
  <si>
    <t>Fortalecimiento de Los Mecanismos Para la Protección y Garantía de Los derechos de las Comunidades Negras, Afrocolombianas, Raizales y Palenqueras, Así Como El Fomento del desarrollo Económico y Social En El Marco de la Implementación de la Ley 70 de 1993 En El Territorio  Nacional</t>
  </si>
  <si>
    <t>Fortalecimiento Territorial Para la Garantía, Promoción y Goce de Los derechos Humanos.   Nacional</t>
  </si>
  <si>
    <t>Implementación de Estrategias Para Dar Cumplimiento y Continuidad A Los Acuerdos derivados de Los Diálogos Sociales Realizados Con las Comunidades Negras y Afrocolombiana Como Aporte A la Construcción de la Paz Total En Los Departamentos de  Cauca, Chocó, Nariño, Valle del Cauca</t>
  </si>
  <si>
    <t>Implementación de Estrategias Para El Fortalecimiento de la Cultura de Paz Estable y Duradera En Los Territorios de Los Pueblos y Comunidades Negras A Nivel     Nacional</t>
  </si>
  <si>
    <t>Divulgación de Los derechos Fundamentales del Trabajo En la Aplicación del Trabajo decente En El Territorio A Nivel  Nacional</t>
  </si>
  <si>
    <t>Implementación de la Política de Gratuidad y Estrategias Para la Financiación del Acceso, la Permanencia y la Graduación de Los Estudiantes En la Educación Superior  Nacional</t>
  </si>
  <si>
    <t>Transformación  de la Educación Inicial, Preescolar, Básica y Media Con Enfoque Integral Para la Reducción de desigualdades y Construcción de la Paz  Nacional</t>
  </si>
  <si>
    <t>Consolidación de la Acción Integral Contra Minas Antipersonal A Nivel  Nacional</t>
  </si>
  <si>
    <t>Fortalecimiento de las Entidades de la Rama Ejecutiva Para Diseñar, Implementar y Evaluar  Una Cultura de Respeto y Garantía En Materia de derechos Humanos y derecho Internacional Humanitario.  Nacional</t>
  </si>
  <si>
    <t>Fortalecimiento En la Articulación Interinstitucional E Intersectorial Para la Formulación E Implementación de Políticas Públicas Que Contribuyen Al Goce Efectivo de Los derechos de Los Sujetos de Especial Protección.  Nacional</t>
  </si>
  <si>
    <t>Servicio de Apoyo Integral Para Emprendedores: desarrollo, Fortalecimiento y Financiación Empresarial A Nivel   Nacional</t>
  </si>
  <si>
    <t>Ampliación del Programa de Alimentación Escolar A Nivel  Nacional</t>
  </si>
  <si>
    <t>desarrollo de Asociatividad Solidaria Para la Paz A Nivel  Nacional</t>
  </si>
  <si>
    <t>Consolidación del Modelo de Inclusión laboral Para El Acceso Al Mercado laboral Formal de las Poblaciones de Difícil Colocación.  Nacional</t>
  </si>
  <si>
    <t>Fortalecimiento de las Medidas de Prevención y Asistencia Para la Población Victima A Nivel  Nacional</t>
  </si>
  <si>
    <t>Fortalecimiento En la Implementación de la Política Pública de Atención, Asistencia y Reparación Integral de las Víctimas Pertenecientes A Los Pueblos y Comunidades Étnicas A Nivel  Nacional</t>
  </si>
  <si>
    <t>Implementación de las Medidas de Reparación En las Victimas del Conflicto Armado A Nivel  Nacional</t>
  </si>
  <si>
    <t>Incremento de la Investigación Aplicada, Participativa y Territorial Para Dar Respuestas Efectivas y Oportunas A las Personas y Familias Que Buscan A Personas Dadas Por desaparecidas En Contexto y En Razón del Conflicto Armado A Nivel  Nacional</t>
  </si>
  <si>
    <t>Fuente: Plataforma Integrada de Inversión Pública PIIP.</t>
  </si>
  <si>
    <t>Cuadro 4.4.12 Listado de proyectos de inversión identificados con el Trazador “Pueblo Rrom”</t>
  </si>
  <si>
    <t>Fortalecimiento De Procesos De Memoria Histórica A Nivel  Nacional</t>
  </si>
  <si>
    <t>Implementación De Las Acciones De Memoria Histórica Y Medidas De Reparación Simbólica  Nacional</t>
  </si>
  <si>
    <t>Departamento Administrativo Para La Prosperidad Social - Gestión General</t>
  </si>
  <si>
    <t>Implementación Del Programa Generación De Ingresos Y Oportunidades Sostenibles Para Las Personas, Familias Y Micronegocios De La Economía Popular, Comunitaria Y Solidaria - Genios De La Economía Popular - Fin  Nacional</t>
  </si>
  <si>
    <t>Departamento Nacional De Planeación - Gestión General</t>
  </si>
  <si>
    <t>Fortalecimiento Del Ciclo De Las Políticas Públicas Sectoriales E Intersectoriales Para El Desarrollo  Nacional</t>
  </si>
  <si>
    <t>Fortalecimiento Del Sistema De Gestión De La Inversión Publica A Nivel Territorial Y  Nacional</t>
  </si>
  <si>
    <t>Fondo Rotatorio De La Registraduría</t>
  </si>
  <si>
    <t>Fortalecimiento De Jornadas De Registro Civil E Identificación Dirigidas A La Población En Condición De Vulnerabilidad Y Víctimas Del Conflicto Armado. APD  Nacional</t>
  </si>
  <si>
    <t>Fondo Único De Tecnologías De La Información Y Las Comunicaciones</t>
  </si>
  <si>
    <t>Ampliación Del Acceso A La Oferta Institucional Del Sector Tic Para Los Grupos De Interés Y Entidades Territoriales A Nivel  Nacional</t>
  </si>
  <si>
    <t xml:space="preserve">Instituto Colombiano De Bienestar Familiar - </t>
  </si>
  <si>
    <t>Fortalecimiento De Capacidades Y Disposición De Condiciones Y Oportunidades Que Promuevan El Desarrollo Integral De Las Niñas, Niños, Adolescentes, Familias Y Comunidades A Nivel  Nacional</t>
  </si>
  <si>
    <t>Fortalecimiento En La Articulación De Agentes E Instancias Del Sistema Nacional De Bienestar Familiar Para La Protección Integral Y La Garantía De Derechos De Las Niñas, Niños, Adolescentes Y Familias A Nivel Territorial Y  Nacional</t>
  </si>
  <si>
    <t>Jurisdicción Especial Para La Paz - Gestión General</t>
  </si>
  <si>
    <t>Fortalecimiento De Las Herramientas Y Estrategias Con Enfoques Diferenciales Para La Participación Efectiva En La Justicia Transicional Y Restaurativa.  Nacional</t>
  </si>
  <si>
    <t>Servicio Financiero Y Gestión Del Riesgo Para El Sector Agropecuario Y Rural Sostenible, La Agroindustrialización Y La Producción Agroalimentaria  Nacional</t>
  </si>
  <si>
    <t>Apoyo Para El Acceso A Los Mercados De Las Unidades Productivas De La Población Víctima Del Conflicto Armado  Nacional</t>
  </si>
  <si>
    <t>Ministerio De Ambiente Y Desarrollo Sostenible - Gestión General</t>
  </si>
  <si>
    <t>Fortalecimiento De Las Capacidades Ciudadanas En Torno A La Participación Y A La Consolidación De Una Ética Ambiental  Nacional</t>
  </si>
  <si>
    <t>Transformación De La Estrategia Para El Desarrollo De Los Negocios Verdes Y Sostenibles, Los Instrumentos Económicos E Incentivos Ambientales   Nacional</t>
  </si>
  <si>
    <t>Ministerio De Justicia Y Del Derecho - Gestión General</t>
  </si>
  <si>
    <t>Implementación De Estrategias De Promoción De Justicias Propias Y Garantía Del Pluralismo Jurídico A Nivel  Nacional</t>
  </si>
  <si>
    <t>Ministerio De Las Culturas, Las Artes Y Los Saberes</t>
  </si>
  <si>
    <t>Construcción, Adecuación Y Mantenimiento De Infraestructuras Culturales A Nivel   Nacional</t>
  </si>
  <si>
    <t>Desarrollo De Políticas Públicas Culturales Para La Implementación Del Enfoque Diferencial Étnico, Y Territorial Para El Fortalecimiento Y Protección De Los Derechos Culturales De Los Grupos Étnicos Y Poblaciones    Nacional</t>
  </si>
  <si>
    <t>Recuperación, Fortalecimiento, Salvaguardar  El Patrimonio Y Los Museos Para La Apropiación Social A Nivel  Nacional</t>
  </si>
  <si>
    <t>Ministerio De Salud Y Protección Social - Gestión General</t>
  </si>
  <si>
    <t>Incorporación Del Enfoque Diferencial Para El Goce Efectivo Del Derecho A La Salud Y La Promoción Social, Que Potencien La Seguridad Humana Y Oportunidades De Bienestar Para Las Poblaciones En Condición De Vulnerabilidad.  Nacional</t>
  </si>
  <si>
    <t>Implementación De Acciones Por Parte Del Ministerio Del Interior Para Fortalecer La Estructura Organizativa De Las Kumpañy Rrom A Nivel  Nacional</t>
  </si>
  <si>
    <t>Transformación  De La Educación Inicial, Preescolar, Básica Y Media Con Enfoque Integral Para La Reducción De Desigualdades Y Construcción De La Paz  Nacional</t>
  </si>
  <si>
    <t xml:space="preserve">Servicio Nacional De Aprendizaje </t>
  </si>
  <si>
    <t>Fortalecimiento De La Prestación Del Servicio De Formación Profesional Y El Reconocimiento De Saberes Previos Con Énfasis En Poblaciones Campesinas Y Populares En Colombia   Nacional</t>
  </si>
  <si>
    <t>Ampliación Del Programa De Alimentación Escolar A Nivel  Nacional</t>
  </si>
  <si>
    <t>Unidad De Atención Y Reparación Integral A Las Víctimas</t>
  </si>
  <si>
    <t>Fortalecimiento De Las Medidas De Prevención Y Asistencia Para La Población Victima A Nivel  Nacional</t>
  </si>
  <si>
    <t xml:space="preserve">Fortalecimiento De Los Canales De Atención Y Orientación A Las Víctimas Del Conflicto Armado A Nivel Nacional </t>
  </si>
  <si>
    <t>Fortalecimiento En La Implementación De La Política Pública De Atención, Asistencia Y Reparación Integral De Las Víctimas Pertenecientes A Los Pueblos Y Comunidades Étnicas A Nivel  Nacional</t>
  </si>
  <si>
    <t>Mejoramiento De La Información Del Registro Único De Victimas   Nacional</t>
  </si>
  <si>
    <t>Unidad De Búsqueda De Personas Dadas Por Desaparecidas En El Contexto Y En Razón Del Conflicto Armado UBPD</t>
  </si>
  <si>
    <t>Incremento De La Investigación Aplicada, Participativa Y Territorial Para Dar Respuestas Efectivas Y Oportunas A Las Personas Y Familias Que Buscan A Personas Dadas Por Desaparecidas En Contexto Y En Razón Del Conflicto Armado A Nivel  Nacional</t>
  </si>
  <si>
    <t xml:space="preserve">Cuadro 4.4.7 Recursos Asignados por entidad de Trazadorde Pueblos y Comunidades Indígenas. </t>
  </si>
  <si>
    <t>Cuadro 4.4.9 Recursos Asignados por entidad del Trazador Pueblo Rrom</t>
  </si>
  <si>
    <t>Cuadro 4.4.13 Sistema General de Participaciones 2026 para el Sistema Educativo Indígena Propio por Entidad Territorial</t>
  </si>
  <si>
    <t>Rubro</t>
  </si>
  <si>
    <t>Entidad Territorial Certificada</t>
  </si>
  <si>
    <t>Matrícula Indígena</t>
  </si>
  <si>
    <t>A-03-03-05-001-001-02</t>
  </si>
  <si>
    <t>Antioquia</t>
  </si>
  <si>
    <t>A-03-03-05-001-001-61</t>
  </si>
  <si>
    <t>Medellín</t>
  </si>
  <si>
    <t>A-03-03-05-001-001-39</t>
  </si>
  <si>
    <t>Bello</t>
  </si>
  <si>
    <t>A-03-03-05-001-001-49</t>
  </si>
  <si>
    <t>Envigado</t>
  </si>
  <si>
    <t>A-03-03-05-001-001-56</t>
  </si>
  <si>
    <t>Itagüí</t>
  </si>
  <si>
    <t>A-03-03-05-001-001-76</t>
  </si>
  <si>
    <t>Turbo</t>
  </si>
  <si>
    <t>A-03-03-05-001-001-04</t>
  </si>
  <si>
    <t>Atlántico</t>
  </si>
  <si>
    <t>A-03-03-05-001-001-72</t>
  </si>
  <si>
    <t>Soledad</t>
  </si>
  <si>
    <t>A-03-03-05-001-001-33</t>
  </si>
  <si>
    <t>Bogotá, dic.</t>
  </si>
  <si>
    <t>A-03-03-05-001-001-05</t>
  </si>
  <si>
    <t>Bolívar</t>
  </si>
  <si>
    <t>A-03-03-05-001-001-58</t>
  </si>
  <si>
    <t>Magangué</t>
  </si>
  <si>
    <t>A-03-03-05-001-001-06</t>
  </si>
  <si>
    <t>Boyacá</t>
  </si>
  <si>
    <t>A-03-03-05-001-001-75</t>
  </si>
  <si>
    <t>Tunja</t>
  </si>
  <si>
    <t>A-03-03-05-001-001-48</t>
  </si>
  <si>
    <t>Duitama</t>
  </si>
  <si>
    <t>A-03-03-05-001-001-71</t>
  </si>
  <si>
    <t>Sogamoso</t>
  </si>
  <si>
    <t>A-03-03-05-001-001-07</t>
  </si>
  <si>
    <t>Caldas</t>
  </si>
  <si>
    <t>A-03-03-05-001-001-60</t>
  </si>
  <si>
    <t>Manizales</t>
  </si>
  <si>
    <t>A-03-03-05-001-001-08</t>
  </si>
  <si>
    <t>Caquetá</t>
  </si>
  <si>
    <t>A-03-03-05-001-001-50</t>
  </si>
  <si>
    <t>Florencia</t>
  </si>
  <si>
    <t>A-03-03-05-001-001-10</t>
  </si>
  <si>
    <t>Cauca</t>
  </si>
  <si>
    <t>A-03-03-05-001-001-67</t>
  </si>
  <si>
    <t>Popayán</t>
  </si>
  <si>
    <t>A-03-03-05-001-001-11</t>
  </si>
  <si>
    <t>Cesar</t>
  </si>
  <si>
    <t>A-03-03-05-001-001-77</t>
  </si>
  <si>
    <t>Valledupar</t>
  </si>
  <si>
    <t>A-03-03-05-001-001-13</t>
  </si>
  <si>
    <t>Córdoba</t>
  </si>
  <si>
    <t>A-03-03-05-001-001-62</t>
  </si>
  <si>
    <t>Montería</t>
  </si>
  <si>
    <t>A-03-03-05-001-001-57</t>
  </si>
  <si>
    <t>Lorica</t>
  </si>
  <si>
    <t>A-03-03-05-001-001-68</t>
  </si>
  <si>
    <t>Sahagún</t>
  </si>
  <si>
    <t>A-03-03-05-001-001-14</t>
  </si>
  <si>
    <t>Cundinamarca</t>
  </si>
  <si>
    <t>A-03-03-05-001-001-52</t>
  </si>
  <si>
    <t>Fusagasugá</t>
  </si>
  <si>
    <t>A-03-03-05-001-001-53</t>
  </si>
  <si>
    <t>Girardot</t>
  </si>
  <si>
    <t>A-03-03-05-001-001-70</t>
  </si>
  <si>
    <t>Soacha</t>
  </si>
  <si>
    <t>A-03-03-05-001-001-12</t>
  </si>
  <si>
    <t>Choco</t>
  </si>
  <si>
    <t>A-03-03-05-001-001-17</t>
  </si>
  <si>
    <t>Huila</t>
  </si>
  <si>
    <t>A-03-03-05-001-001-63</t>
  </si>
  <si>
    <t>Neiva</t>
  </si>
  <si>
    <t>A-03-03-05-001-001-18</t>
  </si>
  <si>
    <t>La guajira</t>
  </si>
  <si>
    <t>A-03-03-05-001-001-59</t>
  </si>
  <si>
    <t>Maicao</t>
  </si>
  <si>
    <t>A-03-03-05-001-001-19</t>
  </si>
  <si>
    <t>Magdalena</t>
  </si>
  <si>
    <t>A-03-03-05-001-001-45</t>
  </si>
  <si>
    <t>Ciénaga</t>
  </si>
  <si>
    <t>A-03-03-05-001-001-20</t>
  </si>
  <si>
    <t>Meta</t>
  </si>
  <si>
    <t>A-03-03-05-001-001-78</t>
  </si>
  <si>
    <t>Villavicencio</t>
  </si>
  <si>
    <t>A-03-03-05-001-001-21</t>
  </si>
  <si>
    <t>Nariño</t>
  </si>
  <si>
    <t>A-03-03-05-001-001-65</t>
  </si>
  <si>
    <t>Pasto</t>
  </si>
  <si>
    <t>A-03-03-05-001-001-74</t>
  </si>
  <si>
    <t>Tumaco</t>
  </si>
  <si>
    <t>A-03-03-05-001-001-22</t>
  </si>
  <si>
    <t>Norte de Santander</t>
  </si>
  <si>
    <t>A-03-03-05-001-001-46</t>
  </si>
  <si>
    <t>Cúcuta</t>
  </si>
  <si>
    <t>A-03-03-05-001-001-24</t>
  </si>
  <si>
    <t>Quindío</t>
  </si>
  <si>
    <t>A-03-03-05-001-001-37</t>
  </si>
  <si>
    <t>Armenia</t>
  </si>
  <si>
    <t>A-03-03-05-001-001-25</t>
  </si>
  <si>
    <t>Risaralda</t>
  </si>
  <si>
    <t>A-03-03-05-001-001-66</t>
  </si>
  <si>
    <t>Pereira</t>
  </si>
  <si>
    <t>A-03-03-05-001-001-47</t>
  </si>
  <si>
    <t>Dosquebradas</t>
  </si>
  <si>
    <t>A-03-03-05-001-001-27</t>
  </si>
  <si>
    <t>Santander</t>
  </si>
  <si>
    <t>A-03-03-05-001-001-40</t>
  </si>
  <si>
    <t>Bucaramanga</t>
  </si>
  <si>
    <t>A-03-03-05-001-001-38</t>
  </si>
  <si>
    <t>Barrancabermeja</t>
  </si>
  <si>
    <t>A-03-03-05-001-001-51</t>
  </si>
  <si>
    <t>Floridablanca</t>
  </si>
  <si>
    <t>A-03-03-05-001-001-54</t>
  </si>
  <si>
    <t>Girón</t>
  </si>
  <si>
    <t>A-03-03-05-001-001-28</t>
  </si>
  <si>
    <t>Sucre</t>
  </si>
  <si>
    <t>A-03-03-05-001-001-69</t>
  </si>
  <si>
    <t>Sincelejo</t>
  </si>
  <si>
    <t>A-03-03-05-001-001-29</t>
  </si>
  <si>
    <t>Tolima</t>
  </si>
  <si>
    <t>A-03-03-05-001-001-55</t>
  </si>
  <si>
    <t>Ibagué</t>
  </si>
  <si>
    <t>A-03-03-05-001-001-30</t>
  </si>
  <si>
    <t>Valle del cauca</t>
  </si>
  <si>
    <t>A-03-03-05-001-001-43</t>
  </si>
  <si>
    <t>Cali</t>
  </si>
  <si>
    <t>A-03-03-05-001-001-41</t>
  </si>
  <si>
    <t>Buenaventura</t>
  </si>
  <si>
    <t>A-03-03-05-001-001-42</t>
  </si>
  <si>
    <t>Buga</t>
  </si>
  <si>
    <t>A-03-03-05-001-001-44</t>
  </si>
  <si>
    <t>Cartago</t>
  </si>
  <si>
    <t>A-03-03-05-001-001-64</t>
  </si>
  <si>
    <t>Palmira</t>
  </si>
  <si>
    <t>A-03-03-05-001-001-73</t>
  </si>
  <si>
    <t>Tuluá</t>
  </si>
  <si>
    <t>A-03-03-05-001-001-03</t>
  </si>
  <si>
    <t>Arauca</t>
  </si>
  <si>
    <t>A-03-03-05-001-001-09</t>
  </si>
  <si>
    <t>Casanare</t>
  </si>
  <si>
    <t>A-03-03-05-001-001-23</t>
  </si>
  <si>
    <t>Putumayo</t>
  </si>
  <si>
    <t>A-03-03-05-001-001-26</t>
  </si>
  <si>
    <t>San Andrés</t>
  </si>
  <si>
    <t>A-03-03-05-001-001-01</t>
  </si>
  <si>
    <t>Amazonas</t>
  </si>
  <si>
    <t>A-03-03-05-001-001-15</t>
  </si>
  <si>
    <t>Guainía</t>
  </si>
  <si>
    <t>A-03-03-05-001-001-16</t>
  </si>
  <si>
    <t>Guaviare</t>
  </si>
  <si>
    <t>A-03-03-05-001-001-31</t>
  </si>
  <si>
    <t>Vaupés</t>
  </si>
  <si>
    <t>A-03-03-05-001-001-32</t>
  </si>
  <si>
    <t>Vichada</t>
  </si>
  <si>
    <t>A-03-03-05-001-001-88</t>
  </si>
  <si>
    <t>Malambo</t>
  </si>
  <si>
    <t>A-03-03-05-001-001-79</t>
  </si>
  <si>
    <t>Quibdó</t>
  </si>
  <si>
    <t>A-03-03-05-001-001-91</t>
  </si>
  <si>
    <t>Pitalito</t>
  </si>
  <si>
    <t>A-03-03-05-001-001-83</t>
  </si>
  <si>
    <t>Riohacha</t>
  </si>
  <si>
    <t>A-03-03-05-001-001-80</t>
  </si>
  <si>
    <t>Uribia</t>
  </si>
  <si>
    <t>A-03-03-05-001-001-86</t>
  </si>
  <si>
    <t>Ipiales</t>
  </si>
  <si>
    <t>A-03-03-05-001-001-90</t>
  </si>
  <si>
    <t>Piedecuesta</t>
  </si>
  <si>
    <t>A-03-03-05-001-001-87</t>
  </si>
  <si>
    <t>Jamundí</t>
  </si>
  <si>
    <t>A-03-03-05-001-001-95</t>
  </si>
  <si>
    <t>Yumbo</t>
  </si>
  <si>
    <t>A-03-03-05-001-001-93</t>
  </si>
  <si>
    <t>Yopal</t>
  </si>
  <si>
    <t>A-03-03-05-001-001-34</t>
  </si>
  <si>
    <t>Barranquilla</t>
  </si>
  <si>
    <t>A-03-03-05-001-001-35</t>
  </si>
  <si>
    <t>Cartagena</t>
  </si>
  <si>
    <t>A-03-03-05-001-001-36</t>
  </si>
  <si>
    <t>Santa marta</t>
  </si>
  <si>
    <t>A-03-03-05-001-001-84</t>
  </si>
  <si>
    <t>Rionegro</t>
  </si>
  <si>
    <t>A-03-03-05-001-001-81</t>
  </si>
  <si>
    <t>Apartado</t>
  </si>
  <si>
    <t>A-03-03-05-001-001-97</t>
  </si>
  <si>
    <t>La estrella</t>
  </si>
  <si>
    <t>A-03-03-05-001-001-92</t>
  </si>
  <si>
    <t>Sabaneta</t>
  </si>
  <si>
    <t>A-03-03-05-001-001-82</t>
  </si>
  <si>
    <t>Facatativá</t>
  </si>
  <si>
    <t>A-03-03-05-001-001-96</t>
  </si>
  <si>
    <t>Funza</t>
  </si>
  <si>
    <t>A-03-03-05-001-001-89</t>
  </si>
  <si>
    <t>Mosquera</t>
  </si>
  <si>
    <t>A-03-03-05-001-001-85</t>
  </si>
  <si>
    <t>Chía</t>
  </si>
  <si>
    <t>A-03-03-05-001-001-94</t>
  </si>
  <si>
    <t>Zipaquirá</t>
  </si>
  <si>
    <t>Fuente: Ministerio de Educación Nacional.</t>
  </si>
  <si>
    <t>Cuadro 4.4.14 Sistema Educativo Indígena Propio por Código BPIN – Inversión</t>
  </si>
  <si>
    <t>BPIN</t>
  </si>
  <si>
    <t>Valor del Sistema</t>
  </si>
  <si>
    <t>Cuadro 4.4.15 Sistema General de Participaciones 2026 para el Sistema Educativo Indígena Propio por Entidad Territorial</t>
  </si>
  <si>
    <t>SGP 2026</t>
  </si>
  <si>
    <t>Entidad Territorial</t>
  </si>
  <si>
    <t>Bogotá Distrito Capital</t>
  </si>
  <si>
    <t>Departamento De Amazonas</t>
  </si>
  <si>
    <t>Departamento De Antioquia</t>
  </si>
  <si>
    <t>Departamento De Bolívar</t>
  </si>
  <si>
    <t>Departamento De Boyacá</t>
  </si>
  <si>
    <t>Departamento De Caldas</t>
  </si>
  <si>
    <t>Departamento De Choco</t>
  </si>
  <si>
    <t>Departamento De Córdoba</t>
  </si>
  <si>
    <t>Departamento De Cundinamarca</t>
  </si>
  <si>
    <t>Departamento De La Guajira</t>
  </si>
  <si>
    <t>Departamento De Magdalena</t>
  </si>
  <si>
    <t>Departamento De Nariño</t>
  </si>
  <si>
    <t>Departamento De Risaralda</t>
  </si>
  <si>
    <t>Departamento De San Andrés</t>
  </si>
  <si>
    <t>Departamento De Santander</t>
  </si>
  <si>
    <t>Departamento De Sucre</t>
  </si>
  <si>
    <t>Departamento Del Arauca</t>
  </si>
  <si>
    <t>Departamento Del Atlántico</t>
  </si>
  <si>
    <t>Departamento Del Caquetá</t>
  </si>
  <si>
    <t>Departamento Del Casanare</t>
  </si>
  <si>
    <t>Departamento Del Cauca</t>
  </si>
  <si>
    <t>Departamento Del Cesar</t>
  </si>
  <si>
    <t>Departamento Del Guainía</t>
  </si>
  <si>
    <t>Departamento Del Guaviare</t>
  </si>
  <si>
    <t>Departamento Del Huila</t>
  </si>
  <si>
    <t>Departamento Del Meta</t>
  </si>
  <si>
    <t>Departamento Del Norte De Santander</t>
  </si>
  <si>
    <t>Departamento Del Putumayo</t>
  </si>
  <si>
    <t>Departamento Del Quindío</t>
  </si>
  <si>
    <t>Departamento Del Tolima</t>
  </si>
  <si>
    <t>Departamento Del Valle Del Cauca</t>
  </si>
  <si>
    <t>Departamento Del Vaupés</t>
  </si>
  <si>
    <t>Departamento Del Vichada</t>
  </si>
  <si>
    <t>Distrito  Industrial Y Portuario De Barranquilla</t>
  </si>
  <si>
    <t>Distrito Turístico Cultural E Histórico De Santa Marta</t>
  </si>
  <si>
    <t>Distrito Turístico Y Cultural De Cartagena</t>
  </si>
  <si>
    <t>Municipio De   Yumbo - Valle Del Cauca</t>
  </si>
  <si>
    <t>Municipio De Apartado - Antioquia</t>
  </si>
  <si>
    <t>Municipio De Armenia - Quindío</t>
  </si>
  <si>
    <t>Municipio De Barrancabermeja - Santander</t>
  </si>
  <si>
    <t>Municipio De Bello - Antioquia</t>
  </si>
  <si>
    <t>Municipio De Bucaramanga -Santander</t>
  </si>
  <si>
    <t>Municipio De Buenaventura - Valle Del Cauca</t>
  </si>
  <si>
    <t>Municipio De Buga - Valle Del Cauca</t>
  </si>
  <si>
    <t>Municipio De Cali - Valle Del Cauca</t>
  </si>
  <si>
    <t>Municipio De Cartago - Valle Del Cauca</t>
  </si>
  <si>
    <t>Municipio De Chía - Cundinamarca</t>
  </si>
  <si>
    <t>Municipio De Ciénaga - Magdalena</t>
  </si>
  <si>
    <t>Municipio De Cúcuta - Norte De Santander</t>
  </si>
  <si>
    <t>Municipio De Dosquebradas - Risaralda</t>
  </si>
  <si>
    <t>Municipio De Duitama - Boyacá</t>
  </si>
  <si>
    <t>Municipio De Envigado - Antioquia</t>
  </si>
  <si>
    <t>Municipio De Facatativá - Cundinamarca</t>
  </si>
  <si>
    <t>Municipio De Florencia - Caquetá</t>
  </si>
  <si>
    <t>Municipio De Florida Blanca - Santander</t>
  </si>
  <si>
    <t>Municipio De Fusagasugá - Cundinamarca</t>
  </si>
  <si>
    <t>Municipio De Girardot - Cundinamarca</t>
  </si>
  <si>
    <t>Municipio De Girón - Santander</t>
  </si>
  <si>
    <t>Municipio De Ibagué - Tolima</t>
  </si>
  <si>
    <t>Municipio De Ipiales - Nariño</t>
  </si>
  <si>
    <t>Municipio De Itagüí  - Antioquia</t>
  </si>
  <si>
    <t>Municipio De Jamundí - Valle Del Cauca</t>
  </si>
  <si>
    <t>Municipio De La Estrella - Antioquia</t>
  </si>
  <si>
    <t>Municipio De Lorica - Córdoba</t>
  </si>
  <si>
    <t>Municipio De Magangué - Bolívar</t>
  </si>
  <si>
    <t>Municipio De Maicao - La Guajira</t>
  </si>
  <si>
    <t>Municipio De Malambo - Atlántico</t>
  </si>
  <si>
    <t>Municipio De Manizales - Caldas</t>
  </si>
  <si>
    <t>Municipio De Medellín -Antioquia</t>
  </si>
  <si>
    <t>Municipio De Montería - Córdoba</t>
  </si>
  <si>
    <t>Municipio De Mosquera - Cundinamarca</t>
  </si>
  <si>
    <t>Municipio De Neiva - Huila</t>
  </si>
  <si>
    <t>Municipio De Palmira - Valle Del Cauca</t>
  </si>
  <si>
    <t>Municipio De Pasto -Nariño</t>
  </si>
  <si>
    <t>Municipio De Pereira - Risaralda</t>
  </si>
  <si>
    <t>Municipio De Pie De Cuesta - Santander</t>
  </si>
  <si>
    <t>Municipio De Pitalito - Huila</t>
  </si>
  <si>
    <t>Municipio De Popayán -Cauca</t>
  </si>
  <si>
    <t>Municipio De Quibdó - Choco</t>
  </si>
  <si>
    <t>Municipio De Riohacha - La Guajira</t>
  </si>
  <si>
    <t>Municipio De Rionegro - Antioquia</t>
  </si>
  <si>
    <t>Municipio De Sabaneta - Antioquia</t>
  </si>
  <si>
    <t>Municipio De Sahagún - Córdoba</t>
  </si>
  <si>
    <t>Municipio De Sincelejo - Sucre</t>
  </si>
  <si>
    <t>Municipio De Soacha - Cundinamarca</t>
  </si>
  <si>
    <t>Municipio De Sogamoso - Boyacá</t>
  </si>
  <si>
    <t>Municipio De Soledad - Atlántico</t>
  </si>
  <si>
    <t>Municipio De Tuluá - Valle Del Cauca</t>
  </si>
  <si>
    <t>Municipio De Tumaco - Nariño</t>
  </si>
  <si>
    <t>Municipio De Tunja - Boyacá</t>
  </si>
  <si>
    <t>Municipio De Turbo - Antioquia</t>
  </si>
  <si>
    <t>Municipio De Uribia - La Guajira</t>
  </si>
  <si>
    <t>Municipio De Valledupar - Cesar</t>
  </si>
  <si>
    <t>Municipio De Villavicencio - Meta</t>
  </si>
  <si>
    <t>Municipio De Yopal - Casanare</t>
  </si>
  <si>
    <t>Municipio De Zipaquirá - Cundinamarca</t>
  </si>
  <si>
    <t>Municipio Funza Cundinamarca</t>
  </si>
  <si>
    <t>Total, General</t>
  </si>
  <si>
    <t xml:space="preserve">
Cuadro 4.4.16 Sistema Educativo Indígena Propio por nombre del rubro – Inversión</t>
  </si>
  <si>
    <t xml:space="preserve">Nombre del rubro </t>
  </si>
  <si>
    <t xml:space="preserve"> Iversión </t>
  </si>
  <si>
    <t>Transformación  de la educación inicial, preescolar, básica y media con enfoque integral para la reducción de desigualdades y construcción de la paz  Nacional</t>
  </si>
  <si>
    <t>Fortalecimiento de las capacidades territoriales para la gestión educativa con énfasis en zonas rurales  Nacional</t>
  </si>
  <si>
    <t>Fortalecimiento DE LAS CAPACIDADES Y CONDICIONES DE BIENESTAR QUE DIGNIFIQUEN LA LABOR DOCENTE EN EDUCACIÓN INICIAL, PREESCOLAR, BÁSICA Y MEDIA.   Nacional</t>
  </si>
  <si>
    <t>Fortalecimiento de los Procesos de Fomento de Educación Superior para Mejorar las Condiciones Institucionales que Garanticen Equidad en el Acceso, Permanencia y Pertinencia en la Educación Superior  Nacional</t>
  </si>
  <si>
    <t>Incorporación del enfoque diferencial para el goce efectivo del derecho a la salud y la promoción social, que potencien la seguridad humana y oportunidades de bienestar para las poblaciones en condición de vulnerabilidad.  Nacional</t>
  </si>
  <si>
    <t>Fortalecimiento de la gestión institucional y buen gobierno del Ministerio de Educación   Nacional</t>
  </si>
  <si>
    <t xml:space="preserve"> Total general </t>
  </si>
  <si>
    <t>Cuadro 4.4.17 Listado de proyectos de inversión identificados con el Trazador “Sistema Educativo Indígena Propio”</t>
  </si>
  <si>
    <t>Ministerio Educacion Nacional - Gestion General</t>
  </si>
  <si>
    <t>Fortalecimiento De La Gestión Institucional Y Buen Gobierno Del Ministerio De Educación   Nacional</t>
  </si>
  <si>
    <t>Fortalecimiento De Las Capacidades Territoriales Para La Gestión Educativa Con Énfasis En Zonas Rurales  Nacional</t>
  </si>
  <si>
    <t>Fortalecimiento De Las Capacidades Y Condiciones De Bienestar Que Dignifiquen La Labor Docente En Educación Inicial, Preescolar, Básica Y Media.   Nacional</t>
  </si>
  <si>
    <t>Fortalecimiento De Los Procesos De Fomento De Educación Superior Para Mejorar Las Condiciones Institucionales Que Garanticen Equidad En El Acceso, Permanencia Y Pertinencia En La Educación Superior  Nacional</t>
  </si>
  <si>
    <t>Mejoramiento Integral De Las Condiciones De Calidad De Las Instituciones De Educación Superior Públicas Nacional</t>
  </si>
  <si>
    <t>Cuadro 4.4. 18 Sistema  Indígena de Salud Propia por nombre del rubro – Inversión</t>
  </si>
  <si>
    <t>Nombre del Proyecto de Inversión</t>
  </si>
  <si>
    <t xml:space="preserve"> Valor Apropiado SISPI </t>
  </si>
  <si>
    <t>Fortalecimiento de la red de prestadores de servicios de salud con enfoque en Atención Primaria en Salud Nacional</t>
  </si>
  <si>
    <t xml:space="preserve">Fuente: Ministerio de Salud y Protección Social </t>
  </si>
  <si>
    <t>Cuadro 4.4.19 Listado de proyectos de inversión identificados con el Trazador “Sistema Indígena de Salud Propia”</t>
  </si>
  <si>
    <t>Ministerio De Salud Y Proteccion Social - Gestión General</t>
  </si>
  <si>
    <t>Valor del sistema SGP 2026</t>
  </si>
  <si>
    <t>Cuadro 4.4.16 Sistema Educativo Indígena Propio por nombre del rubro – Inversión</t>
  </si>
  <si>
    <t>Cuadro 4.4.18 Sistema  Indígena de Salud Propia por nombre del rubro – Inversión</t>
  </si>
  <si>
    <t xml:space="preserve"> Funcionamiento  </t>
  </si>
  <si>
    <t xml:space="preserve"> Inversión  </t>
  </si>
  <si>
    <t xml:space="preserve"> Total  </t>
  </si>
  <si>
    <t xml:space="preserve">                        -   </t>
  </si>
  <si>
    <t>Agencia de Renovación de Territorio</t>
  </si>
  <si>
    <t>Computadores Para Educar CPE</t>
  </si>
  <si>
    <t>Departamento Administrativo de la  Presidencia de la  Republica</t>
  </si>
  <si>
    <t xml:space="preserve">                  -   </t>
  </si>
  <si>
    <t>Departamento Administrativo Para la  Prosperidad Social - Gestión General</t>
  </si>
  <si>
    <t>Fondo Único de Tecnologías de la  Información y las Comunicaciones</t>
  </si>
  <si>
    <t>Unidad Administrativa Especial de la  Aeronáutica Civil</t>
  </si>
  <si>
    <t>Unidad Administrativa Especial de Servicio Publico de Empleo</t>
  </si>
  <si>
    <t>Departamento Administrativo de la  Función Publica</t>
  </si>
  <si>
    <t>3. Fin de Conflicto</t>
  </si>
  <si>
    <t>Agencia Para la  Reincorporación y la  Normalización - ARN</t>
  </si>
  <si>
    <t>Defensoría de Pueblo</t>
  </si>
  <si>
    <t>Fiscalía General de la  Nación</t>
  </si>
  <si>
    <t>5. Víctimas de conflicto</t>
  </si>
  <si>
    <t>Fondo Rotatorio de la  Registraduría</t>
  </si>
  <si>
    <t>Jurisdicción Especial Para la  Paz</t>
  </si>
  <si>
    <t>Registraduría Nacional de Estado Civil</t>
  </si>
  <si>
    <t>Unidad de Búsqueda de Personas Dadas Por Desaparecidas en el Contexto y en Razón de Conflicto Armado</t>
  </si>
  <si>
    <t>Contraloría General de la  Republica</t>
  </si>
  <si>
    <t>Procuraduría General de la  Nación</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</si>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</sst>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6" formatCode="&quot;$&quot;\ #,##0;[Red]\-&quot;$&quot;\ #,##0"/>
    <numFmt numFmtId="8" formatCode="&quot;$&quot;\ #,##0.00;[Red]\-&quot;$&quot;\ #,##0.00"/>
    <numFmt numFmtId="41" formatCode="_-* #,##0_-;\-* #,##0_-;_-* &quot;-&quot;_-;_-@_-"/>
    <numFmt numFmtId="44" formatCode="_-&quot;$&quot;\ * #,##0.00_-;\-&quot;$&quot;\ * #,##0.00_-;_-&quot;$&quot;\ * &quot;-&quot;??_-;_-@_-"/>
    <numFmt numFmtId="43" formatCode="_-* #,##0.00_-;\-* #,##0.00_-;_-* &quot;-&quot;??_-;_-@_-"/>
    <numFmt numFmtId="164" formatCode="_(* #,##0.00_);_(* \(#,##0.00\);_(* &quot;-&quot;??_);_(@_)"/>
    <numFmt numFmtId="165" formatCode="_(* #,##0_);_(* \(#,##0\);_(* &quot;-&quot;??_);_(@_)"/>
    <numFmt numFmtId="166" formatCode="0.0"/>
    <numFmt numFmtId="167" formatCode="#,##0.0"/>
    <numFmt numFmtId="168" formatCode="_(* #,##0.0_);_(* \(#,##0.0\);_(* &quot;-&quot;??_);_(@_)"/>
    <numFmt numFmtId="169" formatCode="_-* #,##0.0_-;\-* #,##0.0_-;_-* &quot;-&quot;?_-;_-@_-"/>
    <numFmt numFmtId="170" formatCode="0.0%"/>
    <numFmt numFmtId="171" formatCode="_-* #,##0.0_-;\-* #,##0.0_-;_-* &quot;-&quot;??_-;_-@_-"/>
    <numFmt numFmtId="172" formatCode="_(* #,##0.000_);_(* \(#,##0.000\);_(* &quot;-&quot;??_);_(@_)"/>
    <numFmt numFmtId="173" formatCode="_ * #,##0.00_ ;_ * \-#,##0.00_ ;_ * &quot;-&quot;??_ ;_ @_ "/>
    <numFmt numFmtId="174" formatCode="_ * #,##0.0_ ;_ * \-#,##0.0_ ;_ * &quot;-&quot;??_ ;_ @_ "/>
    <numFmt numFmtId="175" formatCode="_-* #,##0_-;\-* #,##0_-;_-* &quot;-&quot;??_-;_-@_-"/>
    <numFmt numFmtId="176" formatCode="_ * #,##0_ ;_ * \-#,##0_ ;_ * &quot;-&quot;??_ ;_ @_ "/>
    <numFmt numFmtId="177" formatCode="_(* #,##0.0_);_(* \(#,##0.0\);_(* &quot;-&quot;?_);_(@_)"/>
    <numFmt numFmtId="178" formatCode="[$-240A]d&quot; de &quot;mmmm&quot; de &quot;yyyy;@"/>
    <numFmt numFmtId="179" formatCode="_ * #,##0_ ;_ * \-#,##0_ ;_ * &quot;-&quot;_ ;_ @_ "/>
    <numFmt numFmtId="180" formatCode="_-* #,##0.00\ _P_t_a_-;\-* #,##0.00\ _P_t_a_-;_-* &quot;-&quot;??\ _P_t_a_-;_-@_-"/>
    <numFmt numFmtId="181" formatCode="0_);\(0\)"/>
    <numFmt numFmtId="182" formatCode="#,##0,,,"/>
    <numFmt numFmtId="183" formatCode="_(* #,##0_);_(* \(#,##0\);_(* &quot;-&quot;_);_(@_)"/>
    <numFmt numFmtId="184" formatCode="_(* #,##0.0000_);_(* \(#,##0.0000\);_(* &quot;-&quot;??_);_(@_)"/>
    <numFmt numFmtId="185" formatCode="_ * #,##0_)\ _P_t_s_ ;_ * \(#,##0\)\ _P_t_s_ ;_ * &quot;-&quot;_)\ _P_t_s_ ;_ @_ "/>
    <numFmt numFmtId="186" formatCode="_(* #,##0.000000_);_(* \(#,##0.000000\);_(* &quot;-&quot;??_);_(@_)"/>
    <numFmt numFmtId="187" formatCode="_-&quot;$&quot;\ * #,##0_-;\-&quot;$&quot;\ * #,##0_-;_-&quot;$&quot;\ * &quot;-&quot;??_-;_-@_-"/>
    <numFmt numFmtId="188" formatCode="_-* #,##0.0_-;\-* #,##0.0_-;_-* &quot;-&quot;_-;_-@_-"/>
    <numFmt numFmtId="189" formatCode="#,##0.0,,,"/>
    <numFmt numFmtId="190" formatCode="#,##0.0_);\(#,##0.0\)"/>
    <numFmt numFmtId="191" formatCode="[$-1240A]###,##0"/>
    <numFmt numFmtId="192" formatCode="[$-1240A]###,##0.0"/>
    <numFmt numFmtId="193" formatCode="#,##0.000"/>
    <numFmt numFmtId="194" formatCode="#,##0.0000"/>
    <numFmt numFmtId="195" formatCode="_-&quot;$&quot;* #,##0_-;\-&quot;$&quot;* #,##0_-;_-&quot;$&quot;* &quot;-&quot;_-;_-@_-"/>
    <numFmt numFmtId="196" formatCode="_-&quot;$&quot;* #,##0.00000000000_-;\-&quot;$&quot;* #,##0.00000000000_-;_-&quot;$&quot;* &quot;-&quot;_-;_-@_-"/>
    <numFmt numFmtId="197" formatCode="_-* #,##0.00_-;\-* #,##0.00_-;_-* &quot;-&quot;_-;_-@_-"/>
    <numFmt numFmtId="198" formatCode="&quot;$&quot;#,##0.0"/>
    <numFmt numFmtId="199" formatCode="&quot;$&quot;#,##0.0;\(&quot;$&quot;#,##0.0\)"/>
    <numFmt numFmtId="200" formatCode="&quot;$&quot;\ #,##0.0"/>
    <numFmt numFmtId="201" formatCode="&quot;$&quot;\ #,##0.0;[Red]&quot;$&quot;\ #,##0.0"/>
    <numFmt numFmtId="202" formatCode="&quot;$&quot;#,##0.0;[Red]&quot;$&quot;#,##0.0"/>
    <numFmt numFmtId="203" formatCode="&quot;$&quot;#,##0.0_);\(&quot;$&quot;#,##0.0\)"/>
    <numFmt numFmtId="204" formatCode="&quot;$&quot;#,##0.0_);[Red]\(&quot;$&quot;#,##0.0\)"/>
    <numFmt numFmtId="205" formatCode="#,##0_ ;[Red]\-#,##0\ "/>
    <numFmt numFmtId="206" formatCode="_-* #,##0.000_-;\-* #,##0.000_-;_-* &quot;-&quot;_-;_-@_-"/>
    <numFmt numFmtId="207" formatCode="#,##0;\(#,##0\)"/>
    <numFmt numFmtId="208" formatCode="#,##0_);\(#,##0\)"/>
    <numFmt numFmtId="209" formatCode="#,##0.0;\(#,##0.0\)"/>
    <numFmt numFmtId="210" formatCode="#,##0.00_);\(#,##0.00\)"/>
    <numFmt numFmtId="211" formatCode="#,##0.00;\(#,##0.00\)"/>
    <numFmt numFmtId="212" formatCode="0.000"/>
    <numFmt numFmtId="213" formatCode="#,##0.0_ ;\-#,##0.0\ "/>
    <numFmt numFmtId="214" formatCode="#,##0.00_ ;\-#,##0.00\ "/>
    <numFmt numFmtId="215" formatCode="_ * #,##0.00000_ ;_ * \-#,##0.00000_ ;_ * &quot;-&quot;??_ ;_ @_ "/>
    <numFmt numFmtId="216" formatCode="&quot;$&quot;#,##0.0000"/>
    <numFmt numFmtId="217" formatCode="#,##0_ ;\-#,##0\ "/>
    <numFmt numFmtId="218" formatCode="_-* #,##0.00\ _P_t_s_-;\-* #,##0.00\ _P_t_s_-;_-* &quot;-&quot;??\ _P_t_s_-;_-@_-"/>
  </numFmts>
  <fonts count="125" x14ac:knownFonts="1">
    <font>
      <sz val="11"/>
      <color theme="1"/>
      <name val="Calibri"/>
      <family val="2"/>
      <scheme val="minor"/>
    </font>
    <font>
      <sz val="11"/>
      <color theme="1"/>
      <name val="Calibri"/>
      <family val="2"/>
      <scheme val="minor"/>
    </font>
    <font>
      <u/>
      <sz val="11"/>
      <color theme="10"/>
      <name val="Calibri"/>
      <family val="2"/>
      <scheme val="minor"/>
    </font>
    <font>
      <sz val="8"/>
      <name val="Arial"/>
      <family val="2"/>
    </font>
    <font>
      <sz val="10"/>
      <name val="Arial"/>
      <family val="2"/>
    </font>
    <font>
      <b/>
      <sz val="11.05"/>
      <color indexed="8"/>
      <name val="Arial"/>
      <family val="2"/>
    </font>
    <font>
      <b/>
      <sz val="11.25"/>
      <color indexed="8"/>
      <name val="Arial"/>
      <family val="2"/>
    </font>
    <font>
      <sz val="8"/>
      <color theme="1"/>
      <name val="Arial"/>
      <family val="2"/>
    </font>
    <font>
      <sz val="10"/>
      <color indexed="8"/>
      <name val="MS Sans Serif"/>
      <family val="2"/>
    </font>
    <font>
      <sz val="11"/>
      <color rgb="FF000000"/>
      <name val="Calibri"/>
      <family val="2"/>
      <scheme val="minor"/>
    </font>
    <font>
      <sz val="11"/>
      <color indexed="8"/>
      <name val="Calibri"/>
      <family val="2"/>
    </font>
    <font>
      <sz val="10"/>
      <name val="Arial"/>
      <family val="2"/>
    </font>
    <font>
      <b/>
      <sz val="13"/>
      <name val="Verdana"/>
      <family val="2"/>
    </font>
    <font>
      <b/>
      <sz val="8"/>
      <color theme="0"/>
      <name val="Verdana"/>
      <family val="2"/>
    </font>
    <font>
      <b/>
      <sz val="8"/>
      <name val="Verdana"/>
      <family val="2"/>
    </font>
    <font>
      <sz val="8"/>
      <name val="Verdana"/>
      <family val="2"/>
    </font>
    <font>
      <b/>
      <sz val="8"/>
      <color theme="1"/>
      <name val="Verdana"/>
      <family val="2"/>
    </font>
    <font>
      <sz val="8"/>
      <color theme="0"/>
      <name val="Verdana"/>
      <family val="2"/>
    </font>
    <font>
      <b/>
      <sz val="8"/>
      <color indexed="8"/>
      <name val="Verdana"/>
      <family val="2"/>
    </font>
    <font>
      <sz val="8"/>
      <color indexed="8"/>
      <name val="Verdana"/>
      <family val="2"/>
    </font>
    <font>
      <sz val="8"/>
      <color theme="1"/>
      <name val="Verdana"/>
      <family val="2"/>
    </font>
    <font>
      <sz val="11"/>
      <color theme="1"/>
      <name val="Verdana"/>
      <family val="2"/>
    </font>
    <font>
      <sz val="7"/>
      <name val="Verdana"/>
      <family val="2"/>
    </font>
    <font>
      <sz val="8"/>
      <color rgb="FF000000"/>
      <name val="Verdana"/>
      <family val="2"/>
    </font>
    <font>
      <b/>
      <sz val="8"/>
      <color rgb="FFFFFFFF"/>
      <name val="Verdana"/>
      <family val="2"/>
    </font>
    <font>
      <b/>
      <sz val="8"/>
      <color rgb="FF000000"/>
      <name val="Verdana"/>
      <family val="2"/>
    </font>
    <font>
      <sz val="11"/>
      <name val="Verdana"/>
      <family val="2"/>
    </font>
    <font>
      <b/>
      <sz val="13"/>
      <color theme="1"/>
      <name val="Verdana"/>
      <family val="2"/>
    </font>
    <font>
      <i/>
      <sz val="8"/>
      <name val="Verdana"/>
      <family val="2"/>
    </font>
    <font>
      <sz val="8"/>
      <color rgb="FF262626"/>
      <name val="Verdana"/>
      <family val="2"/>
    </font>
    <font>
      <b/>
      <sz val="8"/>
      <color rgb="FFFF0000"/>
      <name val="Verdana"/>
      <family val="2"/>
    </font>
    <font>
      <sz val="8"/>
      <color theme="1"/>
      <name val="Calibri"/>
      <family val="2"/>
      <scheme val="minor"/>
    </font>
    <font>
      <sz val="8"/>
      <color rgb="FF7F7F7F"/>
      <name val="Verdana"/>
      <family val="2"/>
    </font>
    <font>
      <u/>
      <sz val="8"/>
      <color theme="1"/>
      <name val="Verdana"/>
      <family val="2"/>
    </font>
    <font>
      <b/>
      <sz val="8"/>
      <color rgb="FF314F70"/>
      <name val="Verdana"/>
      <family val="2"/>
    </font>
    <font>
      <sz val="10"/>
      <name val="Arial"/>
      <family val="2"/>
    </font>
    <font>
      <sz val="12"/>
      <color theme="1"/>
      <name val="Verdana"/>
      <family val="2"/>
    </font>
    <font>
      <b/>
      <sz val="14"/>
      <name val="Verdana"/>
      <family val="2"/>
    </font>
    <font>
      <b/>
      <sz val="11"/>
      <name val="Verdana"/>
      <family val="2"/>
    </font>
    <font>
      <sz val="8"/>
      <color rgb="FF0070C0"/>
      <name val="Verdana"/>
      <family val="2"/>
    </font>
    <font>
      <sz val="11"/>
      <color rgb="FF262626"/>
      <name val="Verdana"/>
      <family val="2"/>
    </font>
    <font>
      <sz val="9"/>
      <color rgb="FF262626"/>
      <name val="Verdana"/>
      <family val="2"/>
    </font>
    <font>
      <sz val="7"/>
      <color theme="1"/>
      <name val="Verdana"/>
      <family val="2"/>
    </font>
    <font>
      <b/>
      <sz val="7"/>
      <color rgb="FFFFFFFF"/>
      <name val="Verdana"/>
      <family val="2"/>
    </font>
    <font>
      <sz val="13"/>
      <name val="Verdana"/>
      <family val="2"/>
    </font>
    <font>
      <sz val="10"/>
      <name val="Arial"/>
      <family val="2"/>
    </font>
    <font>
      <sz val="11"/>
      <color rgb="FF000000"/>
      <name val="Calibri"/>
      <family val="2"/>
    </font>
    <font>
      <b/>
      <sz val="7"/>
      <color theme="0"/>
      <name val="Verdana"/>
      <family val="2"/>
    </font>
    <font>
      <b/>
      <sz val="10.5"/>
      <color rgb="FF314F70"/>
      <name val="Verdana"/>
      <family val="2"/>
    </font>
    <font>
      <sz val="10"/>
      <color theme="1"/>
      <name val="Arial"/>
      <family val="2"/>
    </font>
    <font>
      <b/>
      <sz val="14"/>
      <color theme="1"/>
      <name val="Verdana"/>
      <family val="2"/>
    </font>
    <font>
      <u/>
      <sz val="11"/>
      <color theme="10"/>
      <name val="Verdana"/>
      <family val="2"/>
    </font>
    <font>
      <b/>
      <sz val="11"/>
      <color theme="1"/>
      <name val="Verdana"/>
      <family val="2"/>
    </font>
    <font>
      <b/>
      <sz val="8"/>
      <color rgb="FF264644"/>
      <name val="Verdana"/>
      <family val="2"/>
    </font>
    <font>
      <sz val="10"/>
      <color theme="1"/>
      <name val="Verdana"/>
      <family val="2"/>
    </font>
    <font>
      <sz val="11"/>
      <color rgb="FF000000"/>
      <name val="Verdana"/>
      <family val="2"/>
    </font>
    <font>
      <vertAlign val="superscript"/>
      <sz val="11"/>
      <color rgb="FF000000"/>
      <name val="Verdana"/>
      <family val="2"/>
    </font>
    <font>
      <vertAlign val="superscript"/>
      <sz val="9"/>
      <color rgb="FF000000"/>
      <name val="Verdana"/>
      <family val="2"/>
    </font>
    <font>
      <vertAlign val="superscript"/>
      <sz val="10"/>
      <color rgb="FF000000"/>
      <name val="Verdana"/>
      <family val="2"/>
    </font>
    <font>
      <vertAlign val="superscript"/>
      <sz val="9"/>
      <name val="Verdana"/>
      <family val="2"/>
    </font>
    <font>
      <vertAlign val="superscript"/>
      <sz val="8"/>
      <name val="Verdana"/>
      <family val="2"/>
    </font>
    <font>
      <b/>
      <sz val="24"/>
      <color rgb="FF002060"/>
      <name val="Verdana"/>
      <family val="2"/>
    </font>
    <font>
      <b/>
      <sz val="10"/>
      <color rgb="FF1F4E79"/>
      <name val="Verdana"/>
      <family val="2"/>
    </font>
    <font>
      <sz val="10"/>
      <color rgb="FF1F4E79"/>
      <name val="Verdana"/>
      <family val="2"/>
    </font>
    <font>
      <u/>
      <sz val="10"/>
      <color rgb="FF1F4E79"/>
      <name val="Verdana"/>
      <family val="2"/>
    </font>
    <font>
      <b/>
      <sz val="8"/>
      <color rgb="FF1F4E79"/>
      <name val="Verdana"/>
      <family val="2"/>
    </font>
    <font>
      <sz val="10"/>
      <color rgb="FF1F4E79"/>
      <name val="Calibri"/>
      <family val="2"/>
      <scheme val="minor"/>
    </font>
    <font>
      <sz val="10"/>
      <color indexed="8"/>
      <name val="Arial"/>
      <family val="2"/>
    </font>
    <font>
      <sz val="9"/>
      <color theme="1"/>
      <name val="Verdana"/>
      <family val="2"/>
    </font>
    <font>
      <b/>
      <i/>
      <sz val="8"/>
      <name val="Verdana"/>
      <family val="2"/>
    </font>
    <font>
      <b/>
      <sz val="7"/>
      <name val="Verdana"/>
      <family val="2"/>
    </font>
    <font>
      <sz val="8"/>
      <name val="Calibri"/>
      <family val="2"/>
      <scheme val="minor"/>
    </font>
    <font>
      <sz val="10"/>
      <color theme="0"/>
      <name val="Verdana"/>
      <family val="2"/>
    </font>
    <font>
      <b/>
      <sz val="7"/>
      <color theme="1"/>
      <name val="Verdana"/>
      <family val="2"/>
    </font>
    <font>
      <b/>
      <sz val="10"/>
      <name val="Verdana"/>
      <family val="2"/>
    </font>
    <font>
      <sz val="10"/>
      <name val="Verdana"/>
      <family val="2"/>
    </font>
    <font>
      <sz val="8"/>
      <name val="Century Gothic"/>
      <family val="2"/>
    </font>
    <font>
      <sz val="8"/>
      <name val="Aptos Narrow"/>
      <family val="2"/>
    </font>
    <font>
      <b/>
      <sz val="8"/>
      <color theme="0"/>
      <name val="Arial"/>
      <family val="2"/>
    </font>
    <font>
      <b/>
      <sz val="10"/>
      <color theme="1"/>
      <name val="Verdana"/>
      <family val="2"/>
    </font>
    <font>
      <sz val="8"/>
      <color theme="1"/>
      <name val="Century Gothic"/>
      <family val="2"/>
    </font>
    <font>
      <b/>
      <shadow/>
      <sz val="8"/>
      <color rgb="FF595959"/>
      <name val="Verdana"/>
      <family val="2"/>
    </font>
    <font>
      <b/>
      <sz val="8"/>
      <color theme="0"/>
      <name val="Century Gothic"/>
      <family val="2"/>
    </font>
    <font>
      <sz val="8"/>
      <color rgb="FF000000"/>
      <name val="Century Gothic"/>
      <family val="2"/>
    </font>
    <font>
      <sz val="8"/>
      <color indexed="8"/>
      <name val="Century Gothic"/>
      <family val="2"/>
    </font>
    <font>
      <sz val="7"/>
      <name val="Century Gothic"/>
      <family val="2"/>
    </font>
    <font>
      <sz val="11"/>
      <color theme="1"/>
      <name val="Century Gothic"/>
      <family val="2"/>
    </font>
    <font>
      <sz val="7"/>
      <name val="Arial"/>
      <family val="2"/>
    </font>
    <font>
      <sz val="8"/>
      <color indexed="8"/>
      <name val="Arial"/>
      <family val="2"/>
    </font>
    <font>
      <b/>
      <sz val="8"/>
      <name val="Century Gothic"/>
      <family val="2"/>
    </font>
    <font>
      <sz val="11"/>
      <color theme="0"/>
      <name val="Calibri"/>
      <family val="2"/>
      <scheme val="minor"/>
    </font>
    <font>
      <sz val="7"/>
      <color theme="0"/>
      <name val="Verdana"/>
      <family val="2"/>
    </font>
    <font>
      <sz val="8"/>
      <color rgb="FFFF0000"/>
      <name val="Verdana"/>
      <family val="2"/>
    </font>
    <font>
      <sz val="10"/>
      <color indexed="8"/>
      <name val="MS Sans Serif"/>
    </font>
    <font>
      <sz val="8"/>
      <color rgb="FFFF0000"/>
      <name val="Century Gothic"/>
      <family val="2"/>
    </font>
    <font>
      <b/>
      <i/>
      <sz val="8"/>
      <color indexed="8"/>
      <name val="Verdana"/>
      <family val="2"/>
    </font>
    <font>
      <sz val="8"/>
      <color rgb="FF00B050"/>
      <name val="Verdana"/>
      <family val="2"/>
    </font>
    <font>
      <sz val="8"/>
      <color theme="0"/>
      <name val="Century Gothic"/>
      <family val="2"/>
    </font>
    <font>
      <b/>
      <sz val="8"/>
      <color rgb="FF7F7F7F"/>
      <name val="Verdana"/>
      <family val="2"/>
    </font>
    <font>
      <sz val="11"/>
      <color indexed="8"/>
      <name val="Calibri"/>
      <family val="2"/>
      <scheme val="minor"/>
    </font>
    <font>
      <b/>
      <sz val="8"/>
      <color theme="4" tint="-0.249977111117893"/>
      <name val="Verdana"/>
      <family val="2"/>
    </font>
    <font>
      <b/>
      <sz val="8"/>
      <color rgb="FFC00000"/>
      <name val="Verdana"/>
      <family val="2"/>
    </font>
    <font>
      <sz val="8"/>
      <color rgb="FFC00000"/>
      <name val="Verdana"/>
      <family val="2"/>
    </font>
    <font>
      <sz val="8"/>
      <color theme="4" tint="-0.249977111117893"/>
      <name val="Verdana"/>
      <family val="2"/>
    </font>
    <font>
      <sz val="9"/>
      <name val="Arial"/>
      <family val="2"/>
    </font>
    <font>
      <sz val="10"/>
      <color indexed="8"/>
      <name val="Verdana"/>
      <family val="2"/>
    </font>
    <font>
      <sz val="7"/>
      <color indexed="8"/>
      <name val="Verdana"/>
      <family val="2"/>
    </font>
    <font>
      <u/>
      <sz val="10"/>
      <name val="Verdana"/>
      <family val="2"/>
    </font>
    <font>
      <b/>
      <vertAlign val="superscript"/>
      <sz val="7"/>
      <color theme="0"/>
      <name val="Verdana"/>
      <family val="2"/>
    </font>
    <font>
      <vertAlign val="superscript"/>
      <sz val="7"/>
      <name val="Verdana"/>
      <family val="2"/>
    </font>
    <font>
      <b/>
      <vertAlign val="superscript"/>
      <sz val="8"/>
      <name val="Verdana"/>
      <family val="2"/>
    </font>
    <font>
      <b/>
      <sz val="8"/>
      <color theme="0" tint="-0.499984740745262"/>
      <name val="Verdana"/>
      <family val="2"/>
    </font>
    <font>
      <sz val="8"/>
      <color theme="0" tint="-0.499984740745262"/>
      <name val="Verdana"/>
      <family val="2"/>
    </font>
    <font>
      <b/>
      <u/>
      <sz val="8"/>
      <color theme="3"/>
      <name val="Verdana"/>
      <family val="2"/>
    </font>
    <font>
      <b/>
      <sz val="8"/>
      <color theme="3"/>
      <name val="Verdana"/>
      <family val="2"/>
    </font>
    <font>
      <vertAlign val="superscript"/>
      <sz val="8"/>
      <color theme="1"/>
      <name val="Verdana"/>
      <family val="2"/>
    </font>
    <font>
      <b/>
      <sz val="11"/>
      <color theme="1"/>
      <name val="Calibri"/>
      <family val="2"/>
      <scheme val="minor"/>
    </font>
    <font>
      <b/>
      <sz val="9"/>
      <name val="Verdana"/>
      <family val="2"/>
    </font>
    <font>
      <sz val="9"/>
      <color rgb="FF2A2A2A"/>
      <name val="Verdana"/>
      <family val="2"/>
    </font>
    <font>
      <sz val="12"/>
      <color theme="1"/>
      <name val="Calibri"/>
      <family val="2"/>
    </font>
    <font>
      <sz val="7"/>
      <color rgb="FF000000"/>
      <name val="Verdana"/>
      <family val="2"/>
    </font>
    <font>
      <b/>
      <sz val="11"/>
      <color rgb="FF2D71B0"/>
      <name val="Verdana"/>
      <family val="2"/>
    </font>
    <font>
      <sz val="8"/>
      <color theme="1"/>
      <name val="Calibri"/>
      <family val="2"/>
    </font>
    <font>
      <sz val="12"/>
      <color theme="1"/>
      <name val="Calibri"/>
      <family val="2"/>
      <scheme val="minor"/>
    </font>
    <font>
      <sz val="8"/>
      <color rgb="FF000000"/>
      <name val="Calibri"/>
      <family val="2"/>
    </font>
  </fonts>
  <fills count="4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B48B3F"/>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0" tint="-0.14999847407452621"/>
        <bgColor indexed="64"/>
      </patternFill>
    </fill>
    <fill>
      <patternFill patternType="solid">
        <fgColor theme="0"/>
        <bgColor rgb="FFFFFFFF"/>
      </patternFill>
    </fill>
    <fill>
      <patternFill patternType="solid">
        <fgColor theme="0" tint="-4.9989318521683403E-2"/>
        <bgColor rgb="FF000000"/>
      </patternFill>
    </fill>
    <fill>
      <patternFill patternType="solid">
        <fgColor rgb="FFF2F2F2"/>
        <bgColor rgb="FFFFFFFF"/>
      </patternFill>
    </fill>
    <fill>
      <patternFill patternType="solid">
        <fgColor rgb="FF0070C0"/>
        <bgColor indexed="64"/>
      </patternFill>
    </fill>
    <fill>
      <patternFill patternType="solid">
        <fgColor rgb="FFF2F2F2"/>
        <bgColor rgb="FF000000"/>
      </patternFill>
    </fill>
    <fill>
      <patternFill patternType="solid">
        <fgColor rgb="FF00B0F0"/>
        <bgColor indexed="64"/>
      </patternFill>
    </fill>
    <fill>
      <patternFill patternType="solid">
        <fgColor rgb="FF1F4E79"/>
        <bgColor indexed="64"/>
      </patternFill>
    </fill>
    <fill>
      <patternFill patternType="solid">
        <fgColor rgb="FF1F4E79"/>
        <bgColor rgb="FFFFFFFF"/>
      </patternFill>
    </fill>
    <fill>
      <patternFill patternType="solid">
        <fgColor theme="2" tint="-9.9978637043366805E-2"/>
        <bgColor indexed="64"/>
      </patternFill>
    </fill>
    <fill>
      <patternFill patternType="solid">
        <fgColor rgb="FF1F4E79"/>
        <bgColor rgb="FF000000"/>
      </patternFill>
    </fill>
    <fill>
      <patternFill patternType="solid">
        <fgColor theme="2" tint="-9.9978637043366805E-2"/>
        <bgColor rgb="FF000000"/>
      </patternFill>
    </fill>
    <fill>
      <patternFill patternType="solid">
        <fgColor rgb="FFBDD7EE"/>
        <bgColor indexed="64"/>
      </patternFill>
    </fill>
    <fill>
      <patternFill patternType="solid">
        <fgColor rgb="FF5B9BD5"/>
        <bgColor indexed="64"/>
      </patternFill>
    </fill>
    <fill>
      <patternFill patternType="solid">
        <fgColor rgb="FF2E75B6"/>
        <bgColor indexed="64"/>
      </patternFill>
    </fill>
    <fill>
      <patternFill patternType="solid">
        <fgColor rgb="FF002060"/>
        <bgColor indexed="64"/>
      </patternFill>
    </fill>
    <fill>
      <patternFill patternType="solid">
        <fgColor rgb="FF314F70"/>
        <bgColor indexed="64"/>
      </patternFill>
    </fill>
    <fill>
      <patternFill patternType="solid">
        <fgColor theme="0" tint="-0.14999847407452621"/>
        <bgColor theme="0" tint="-0.14999847407452621"/>
      </patternFill>
    </fill>
    <fill>
      <patternFill patternType="solid">
        <fgColor rgb="FF314F70"/>
        <bgColor theme="0" tint="-0.14999847407452621"/>
      </patternFill>
    </fill>
    <fill>
      <patternFill patternType="solid">
        <fgColor theme="0"/>
        <bgColor theme="0" tint="-0.14999847407452621"/>
      </patternFill>
    </fill>
    <fill>
      <patternFill patternType="solid">
        <fgColor rgb="FF1F4E79"/>
        <bgColor theme="0" tint="-0.14999847407452621"/>
      </patternFill>
    </fill>
    <fill>
      <patternFill patternType="solid">
        <fgColor theme="0" tint="-0.249977111117893"/>
        <bgColor theme="0" tint="-0.14999847407452621"/>
      </patternFill>
    </fill>
    <fill>
      <patternFill patternType="solid">
        <fgColor theme="0" tint="-0.249977111117893"/>
        <bgColor indexed="64"/>
      </patternFill>
    </fill>
    <fill>
      <patternFill patternType="solid">
        <fgColor rgb="FF2E75B6"/>
        <bgColor rgb="FF000000"/>
      </patternFill>
    </fill>
    <fill>
      <patternFill patternType="solid">
        <fgColor rgb="FFFFFF00"/>
        <bgColor indexed="64"/>
      </patternFill>
    </fill>
    <fill>
      <patternFill patternType="solid">
        <fgColor theme="0"/>
        <bgColor rgb="FF000000"/>
      </patternFill>
    </fill>
    <fill>
      <patternFill patternType="solid">
        <fgColor theme="8"/>
        <bgColor indexed="64"/>
      </patternFill>
    </fill>
    <fill>
      <patternFill patternType="solid">
        <fgColor theme="4" tint="0.79998168889431442"/>
        <bgColor indexed="64"/>
      </patternFill>
    </fill>
    <fill>
      <patternFill patternType="solid">
        <fgColor theme="0" tint="-0.14999847407452621"/>
        <bgColor rgb="FFFFFFFF"/>
      </patternFill>
    </fill>
    <fill>
      <patternFill patternType="solid">
        <fgColor rgb="FFD0CECE"/>
        <bgColor indexed="64"/>
      </patternFill>
    </fill>
    <fill>
      <patternFill patternType="solid">
        <fgColor indexed="65"/>
        <bgColor theme="0"/>
      </patternFill>
    </fill>
    <fill>
      <patternFill patternType="solid">
        <fgColor rgb="FF314F70"/>
        <bgColor theme="0"/>
      </patternFill>
    </fill>
    <fill>
      <patternFill patternType="solid">
        <fgColor rgb="FFF2F2F2"/>
        <bgColor theme="0"/>
      </patternFill>
    </fill>
    <fill>
      <patternFill patternType="solid">
        <fgColor theme="0"/>
        <bgColor theme="0"/>
      </patternFill>
    </fill>
    <fill>
      <patternFill patternType="solid">
        <fgColor theme="0" tint="-4.9989318521683403E-2"/>
        <bgColor theme="0"/>
      </patternFill>
    </fill>
    <fill>
      <patternFill patternType="solid">
        <fgColor rgb="FFFFFFFF"/>
        <bgColor theme="0"/>
      </patternFill>
    </fill>
    <fill>
      <patternFill patternType="solid">
        <fgColor rgb="FF1F4E79"/>
        <bgColor theme="0"/>
      </patternFill>
    </fill>
    <fill>
      <patternFill patternType="solid">
        <fgColor rgb="FFFFFFFF"/>
        <bgColor indexed="64"/>
      </patternFill>
    </fill>
  </fills>
  <borders count="129">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tint="-4.9989318521683403E-2"/>
      </right>
      <top/>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left>
      <right style="thin">
        <color theme="0"/>
      </right>
      <top/>
      <bottom/>
      <diagonal/>
    </border>
    <border>
      <left style="thin">
        <color rgb="FFD9D9D9"/>
      </left>
      <right style="thin">
        <color theme="0"/>
      </right>
      <top/>
      <bottom style="thin">
        <color theme="0"/>
      </bottom>
      <diagonal/>
    </border>
    <border>
      <left style="thin">
        <color theme="0"/>
      </left>
      <right style="thin">
        <color rgb="FFD9D9D9"/>
      </right>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rgb="FFD9D9D9"/>
      </left>
      <right/>
      <top/>
      <bottom/>
      <diagonal/>
    </border>
    <border>
      <left style="thin">
        <color theme="0"/>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right/>
      <top/>
      <bottom style="thin">
        <color rgb="FFD9D9D9"/>
      </bottom>
      <diagonal/>
    </border>
    <border>
      <left style="thin">
        <color rgb="FFD9D9D9"/>
      </left>
      <right style="thin">
        <color theme="0"/>
      </right>
      <top style="thin">
        <color theme="0"/>
      </top>
      <bottom/>
      <diagonal/>
    </border>
    <border>
      <left style="thin">
        <color rgb="FFD9D9D9"/>
      </left>
      <right style="thin">
        <color theme="0"/>
      </right>
      <top/>
      <bottom/>
      <diagonal/>
    </border>
    <border>
      <left/>
      <right style="thin">
        <color theme="0"/>
      </right>
      <top/>
      <bottom/>
      <diagonal/>
    </border>
    <border>
      <left style="thin">
        <color theme="0"/>
      </left>
      <right style="thin">
        <color rgb="FFD9D9D9"/>
      </right>
      <top style="thin">
        <color theme="0"/>
      </top>
      <bottom/>
      <diagonal/>
    </border>
    <border>
      <left style="thin">
        <color theme="0"/>
      </left>
      <right style="thin">
        <color theme="0"/>
      </right>
      <top/>
      <bottom style="thin">
        <color rgb="FFD9D9D9"/>
      </bottom>
      <diagonal/>
    </border>
    <border>
      <left/>
      <right/>
      <top/>
      <bottom style="thin">
        <color theme="2"/>
      </bottom>
      <diagonal/>
    </border>
    <border>
      <left/>
      <right/>
      <top style="thin">
        <color theme="2"/>
      </top>
      <bottom/>
      <diagonal/>
    </border>
    <border>
      <left style="thin">
        <color rgb="FFD9D9D9"/>
      </left>
      <right style="thin">
        <color theme="0"/>
      </right>
      <top style="thin">
        <color rgb="FFD9D9D9"/>
      </top>
      <bottom style="thin">
        <color theme="0"/>
      </bottom>
      <diagonal/>
    </border>
    <border>
      <left/>
      <right/>
      <top style="thin">
        <color rgb="FFD9D9D9"/>
      </top>
      <bottom/>
      <diagonal/>
    </border>
    <border>
      <left style="thin">
        <color rgb="FFD9D9D9"/>
      </left>
      <right style="thin">
        <color theme="0"/>
      </right>
      <top/>
      <bottom style="thin">
        <color rgb="FFD9D9D9"/>
      </bottom>
      <diagonal/>
    </border>
    <border>
      <left style="thin">
        <color theme="0"/>
      </left>
      <right style="thin">
        <color rgb="FFD9D9D9"/>
      </right>
      <top/>
      <bottom style="thin">
        <color rgb="FFD9D9D9"/>
      </bottom>
      <diagonal/>
    </border>
    <border>
      <left style="thin">
        <color theme="0"/>
      </left>
      <right style="thin">
        <color rgb="FFD9D9D9"/>
      </right>
      <top/>
      <bottom/>
      <diagonal/>
    </border>
    <border>
      <left/>
      <right style="thin">
        <color theme="0" tint="-4.9989318521683403E-2"/>
      </right>
      <top style="thin">
        <color theme="0" tint="-4.9989318521683403E-2"/>
      </top>
      <bottom style="thin">
        <color theme="3" tint="9.9978637043366805E-2"/>
      </bottom>
      <diagonal/>
    </border>
    <border>
      <left style="thin">
        <color theme="0" tint="-4.9989318521683403E-2"/>
      </left>
      <right style="thin">
        <color theme="0" tint="-4.9989318521683403E-2"/>
      </right>
      <top style="thin">
        <color theme="0" tint="-4.9989318521683403E-2"/>
      </top>
      <bottom style="thin">
        <color theme="3" tint="9.9978637043366805E-2"/>
      </bottom>
      <diagonal/>
    </border>
    <border>
      <left style="thin">
        <color theme="0" tint="-4.9989318521683403E-2"/>
      </left>
      <right/>
      <top style="thin">
        <color theme="0" tint="-4.9989318521683403E-2"/>
      </top>
      <bottom style="thin">
        <color theme="3" tint="9.9978637043366805E-2"/>
      </bottom>
      <diagonal/>
    </border>
    <border>
      <left/>
      <right/>
      <top style="thin">
        <color theme="2"/>
      </top>
      <bottom style="thin">
        <color theme="2"/>
      </bottom>
      <diagonal/>
    </border>
    <border>
      <left/>
      <right style="thin">
        <color theme="2"/>
      </right>
      <top/>
      <bottom/>
      <diagonal/>
    </border>
    <border>
      <left/>
      <right style="thin">
        <color theme="2"/>
      </right>
      <top/>
      <bottom style="thin">
        <color theme="2"/>
      </bottom>
      <diagonal/>
    </border>
    <border>
      <left/>
      <right style="thin">
        <color theme="2"/>
      </right>
      <top/>
      <bottom style="thin">
        <color theme="2" tint="-0.89999084444715716"/>
      </bottom>
      <diagonal/>
    </border>
    <border>
      <left/>
      <right/>
      <top/>
      <bottom style="thin">
        <color theme="2" tint="-0.89999084444715716"/>
      </bottom>
      <diagonal/>
    </border>
    <border>
      <left style="thin">
        <color theme="2"/>
      </left>
      <right style="thin">
        <color theme="2"/>
      </right>
      <top/>
      <bottom/>
      <diagonal/>
    </border>
    <border>
      <left style="thin">
        <color theme="2"/>
      </left>
      <right style="thin">
        <color theme="2"/>
      </right>
      <top/>
      <bottom style="thin">
        <color theme="2"/>
      </bottom>
      <diagonal/>
    </border>
    <border>
      <left/>
      <right style="thin">
        <color rgb="FFBDD7EE"/>
      </right>
      <top/>
      <bottom/>
      <diagonal/>
    </border>
    <border>
      <left/>
      <right style="thin">
        <color theme="2"/>
      </right>
      <top/>
      <bottom style="thin">
        <color theme="0" tint="-4.9989318521683403E-2"/>
      </bottom>
      <diagonal/>
    </border>
    <border>
      <left/>
      <right style="thin">
        <color theme="0" tint="-4.9989318521683403E-2"/>
      </right>
      <top style="thin">
        <color rgb="FF1F4E79"/>
      </top>
      <bottom/>
      <diagonal/>
    </border>
    <border>
      <left/>
      <right/>
      <top style="thin">
        <color rgb="FF1F4E79"/>
      </top>
      <bottom/>
      <diagonal/>
    </border>
    <border>
      <left/>
      <right style="thin">
        <color theme="2" tint="-9.9948118533890809E-2"/>
      </right>
      <top/>
      <bottom/>
      <diagonal/>
    </border>
    <border>
      <left/>
      <right/>
      <top/>
      <bottom style="thin">
        <color theme="2" tint="-9.9917600024414813E-2"/>
      </bottom>
      <diagonal/>
    </border>
    <border>
      <left/>
      <right style="thin">
        <color theme="2" tint="-9.9948118533890809E-2"/>
      </right>
      <top/>
      <bottom style="thin">
        <color theme="2" tint="-9.9917600024414813E-2"/>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right/>
      <top style="thin">
        <color theme="6" tint="0.79995117038483843"/>
      </top>
      <bottom/>
      <diagonal/>
    </border>
    <border>
      <left/>
      <right style="thin">
        <color theme="0" tint="-4.9989318521683403E-2"/>
      </right>
      <top style="thin">
        <color theme="6" tint="0.79995117038483843"/>
      </top>
      <bottom/>
      <diagonal/>
    </border>
    <border>
      <left style="thin">
        <color theme="0"/>
      </left>
      <right/>
      <top/>
      <bottom/>
      <diagonal/>
    </border>
    <border>
      <left style="thin">
        <color theme="0" tint="-4.9989318521683403E-2"/>
      </left>
      <right/>
      <top/>
      <bottom/>
      <diagonal/>
    </border>
    <border>
      <left style="thin">
        <color theme="0"/>
      </left>
      <right/>
      <top/>
      <bottom style="thin">
        <color theme="0" tint="-4.9989318521683403E-2"/>
      </bottom>
      <diagonal/>
    </border>
    <border>
      <left/>
      <right style="hair">
        <color rgb="FF008AA9"/>
      </right>
      <top/>
      <bottom style="thin">
        <color theme="2"/>
      </bottom>
      <diagonal/>
    </border>
    <border>
      <left/>
      <right style="hair">
        <color rgb="FF008AA9"/>
      </right>
      <top style="thin">
        <color theme="0"/>
      </top>
      <bottom/>
      <diagonal/>
    </border>
    <border>
      <left/>
      <right style="hair">
        <color rgb="FF008AA9"/>
      </right>
      <top/>
      <bottom/>
      <diagonal/>
    </border>
    <border>
      <left/>
      <right/>
      <top style="thin">
        <color theme="0"/>
      </top>
      <bottom/>
      <diagonal/>
    </border>
    <border>
      <left style="thin">
        <color rgb="FFF2F2F2"/>
      </left>
      <right/>
      <top style="thick">
        <color theme="0"/>
      </top>
      <bottom style="thick">
        <color theme="0"/>
      </bottom>
      <diagonal/>
    </border>
    <border>
      <left/>
      <right/>
      <top style="thick">
        <color theme="0"/>
      </top>
      <bottom style="thick">
        <color theme="0"/>
      </bottom>
      <diagonal/>
    </border>
    <border>
      <left/>
      <right/>
      <top/>
      <bottom style="medium">
        <color theme="1" tint="0.499984740745262"/>
      </bottom>
      <diagonal/>
    </border>
    <border>
      <left/>
      <right/>
      <top style="thin">
        <color theme="1"/>
      </top>
      <bottom style="medium">
        <color theme="1" tint="0.499984740745262"/>
      </bottom>
      <diagonal/>
    </border>
    <border>
      <left/>
      <right style="thin">
        <color rgb="FFF2F2F2"/>
      </right>
      <top/>
      <bottom/>
      <diagonal/>
    </border>
    <border>
      <left/>
      <right/>
      <top/>
      <bottom style="thin">
        <color rgb="FFF2F2F2"/>
      </bottom>
      <diagonal/>
    </border>
    <border>
      <left/>
      <right style="thin">
        <color rgb="FFF2F2F2"/>
      </right>
      <top/>
      <bottom style="thin">
        <color rgb="FFF2F2F2"/>
      </bottom>
      <diagonal/>
    </border>
    <border>
      <left/>
      <right style="thin">
        <color indexed="31"/>
      </right>
      <top/>
      <bottom style="thin">
        <color rgb="FFF2F2F2"/>
      </bottom>
      <diagonal/>
    </border>
    <border>
      <left/>
      <right style="thin">
        <color indexed="31"/>
      </right>
      <top/>
      <bottom/>
      <diagonal/>
    </border>
    <border>
      <left style="thin">
        <color rgb="FFF2F2F2"/>
      </left>
      <right/>
      <top/>
      <bottom style="thin">
        <color rgb="FFF2F2F2"/>
      </bottom>
      <diagonal/>
    </border>
    <border>
      <left/>
      <right style="thin">
        <color indexed="42"/>
      </right>
      <top/>
      <bottom style="thin">
        <color rgb="FFF2F2F2"/>
      </bottom>
      <diagonal/>
    </border>
    <border>
      <left/>
      <right/>
      <top/>
      <bottom style="thick">
        <color theme="0"/>
      </bottom>
      <diagonal/>
    </border>
    <border>
      <left/>
      <right/>
      <top style="thick">
        <color theme="0"/>
      </top>
      <bottom/>
      <diagonal/>
    </border>
    <border>
      <left style="thin">
        <color rgb="FFF2F2F2"/>
      </left>
      <right/>
      <top style="thin">
        <color rgb="FFF2F2F2"/>
      </top>
      <bottom/>
      <diagonal/>
    </border>
    <border>
      <left/>
      <right style="thin">
        <color theme="0" tint="-4.9989318521683403E-2"/>
      </right>
      <top style="thin">
        <color rgb="FFF2F2F2"/>
      </top>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
      <left style="thin">
        <color rgb="FFF2F2F2"/>
      </left>
      <right/>
      <top/>
      <bottom/>
      <diagonal/>
    </border>
    <border>
      <left/>
      <right style="thin">
        <color rgb="FFF2F2F2"/>
      </right>
      <top style="thick">
        <color theme="0"/>
      </top>
      <bottom style="thick">
        <color theme="0"/>
      </bottom>
      <diagonal/>
    </border>
    <border>
      <left style="thin">
        <color rgb="FFF2F2F2"/>
      </left>
      <right/>
      <top/>
      <bottom style="thick">
        <color theme="0"/>
      </bottom>
      <diagonal/>
    </border>
    <border>
      <left/>
      <right style="thin">
        <color rgb="FFF2F2F2"/>
      </right>
      <top/>
      <bottom style="thick">
        <color theme="0"/>
      </bottom>
      <diagonal/>
    </border>
    <border>
      <left/>
      <right style="thin">
        <color theme="4" tint="0.79998168889431442"/>
      </right>
      <top/>
      <bottom/>
      <diagonal/>
    </border>
    <border>
      <left style="thin">
        <color theme="0" tint="-4.9989318521683403E-2"/>
      </left>
      <right/>
      <top/>
      <bottom style="thin">
        <color rgb="FFF2F2F2"/>
      </bottom>
      <diagonal/>
    </border>
    <border>
      <left/>
      <right style="thin">
        <color theme="0" tint="-4.9989318521683403E-2"/>
      </right>
      <top/>
      <bottom style="thin">
        <color rgb="FFF2F2F2"/>
      </bottom>
      <diagonal/>
    </border>
    <border>
      <left/>
      <right style="thin">
        <color theme="0" tint="-4.9989318521683403E-2"/>
      </right>
      <top/>
      <bottom style="thick">
        <color theme="0"/>
      </bottom>
      <diagonal/>
    </border>
    <border>
      <left style="thin">
        <color theme="0" tint="-4.9989318521683403E-2"/>
      </left>
      <right/>
      <top/>
      <bottom style="thick">
        <color theme="0"/>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right style="thin">
        <color theme="4" tint="0.79998168889431442"/>
      </right>
      <top style="thin">
        <color theme="0" tint="-4.9989318521683403E-2"/>
      </top>
      <bottom style="thin">
        <color theme="0" tint="-4.9989318521683403E-2"/>
      </bottom>
      <diagonal/>
    </border>
    <border>
      <left style="thin">
        <color theme="4" tint="0.79998168889431442"/>
      </left>
      <right/>
      <top style="thin">
        <color theme="0" tint="-4.9989318521683403E-2"/>
      </top>
      <bottom style="thin">
        <color theme="0" tint="-4.9989318521683403E-2"/>
      </bottom>
      <diagonal/>
    </border>
    <border>
      <left/>
      <right style="thin">
        <color theme="0" tint="-0.14999847407452621"/>
      </right>
      <top/>
      <bottom/>
      <diagonal/>
    </border>
    <border>
      <left style="thin">
        <color theme="0" tint="-0.14999847407452621"/>
      </left>
      <right/>
      <top/>
      <bottom/>
      <diagonal/>
    </border>
    <border>
      <left style="thin">
        <color rgb="FFD9D9D9"/>
      </left>
      <right style="thin">
        <color theme="0" tint="-4.9989318521683403E-2"/>
      </right>
      <top style="thin">
        <color theme="0"/>
      </top>
      <bottom/>
      <diagonal/>
    </border>
    <border>
      <left/>
      <right style="thin">
        <color theme="0" tint="-4.9989318521683403E-2"/>
      </right>
      <top style="thin">
        <color theme="0"/>
      </top>
      <bottom/>
      <diagonal/>
    </border>
    <border>
      <left/>
      <right style="thin">
        <color theme="0"/>
      </right>
      <top style="thin">
        <color theme="0"/>
      </top>
      <bottom/>
      <diagonal/>
    </border>
    <border>
      <left/>
      <right/>
      <top style="thin">
        <color theme="6" tint="0.79998168889431442"/>
      </top>
      <bottom style="thin">
        <color theme="6" tint="0.79998168889431442"/>
      </bottom>
      <diagonal/>
    </border>
    <border>
      <left style="thin">
        <color theme="0" tint="-4.9989318521683403E-2"/>
      </left>
      <right/>
      <top style="thin">
        <color theme="6" tint="0.79998168889431442"/>
      </top>
      <bottom style="thin">
        <color theme="6" tint="0.79998168889431442"/>
      </bottom>
      <diagonal/>
    </border>
    <border>
      <left/>
      <right style="thin">
        <color theme="0" tint="-4.9989318521683403E-2"/>
      </right>
      <top style="thin">
        <color theme="6" tint="0.79998168889431442"/>
      </top>
      <bottom style="thin">
        <color theme="6" tint="0.79998168889431442"/>
      </bottom>
      <diagonal/>
    </border>
    <border>
      <left/>
      <right/>
      <top style="thin">
        <color rgb="FFF2F2F2"/>
      </top>
      <bottom/>
      <diagonal/>
    </border>
    <border>
      <left/>
      <right/>
      <top/>
      <bottom style="thin">
        <color rgb="FF314F70"/>
      </bottom>
      <diagonal/>
    </border>
    <border>
      <left style="thin">
        <color theme="0" tint="-4.9989318521683403E-2"/>
      </left>
      <right/>
      <top/>
      <bottom style="thin">
        <color rgb="FF314F70"/>
      </bottom>
      <diagonal/>
    </border>
    <border>
      <left/>
      <right style="thin">
        <color theme="0" tint="-4.9989318521683403E-2"/>
      </right>
      <top/>
      <bottom style="thin">
        <color rgb="FF314F70"/>
      </bottom>
      <diagonal/>
    </border>
    <border>
      <left/>
      <right/>
      <top/>
      <bottom style="thin">
        <color theme="4" tint="-0.499984740745262"/>
      </bottom>
      <diagonal/>
    </border>
    <border>
      <left style="thin">
        <color theme="0" tint="-4.9989318521683403E-2"/>
      </left>
      <right/>
      <top/>
      <bottom style="thin">
        <color theme="4" tint="-0.499984740745262"/>
      </bottom>
      <diagonal/>
    </border>
    <border>
      <left/>
      <right style="thin">
        <color theme="0" tint="-4.9989318521683403E-2"/>
      </right>
      <top/>
      <bottom style="thin">
        <color theme="4" tint="-0.499984740745262"/>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style="medium">
        <color rgb="FFFFFFFF"/>
      </left>
      <right style="medium">
        <color rgb="FFFFFFFF"/>
      </right>
      <top style="medium">
        <color rgb="FFFFFFFF"/>
      </top>
      <bottom/>
      <diagonal/>
    </border>
    <border>
      <left/>
      <right style="medium">
        <color rgb="FFFFFFFF"/>
      </right>
      <top/>
      <bottom/>
      <diagonal/>
    </border>
    <border>
      <left style="medium">
        <color rgb="FFFFFFFF"/>
      </left>
      <right/>
      <top style="medium">
        <color rgb="FFFFFFFF"/>
      </top>
      <bottom/>
      <diagonal/>
    </border>
    <border>
      <left/>
      <right style="medium">
        <color rgb="FFFFFFFF"/>
      </right>
      <top style="medium">
        <color rgb="FFFFFFFF"/>
      </top>
      <bottom/>
      <diagonal/>
    </border>
    <border>
      <left style="medium">
        <color rgb="FFFFFFFF"/>
      </left>
      <right/>
      <top/>
      <bottom style="medium">
        <color rgb="FFFFFFFF"/>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top/>
      <bottom style="medium">
        <color rgb="FFE8E8E8"/>
      </bottom>
      <diagonal/>
    </border>
  </borders>
  <cellStyleXfs count="138">
    <xf numFmtId="0" fontId="0" fillId="0" borderId="0"/>
    <xf numFmtId="0" fontId="3" fillId="0" borderId="0"/>
    <xf numFmtId="41" fontId="1" fillId="0" borderId="0" applyFont="0" applyFill="0" applyBorder="0" applyAlignment="0" applyProtection="0"/>
    <xf numFmtId="43" fontId="1" fillId="0" borderId="0" applyFont="0" applyFill="0" applyBorder="0" applyAlignment="0" applyProtection="0"/>
    <xf numFmtId="0" fontId="4" fillId="0" borderId="0"/>
    <xf numFmtId="164"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0" fontId="4" fillId="0" borderId="0"/>
    <xf numFmtId="0" fontId="1" fillId="0" borderId="0"/>
    <xf numFmtId="164" fontId="1"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73" fontId="6" fillId="0" borderId="0" applyFont="0" applyFill="0" applyBorder="0" applyAlignment="0" applyProtection="0"/>
    <xf numFmtId="164" fontId="4" fillId="0" borderId="0" applyFont="0" applyFill="0" applyBorder="0" applyAlignment="0" applyProtection="0"/>
    <xf numFmtId="0" fontId="4" fillId="0" borderId="0"/>
    <xf numFmtId="0" fontId="1" fillId="0" borderId="0"/>
    <xf numFmtId="0" fontId="4" fillId="0" borderId="0"/>
    <xf numFmtId="164" fontId="5" fillId="0" borderId="0" applyFont="0" applyFill="0" applyBorder="0" applyAlignment="0" applyProtection="0"/>
    <xf numFmtId="178" fontId="4" fillId="0" borderId="0"/>
    <xf numFmtId="0" fontId="4" fillId="0" borderId="0"/>
    <xf numFmtId="164" fontId="1"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41" fontId="1" fillId="0" borderId="0" applyFont="0" applyFill="0" applyBorder="0" applyAlignment="0" applyProtection="0"/>
    <xf numFmtId="0" fontId="4" fillId="0" borderId="0"/>
    <xf numFmtId="0" fontId="2" fillId="0" borderId="0" applyNumberFormat="0" applyFill="0" applyBorder="0" applyAlignment="0" applyProtection="0"/>
    <xf numFmtId="9" fontId="4" fillId="0" borderId="0" applyFont="0" applyFill="0" applyBorder="0" applyAlignment="0" applyProtection="0"/>
    <xf numFmtId="0" fontId="4" fillId="0" borderId="0"/>
    <xf numFmtId="0" fontId="4" fillId="0" borderId="0"/>
    <xf numFmtId="0" fontId="1" fillId="0" borderId="0"/>
    <xf numFmtId="0" fontId="7" fillId="0" borderId="0"/>
    <xf numFmtId="9" fontId="5" fillId="0" borderId="0" applyFont="0" applyFill="0" applyBorder="0" applyAlignment="0" applyProtection="0"/>
    <xf numFmtId="164" fontId="4" fillId="0" borderId="0" applyFont="0" applyFill="0" applyBorder="0" applyAlignment="0" applyProtection="0"/>
    <xf numFmtId="0" fontId="8" fillId="0" borderId="0"/>
    <xf numFmtId="173" fontId="5" fillId="0" borderId="0" applyFont="0" applyFill="0" applyBorder="0" applyAlignment="0" applyProtection="0"/>
    <xf numFmtId="0" fontId="4" fillId="0" borderId="0"/>
    <xf numFmtId="0" fontId="8" fillId="0" borderId="0"/>
    <xf numFmtId="0" fontId="1" fillId="0" borderId="0"/>
    <xf numFmtId="0" fontId="9" fillId="0" borderId="0"/>
    <xf numFmtId="43" fontId="9" fillId="0" borderId="0" applyFont="0" applyFill="0" applyBorder="0" applyAlignment="0" applyProtection="0"/>
    <xf numFmtId="173" fontId="4" fillId="0" borderId="0" applyFont="0" applyFill="0" applyBorder="0" applyAlignment="0" applyProtection="0"/>
    <xf numFmtId="164" fontId="10" fillId="0" borderId="0" applyFont="0" applyFill="0" applyBorder="0" applyAlignment="0" applyProtection="0"/>
    <xf numFmtId="0" fontId="1" fillId="0" borderId="0"/>
    <xf numFmtId="173" fontId="4" fillId="0" borderId="0" applyFont="0" applyFill="0" applyBorder="0" applyAlignment="0" applyProtection="0"/>
    <xf numFmtId="0" fontId="1" fillId="0" borderId="0"/>
    <xf numFmtId="180" fontId="4" fillId="0" borderId="0" applyFont="0" applyFill="0" applyBorder="0" applyAlignment="0" applyProtection="0"/>
    <xf numFmtId="0" fontId="11" fillId="0" borderId="0"/>
    <xf numFmtId="43" fontId="1" fillId="0" borderId="0" applyFont="0" applyFill="0" applyBorder="0" applyAlignment="0" applyProtection="0"/>
    <xf numFmtId="9" fontId="4" fillId="0" borderId="0" applyFont="0" applyFill="0" applyBorder="0" applyAlignment="0" applyProtection="0"/>
    <xf numFmtId="179" fontId="4" fillId="0" borderId="0" applyFont="0" applyFill="0" applyBorder="0" applyAlignment="0" applyProtection="0"/>
    <xf numFmtId="43" fontId="1" fillId="0" borderId="0" applyFont="0" applyFill="0" applyBorder="0" applyAlignment="0" applyProtection="0"/>
    <xf numFmtId="173" fontId="4" fillId="0" borderId="0" applyFont="0" applyFill="0" applyBorder="0" applyAlignment="0" applyProtection="0"/>
    <xf numFmtId="178" fontId="4" fillId="0" borderId="0"/>
    <xf numFmtId="0" fontId="1" fillId="0" borderId="0"/>
    <xf numFmtId="0" fontId="4" fillId="0" borderId="0"/>
    <xf numFmtId="9" fontId="4" fillId="0" borderId="0" applyFont="0" applyFill="0" applyBorder="0" applyAlignment="0" applyProtection="0"/>
    <xf numFmtId="0" fontId="4" fillId="0" borderId="0"/>
    <xf numFmtId="173" fontId="4" fillId="0" borderId="0" applyFont="0" applyFill="0" applyBorder="0" applyAlignment="0" applyProtection="0"/>
    <xf numFmtId="0" fontId="4" fillId="0" borderId="0"/>
    <xf numFmtId="164" fontId="1" fillId="0" borderId="0" applyFont="0" applyFill="0" applyBorder="0" applyAlignment="0" applyProtection="0"/>
    <xf numFmtId="0" fontId="35" fillId="0" borderId="0"/>
    <xf numFmtId="164" fontId="4" fillId="0" borderId="0" applyFont="0" applyFill="0" applyBorder="0" applyAlignment="0" applyProtection="0"/>
    <xf numFmtId="18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0" fontId="1" fillId="0" borderId="0"/>
    <xf numFmtId="9" fontId="1" fillId="0" borderId="0" applyFont="0" applyFill="0" applyBorder="0" applyAlignment="0" applyProtection="0"/>
    <xf numFmtId="0" fontId="45" fillId="0" borderId="0"/>
    <xf numFmtId="0" fontId="1" fillId="0" borderId="0"/>
    <xf numFmtId="0" fontId="3" fillId="0" borderId="0"/>
    <xf numFmtId="0" fontId="10" fillId="0" borderId="0"/>
    <xf numFmtId="0" fontId="9" fillId="0" borderId="0"/>
    <xf numFmtId="173" fontId="5" fillId="0" borderId="0" applyFont="0" applyFill="0" applyBorder="0" applyAlignment="0" applyProtection="0"/>
    <xf numFmtId="0" fontId="46" fillId="0" borderId="0" applyBorder="0"/>
    <xf numFmtId="43" fontId="46" fillId="0" borderId="0" applyFont="0" applyFill="0" applyBorder="0" applyAlignment="0" applyProtection="0"/>
    <xf numFmtId="43" fontId="1" fillId="0" borderId="0" applyFont="0" applyFill="0" applyBorder="0" applyAlignment="0" applyProtection="0"/>
    <xf numFmtId="185" fontId="4" fillId="0" borderId="0" applyFont="0" applyFill="0" applyBorder="0" applyAlignment="0" applyProtection="0"/>
    <xf numFmtId="9" fontId="9" fillId="0" borderId="0" applyFont="0" applyFill="0" applyBorder="0" applyAlignment="0" applyProtection="0"/>
    <xf numFmtId="0" fontId="9" fillId="0" borderId="0"/>
    <xf numFmtId="164" fontId="1" fillId="0" borderId="0" applyFont="0" applyFill="0" applyBorder="0" applyAlignment="0" applyProtection="0"/>
    <xf numFmtId="173" fontId="4" fillId="0" borderId="0" applyFont="0" applyFill="0" applyBorder="0" applyAlignment="0" applyProtection="0"/>
    <xf numFmtId="180" fontId="4" fillId="0" borderId="0" applyFont="0" applyFill="0" applyBorder="0" applyAlignment="0" applyProtection="0"/>
    <xf numFmtId="0" fontId="49" fillId="0" borderId="0"/>
    <xf numFmtId="164" fontId="49" fillId="0" borderId="0" applyFont="0" applyFill="0" applyBorder="0" applyAlignment="0" applyProtection="0"/>
    <xf numFmtId="180" fontId="4" fillId="0" borderId="0" applyFont="0" applyFill="0" applyBorder="0" applyAlignment="0" applyProtection="0"/>
    <xf numFmtId="0" fontId="1" fillId="0" borderId="0"/>
    <xf numFmtId="0" fontId="67" fillId="0" borderId="0"/>
    <xf numFmtId="0" fontId="8" fillId="0" borderId="0"/>
    <xf numFmtId="0" fontId="8"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 fillId="0" borderId="0"/>
    <xf numFmtId="44" fontId="1" fillId="0" borderId="0" applyFont="0" applyFill="0" applyBorder="0" applyAlignment="0" applyProtection="0"/>
    <xf numFmtId="180" fontId="4" fillId="0" borderId="0" applyFont="0" applyFill="0" applyBorder="0" applyAlignment="0" applyProtection="0"/>
    <xf numFmtId="195" fontId="1" fillId="0" borderId="0" applyFont="0" applyFill="0" applyBorder="0" applyAlignment="0" applyProtection="0"/>
    <xf numFmtId="173" fontId="4" fillId="0" borderId="0" applyFont="0" applyFill="0" applyBorder="0" applyAlignment="0" applyProtection="0"/>
    <xf numFmtId="0" fontId="8" fillId="0" borderId="0"/>
    <xf numFmtId="173" fontId="4" fillId="0" borderId="0" applyFont="0" applyFill="0" applyBorder="0" applyAlignment="0" applyProtection="0"/>
    <xf numFmtId="173" fontId="4" fillId="0" borderId="0" applyFont="0" applyFill="0" applyBorder="0" applyAlignment="0" applyProtection="0"/>
    <xf numFmtId="0" fontId="93" fillId="0" borderId="0"/>
    <xf numFmtId="43" fontId="93" fillId="0" borderId="0" applyFont="0" applyFill="0" applyBorder="0" applyAlignment="0" applyProtection="0"/>
    <xf numFmtId="164" fontId="4" fillId="0" borderId="0" applyFont="0" applyFill="0" applyBorder="0" applyAlignment="0" applyProtection="0"/>
    <xf numFmtId="0" fontId="8" fillId="0" borderId="0"/>
    <xf numFmtId="164" fontId="4" fillId="0" borderId="0" applyFont="0" applyFill="0" applyBorder="0" applyAlignment="0" applyProtection="0"/>
    <xf numFmtId="0" fontId="4" fillId="0" borderId="0"/>
    <xf numFmtId="0" fontId="4" fillId="0" borderId="0"/>
    <xf numFmtId="9" fontId="93" fillId="0" borderId="0" applyFont="0" applyFill="0" applyBorder="0" applyAlignment="0" applyProtection="0"/>
    <xf numFmtId="0" fontId="1" fillId="0" borderId="0"/>
    <xf numFmtId="164" fontId="5" fillId="0" borderId="0" applyFont="0" applyFill="0" applyBorder="0" applyAlignment="0" applyProtection="0"/>
    <xf numFmtId="0" fontId="4" fillId="0" borderId="0"/>
    <xf numFmtId="173" fontId="4" fillId="0" borderId="0" applyFont="0" applyFill="0" applyBorder="0" applyAlignment="0" applyProtection="0"/>
    <xf numFmtId="164" fontId="4" fillId="0" borderId="0" applyFont="0" applyFill="0" applyBorder="0" applyAlignment="0" applyProtection="0"/>
    <xf numFmtId="0" fontId="93" fillId="0" borderId="0"/>
    <xf numFmtId="9" fontId="1" fillId="0" borderId="0" applyFont="0" applyFill="0" applyBorder="0" applyAlignment="0" applyProtection="0"/>
    <xf numFmtId="43" fontId="93" fillId="0" borderId="0" applyFont="0" applyFill="0" applyBorder="0" applyAlignment="0" applyProtection="0"/>
    <xf numFmtId="9" fontId="93" fillId="0" borderId="0" applyFont="0" applyFill="0" applyBorder="0" applyAlignment="0" applyProtection="0"/>
    <xf numFmtId="9" fontId="5" fillId="0" borderId="0" applyFont="0" applyFill="0" applyBorder="0" applyAlignment="0" applyProtection="0"/>
    <xf numFmtId="0" fontId="4" fillId="0" borderId="0"/>
    <xf numFmtId="0" fontId="104" fillId="0" borderId="0"/>
    <xf numFmtId="0" fontId="4" fillId="0" borderId="0"/>
    <xf numFmtId="0" fontId="4" fillId="0" borderId="0"/>
    <xf numFmtId="218" fontId="4" fillId="0" borderId="0" applyFont="0" applyFill="0" applyBorder="0" applyAlignment="0" applyProtection="0"/>
    <xf numFmtId="0" fontId="46" fillId="0" borderId="0" applyBorder="0"/>
    <xf numFmtId="43" fontId="46" fillId="0" borderId="0" applyFont="0" applyFill="0" applyBorder="0" applyAlignment="0" applyProtection="0"/>
    <xf numFmtId="43" fontId="46" fillId="0" borderId="0" applyFont="0" applyFill="0" applyBorder="0" applyAlignment="0" applyProtection="0"/>
  </cellStyleXfs>
  <cellXfs count="2785">
    <xf numFmtId="0" fontId="0" fillId="0" borderId="0" xfId="0"/>
    <xf numFmtId="0" fontId="0" fillId="2" borderId="0" xfId="0" applyFill="1"/>
    <xf numFmtId="0" fontId="12" fillId="2" borderId="0" xfId="33" applyFont="1" applyFill="1" applyAlignment="1">
      <alignment horizontal="left"/>
    </xf>
    <xf numFmtId="0" fontId="12" fillId="2" borderId="0" xfId="0" applyFont="1" applyFill="1"/>
    <xf numFmtId="0" fontId="15" fillId="0" borderId="0" xfId="0" applyFont="1"/>
    <xf numFmtId="0" fontId="15" fillId="0" borderId="0" xfId="4" applyFont="1"/>
    <xf numFmtId="168" fontId="15" fillId="0" borderId="0" xfId="59" applyNumberFormat="1" applyFont="1" applyFill="1" applyBorder="1"/>
    <xf numFmtId="0" fontId="16" fillId="0" borderId="0" xfId="0" applyFont="1"/>
    <xf numFmtId="0" fontId="15" fillId="0" borderId="0" xfId="13" applyFont="1"/>
    <xf numFmtId="0" fontId="15" fillId="2" borderId="0" xfId="0" applyFont="1" applyFill="1"/>
    <xf numFmtId="0" fontId="20" fillId="0" borderId="0" xfId="0" applyFont="1"/>
    <xf numFmtId="0" fontId="21" fillId="0" borderId="0" xfId="0" applyFont="1"/>
    <xf numFmtId="0" fontId="15" fillId="0" borderId="0" xfId="28" applyFont="1"/>
    <xf numFmtId="0" fontId="20" fillId="0" borderId="0" xfId="0" applyFont="1" applyAlignment="1">
      <alignment horizontal="center"/>
    </xf>
    <xf numFmtId="3" fontId="20" fillId="0" borderId="0" xfId="0" applyNumberFormat="1" applyFont="1"/>
    <xf numFmtId="167" fontId="20" fillId="0" borderId="0" xfId="0" applyNumberFormat="1" applyFont="1"/>
    <xf numFmtId="0" fontId="27" fillId="2" borderId="0" xfId="0" applyFont="1" applyFill="1"/>
    <xf numFmtId="0" fontId="20" fillId="2" borderId="0" xfId="0" applyFont="1" applyFill="1"/>
    <xf numFmtId="0" fontId="17" fillId="0" borderId="0" xfId="0" applyFont="1"/>
    <xf numFmtId="0" fontId="15" fillId="2" borderId="0" xfId="13" applyFont="1" applyFill="1"/>
    <xf numFmtId="0" fontId="15" fillId="0" borderId="0" xfId="0" applyFont="1" applyAlignment="1">
      <alignment wrapText="1"/>
    </xf>
    <xf numFmtId="166" fontId="20" fillId="0" borderId="0" xfId="0" applyNumberFormat="1" applyFont="1"/>
    <xf numFmtId="0" fontId="21" fillId="5" borderId="0" xfId="0" applyFont="1" applyFill="1"/>
    <xf numFmtId="0" fontId="21" fillId="2" borderId="0" xfId="0" applyFont="1" applyFill="1"/>
    <xf numFmtId="176" fontId="15" fillId="0" borderId="0" xfId="51" applyNumberFormat="1" applyFont="1"/>
    <xf numFmtId="0" fontId="15" fillId="9" borderId="0" xfId="0" applyFont="1" applyFill="1" applyAlignment="1">
      <alignment horizontal="left" vertical="center" indent="3"/>
    </xf>
    <xf numFmtId="0" fontId="15" fillId="0" borderId="0" xfId="0" applyFont="1" applyAlignment="1">
      <alignment horizontal="left" vertical="center" wrapText="1" indent="1"/>
    </xf>
    <xf numFmtId="0" fontId="15" fillId="0" borderId="0" xfId="21" applyFont="1"/>
    <xf numFmtId="176" fontId="14" fillId="0" borderId="0" xfId="51" applyNumberFormat="1" applyFont="1"/>
    <xf numFmtId="0" fontId="31" fillId="0" borderId="0" xfId="0" applyFont="1"/>
    <xf numFmtId="0" fontId="14" fillId="2" borderId="0" xfId="33" applyFont="1" applyFill="1" applyAlignment="1">
      <alignment vertical="center"/>
    </xf>
    <xf numFmtId="0" fontId="20" fillId="0" borderId="0" xfId="0" applyFont="1" applyAlignment="1">
      <alignment wrapText="1"/>
    </xf>
    <xf numFmtId="1" fontId="20" fillId="0" borderId="0" xfId="0" applyNumberFormat="1" applyFont="1" applyAlignment="1">
      <alignment wrapText="1"/>
    </xf>
    <xf numFmtId="166" fontId="20" fillId="0" borderId="0" xfId="0" applyNumberFormat="1" applyFont="1" applyAlignment="1">
      <alignment wrapText="1"/>
    </xf>
    <xf numFmtId="167" fontId="31" fillId="0" borderId="0" xfId="0" applyNumberFormat="1" applyFont="1"/>
    <xf numFmtId="3" fontId="31" fillId="0" borderId="0" xfId="0" applyNumberFormat="1" applyFont="1"/>
    <xf numFmtId="0" fontId="33" fillId="0" borderId="0" xfId="0" applyFont="1"/>
    <xf numFmtId="166" fontId="33" fillId="0" borderId="0" xfId="0" applyNumberFormat="1" applyFont="1"/>
    <xf numFmtId="171" fontId="20" fillId="0" borderId="0" xfId="0" applyNumberFormat="1" applyFont="1"/>
    <xf numFmtId="0" fontId="20" fillId="0" borderId="24" xfId="0" applyFont="1" applyBorder="1" applyAlignment="1">
      <alignment horizontal="center"/>
    </xf>
    <xf numFmtId="0" fontId="20" fillId="0" borderId="24" xfId="0" applyFont="1" applyBorder="1"/>
    <xf numFmtId="167" fontId="20" fillId="0" borderId="24" xfId="0" applyNumberFormat="1" applyFont="1" applyBorder="1"/>
    <xf numFmtId="0" fontId="20" fillId="2" borderId="0" xfId="0" applyFont="1" applyFill="1" applyAlignment="1">
      <alignment horizontal="center"/>
    </xf>
    <xf numFmtId="167" fontId="20" fillId="2" borderId="0" xfId="0" applyNumberFormat="1" applyFont="1" applyFill="1"/>
    <xf numFmtId="0" fontId="15" fillId="0" borderId="30" xfId="0" applyFont="1" applyBorder="1" applyAlignment="1">
      <alignment vertical="center" wrapText="1"/>
    </xf>
    <xf numFmtId="0" fontId="32" fillId="0" borderId="0" xfId="0" applyFont="1" applyAlignment="1">
      <alignment vertical="center" wrapText="1"/>
    </xf>
    <xf numFmtId="175" fontId="20" fillId="2" borderId="0" xfId="3" applyNumberFormat="1" applyFont="1" applyFill="1"/>
    <xf numFmtId="3" fontId="20" fillId="2" borderId="0" xfId="0" applyNumberFormat="1" applyFont="1" applyFill="1"/>
    <xf numFmtId="0" fontId="20" fillId="0" borderId="0" xfId="0" applyFont="1" applyAlignment="1">
      <alignment vertical="center"/>
    </xf>
    <xf numFmtId="165" fontId="20" fillId="0" borderId="0" xfId="0" applyNumberFormat="1" applyFont="1" applyAlignment="1">
      <alignment vertical="center"/>
    </xf>
    <xf numFmtId="0" fontId="20" fillId="0" borderId="0" xfId="0" applyFont="1" applyAlignment="1">
      <alignment vertical="center" wrapText="1"/>
    </xf>
    <xf numFmtId="165" fontId="20" fillId="0" borderId="0" xfId="0" applyNumberFormat="1" applyFont="1"/>
    <xf numFmtId="178" fontId="15" fillId="0" borderId="0" xfId="60" applyFont="1" applyAlignment="1">
      <alignment wrapText="1"/>
    </xf>
    <xf numFmtId="168" fontId="15" fillId="0" borderId="0" xfId="15" applyNumberFormat="1" applyFont="1" applyFill="1" applyBorder="1" applyAlignment="1">
      <alignment wrapText="1"/>
    </xf>
    <xf numFmtId="178" fontId="17" fillId="0" borderId="0" xfId="60" applyFont="1" applyAlignment="1">
      <alignment horizontal="left" wrapText="1"/>
    </xf>
    <xf numFmtId="168" fontId="17" fillId="0" borderId="0" xfId="15" applyNumberFormat="1" applyFont="1" applyFill="1" applyBorder="1" applyAlignment="1">
      <alignment wrapText="1"/>
    </xf>
    <xf numFmtId="170" fontId="17" fillId="0" borderId="0" xfId="9" applyNumberFormat="1" applyFont="1" applyFill="1" applyBorder="1" applyAlignment="1">
      <alignment wrapText="1"/>
    </xf>
    <xf numFmtId="165" fontId="17" fillId="0" borderId="0" xfId="0" applyNumberFormat="1" applyFont="1" applyAlignment="1">
      <alignment vertical="center"/>
    </xf>
    <xf numFmtId="0" fontId="17" fillId="0" borderId="0" xfId="0" applyFont="1" applyAlignment="1">
      <alignment wrapText="1"/>
    </xf>
    <xf numFmtId="41" fontId="17" fillId="0" borderId="0" xfId="0" applyNumberFormat="1" applyFont="1"/>
    <xf numFmtId="41" fontId="17" fillId="0" borderId="0" xfId="0" applyNumberFormat="1" applyFont="1" applyAlignment="1">
      <alignment vertical="center"/>
    </xf>
    <xf numFmtId="0" fontId="17" fillId="0" borderId="0" xfId="0" applyFont="1" applyAlignment="1">
      <alignment vertical="center"/>
    </xf>
    <xf numFmtId="0" fontId="17" fillId="0" borderId="0" xfId="0" applyFont="1" applyAlignment="1">
      <alignment vertical="top"/>
    </xf>
    <xf numFmtId="0" fontId="20" fillId="0" borderId="0" xfId="0" applyFont="1" applyAlignment="1">
      <alignment vertical="top"/>
    </xf>
    <xf numFmtId="0" fontId="20" fillId="0" borderId="0" xfId="0" applyFont="1" applyAlignment="1">
      <alignment horizontal="center" vertical="center"/>
    </xf>
    <xf numFmtId="168" fontId="14" fillId="0" borderId="0" xfId="18" applyNumberFormat="1" applyFont="1" applyBorder="1" applyAlignment="1" applyProtection="1"/>
    <xf numFmtId="0" fontId="15" fillId="0" borderId="0" xfId="68" applyFont="1"/>
    <xf numFmtId="0" fontId="15" fillId="2" borderId="0" xfId="68" applyFont="1" applyFill="1"/>
    <xf numFmtId="168" fontId="28" fillId="0" borderId="0" xfId="18" applyNumberFormat="1" applyFont="1" applyBorder="1"/>
    <xf numFmtId="168" fontId="15" fillId="0" borderId="0" xfId="18" applyNumberFormat="1" applyFont="1" applyBorder="1"/>
    <xf numFmtId="165" fontId="15" fillId="0" borderId="0" xfId="18" applyNumberFormat="1" applyFont="1" applyBorder="1"/>
    <xf numFmtId="168" fontId="14" fillId="0" borderId="0" xfId="18" applyNumberFormat="1" applyFont="1" applyBorder="1"/>
    <xf numFmtId="0" fontId="19" fillId="0" borderId="0" xfId="44" applyFont="1"/>
    <xf numFmtId="165" fontId="20" fillId="0" borderId="0" xfId="18" applyNumberFormat="1" applyFont="1" applyFill="1" applyBorder="1" applyAlignment="1" applyProtection="1"/>
    <xf numFmtId="168" fontId="15" fillId="0" borderId="0" xfId="18" applyNumberFormat="1" applyFont="1" applyAlignment="1">
      <alignment vertical="center" wrapText="1"/>
    </xf>
    <xf numFmtId="49" fontId="15" fillId="0" borderId="12" xfId="28" quotePrefix="1" applyNumberFormat="1" applyFont="1" applyBorder="1" applyAlignment="1">
      <alignment horizontal="right" vertical="center" wrapText="1"/>
    </xf>
    <xf numFmtId="0" fontId="15" fillId="0" borderId="12" xfId="0" applyFont="1" applyBorder="1" applyAlignment="1">
      <alignment horizontal="justify" vertical="center" wrapText="1"/>
    </xf>
    <xf numFmtId="0" fontId="15" fillId="0" borderId="0" xfId="44" applyFont="1"/>
    <xf numFmtId="164" fontId="20" fillId="0" borderId="0" xfId="18" applyFont="1" applyFill="1" applyBorder="1" applyAlignment="1" applyProtection="1"/>
    <xf numFmtId="170" fontId="20" fillId="0" borderId="0" xfId="9" applyNumberFormat="1" applyFont="1"/>
    <xf numFmtId="0" fontId="36" fillId="2" borderId="0" xfId="0" applyFont="1" applyFill="1"/>
    <xf numFmtId="0" fontId="37" fillId="2" borderId="0" xfId="0" applyFont="1" applyFill="1"/>
    <xf numFmtId="0" fontId="38" fillId="2" borderId="0" xfId="0" applyFont="1" applyFill="1"/>
    <xf numFmtId="0" fontId="38" fillId="2" borderId="0" xfId="33" applyFont="1" applyFill="1"/>
    <xf numFmtId="0" fontId="26" fillId="2" borderId="0" xfId="0" applyFont="1" applyFill="1"/>
    <xf numFmtId="0" fontId="21" fillId="12" borderId="0" xfId="0" applyFont="1" applyFill="1"/>
    <xf numFmtId="168" fontId="14" fillId="0" borderId="0" xfId="59" applyNumberFormat="1" applyFont="1" applyFill="1" applyBorder="1" applyAlignment="1">
      <alignment horizontal="right" vertical="center"/>
    </xf>
    <xf numFmtId="0" fontId="15" fillId="0" borderId="0" xfId="74" applyFont="1"/>
    <xf numFmtId="0" fontId="15" fillId="3" borderId="0" xfId="75" applyFont="1" applyFill="1"/>
    <xf numFmtId="0" fontId="15" fillId="0" borderId="0" xfId="75" applyFont="1"/>
    <xf numFmtId="177" fontId="15" fillId="3" borderId="0" xfId="13" applyNumberFormat="1" applyFont="1" applyFill="1"/>
    <xf numFmtId="1" fontId="39" fillId="0" borderId="0" xfId="0" applyNumberFormat="1" applyFont="1" applyAlignment="1">
      <alignment wrapText="1"/>
    </xf>
    <xf numFmtId="165" fontId="14" fillId="6" borderId="0" xfId="7" applyNumberFormat="1" applyFont="1" applyFill="1" applyBorder="1" applyAlignment="1">
      <alignment horizontal="right" vertical="center" wrapText="1"/>
    </xf>
    <xf numFmtId="168" fontId="14" fillId="6" borderId="0" xfId="7" applyNumberFormat="1" applyFont="1" applyFill="1" applyBorder="1" applyAlignment="1">
      <alignment horizontal="right" vertical="center" wrapText="1"/>
    </xf>
    <xf numFmtId="165" fontId="15" fillId="0" borderId="0" xfId="15" applyNumberFormat="1" applyFont="1" applyFill="1" applyBorder="1" applyAlignment="1">
      <alignment horizontal="right" vertical="center" wrapText="1"/>
    </xf>
    <xf numFmtId="165" fontId="15" fillId="0" borderId="0" xfId="7" applyNumberFormat="1" applyFont="1" applyFill="1" applyBorder="1" applyAlignment="1">
      <alignment horizontal="right" vertical="center" wrapText="1"/>
    </xf>
    <xf numFmtId="165" fontId="15" fillId="6" borderId="0" xfId="7" applyNumberFormat="1" applyFont="1" applyFill="1" applyBorder="1" applyAlignment="1">
      <alignment horizontal="right" vertical="center" wrapText="1"/>
    </xf>
    <xf numFmtId="0" fontId="15" fillId="0" borderId="0" xfId="0" applyFont="1" applyAlignment="1">
      <alignment vertical="center"/>
    </xf>
    <xf numFmtId="0" fontId="44" fillId="2" borderId="0" xfId="0" applyFont="1" applyFill="1"/>
    <xf numFmtId="0" fontId="44" fillId="2" borderId="0" xfId="33" applyFont="1" applyFill="1" applyAlignment="1">
      <alignment horizontal="left"/>
    </xf>
    <xf numFmtId="0" fontId="20" fillId="0" borderId="0" xfId="0" applyFont="1" applyAlignment="1">
      <alignment horizontal="left"/>
    </xf>
    <xf numFmtId="0" fontId="15" fillId="2" borderId="0" xfId="62" applyFont="1" applyFill="1"/>
    <xf numFmtId="0" fontId="15" fillId="0" borderId="0" xfId="62" applyFont="1"/>
    <xf numFmtId="0" fontId="15"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48" fillId="2" borderId="0" xfId="62" applyFont="1" applyFill="1" applyAlignment="1">
      <alignment vertical="center" wrapText="1"/>
    </xf>
    <xf numFmtId="0" fontId="4" fillId="0" borderId="0" xfId="62"/>
    <xf numFmtId="165" fontId="15" fillId="0" borderId="0" xfId="59" applyNumberFormat="1" applyFont="1" applyFill="1" applyBorder="1" applyAlignment="1">
      <alignment vertical="center" wrapText="1"/>
    </xf>
    <xf numFmtId="0" fontId="14" fillId="2" borderId="0" xfId="62" applyFont="1" applyFill="1"/>
    <xf numFmtId="0" fontId="14" fillId="0" borderId="0" xfId="62" applyFont="1"/>
    <xf numFmtId="0" fontId="30" fillId="2" borderId="0" xfId="62" applyFont="1" applyFill="1"/>
    <xf numFmtId="174" fontId="15" fillId="0" borderId="0" xfId="51" applyNumberFormat="1" applyFont="1"/>
    <xf numFmtId="169" fontId="15" fillId="0" borderId="0" xfId="62" applyNumberFormat="1" applyFont="1"/>
    <xf numFmtId="0" fontId="26" fillId="0" borderId="0" xfId="62" applyFont="1" applyAlignment="1">
      <alignment horizontal="justify" vertical="center"/>
    </xf>
    <xf numFmtId="176" fontId="15" fillId="0" borderId="0" xfId="62" applyNumberFormat="1" applyFont="1"/>
    <xf numFmtId="0" fontId="36" fillId="5" borderId="0" xfId="0" applyFont="1" applyFill="1"/>
    <xf numFmtId="0" fontId="27" fillId="0" borderId="0" xfId="0" applyFont="1"/>
    <xf numFmtId="0" fontId="51" fillId="2" borderId="0" xfId="33" applyFont="1" applyFill="1"/>
    <xf numFmtId="0" fontId="21" fillId="0" borderId="0" xfId="62" applyFont="1"/>
    <xf numFmtId="0" fontId="52" fillId="0" borderId="0" xfId="62" applyFont="1"/>
    <xf numFmtId="0" fontId="21" fillId="0" borderId="0" xfId="13" applyFont="1"/>
    <xf numFmtId="0" fontId="21" fillId="0" borderId="0" xfId="74" applyFont="1"/>
    <xf numFmtId="0" fontId="21" fillId="0" borderId="0" xfId="68" applyFont="1"/>
    <xf numFmtId="0" fontId="14" fillId="2" borderId="0" xfId="33" applyFont="1" applyFill="1" applyBorder="1" applyAlignment="1">
      <alignment horizontal="center" vertical="center"/>
    </xf>
    <xf numFmtId="0" fontId="15" fillId="2" borderId="0" xfId="33" applyFont="1" applyFill="1" applyBorder="1" applyAlignment="1">
      <alignment horizontal="center" vertical="center"/>
    </xf>
    <xf numFmtId="0" fontId="12" fillId="2" borderId="0" xfId="33" applyFont="1" applyFill="1"/>
    <xf numFmtId="0" fontId="14" fillId="2" borderId="0" xfId="33" applyFont="1" applyFill="1" applyAlignment="1">
      <alignment horizontal="center" vertical="center"/>
    </xf>
    <xf numFmtId="0" fontId="15" fillId="0" borderId="0" xfId="0" applyFont="1" applyAlignment="1">
      <alignment horizontal="left" vertical="center" wrapText="1"/>
    </xf>
    <xf numFmtId="0" fontId="53" fillId="0" borderId="0" xfId="0" applyFont="1"/>
    <xf numFmtId="0" fontId="13" fillId="15" borderId="10" xfId="0" applyFont="1" applyFill="1" applyBorder="1" applyAlignment="1">
      <alignment horizontal="center" vertical="center"/>
    </xf>
    <xf numFmtId="0" fontId="16" fillId="7" borderId="10" xfId="0" applyFont="1" applyFill="1" applyBorder="1" applyAlignment="1">
      <alignment horizontal="left" vertical="top"/>
    </xf>
    <xf numFmtId="3" fontId="16" fillId="7" borderId="10" xfId="0" applyNumberFormat="1" applyFont="1" applyFill="1" applyBorder="1" applyAlignment="1">
      <alignment horizontal="right" vertical="center"/>
    </xf>
    <xf numFmtId="166" fontId="16" fillId="7" borderId="10" xfId="0" applyNumberFormat="1" applyFont="1" applyFill="1" applyBorder="1" applyAlignment="1">
      <alignment horizontal="right" vertical="center"/>
    </xf>
    <xf numFmtId="0" fontId="16" fillId="0" borderId="0" xfId="0" applyFont="1" applyAlignment="1">
      <alignment horizontal="left" vertical="top"/>
    </xf>
    <xf numFmtId="3" fontId="16" fillId="0" borderId="0" xfId="0" applyNumberFormat="1" applyFont="1" applyAlignment="1">
      <alignment horizontal="right" vertical="center"/>
    </xf>
    <xf numFmtId="166" fontId="16" fillId="0" borderId="0" xfId="0" applyNumberFormat="1" applyFont="1" applyAlignment="1">
      <alignment horizontal="right" vertical="center"/>
    </xf>
    <xf numFmtId="0" fontId="20" fillId="0" borderId="0" xfId="0" applyFont="1" applyAlignment="1">
      <alignment horizontal="left" vertical="top"/>
    </xf>
    <xf numFmtId="3" fontId="20" fillId="0" borderId="0" xfId="0" applyNumberFormat="1" applyFont="1" applyAlignment="1">
      <alignment horizontal="right" vertical="center"/>
    </xf>
    <xf numFmtId="166" fontId="20" fillId="0" borderId="0" xfId="0" applyNumberFormat="1" applyFont="1" applyAlignment="1">
      <alignment horizontal="right" vertical="center"/>
    </xf>
    <xf numFmtId="0" fontId="16" fillId="7" borderId="0" xfId="0" applyFont="1" applyFill="1" applyAlignment="1">
      <alignment horizontal="left" vertical="top"/>
    </xf>
    <xf numFmtId="3" fontId="16" fillId="7" borderId="0" xfId="0" applyNumberFormat="1" applyFont="1" applyFill="1" applyAlignment="1">
      <alignment horizontal="right" vertical="center"/>
    </xf>
    <xf numFmtId="166" fontId="16" fillId="7" borderId="0" xfId="0" applyNumberFormat="1" applyFont="1" applyFill="1" applyAlignment="1">
      <alignment horizontal="right" vertical="center"/>
    </xf>
    <xf numFmtId="0" fontId="24" fillId="15" borderId="10" xfId="0" applyFont="1" applyFill="1" applyBorder="1" applyAlignment="1">
      <alignment horizontal="left" vertical="top"/>
    </xf>
    <xf numFmtId="165" fontId="13" fillId="15" borderId="10" xfId="59" applyNumberFormat="1" applyFont="1" applyFill="1" applyBorder="1" applyAlignment="1">
      <alignment vertical="center" wrapText="1"/>
    </xf>
    <xf numFmtId="168" fontId="13" fillId="15" borderId="10" xfId="59" applyNumberFormat="1" applyFont="1" applyFill="1" applyBorder="1" applyAlignment="1">
      <alignment vertical="center" wrapText="1"/>
    </xf>
    <xf numFmtId="0" fontId="54" fillId="0" borderId="0" xfId="0" applyFont="1"/>
    <xf numFmtId="0" fontId="24" fillId="16" borderId="25" xfId="0" applyFont="1" applyFill="1" applyBorder="1" applyAlignment="1">
      <alignment horizontal="center" vertical="center"/>
    </xf>
    <xf numFmtId="0" fontId="24" fillId="16" borderId="26" xfId="0" applyFont="1" applyFill="1" applyBorder="1" applyAlignment="1">
      <alignment horizontal="center" vertical="center"/>
    </xf>
    <xf numFmtId="181" fontId="24" fillId="16" borderId="3" xfId="1" applyNumberFormat="1" applyFont="1" applyFill="1" applyBorder="1" applyAlignment="1">
      <alignment horizontal="center" vertical="center"/>
    </xf>
    <xf numFmtId="181" fontId="24" fillId="16" borderId="31" xfId="1" applyNumberFormat="1" applyFont="1" applyFill="1" applyBorder="1" applyAlignment="1">
      <alignment horizontal="center" vertical="center"/>
    </xf>
    <xf numFmtId="165" fontId="14" fillId="11" borderId="0" xfId="0" applyNumberFormat="1" applyFont="1" applyFill="1" applyAlignment="1">
      <alignment horizontal="right" vertical="center"/>
    </xf>
    <xf numFmtId="168" fontId="14" fillId="11" borderId="0" xfId="0" applyNumberFormat="1" applyFont="1" applyFill="1" applyAlignment="1">
      <alignment horizontal="right" vertical="center"/>
    </xf>
    <xf numFmtId="165" fontId="15" fillId="9" borderId="0" xfId="0" applyNumberFormat="1" applyFont="1" applyFill="1" applyAlignment="1">
      <alignment horizontal="right" vertical="center"/>
    </xf>
    <xf numFmtId="168" fontId="15" fillId="9" borderId="0" xfId="0" applyNumberFormat="1" applyFont="1" applyFill="1" applyAlignment="1">
      <alignment horizontal="right" vertical="center"/>
    </xf>
    <xf numFmtId="165" fontId="13" fillId="16" borderId="10" xfId="0" applyNumberFormat="1" applyFont="1" applyFill="1" applyBorder="1" applyAlignment="1">
      <alignment horizontal="right" vertical="center"/>
    </xf>
    <xf numFmtId="168" fontId="13" fillId="16" borderId="10" xfId="0" applyNumberFormat="1" applyFont="1" applyFill="1" applyBorder="1" applyAlignment="1">
      <alignment horizontal="right" vertical="center"/>
    </xf>
    <xf numFmtId="0" fontId="13" fillId="16" borderId="10" xfId="0" applyFont="1" applyFill="1" applyBorder="1" applyAlignment="1">
      <alignment horizontal="left" vertical="center" indent="2"/>
    </xf>
    <xf numFmtId="0" fontId="14" fillId="11" borderId="0" xfId="0" applyFont="1" applyFill="1" applyAlignment="1">
      <alignment horizontal="left" vertical="center" indent="1"/>
    </xf>
    <xf numFmtId="0" fontId="24" fillId="15" borderId="17" xfId="0" applyFont="1" applyFill="1" applyBorder="1" applyAlignment="1">
      <alignment horizontal="left" vertical="top"/>
    </xf>
    <xf numFmtId="165" fontId="13" fillId="16" borderId="4" xfId="0" applyNumberFormat="1" applyFont="1" applyFill="1" applyBorder="1" applyAlignment="1">
      <alignment horizontal="right" vertical="center"/>
    </xf>
    <xf numFmtId="168" fontId="13" fillId="16" borderId="4" xfId="0" applyNumberFormat="1" applyFont="1" applyFill="1" applyBorder="1" applyAlignment="1">
      <alignment horizontal="right" vertical="center"/>
    </xf>
    <xf numFmtId="168" fontId="13" fillId="16" borderId="18" xfId="0" applyNumberFormat="1" applyFont="1" applyFill="1" applyBorder="1" applyAlignment="1">
      <alignment horizontal="right" vertical="center"/>
    </xf>
    <xf numFmtId="0" fontId="13" fillId="16" borderId="19" xfId="0" applyFont="1" applyFill="1" applyBorder="1" applyAlignment="1">
      <alignment horizontal="left" vertical="center" indent="2"/>
    </xf>
    <xf numFmtId="165" fontId="13" fillId="16" borderId="1" xfId="0" applyNumberFormat="1" applyFont="1" applyFill="1" applyBorder="1" applyAlignment="1">
      <alignment horizontal="right" vertical="center"/>
    </xf>
    <xf numFmtId="168" fontId="13" fillId="16" borderId="1" xfId="0" applyNumberFormat="1" applyFont="1" applyFill="1" applyBorder="1" applyAlignment="1">
      <alignment horizontal="right" vertical="center"/>
    </xf>
    <xf numFmtId="168" fontId="13" fillId="16" borderId="20" xfId="0" applyNumberFormat="1" applyFont="1" applyFill="1" applyBorder="1" applyAlignment="1">
      <alignment horizontal="right" vertical="center"/>
    </xf>
    <xf numFmtId="0" fontId="13" fillId="16" borderId="21" xfId="0" applyFont="1" applyFill="1" applyBorder="1" applyAlignment="1">
      <alignment horizontal="left" vertical="center" indent="2"/>
    </xf>
    <xf numFmtId="165" fontId="13" fillId="16" borderId="22" xfId="0" applyNumberFormat="1" applyFont="1" applyFill="1" applyBorder="1" applyAlignment="1">
      <alignment horizontal="right" vertical="center"/>
    </xf>
    <xf numFmtId="168" fontId="13" fillId="16" borderId="22" xfId="0" applyNumberFormat="1" applyFont="1" applyFill="1" applyBorder="1" applyAlignment="1">
      <alignment horizontal="right" vertical="center"/>
    </xf>
    <xf numFmtId="168" fontId="13" fillId="16" borderId="23" xfId="0" applyNumberFormat="1" applyFont="1" applyFill="1" applyBorder="1" applyAlignment="1">
      <alignment horizontal="right" vertical="center"/>
    </xf>
    <xf numFmtId="0" fontId="14" fillId="2" borderId="0" xfId="33" applyFont="1" applyFill="1" applyBorder="1" applyAlignment="1">
      <alignment vertical="center"/>
    </xf>
    <xf numFmtId="165" fontId="13" fillId="15" borderId="3" xfId="0" applyNumberFormat="1" applyFont="1" applyFill="1" applyBorder="1" applyAlignment="1">
      <alignment horizontal="center" vertical="center"/>
    </xf>
    <xf numFmtId="165" fontId="16" fillId="7" borderId="0" xfId="0" applyNumberFormat="1" applyFont="1" applyFill="1" applyAlignment="1">
      <alignment horizontal="right" vertical="center"/>
    </xf>
    <xf numFmtId="168" fontId="16" fillId="7" borderId="0" xfId="0" applyNumberFormat="1" applyFont="1" applyFill="1" applyAlignment="1">
      <alignment horizontal="right" vertical="center"/>
    </xf>
    <xf numFmtId="168" fontId="16" fillId="7" borderId="0" xfId="0" applyNumberFormat="1" applyFont="1" applyFill="1" applyAlignment="1">
      <alignment horizontal="center" vertical="center"/>
    </xf>
    <xf numFmtId="165" fontId="16" fillId="0" borderId="0" xfId="0" applyNumberFormat="1" applyFont="1" applyAlignment="1">
      <alignment horizontal="right" vertical="center"/>
    </xf>
    <xf numFmtId="168" fontId="16" fillId="0" borderId="0" xfId="0" applyNumberFormat="1" applyFont="1" applyAlignment="1">
      <alignment horizontal="right" vertical="center"/>
    </xf>
    <xf numFmtId="168" fontId="16" fillId="0" borderId="0" xfId="0" applyNumberFormat="1" applyFont="1" applyAlignment="1">
      <alignment horizontal="center" vertical="center"/>
    </xf>
    <xf numFmtId="165" fontId="20" fillId="0" borderId="0" xfId="0" applyNumberFormat="1" applyFont="1" applyAlignment="1">
      <alignment horizontal="right" vertical="center"/>
    </xf>
    <xf numFmtId="168" fontId="20" fillId="0" borderId="0" xfId="0" applyNumberFormat="1" applyFont="1" applyAlignment="1">
      <alignment horizontal="right" vertical="center"/>
    </xf>
    <xf numFmtId="168" fontId="20" fillId="0" borderId="0" xfId="0" applyNumberFormat="1" applyFont="1" applyAlignment="1">
      <alignment horizontal="center" vertical="center"/>
    </xf>
    <xf numFmtId="0" fontId="20" fillId="0" borderId="0" xfId="0" applyFont="1" applyAlignment="1">
      <alignment horizontal="left" vertical="top" indent="3"/>
    </xf>
    <xf numFmtId="165" fontId="24" fillId="15" borderId="4" xfId="0" applyNumberFormat="1" applyFont="1" applyFill="1" applyBorder="1" applyAlignment="1">
      <alignment horizontal="right" vertical="center"/>
    </xf>
    <xf numFmtId="168" fontId="24" fillId="15" borderId="4" xfId="0" applyNumberFormat="1" applyFont="1" applyFill="1" applyBorder="1" applyAlignment="1">
      <alignment horizontal="right" vertical="center"/>
    </xf>
    <xf numFmtId="168" fontId="24" fillId="15" borderId="18" xfId="0" applyNumberFormat="1" applyFont="1" applyFill="1" applyBorder="1" applyAlignment="1">
      <alignment horizontal="center" vertical="center"/>
    </xf>
    <xf numFmtId="0" fontId="24" fillId="15" borderId="21" xfId="0" applyFont="1" applyFill="1" applyBorder="1" applyAlignment="1">
      <alignment horizontal="left" vertical="top"/>
    </xf>
    <xf numFmtId="165" fontId="24" fillId="15" borderId="22" xfId="0" applyNumberFormat="1" applyFont="1" applyFill="1" applyBorder="1" applyAlignment="1">
      <alignment horizontal="right" vertical="center"/>
    </xf>
    <xf numFmtId="168" fontId="24" fillId="15" borderId="22" xfId="0" applyNumberFormat="1" applyFont="1" applyFill="1" applyBorder="1" applyAlignment="1">
      <alignment horizontal="right" vertical="center"/>
    </xf>
    <xf numFmtId="168" fontId="24" fillId="15" borderId="23" xfId="0" applyNumberFormat="1" applyFont="1" applyFill="1" applyBorder="1" applyAlignment="1">
      <alignment horizontal="center" vertical="center"/>
    </xf>
    <xf numFmtId="0" fontId="15" fillId="2" borderId="0" xfId="33" applyFont="1" applyFill="1" applyBorder="1" applyAlignment="1">
      <alignment vertical="center"/>
    </xf>
    <xf numFmtId="0" fontId="24" fillId="15" borderId="3" xfId="0" applyFont="1" applyFill="1" applyBorder="1" applyAlignment="1">
      <alignment horizontal="center" vertical="center"/>
    </xf>
    <xf numFmtId="0" fontId="25" fillId="7" borderId="0" xfId="0" applyFont="1" applyFill="1" applyAlignment="1">
      <alignment horizontal="left" vertical="center"/>
    </xf>
    <xf numFmtId="165" fontId="25" fillId="7" borderId="0" xfId="0" applyNumberFormat="1" applyFont="1" applyFill="1" applyAlignment="1">
      <alignment horizontal="right" vertical="center"/>
    </xf>
    <xf numFmtId="168" fontId="25" fillId="7" borderId="0" xfId="0" applyNumberFormat="1" applyFont="1" applyFill="1" applyAlignment="1">
      <alignment horizontal="right" vertical="center"/>
    </xf>
    <xf numFmtId="0" fontId="55" fillId="0" borderId="0" xfId="0" applyFont="1" applyAlignment="1">
      <alignment horizontal="left" vertical="center" indent="1"/>
    </xf>
    <xf numFmtId="165" fontId="23" fillId="0" borderId="0" xfId="0" applyNumberFormat="1" applyFont="1" applyAlignment="1">
      <alignment horizontal="right" vertical="center"/>
    </xf>
    <xf numFmtId="168" fontId="23" fillId="0" borderId="0" xfId="0" applyNumberFormat="1" applyFont="1" applyAlignment="1">
      <alignment horizontal="right" vertical="center"/>
    </xf>
    <xf numFmtId="0" fontId="23" fillId="0" borderId="0" xfId="0" applyFont="1" applyAlignment="1">
      <alignment horizontal="left" vertical="center" wrapText="1" indent="1"/>
    </xf>
    <xf numFmtId="0" fontId="23" fillId="0" borderId="0" xfId="0" applyFont="1" applyAlignment="1">
      <alignment horizontal="left" vertical="center" indent="1"/>
    </xf>
    <xf numFmtId="0" fontId="15" fillId="0" borderId="0" xfId="0" applyFont="1" applyAlignment="1">
      <alignment horizontal="left" vertical="center" indent="1"/>
    </xf>
    <xf numFmtId="165" fontId="15" fillId="0" borderId="0" xfId="0" applyNumberFormat="1" applyFont="1" applyAlignment="1">
      <alignment horizontal="right" vertical="center"/>
    </xf>
    <xf numFmtId="0" fontId="24" fillId="15" borderId="37" xfId="0" applyFont="1" applyFill="1" applyBorder="1" applyAlignment="1">
      <alignment horizontal="justify" vertical="center"/>
    </xf>
    <xf numFmtId="165" fontId="24" fillId="15" borderId="32" xfId="40" applyNumberFormat="1" applyFont="1" applyFill="1" applyBorder="1" applyAlignment="1">
      <alignment horizontal="right" vertical="center"/>
    </xf>
    <xf numFmtId="168" fontId="24" fillId="15" borderId="32" xfId="0" applyNumberFormat="1" applyFont="1" applyFill="1" applyBorder="1" applyAlignment="1">
      <alignment horizontal="right" vertical="center"/>
    </xf>
    <xf numFmtId="168" fontId="24" fillId="15" borderId="38" xfId="0" applyNumberFormat="1" applyFont="1" applyFill="1" applyBorder="1" applyAlignment="1">
      <alignment horizontal="right" vertical="center"/>
    </xf>
    <xf numFmtId="0" fontId="21" fillId="14" borderId="0" xfId="0" applyFont="1" applyFill="1"/>
    <xf numFmtId="0" fontId="20" fillId="0" borderId="0" xfId="0" applyFont="1" applyAlignment="1">
      <alignment horizontal="right" vertical="center"/>
    </xf>
    <xf numFmtId="0" fontId="62" fillId="2" borderId="0" xfId="33" applyFont="1" applyFill="1" applyBorder="1" applyAlignment="1">
      <alignment horizontal="center" vertical="center"/>
    </xf>
    <xf numFmtId="0" fontId="64" fillId="2" borderId="0" xfId="33" applyFont="1" applyFill="1" applyBorder="1" applyAlignment="1">
      <alignment vertical="center"/>
    </xf>
    <xf numFmtId="0" fontId="62" fillId="0" borderId="0" xfId="0" applyFont="1"/>
    <xf numFmtId="0" fontId="62" fillId="2" borderId="0" xfId="33" applyFont="1" applyFill="1" applyBorder="1" applyAlignment="1">
      <alignment vertical="center"/>
    </xf>
    <xf numFmtId="0" fontId="13" fillId="16" borderId="28" xfId="0" applyFont="1" applyFill="1" applyBorder="1" applyAlignment="1">
      <alignment horizontal="left" vertical="center" indent="2"/>
    </xf>
    <xf numFmtId="165" fontId="13" fillId="16" borderId="3" xfId="0" applyNumberFormat="1" applyFont="1" applyFill="1" applyBorder="1" applyAlignment="1">
      <alignment horizontal="right" vertical="center"/>
    </xf>
    <xf numFmtId="168" fontId="13" fillId="16" borderId="3" xfId="0" applyNumberFormat="1" applyFont="1" applyFill="1" applyBorder="1" applyAlignment="1">
      <alignment horizontal="right" vertical="center"/>
    </xf>
    <xf numFmtId="168" fontId="13" fillId="16" borderId="31" xfId="0" applyNumberFormat="1" applyFont="1" applyFill="1" applyBorder="1" applyAlignment="1">
      <alignment horizontal="right" vertical="center"/>
    </xf>
    <xf numFmtId="0" fontId="23" fillId="9" borderId="0" xfId="0" applyFont="1" applyFill="1"/>
    <xf numFmtId="0" fontId="34" fillId="0" borderId="0" xfId="0" applyFont="1" applyAlignment="1">
      <alignment horizontal="left" vertical="center"/>
    </xf>
    <xf numFmtId="0" fontId="63" fillId="0" borderId="0" xfId="0" applyFont="1"/>
    <xf numFmtId="0" fontId="62" fillId="2" borderId="0" xfId="33" applyFont="1" applyFill="1" applyAlignment="1">
      <alignment horizontal="center" vertical="center"/>
    </xf>
    <xf numFmtId="0" fontId="13" fillId="15" borderId="1" xfId="0" applyFont="1" applyFill="1" applyBorder="1" applyAlignment="1">
      <alignment horizontal="center" vertical="center"/>
    </xf>
    <xf numFmtId="0" fontId="13" fillId="15" borderId="20" xfId="0" applyFont="1" applyFill="1" applyBorder="1" applyAlignment="1">
      <alignment horizontal="center" vertical="center"/>
    </xf>
    <xf numFmtId="0" fontId="15" fillId="17" borderId="28" xfId="0" applyFont="1" applyFill="1" applyBorder="1" applyAlignment="1">
      <alignment horizontal="left" vertical="center"/>
    </xf>
    <xf numFmtId="168" fontId="15" fillId="17" borderId="3" xfId="0" applyNumberFormat="1" applyFont="1" applyFill="1" applyBorder="1" applyAlignment="1">
      <alignment horizontal="right" vertical="center"/>
    </xf>
    <xf numFmtId="168" fontId="15" fillId="17" borderId="31" xfId="0" applyNumberFormat="1" applyFont="1" applyFill="1" applyBorder="1" applyAlignment="1">
      <alignment horizontal="right" vertical="center"/>
    </xf>
    <xf numFmtId="0" fontId="15" fillId="17" borderId="29" xfId="0" applyFont="1" applyFill="1" applyBorder="1" applyAlignment="1">
      <alignment horizontal="left" vertical="center"/>
    </xf>
    <xf numFmtId="168" fontId="15" fillId="17" borderId="16" xfId="0" applyNumberFormat="1" applyFont="1" applyFill="1" applyBorder="1" applyAlignment="1">
      <alignment horizontal="right" vertical="center"/>
    </xf>
    <xf numFmtId="168" fontId="15" fillId="17" borderId="39" xfId="0" applyNumberFormat="1" applyFont="1" applyFill="1" applyBorder="1" applyAlignment="1">
      <alignment horizontal="right" vertical="center"/>
    </xf>
    <xf numFmtId="0" fontId="13" fillId="15" borderId="17" xfId="0" applyFont="1" applyFill="1" applyBorder="1" applyAlignment="1">
      <alignment horizontal="left" vertical="center"/>
    </xf>
    <xf numFmtId="168" fontId="13" fillId="15" borderId="4" xfId="0" applyNumberFormat="1" applyFont="1" applyFill="1" applyBorder="1" applyAlignment="1">
      <alignment horizontal="right" vertical="center"/>
    </xf>
    <xf numFmtId="168" fontId="13" fillId="15" borderId="18" xfId="0" applyNumberFormat="1" applyFont="1" applyFill="1" applyBorder="1" applyAlignment="1">
      <alignment horizontal="right" vertical="center"/>
    </xf>
    <xf numFmtId="0" fontId="13" fillId="15" borderId="19" xfId="0" applyFont="1" applyFill="1" applyBorder="1" applyAlignment="1">
      <alignment horizontal="left" vertical="center" wrapText="1"/>
    </xf>
    <xf numFmtId="168" fontId="13" fillId="15" borderId="1" xfId="0" applyNumberFormat="1" applyFont="1" applyFill="1" applyBorder="1" applyAlignment="1">
      <alignment horizontal="right" vertical="center"/>
    </xf>
    <xf numFmtId="168" fontId="13" fillId="15" borderId="20" xfId="0" applyNumberFormat="1" applyFont="1" applyFill="1" applyBorder="1" applyAlignment="1">
      <alignment horizontal="right" vertical="center"/>
    </xf>
    <xf numFmtId="0" fontId="13" fillId="15" borderId="21" xfId="0" applyFont="1" applyFill="1" applyBorder="1" applyAlignment="1">
      <alignment horizontal="left" vertical="center" wrapText="1"/>
    </xf>
    <xf numFmtId="168" fontId="13" fillId="15" borderId="22" xfId="0" applyNumberFormat="1" applyFont="1" applyFill="1" applyBorder="1" applyAlignment="1">
      <alignment horizontal="right" vertical="center"/>
    </xf>
    <xf numFmtId="168" fontId="13" fillId="15" borderId="23" xfId="0" applyNumberFormat="1" applyFont="1" applyFill="1" applyBorder="1" applyAlignment="1">
      <alignment horizontal="right" vertical="center"/>
    </xf>
    <xf numFmtId="0" fontId="32" fillId="0" borderId="0" xfId="0" applyFont="1"/>
    <xf numFmtId="0" fontId="20" fillId="0" borderId="30" xfId="0" applyFont="1" applyBorder="1"/>
    <xf numFmtId="0" fontId="12" fillId="0" borderId="0" xfId="0" applyFont="1"/>
    <xf numFmtId="0" fontId="24" fillId="16" borderId="35" xfId="0" applyFont="1" applyFill="1" applyBorder="1" applyAlignment="1">
      <alignment horizontal="center" vertical="center"/>
    </xf>
    <xf numFmtId="0" fontId="15" fillId="0" borderId="19" xfId="0" applyFont="1" applyBorder="1" applyAlignment="1">
      <alignment vertical="center"/>
    </xf>
    <xf numFmtId="167" fontId="15" fillId="0" borderId="1" xfId="0" applyNumberFormat="1" applyFont="1" applyBorder="1" applyAlignment="1">
      <alignment horizontal="right" vertical="justify" indent="2"/>
    </xf>
    <xf numFmtId="167" fontId="15" fillId="0" borderId="20" xfId="0" applyNumberFormat="1" applyFont="1" applyBorder="1" applyAlignment="1">
      <alignment horizontal="right" vertical="justify" indent="2"/>
    </xf>
    <xf numFmtId="0" fontId="15" fillId="0" borderId="21" xfId="0" applyFont="1" applyBorder="1" applyAlignment="1">
      <alignment vertical="center"/>
    </xf>
    <xf numFmtId="167" fontId="15" fillId="0" borderId="22" xfId="0" applyNumberFormat="1" applyFont="1" applyBorder="1" applyAlignment="1">
      <alignment horizontal="right" vertical="justify" indent="2"/>
    </xf>
    <xf numFmtId="167" fontId="15" fillId="0" borderId="23" xfId="0" applyNumberFormat="1" applyFont="1" applyBorder="1" applyAlignment="1">
      <alignment horizontal="right" vertical="justify" indent="2"/>
    </xf>
    <xf numFmtId="0" fontId="33" fillId="0" borderId="0" xfId="33" applyFont="1"/>
    <xf numFmtId="167" fontId="15" fillId="0" borderId="19" xfId="0" applyNumberFormat="1" applyFont="1" applyBorder="1" applyAlignment="1">
      <alignment horizontal="left" vertical="justify"/>
    </xf>
    <xf numFmtId="167" fontId="15" fillId="0" borderId="1" xfId="0" applyNumberFormat="1" applyFont="1" applyBorder="1" applyAlignment="1">
      <alignment horizontal="center" vertical="justify"/>
    </xf>
    <xf numFmtId="167" fontId="15" fillId="0" borderId="20" xfId="0" applyNumberFormat="1" applyFont="1" applyBorder="1" applyAlignment="1">
      <alignment horizontal="center" vertical="justify"/>
    </xf>
    <xf numFmtId="167" fontId="15" fillId="0" borderId="21" xfId="0" applyNumberFormat="1" applyFont="1" applyBorder="1" applyAlignment="1">
      <alignment horizontal="left" vertical="justify"/>
    </xf>
    <xf numFmtId="167" fontId="15" fillId="0" borderId="22" xfId="0" applyNumberFormat="1" applyFont="1" applyBorder="1" applyAlignment="1">
      <alignment horizontal="center" vertical="justify"/>
    </xf>
    <xf numFmtId="167" fontId="15" fillId="0" borderId="23" xfId="0" applyNumberFormat="1" applyFont="1" applyBorder="1" applyAlignment="1">
      <alignment horizontal="center" vertical="justify"/>
    </xf>
    <xf numFmtId="0" fontId="21" fillId="15" borderId="0" xfId="0" applyFont="1" applyFill="1"/>
    <xf numFmtId="0" fontId="36" fillId="15" borderId="0" xfId="0" applyFont="1" applyFill="1"/>
    <xf numFmtId="0" fontId="50" fillId="15" borderId="0" xfId="0" applyFont="1" applyFill="1"/>
    <xf numFmtId="0" fontId="12" fillId="0" borderId="0" xfId="33" applyFont="1" applyFill="1" applyAlignment="1">
      <alignment horizontal="left"/>
    </xf>
    <xf numFmtId="0" fontId="62" fillId="0" borderId="0" xfId="0" applyFont="1" applyAlignment="1">
      <alignment horizontal="center"/>
    </xf>
    <xf numFmtId="0" fontId="15" fillId="0" borderId="0" xfId="21" applyFont="1" applyAlignment="1">
      <alignment horizontal="left"/>
    </xf>
    <xf numFmtId="0" fontId="16" fillId="0" borderId="0" xfId="0" applyFont="1" applyAlignment="1">
      <alignment horizontal="center"/>
    </xf>
    <xf numFmtId="168" fontId="14" fillId="2" borderId="0" xfId="18" applyNumberFormat="1" applyFont="1" applyFill="1" applyBorder="1" applyAlignment="1" applyProtection="1">
      <alignment horizontal="center"/>
    </xf>
    <xf numFmtId="0" fontId="37" fillId="15" borderId="0" xfId="0" applyFont="1" applyFill="1"/>
    <xf numFmtId="0" fontId="51" fillId="15" borderId="0" xfId="33" applyFont="1" applyFill="1"/>
    <xf numFmtId="0" fontId="63" fillId="0" borderId="0" xfId="68" applyFont="1"/>
    <xf numFmtId="165" fontId="13" fillId="15" borderId="0" xfId="7" applyNumberFormat="1" applyFont="1" applyFill="1" applyBorder="1" applyAlignment="1" applyProtection="1">
      <alignment horizontal="center" vertical="center"/>
    </xf>
    <xf numFmtId="165" fontId="13" fillId="15" borderId="0" xfId="10" quotePrefix="1" applyNumberFormat="1" applyFont="1" applyFill="1" applyBorder="1" applyAlignment="1" applyProtection="1">
      <alignment horizontal="center" vertical="top" wrapText="1"/>
    </xf>
    <xf numFmtId="165" fontId="13" fillId="15" borderId="33" xfId="10" quotePrefix="1" applyNumberFormat="1" applyFont="1" applyFill="1" applyBorder="1" applyAlignment="1" applyProtection="1">
      <alignment horizontal="center"/>
    </xf>
    <xf numFmtId="164" fontId="14" fillId="6" borderId="0" xfId="10" applyFont="1" applyFill="1" applyBorder="1"/>
    <xf numFmtId="165" fontId="14" fillId="6" borderId="0" xfId="10" applyNumberFormat="1" applyFont="1" applyFill="1" applyBorder="1" applyAlignment="1">
      <alignment horizontal="right" vertical="center" wrapText="1"/>
    </xf>
    <xf numFmtId="164" fontId="15" fillId="0" borderId="0" xfId="10" applyFont="1" applyBorder="1"/>
    <xf numFmtId="0" fontId="15" fillId="0" borderId="0" xfId="0" applyFont="1" applyAlignment="1">
      <alignment horizontal="left" indent="1"/>
    </xf>
    <xf numFmtId="165" fontId="15" fillId="0" borderId="0" xfId="10" applyNumberFormat="1" applyFont="1" applyBorder="1" applyAlignment="1">
      <alignment horizontal="right" vertical="center" wrapText="1"/>
    </xf>
    <xf numFmtId="165" fontId="15" fillId="0" borderId="0" xfId="7" applyNumberFormat="1" applyFont="1" applyBorder="1" applyAlignment="1">
      <alignment horizontal="right" vertical="center" wrapText="1"/>
    </xf>
    <xf numFmtId="168" fontId="15" fillId="0" borderId="0" xfId="7" applyNumberFormat="1" applyFont="1" applyBorder="1" applyAlignment="1">
      <alignment horizontal="right" vertical="center" wrapText="1"/>
    </xf>
    <xf numFmtId="168" fontId="14" fillId="0" borderId="0" xfId="11" applyNumberFormat="1" applyFont="1" applyFill="1" applyBorder="1"/>
    <xf numFmtId="165" fontId="14" fillId="0" borderId="0" xfId="10" applyNumberFormat="1" applyFont="1" applyBorder="1" applyAlignment="1">
      <alignment horizontal="right" vertical="center" wrapText="1"/>
    </xf>
    <xf numFmtId="168" fontId="14" fillId="0" borderId="0" xfId="7" applyNumberFormat="1" applyFont="1" applyBorder="1" applyAlignment="1">
      <alignment horizontal="right" vertical="center" wrapText="1"/>
    </xf>
    <xf numFmtId="165" fontId="14" fillId="0" borderId="0" xfId="7" applyNumberFormat="1" applyFont="1" applyBorder="1" applyAlignment="1">
      <alignment horizontal="right" vertical="center" wrapText="1"/>
    </xf>
    <xf numFmtId="172" fontId="15" fillId="0" borderId="0" xfId="7" applyNumberFormat="1" applyFont="1" applyFill="1" applyBorder="1" applyAlignment="1">
      <alignment horizontal="left" indent="1"/>
    </xf>
    <xf numFmtId="184" fontId="15" fillId="0" borderId="0" xfId="7" applyNumberFormat="1" applyFont="1" applyFill="1" applyBorder="1" applyAlignment="1">
      <alignment horizontal="left" indent="1"/>
    </xf>
    <xf numFmtId="164" fontId="13" fillId="15" borderId="33" xfId="10" applyFont="1" applyFill="1" applyBorder="1" applyAlignment="1">
      <alignment vertical="center"/>
    </xf>
    <xf numFmtId="165" fontId="13" fillId="15" borderId="33" xfId="10" applyNumberFormat="1" applyFont="1" applyFill="1" applyBorder="1" applyAlignment="1">
      <alignment horizontal="right" vertical="center" wrapText="1"/>
    </xf>
    <xf numFmtId="165" fontId="13" fillId="15" borderId="33" xfId="7" applyNumberFormat="1" applyFont="1" applyFill="1" applyBorder="1" applyAlignment="1">
      <alignment horizontal="right" vertical="center" wrapText="1"/>
    </xf>
    <xf numFmtId="168" fontId="15" fillId="0" borderId="0" xfId="18" applyNumberFormat="1" applyFont="1" applyBorder="1" applyAlignment="1">
      <alignment horizontal="left"/>
    </xf>
    <xf numFmtId="164" fontId="14" fillId="6" borderId="0" xfId="10" applyFont="1" applyFill="1" applyBorder="1" applyAlignment="1">
      <alignment horizontal="left"/>
    </xf>
    <xf numFmtId="164" fontId="15" fillId="0" borderId="0" xfId="10" applyFont="1" applyBorder="1" applyAlignment="1">
      <alignment horizontal="left"/>
    </xf>
    <xf numFmtId="164" fontId="13" fillId="15" borderId="33" xfId="10" applyFont="1" applyFill="1" applyBorder="1" applyAlignment="1">
      <alignment horizontal="left" vertical="center"/>
    </xf>
    <xf numFmtId="0" fontId="15" fillId="0" borderId="0" xfId="0" applyFont="1" applyAlignment="1">
      <alignment horizontal="left" vertical="top" wrapText="1" indent="1"/>
    </xf>
    <xf numFmtId="168" fontId="62" fillId="0" borderId="0" xfId="18" applyNumberFormat="1" applyFont="1" applyBorder="1" applyAlignment="1" applyProtection="1"/>
    <xf numFmtId="0" fontId="13" fillId="15" borderId="6" xfId="4" applyFont="1" applyFill="1" applyBorder="1" applyAlignment="1">
      <alignment horizontal="left" vertical="center" wrapText="1"/>
    </xf>
    <xf numFmtId="0" fontId="13" fillId="15" borderId="6" xfId="4" applyFont="1" applyFill="1" applyBorder="1" applyAlignment="1">
      <alignment horizontal="center" vertical="center" wrapText="1"/>
    </xf>
    <xf numFmtId="165" fontId="13" fillId="15" borderId="6" xfId="12" applyNumberFormat="1" applyFont="1" applyFill="1" applyBorder="1" applyAlignment="1">
      <alignment horizontal="center" vertical="center" wrapText="1"/>
    </xf>
    <xf numFmtId="165" fontId="13" fillId="15" borderId="0" xfId="12" applyNumberFormat="1" applyFont="1" applyFill="1" applyBorder="1" applyAlignment="1">
      <alignment horizontal="right" vertical="center"/>
    </xf>
    <xf numFmtId="0" fontId="15" fillId="0" borderId="7" xfId="13" applyFont="1" applyBorder="1" applyAlignment="1">
      <alignment vertical="center"/>
    </xf>
    <xf numFmtId="16" fontId="15" fillId="0" borderId="12" xfId="13" applyNumberFormat="1" applyFont="1" applyBorder="1" applyAlignment="1">
      <alignment horizontal="right" vertical="center" wrapText="1"/>
    </xf>
    <xf numFmtId="0" fontId="15" fillId="0" borderId="12" xfId="13" applyFont="1" applyBorder="1" applyAlignment="1">
      <alignment horizontal="left" vertical="center" wrapText="1"/>
    </xf>
    <xf numFmtId="0" fontId="15" fillId="0" borderId="12" xfId="13" applyFont="1" applyBorder="1" applyAlignment="1">
      <alignment vertical="center" wrapText="1"/>
    </xf>
    <xf numFmtId="165" fontId="15" fillId="0" borderId="8" xfId="12" applyNumberFormat="1" applyFont="1" applyFill="1" applyBorder="1" applyAlignment="1">
      <alignment horizontal="right" vertical="center"/>
    </xf>
    <xf numFmtId="0" fontId="15" fillId="6" borderId="10" xfId="13" applyFont="1" applyFill="1" applyBorder="1" applyAlignment="1">
      <alignment vertical="center" wrapText="1"/>
    </xf>
    <xf numFmtId="165" fontId="15" fillId="6" borderId="14" xfId="12" applyNumberFormat="1" applyFont="1" applyFill="1" applyBorder="1" applyAlignment="1">
      <alignment horizontal="right" vertical="center"/>
    </xf>
    <xf numFmtId="165" fontId="15" fillId="0" borderId="14" xfId="12" applyNumberFormat="1" applyFont="1" applyFill="1" applyBorder="1" applyAlignment="1">
      <alignment horizontal="right" vertical="center"/>
    </xf>
    <xf numFmtId="0" fontId="15" fillId="0" borderId="15" xfId="13" applyFont="1" applyBorder="1" applyAlignment="1">
      <alignment vertical="center"/>
    </xf>
    <xf numFmtId="49" fontId="15" fillId="0" borderId="12" xfId="13" quotePrefix="1" applyNumberFormat="1" applyFont="1" applyBorder="1" applyAlignment="1">
      <alignment horizontal="right" vertical="center" wrapText="1"/>
    </xf>
    <xf numFmtId="165" fontId="15" fillId="2" borderId="14" xfId="12" applyNumberFormat="1" applyFont="1" applyFill="1" applyBorder="1" applyAlignment="1">
      <alignment horizontal="right" vertical="center"/>
    </xf>
    <xf numFmtId="0" fontId="15" fillId="6" borderId="15" xfId="13" applyFont="1" applyFill="1" applyBorder="1" applyAlignment="1">
      <alignment vertical="center"/>
    </xf>
    <xf numFmtId="49" fontId="15" fillId="6" borderId="10" xfId="13" quotePrefix="1" applyNumberFormat="1" applyFont="1" applyFill="1" applyBorder="1" applyAlignment="1">
      <alignment horizontal="right" vertical="center" wrapText="1"/>
    </xf>
    <xf numFmtId="16" fontId="15" fillId="6" borderId="10" xfId="13" applyNumberFormat="1" applyFont="1" applyFill="1" applyBorder="1" applyAlignment="1">
      <alignment horizontal="right" vertical="center" wrapText="1"/>
    </xf>
    <xf numFmtId="0" fontId="15" fillId="6" borderId="10" xfId="13" applyFont="1" applyFill="1" applyBorder="1" applyAlignment="1">
      <alignment horizontal="left" vertical="center" wrapText="1"/>
    </xf>
    <xf numFmtId="16" fontId="15" fillId="2" borderId="10" xfId="13" applyNumberFormat="1" applyFont="1" applyFill="1" applyBorder="1" applyAlignment="1">
      <alignment horizontal="right" vertical="center" wrapText="1"/>
    </xf>
    <xf numFmtId="0" fontId="15" fillId="0" borderId="40" xfId="13" applyFont="1" applyBorder="1" applyAlignment="1">
      <alignment vertical="center"/>
    </xf>
    <xf numFmtId="49" fontId="15" fillId="0" borderId="41" xfId="13" quotePrefix="1" applyNumberFormat="1" applyFont="1" applyBorder="1" applyAlignment="1">
      <alignment horizontal="right" vertical="center" wrapText="1"/>
    </xf>
    <xf numFmtId="16" fontId="15" fillId="2" borderId="41" xfId="13" applyNumberFormat="1" applyFont="1" applyFill="1" applyBorder="1" applyAlignment="1">
      <alignment horizontal="right" vertical="center" wrapText="1"/>
    </xf>
    <xf numFmtId="0" fontId="15" fillId="0" borderId="41" xfId="13" applyFont="1" applyBorder="1" applyAlignment="1">
      <alignment horizontal="left" vertical="center" wrapText="1"/>
    </xf>
    <xf numFmtId="0" fontId="15" fillId="0" borderId="41" xfId="13" applyFont="1" applyBorder="1" applyAlignment="1">
      <alignment vertical="center" wrapText="1"/>
    </xf>
    <xf numFmtId="165" fontId="15" fillId="2" borderId="42" xfId="12" applyNumberFormat="1" applyFont="1" applyFill="1" applyBorder="1" applyAlignment="1">
      <alignment horizontal="right" vertical="center"/>
    </xf>
    <xf numFmtId="0" fontId="13" fillId="15" borderId="33" xfId="0" applyFont="1" applyFill="1" applyBorder="1" applyAlignment="1">
      <alignment horizontal="center" vertical="center"/>
    </xf>
    <xf numFmtId="0" fontId="13" fillId="15" borderId="33" xfId="0" applyFont="1" applyFill="1" applyBorder="1" applyAlignment="1">
      <alignment horizontal="center" vertical="center" wrapText="1"/>
    </xf>
    <xf numFmtId="175" fontId="15" fillId="0" borderId="0" xfId="7" applyNumberFormat="1" applyFont="1" applyBorder="1" applyAlignment="1">
      <alignment vertical="center"/>
    </xf>
    <xf numFmtId="0" fontId="13" fillId="15" borderId="34" xfId="0" applyFont="1" applyFill="1" applyBorder="1" applyAlignment="1">
      <alignment horizontal="center" vertical="center"/>
    </xf>
    <xf numFmtId="175" fontId="13" fillId="15" borderId="34" xfId="7" applyNumberFormat="1" applyFont="1" applyFill="1" applyBorder="1" applyAlignment="1">
      <alignment horizontal="center" vertical="center" wrapText="1"/>
    </xf>
    <xf numFmtId="168" fontId="62" fillId="2" borderId="0" xfId="18" applyNumberFormat="1" applyFont="1" applyFill="1" applyBorder="1" applyAlignment="1" applyProtection="1">
      <alignment horizontal="center" wrapText="1"/>
    </xf>
    <xf numFmtId="0" fontId="16" fillId="0" borderId="0" xfId="0" applyFont="1" applyAlignment="1">
      <alignment horizontal="left" vertical="center"/>
    </xf>
    <xf numFmtId="0" fontId="16" fillId="0" borderId="0" xfId="0" applyFont="1" applyAlignment="1">
      <alignment horizontal="center" vertical="center"/>
    </xf>
    <xf numFmtId="0" fontId="62" fillId="0" borderId="0" xfId="0" applyFont="1" applyAlignment="1">
      <alignment horizontal="center" vertical="center"/>
    </xf>
    <xf numFmtId="0" fontId="66" fillId="0" borderId="0" xfId="0" applyFont="1"/>
    <xf numFmtId="168" fontId="14" fillId="0" borderId="0" xfId="15" applyNumberFormat="1" applyFont="1" applyFill="1" applyBorder="1" applyAlignment="1" applyProtection="1"/>
    <xf numFmtId="165" fontId="13" fillId="15" borderId="0" xfId="18" applyNumberFormat="1" applyFont="1" applyFill="1" applyBorder="1" applyAlignment="1" applyProtection="1">
      <alignment horizontal="center" vertical="center" wrapText="1"/>
    </xf>
    <xf numFmtId="165" fontId="13" fillId="15" borderId="0" xfId="18" applyNumberFormat="1" applyFont="1" applyFill="1" applyBorder="1" applyAlignment="1" applyProtection="1">
      <alignment vertical="center" wrapText="1"/>
    </xf>
    <xf numFmtId="165" fontId="13" fillId="15" borderId="33" xfId="7" quotePrefix="1" applyNumberFormat="1" applyFont="1" applyFill="1" applyBorder="1" applyAlignment="1" applyProtection="1">
      <alignment horizontal="center" vertical="center"/>
    </xf>
    <xf numFmtId="49" fontId="13" fillId="15" borderId="33" xfId="7" quotePrefix="1" applyNumberFormat="1" applyFont="1" applyFill="1" applyBorder="1" applyAlignment="1" applyProtection="1">
      <alignment horizontal="center" vertical="center"/>
    </xf>
    <xf numFmtId="165" fontId="13" fillId="15" borderId="33" xfId="7" applyNumberFormat="1" applyFont="1" applyFill="1" applyBorder="1" applyAlignment="1">
      <alignment horizontal="center" vertical="center"/>
    </xf>
    <xf numFmtId="168" fontId="14" fillId="6" borderId="0" xfId="69" applyNumberFormat="1" applyFont="1" applyFill="1" applyBorder="1" applyAlignment="1">
      <alignment vertical="center"/>
    </xf>
    <xf numFmtId="186" fontId="20" fillId="0" borderId="0" xfId="0" applyNumberFormat="1" applyFont="1" applyAlignment="1">
      <alignment vertical="center"/>
    </xf>
    <xf numFmtId="168" fontId="15" fillId="0" borderId="0" xfId="69" applyNumberFormat="1" applyFont="1" applyFill="1" applyBorder="1" applyAlignment="1">
      <alignment vertical="center"/>
    </xf>
    <xf numFmtId="168" fontId="15" fillId="0" borderId="0" xfId="69" applyNumberFormat="1" applyFont="1" applyFill="1" applyBorder="1" applyAlignment="1">
      <alignment vertical="center" wrapText="1"/>
    </xf>
    <xf numFmtId="168" fontId="14" fillId="6" borderId="0" xfId="7" applyNumberFormat="1" applyFont="1" applyFill="1" applyBorder="1" applyAlignment="1">
      <alignment vertical="center"/>
    </xf>
    <xf numFmtId="168" fontId="13" fillId="15" borderId="43" xfId="7" applyNumberFormat="1" applyFont="1" applyFill="1" applyBorder="1"/>
    <xf numFmtId="165" fontId="13" fillId="15" borderId="43" xfId="7" applyNumberFormat="1" applyFont="1" applyFill="1" applyBorder="1" applyAlignment="1">
      <alignment horizontal="right" vertical="center" wrapText="1"/>
    </xf>
    <xf numFmtId="186" fontId="20" fillId="0" borderId="0" xfId="0" applyNumberFormat="1" applyFont="1"/>
    <xf numFmtId="168" fontId="13" fillId="15" borderId="0" xfId="7" applyNumberFormat="1" applyFont="1" applyFill="1" applyBorder="1"/>
    <xf numFmtId="165" fontId="13" fillId="15" borderId="0" xfId="7" applyNumberFormat="1" applyFont="1" applyFill="1" applyBorder="1" applyAlignment="1">
      <alignment horizontal="right" vertical="center" wrapText="1"/>
    </xf>
    <xf numFmtId="168" fontId="15" fillId="0" borderId="0" xfId="15" applyNumberFormat="1" applyFont="1" applyFill="1" applyBorder="1" applyAlignment="1" applyProtection="1"/>
    <xf numFmtId="165" fontId="24" fillId="15" borderId="0" xfId="7" quotePrefix="1" applyNumberFormat="1" applyFont="1" applyFill="1" applyBorder="1" applyAlignment="1" applyProtection="1">
      <alignment horizontal="center"/>
    </xf>
    <xf numFmtId="165" fontId="24" fillId="15" borderId="0" xfId="7" quotePrefix="1" applyNumberFormat="1" applyFont="1" applyFill="1" applyBorder="1" applyAlignment="1" applyProtection="1">
      <alignment horizontal="center" vertical="center"/>
    </xf>
    <xf numFmtId="165" fontId="24" fillId="15" borderId="0" xfId="7" quotePrefix="1" applyNumberFormat="1" applyFont="1" applyFill="1" applyBorder="1" applyAlignment="1" applyProtection="1">
      <alignment horizontal="center" vertical="top"/>
    </xf>
    <xf numFmtId="165" fontId="24" fillId="15" borderId="0" xfId="7" applyNumberFormat="1" applyFont="1" applyFill="1" applyBorder="1" applyAlignment="1">
      <alignment horizontal="center"/>
    </xf>
    <xf numFmtId="49" fontId="14" fillId="17" borderId="44" xfId="69" applyNumberFormat="1" applyFont="1" applyFill="1" applyBorder="1" applyAlignment="1">
      <alignment vertical="center"/>
    </xf>
    <xf numFmtId="165" fontId="14" fillId="17" borderId="0" xfId="7" applyNumberFormat="1" applyFont="1" applyFill="1" applyBorder="1" applyAlignment="1">
      <alignment horizontal="right" vertical="center" wrapText="1"/>
    </xf>
    <xf numFmtId="49" fontId="15" fillId="6" borderId="44" xfId="69" applyNumberFormat="1" applyFont="1" applyFill="1" applyBorder="1" applyAlignment="1">
      <alignment vertical="center" wrapText="1"/>
    </xf>
    <xf numFmtId="165" fontId="15" fillId="6" borderId="0" xfId="15" applyNumberFormat="1" applyFont="1" applyFill="1" applyBorder="1" applyAlignment="1">
      <alignment horizontal="right" vertical="center" wrapText="1"/>
    </xf>
    <xf numFmtId="49" fontId="15" fillId="0" borderId="44" xfId="69" applyNumberFormat="1" applyFont="1" applyFill="1" applyBorder="1" applyAlignment="1">
      <alignment vertical="center" wrapText="1"/>
    </xf>
    <xf numFmtId="0" fontId="13" fillId="18" borderId="45" xfId="98" applyFont="1" applyFill="1" applyBorder="1" applyAlignment="1">
      <alignment horizontal="center" vertical="center" wrapText="1"/>
    </xf>
    <xf numFmtId="168" fontId="13" fillId="15" borderId="33" xfId="7" applyNumberFormat="1" applyFont="1" applyFill="1" applyBorder="1" applyAlignment="1">
      <alignment horizontal="center" vertical="top" wrapText="1"/>
    </xf>
    <xf numFmtId="168" fontId="13" fillId="15" borderId="33" xfId="7" applyNumberFormat="1" applyFont="1" applyFill="1" applyBorder="1" applyAlignment="1">
      <alignment horizontal="center" vertical="top"/>
    </xf>
    <xf numFmtId="0" fontId="14" fillId="19" borderId="44" xfId="99" applyFont="1" applyFill="1" applyBorder="1"/>
    <xf numFmtId="165" fontId="25" fillId="19" borderId="0" xfId="7" applyNumberFormat="1" applyFont="1" applyFill="1" applyBorder="1"/>
    <xf numFmtId="168" fontId="25" fillId="19" borderId="0" xfId="7" applyNumberFormat="1" applyFont="1" applyFill="1" applyBorder="1"/>
    <xf numFmtId="178" fontId="15" fillId="4" borderId="44" xfId="0" applyNumberFormat="1" applyFont="1" applyFill="1" applyBorder="1" applyAlignment="1">
      <alignment horizontal="left"/>
    </xf>
    <xf numFmtId="165" fontId="20" fillId="0" borderId="0" xfId="7" applyNumberFormat="1" applyFont="1" applyFill="1" applyBorder="1"/>
    <xf numFmtId="168" fontId="20" fillId="0" borderId="0" xfId="7" applyNumberFormat="1" applyFont="1" applyFill="1" applyBorder="1"/>
    <xf numFmtId="178" fontId="15" fillId="10" borderId="44" xfId="0" applyNumberFormat="1" applyFont="1" applyFill="1" applyBorder="1" applyAlignment="1">
      <alignment horizontal="left"/>
    </xf>
    <xf numFmtId="165" fontId="20" fillId="6" borderId="0" xfId="7" applyNumberFormat="1" applyFont="1" applyFill="1" applyBorder="1"/>
    <xf numFmtId="168" fontId="20" fillId="6" borderId="0" xfId="7" applyNumberFormat="1" applyFont="1" applyFill="1" applyBorder="1"/>
    <xf numFmtId="178" fontId="15" fillId="4" borderId="46" xfId="0" applyNumberFormat="1" applyFont="1" applyFill="1" applyBorder="1" applyAlignment="1">
      <alignment horizontal="left"/>
    </xf>
    <xf numFmtId="165" fontId="20" fillId="0" borderId="47" xfId="7" applyNumberFormat="1" applyFont="1" applyFill="1" applyBorder="1"/>
    <xf numFmtId="168" fontId="20" fillId="0" borderId="47" xfId="7" applyNumberFormat="1" applyFont="1" applyFill="1" applyBorder="1"/>
    <xf numFmtId="168" fontId="24" fillId="15" borderId="49" xfId="7" applyNumberFormat="1" applyFont="1" applyFill="1" applyBorder="1" applyAlignment="1" applyProtection="1">
      <alignment horizontal="centerContinuous"/>
    </xf>
    <xf numFmtId="165" fontId="24" fillId="15" borderId="33" xfId="7" quotePrefix="1" applyNumberFormat="1" applyFont="1" applyFill="1" applyBorder="1" applyAlignment="1" applyProtection="1">
      <alignment horizontal="center"/>
    </xf>
    <xf numFmtId="165" fontId="24" fillId="15" borderId="33" xfId="7" quotePrefix="1" applyNumberFormat="1" applyFont="1" applyFill="1" applyBorder="1" applyAlignment="1" applyProtection="1">
      <alignment horizontal="center" vertical="center"/>
    </xf>
    <xf numFmtId="165" fontId="24" fillId="15" borderId="33" xfId="7" quotePrefix="1" applyNumberFormat="1" applyFont="1" applyFill="1" applyBorder="1" applyAlignment="1" applyProtection="1">
      <alignment horizontal="center" vertical="top"/>
    </xf>
    <xf numFmtId="165" fontId="24" fillId="15" borderId="33" xfId="7" applyNumberFormat="1" applyFont="1" applyFill="1" applyBorder="1" applyAlignment="1">
      <alignment horizontal="center"/>
    </xf>
    <xf numFmtId="49" fontId="14" fillId="19" borderId="44" xfId="11" applyNumberFormat="1" applyFont="1" applyFill="1" applyBorder="1" applyAlignment="1">
      <alignment horizontal="left" vertical="center" wrapText="1"/>
    </xf>
    <xf numFmtId="165" fontId="14" fillId="19" borderId="0" xfId="7" applyNumberFormat="1" applyFont="1" applyFill="1" applyBorder="1" applyAlignment="1">
      <alignment horizontal="right" vertical="center"/>
    </xf>
    <xf numFmtId="49" fontId="14" fillId="13" borderId="44" xfId="11" applyNumberFormat="1" applyFont="1" applyFill="1" applyBorder="1" applyAlignment="1">
      <alignment horizontal="left" vertical="center" wrapText="1"/>
    </xf>
    <xf numFmtId="165" fontId="14" fillId="13" borderId="0" xfId="7" applyNumberFormat="1" applyFont="1" applyFill="1" applyBorder="1" applyAlignment="1">
      <alignment horizontal="right" vertical="center"/>
    </xf>
    <xf numFmtId="49" fontId="15" fillId="4" borderId="44" xfId="11" applyNumberFormat="1" applyFont="1" applyFill="1" applyBorder="1" applyAlignment="1">
      <alignment horizontal="left" vertical="center" wrapText="1"/>
    </xf>
    <xf numFmtId="165" fontId="15" fillId="4" borderId="0" xfId="7" applyNumberFormat="1" applyFont="1" applyFill="1" applyBorder="1" applyAlignment="1">
      <alignment vertical="center"/>
    </xf>
    <xf numFmtId="165" fontId="15" fillId="4" borderId="0" xfId="7" applyNumberFormat="1" applyFont="1" applyFill="1" applyBorder="1" applyAlignment="1">
      <alignment horizontal="right" vertical="center"/>
    </xf>
    <xf numFmtId="41" fontId="15" fillId="4" borderId="0" xfId="8" applyFont="1" applyFill="1" applyBorder="1" applyAlignment="1">
      <alignment horizontal="right" vertical="center"/>
    </xf>
    <xf numFmtId="49" fontId="15" fillId="4" borderId="46" xfId="11" applyNumberFormat="1" applyFont="1" applyFill="1" applyBorder="1" applyAlignment="1">
      <alignment horizontal="left" vertical="center" wrapText="1"/>
    </xf>
    <xf numFmtId="165" fontId="15" fillId="4" borderId="47" xfId="7" applyNumberFormat="1" applyFont="1" applyFill="1" applyBorder="1" applyAlignment="1">
      <alignment vertical="center"/>
    </xf>
    <xf numFmtId="41" fontId="15" fillId="4" borderId="47" xfId="8" applyFont="1" applyFill="1" applyBorder="1" applyAlignment="1">
      <alignment horizontal="right" vertical="center"/>
    </xf>
    <xf numFmtId="0" fontId="68" fillId="0" borderId="0" xfId="0" applyFont="1"/>
    <xf numFmtId="165" fontId="68" fillId="0" borderId="0" xfId="0" applyNumberFormat="1" applyFont="1"/>
    <xf numFmtId="170" fontId="68" fillId="0" borderId="0" xfId="9" applyNumberFormat="1" applyFont="1"/>
    <xf numFmtId="10" fontId="68" fillId="0" borderId="0" xfId="9" applyNumberFormat="1" applyFont="1"/>
    <xf numFmtId="170" fontId="20" fillId="0" borderId="0" xfId="9" applyNumberFormat="1" applyFont="1" applyAlignment="1">
      <alignment vertical="center"/>
    </xf>
    <xf numFmtId="182" fontId="20" fillId="0" borderId="0" xfId="0" applyNumberFormat="1" applyFont="1" applyAlignment="1">
      <alignment vertical="center"/>
    </xf>
    <xf numFmtId="0" fontId="20" fillId="0" borderId="50" xfId="0" applyFont="1" applyBorder="1" applyAlignment="1">
      <alignment horizontal="left" vertical="center" wrapText="1"/>
    </xf>
    <xf numFmtId="170" fontId="16" fillId="8" borderId="0" xfId="9" applyNumberFormat="1" applyFont="1" applyFill="1" applyAlignment="1">
      <alignment vertical="center"/>
    </xf>
    <xf numFmtId="182" fontId="16" fillId="8" borderId="0" xfId="0" applyNumberFormat="1" applyFont="1" applyFill="1" applyAlignment="1">
      <alignment vertical="center"/>
    </xf>
    <xf numFmtId="0" fontId="16" fillId="8" borderId="0" xfId="0" applyFont="1" applyFill="1" applyAlignment="1">
      <alignment vertical="center" wrapText="1"/>
    </xf>
    <xf numFmtId="0" fontId="16" fillId="8" borderId="0" xfId="0" applyFont="1" applyFill="1" applyAlignment="1">
      <alignment horizontal="left" vertical="center" wrapText="1"/>
    </xf>
    <xf numFmtId="170" fontId="13" fillId="15" borderId="33" xfId="9" applyNumberFormat="1" applyFont="1" applyFill="1" applyBorder="1" applyAlignment="1">
      <alignment vertical="center"/>
    </xf>
    <xf numFmtId="182" fontId="13" fillId="15" borderId="33" xfId="0" applyNumberFormat="1" applyFont="1" applyFill="1" applyBorder="1" applyAlignment="1">
      <alignment vertical="center"/>
    </xf>
    <xf numFmtId="0" fontId="13" fillId="15" borderId="45" xfId="0" applyFont="1" applyFill="1" applyBorder="1" applyAlignment="1">
      <alignment horizontal="left" vertical="center" wrapText="1"/>
    </xf>
    <xf numFmtId="170" fontId="16" fillId="17" borderId="0" xfId="9" applyNumberFormat="1" applyFont="1" applyFill="1" applyBorder="1" applyAlignment="1">
      <alignment vertical="center"/>
    </xf>
    <xf numFmtId="182" fontId="16" fillId="17" borderId="0" xfId="0" applyNumberFormat="1" applyFont="1" applyFill="1" applyAlignment="1">
      <alignment vertical="center"/>
    </xf>
    <xf numFmtId="0" fontId="16" fillId="17" borderId="44" xfId="0" applyFont="1" applyFill="1" applyBorder="1" applyAlignment="1">
      <alignment horizontal="left" vertical="center" wrapText="1"/>
    </xf>
    <xf numFmtId="170" fontId="16" fillId="17" borderId="6" xfId="9" applyNumberFormat="1" applyFont="1" applyFill="1" applyBorder="1" applyAlignment="1">
      <alignment vertical="center"/>
    </xf>
    <xf numFmtId="182" fontId="16" fillId="17" borderId="6" xfId="0" applyNumberFormat="1" applyFont="1" applyFill="1" applyBorder="1" applyAlignment="1">
      <alignment vertical="center"/>
    </xf>
    <xf numFmtId="0" fontId="16" fillId="17" borderId="51" xfId="0" applyFont="1" applyFill="1" applyBorder="1" applyAlignment="1">
      <alignment horizontal="left" vertical="center" wrapText="1"/>
    </xf>
    <xf numFmtId="0" fontId="20" fillId="0" borderId="44" xfId="0" applyFont="1" applyBorder="1" applyAlignment="1">
      <alignment horizontal="left" vertical="center" wrapText="1"/>
    </xf>
    <xf numFmtId="170" fontId="16" fillId="17" borderId="0" xfId="9" applyNumberFormat="1" applyFont="1" applyFill="1" applyAlignment="1">
      <alignment vertical="center"/>
    </xf>
    <xf numFmtId="0" fontId="24" fillId="15" borderId="44" xfId="0" applyFont="1" applyFill="1" applyBorder="1" applyAlignment="1">
      <alignment horizontal="center" vertical="center" wrapText="1"/>
    </xf>
    <xf numFmtId="0" fontId="24" fillId="15" borderId="0" xfId="0" applyFont="1" applyFill="1" applyAlignment="1">
      <alignment horizontal="center" vertical="center" wrapText="1"/>
    </xf>
    <xf numFmtId="175" fontId="20" fillId="0" borderId="0" xfId="7" applyNumberFormat="1" applyFont="1" applyAlignment="1">
      <alignment vertical="center"/>
    </xf>
    <xf numFmtId="168" fontId="69" fillId="0" borderId="0" xfId="7" applyNumberFormat="1" applyFont="1" applyBorder="1" applyAlignment="1" applyProtection="1">
      <alignment horizontal="left"/>
    </xf>
    <xf numFmtId="165" fontId="17" fillId="15" borderId="0" xfId="7" applyNumberFormat="1" applyFont="1" applyFill="1" applyBorder="1" applyAlignment="1" applyProtection="1">
      <alignment vertical="center" wrapText="1"/>
    </xf>
    <xf numFmtId="165" fontId="13" fillId="15" borderId="33" xfId="10" quotePrefix="1" applyNumberFormat="1" applyFont="1" applyFill="1" applyBorder="1" applyAlignment="1" applyProtection="1">
      <alignment horizontal="center" vertical="center"/>
    </xf>
    <xf numFmtId="168" fontId="15" fillId="0" borderId="0" xfId="7" applyNumberFormat="1" applyFont="1" applyBorder="1"/>
    <xf numFmtId="165" fontId="15" fillId="0" borderId="0" xfId="7" applyNumberFormat="1" applyFont="1" applyBorder="1"/>
    <xf numFmtId="165" fontId="15" fillId="0" borderId="0" xfId="7" applyNumberFormat="1" applyFont="1" applyBorder="1" applyAlignment="1">
      <alignment vertical="center" wrapText="1"/>
    </xf>
    <xf numFmtId="49" fontId="14" fillId="0" borderId="0" xfId="7" applyNumberFormat="1" applyFont="1" applyBorder="1" applyAlignment="1" applyProtection="1">
      <alignment horizontal="left" vertical="center"/>
    </xf>
    <xf numFmtId="0" fontId="18" fillId="0" borderId="0" xfId="100" applyFont="1"/>
    <xf numFmtId="168" fontId="14" fillId="0" borderId="0" xfId="7" applyNumberFormat="1" applyFont="1" applyBorder="1" applyAlignment="1" applyProtection="1">
      <alignment vertical="center"/>
    </xf>
    <xf numFmtId="165" fontId="16" fillId="0" borderId="0" xfId="12" applyNumberFormat="1" applyFont="1" applyFill="1" applyBorder="1" applyAlignment="1" applyProtection="1"/>
    <xf numFmtId="49" fontId="18" fillId="0" borderId="0" xfId="100" applyNumberFormat="1" applyFont="1" applyAlignment="1">
      <alignment horizontal="left" vertical="center"/>
    </xf>
    <xf numFmtId="0" fontId="18" fillId="0" borderId="0" xfId="100" applyFont="1" applyAlignment="1">
      <alignment horizontal="left" vertical="center"/>
    </xf>
    <xf numFmtId="168" fontId="14" fillId="0" borderId="0" xfId="7" applyNumberFormat="1" applyFont="1" applyAlignment="1">
      <alignment vertical="center"/>
    </xf>
    <xf numFmtId="0" fontId="28" fillId="0" borderId="0" xfId="4" applyFont="1" applyAlignment="1">
      <alignment horizontal="left" vertical="center"/>
    </xf>
    <xf numFmtId="0" fontId="15" fillId="0" borderId="0" xfId="4" applyFont="1" applyAlignment="1">
      <alignment horizontal="center" vertical="center"/>
    </xf>
    <xf numFmtId="0" fontId="15" fillId="0" borderId="0" xfId="4" applyFont="1" applyAlignment="1">
      <alignment horizontal="left" vertical="center" wrapText="1"/>
    </xf>
    <xf numFmtId="165" fontId="15" fillId="0" borderId="0" xfId="4" applyNumberFormat="1" applyFont="1" applyAlignment="1">
      <alignment horizontal="left" vertical="center" wrapText="1"/>
    </xf>
    <xf numFmtId="165" fontId="15" fillId="0" borderId="0" xfId="12" applyNumberFormat="1" applyFont="1" applyFill="1" applyBorder="1" applyAlignment="1">
      <alignment horizontal="right" vertical="center"/>
    </xf>
    <xf numFmtId="0" fontId="19" fillId="0" borderId="0" xfId="100" applyFont="1"/>
    <xf numFmtId="165" fontId="20" fillId="0" borderId="0" xfId="12" applyNumberFormat="1" applyFont="1" applyFill="1" applyBorder="1" applyAlignment="1" applyProtection="1"/>
    <xf numFmtId="0" fontId="13" fillId="15" borderId="0" xfId="4" applyFont="1" applyFill="1" applyAlignment="1">
      <alignment horizontal="left" vertical="center" wrapText="1"/>
    </xf>
    <xf numFmtId="0" fontId="13" fillId="15" borderId="0" xfId="4" applyFont="1" applyFill="1" applyAlignment="1">
      <alignment horizontal="center" vertical="center" wrapText="1"/>
    </xf>
    <xf numFmtId="165" fontId="13" fillId="15" borderId="0" xfId="12" applyNumberFormat="1" applyFont="1" applyFill="1" applyBorder="1" applyAlignment="1">
      <alignment horizontal="center" vertical="center" wrapText="1"/>
    </xf>
    <xf numFmtId="164" fontId="20" fillId="0" borderId="0" xfId="12" applyFont="1" applyBorder="1"/>
    <xf numFmtId="0" fontId="15" fillId="0" borderId="7" xfId="100" applyFont="1" applyBorder="1" applyAlignment="1">
      <alignment vertical="center"/>
    </xf>
    <xf numFmtId="16" fontId="15" fillId="0" borderId="12" xfId="100" applyNumberFormat="1" applyFont="1" applyBorder="1" applyAlignment="1">
      <alignment horizontal="right" vertical="center" wrapText="1"/>
    </xf>
    <xf numFmtId="0" fontId="15" fillId="0" borderId="12" xfId="100" applyFont="1" applyBorder="1" applyAlignment="1">
      <alignment horizontal="left" vertical="center" wrapText="1"/>
    </xf>
    <xf numFmtId="0" fontId="15" fillId="0" borderId="12" xfId="100" applyFont="1" applyBorder="1" applyAlignment="1">
      <alignment vertical="center" wrapText="1"/>
    </xf>
    <xf numFmtId="165" fontId="20" fillId="0" borderId="0" xfId="12" applyNumberFormat="1" applyFont="1" applyBorder="1" applyAlignment="1">
      <alignment vertical="center"/>
    </xf>
    <xf numFmtId="0" fontId="15" fillId="0" borderId="0" xfId="100" applyFont="1" applyAlignment="1">
      <alignment vertical="center" wrapText="1"/>
    </xf>
    <xf numFmtId="0" fontId="15" fillId="0" borderId="7" xfId="0" applyFont="1" applyBorder="1" applyAlignment="1">
      <alignment vertical="center"/>
    </xf>
    <xf numFmtId="16" fontId="15" fillId="0" borderId="12" xfId="4" applyNumberFormat="1" applyFont="1" applyBorder="1" applyAlignment="1">
      <alignment horizontal="left" vertical="center" wrapText="1"/>
    </xf>
    <xf numFmtId="0" fontId="15" fillId="0" borderId="8" xfId="4" applyFont="1" applyBorder="1" applyAlignment="1">
      <alignment horizontal="left" vertical="center" wrapText="1"/>
    </xf>
    <xf numFmtId="0" fontId="15" fillId="0" borderId="12" xfId="0" applyFont="1" applyBorder="1" applyAlignment="1">
      <alignment horizontal="left" vertical="center" wrapText="1"/>
    </xf>
    <xf numFmtId="0" fontId="19" fillId="0" borderId="0" xfId="100" applyFont="1" applyAlignment="1">
      <alignment horizontal="left" vertical="center"/>
    </xf>
    <xf numFmtId="164" fontId="19" fillId="0" borderId="0" xfId="100" applyNumberFormat="1" applyFont="1"/>
    <xf numFmtId="0" fontId="19" fillId="0" borderId="0" xfId="100" applyFont="1" applyAlignment="1">
      <alignment vertical="center"/>
    </xf>
    <xf numFmtId="165" fontId="20" fillId="0" borderId="0" xfId="12" applyNumberFormat="1" applyFont="1" applyFill="1" applyBorder="1" applyAlignment="1" applyProtection="1">
      <alignment vertical="center"/>
    </xf>
    <xf numFmtId="0" fontId="22" fillId="0" borderId="0" xfId="101" applyFont="1"/>
    <xf numFmtId="187" fontId="13" fillId="15" borderId="0" xfId="103" applyNumberFormat="1" applyFont="1" applyFill="1" applyBorder="1" applyAlignment="1">
      <alignment horizontal="center" vertical="center" wrapText="1"/>
    </xf>
    <xf numFmtId="0" fontId="70" fillId="0" borderId="0" xfId="101" applyFont="1" applyAlignment="1">
      <alignment horizontal="center" vertical="center"/>
    </xf>
    <xf numFmtId="0" fontId="22" fillId="0" borderId="0" xfId="101" applyFont="1" applyAlignment="1">
      <alignment horizontal="center" vertical="center"/>
    </xf>
    <xf numFmtId="0" fontId="15" fillId="0" borderId="5" xfId="101" applyFont="1" applyBorder="1"/>
    <xf numFmtId="175" fontId="15" fillId="0" borderId="0" xfId="7" applyNumberFormat="1" applyFont="1" applyAlignment="1">
      <alignment vertical="center"/>
    </xf>
    <xf numFmtId="43" fontId="15" fillId="0" borderId="0" xfId="7" applyFont="1" applyBorder="1" applyAlignment="1"/>
    <xf numFmtId="0" fontId="13" fillId="15" borderId="52" xfId="101" applyFont="1" applyFill="1" applyBorder="1" applyAlignment="1">
      <alignment horizontal="center" vertical="center"/>
    </xf>
    <xf numFmtId="175" fontId="13" fillId="15" borderId="53" xfId="7" applyNumberFormat="1" applyFont="1" applyFill="1" applyBorder="1" applyAlignment="1">
      <alignment horizontal="center" vertical="center"/>
    </xf>
    <xf numFmtId="187" fontId="22" fillId="0" borderId="0" xfId="103" applyNumberFormat="1" applyFont="1"/>
    <xf numFmtId="0" fontId="22" fillId="0" borderId="2" xfId="101" applyFont="1" applyBorder="1"/>
    <xf numFmtId="168" fontId="17" fillId="15" borderId="0" xfId="11" applyNumberFormat="1" applyFont="1" applyFill="1" applyBorder="1"/>
    <xf numFmtId="168" fontId="13" fillId="15" borderId="0" xfId="7" applyNumberFormat="1" applyFont="1" applyFill="1" applyBorder="1" applyAlignment="1">
      <alignment horizontal="center"/>
    </xf>
    <xf numFmtId="174" fontId="13" fillId="15" borderId="0" xfId="19" applyNumberFormat="1" applyFont="1" applyFill="1" applyBorder="1" applyAlignment="1">
      <alignment horizontal="center"/>
    </xf>
    <xf numFmtId="168" fontId="17" fillId="15" borderId="55" xfId="11" applyNumberFormat="1" applyFont="1" applyFill="1" applyBorder="1"/>
    <xf numFmtId="168" fontId="13" fillId="15" borderId="56" xfId="11" applyNumberFormat="1" applyFont="1" applyFill="1" applyBorder="1" applyAlignment="1">
      <alignment horizontal="center"/>
    </xf>
    <xf numFmtId="165" fontId="13" fillId="15" borderId="55" xfId="7" quotePrefix="1" applyNumberFormat="1" applyFont="1" applyFill="1" applyBorder="1" applyAlignment="1">
      <alignment horizontal="center" wrapText="1"/>
    </xf>
    <xf numFmtId="176" fontId="13" fillId="15" borderId="56" xfId="19" quotePrefix="1" applyNumberFormat="1" applyFont="1" applyFill="1" applyBorder="1" applyAlignment="1">
      <alignment horizontal="center"/>
    </xf>
    <xf numFmtId="174" fontId="13" fillId="15" borderId="55" xfId="19" quotePrefix="1" applyNumberFormat="1" applyFont="1" applyFill="1" applyBorder="1" applyAlignment="1">
      <alignment horizontal="center"/>
    </xf>
    <xf numFmtId="168" fontId="14" fillId="6" borderId="0" xfId="11" applyNumberFormat="1" applyFont="1" applyFill="1" applyBorder="1" applyAlignment="1">
      <alignment horizontal="center"/>
    </xf>
    <xf numFmtId="168" fontId="14" fillId="6" borderId="54" xfId="11" applyNumberFormat="1" applyFont="1" applyFill="1" applyBorder="1"/>
    <xf numFmtId="165" fontId="14" fillId="6" borderId="0" xfId="7" applyNumberFormat="1" applyFont="1" applyFill="1" applyBorder="1" applyAlignment="1">
      <alignment horizontal="right"/>
    </xf>
    <xf numFmtId="165" fontId="14" fillId="6" borderId="54" xfId="7" applyNumberFormat="1" applyFont="1" applyFill="1" applyBorder="1" applyAlignment="1">
      <alignment horizontal="right"/>
    </xf>
    <xf numFmtId="168" fontId="14" fillId="6" borderId="0" xfId="7" applyNumberFormat="1" applyFont="1" applyFill="1" applyBorder="1" applyAlignment="1">
      <alignment horizontal="right"/>
    </xf>
    <xf numFmtId="168" fontId="15" fillId="2" borderId="0" xfId="11" applyNumberFormat="1" applyFont="1" applyFill="1" applyBorder="1" applyAlignment="1">
      <alignment horizontal="center"/>
    </xf>
    <xf numFmtId="49" fontId="15" fillId="2" borderId="54" xfId="11" applyNumberFormat="1" applyFont="1" applyFill="1" applyBorder="1"/>
    <xf numFmtId="165" fontId="15" fillId="2" borderId="0" xfId="7" applyNumberFormat="1" applyFont="1" applyFill="1" applyBorder="1" applyAlignment="1">
      <alignment horizontal="right" vertical="center"/>
    </xf>
    <xf numFmtId="165" fontId="15" fillId="2" borderId="54" xfId="7" applyNumberFormat="1" applyFont="1" applyFill="1" applyBorder="1" applyAlignment="1">
      <alignment horizontal="right" vertical="center"/>
    </xf>
    <xf numFmtId="168" fontId="15" fillId="2" borderId="0" xfId="7" applyNumberFormat="1" applyFont="1" applyFill="1" applyBorder="1" applyAlignment="1">
      <alignment horizontal="right"/>
    </xf>
    <xf numFmtId="168" fontId="15" fillId="2" borderId="0" xfId="11" applyNumberFormat="1" applyFont="1" applyFill="1" applyBorder="1" applyAlignment="1">
      <alignment horizontal="center" vertical="top" wrapText="1"/>
    </xf>
    <xf numFmtId="49" fontId="15" fillId="2" borderId="54" xfId="11" applyNumberFormat="1" applyFont="1" applyFill="1" applyBorder="1" applyAlignment="1">
      <alignment vertical="top" wrapText="1"/>
    </xf>
    <xf numFmtId="168" fontId="15" fillId="2" borderId="0" xfId="7" applyNumberFormat="1" applyFont="1" applyFill="1" applyBorder="1" applyAlignment="1">
      <alignment horizontal="right" vertical="center"/>
    </xf>
    <xf numFmtId="49" fontId="14" fillId="6" borderId="54" xfId="11" applyNumberFormat="1" applyFont="1" applyFill="1" applyBorder="1"/>
    <xf numFmtId="165" fontId="14" fillId="6" borderId="0" xfId="7" applyNumberFormat="1" applyFont="1" applyFill="1" applyBorder="1" applyAlignment="1">
      <alignment horizontal="right" vertical="center"/>
    </xf>
    <xf numFmtId="165" fontId="14" fillId="6" borderId="54" xfId="7" applyNumberFormat="1" applyFont="1" applyFill="1" applyBorder="1" applyAlignment="1">
      <alignment horizontal="right" vertical="center"/>
    </xf>
    <xf numFmtId="168" fontId="15" fillId="6" borderId="0" xfId="11" applyNumberFormat="1" applyFont="1" applyFill="1" applyBorder="1" applyAlignment="1">
      <alignment horizontal="center"/>
    </xf>
    <xf numFmtId="49" fontId="15" fillId="2" borderId="54" xfId="11" applyNumberFormat="1" applyFont="1" applyFill="1" applyBorder="1" applyAlignment="1"/>
    <xf numFmtId="41" fontId="15" fillId="2" borderId="54" xfId="8" applyFont="1" applyFill="1" applyBorder="1" applyAlignment="1">
      <alignment horizontal="right" vertical="center"/>
    </xf>
    <xf numFmtId="168" fontId="14" fillId="8" borderId="57" xfId="11" applyNumberFormat="1" applyFont="1" applyFill="1" applyBorder="1" applyAlignment="1">
      <alignment horizontal="center"/>
    </xf>
    <xf numFmtId="168" fontId="14" fillId="8" borderId="58" xfId="11" applyNumberFormat="1" applyFont="1" applyFill="1" applyBorder="1"/>
    <xf numFmtId="165" fontId="14" fillId="8" borderId="57" xfId="7" applyNumberFormat="1" applyFont="1" applyFill="1" applyBorder="1" applyAlignment="1">
      <alignment horizontal="right" vertical="center"/>
    </xf>
    <xf numFmtId="165" fontId="14" fillId="8" borderId="58" xfId="7" applyNumberFormat="1" applyFont="1" applyFill="1" applyBorder="1" applyAlignment="1">
      <alignment horizontal="right" vertical="center"/>
    </xf>
    <xf numFmtId="168" fontId="14" fillId="8" borderId="57" xfId="7" applyNumberFormat="1" applyFont="1" applyFill="1" applyBorder="1" applyAlignment="1">
      <alignment horizontal="right"/>
    </xf>
    <xf numFmtId="168" fontId="14" fillId="8" borderId="0" xfId="11" applyNumberFormat="1" applyFont="1" applyFill="1" applyBorder="1" applyAlignment="1">
      <alignment horizontal="center"/>
    </xf>
    <xf numFmtId="168" fontId="14" fillId="8" borderId="54" xfId="11" applyNumberFormat="1" applyFont="1" applyFill="1" applyBorder="1"/>
    <xf numFmtId="165" fontId="14" fillId="8" borderId="0" xfId="7" applyNumberFormat="1" applyFont="1" applyFill="1" applyBorder="1" applyAlignment="1">
      <alignment horizontal="right" vertical="center"/>
    </xf>
    <xf numFmtId="165" fontId="14" fillId="8" borderId="54" xfId="7" applyNumberFormat="1" applyFont="1" applyFill="1" applyBorder="1" applyAlignment="1">
      <alignment horizontal="right" vertical="center"/>
    </xf>
    <xf numFmtId="168" fontId="14" fillId="8" borderId="0" xfId="7" applyNumberFormat="1" applyFont="1" applyFill="1" applyBorder="1" applyAlignment="1">
      <alignment horizontal="right"/>
    </xf>
    <xf numFmtId="0" fontId="72" fillId="20" borderId="0" xfId="0" applyFont="1" applyFill="1"/>
    <xf numFmtId="0" fontId="72" fillId="14" borderId="0" xfId="0" applyFont="1" applyFill="1"/>
    <xf numFmtId="0" fontId="72" fillId="21" borderId="0" xfId="0" applyFont="1" applyFill="1"/>
    <xf numFmtId="0" fontId="72" fillId="12" borderId="0" xfId="0" applyFont="1" applyFill="1"/>
    <xf numFmtId="0" fontId="72" fillId="22" borderId="0" xfId="0" applyFont="1" applyFill="1"/>
    <xf numFmtId="0" fontId="72" fillId="15" borderId="0" xfId="0" applyFont="1" applyFill="1"/>
    <xf numFmtId="0" fontId="72" fillId="23" borderId="0" xfId="0" applyFont="1" applyFill="1"/>
    <xf numFmtId="0" fontId="21" fillId="0" borderId="0" xfId="0" applyFont="1" applyAlignment="1">
      <alignment vertical="center"/>
    </xf>
    <xf numFmtId="0" fontId="43" fillId="15" borderId="44" xfId="0" applyFont="1" applyFill="1" applyBorder="1" applyAlignment="1">
      <alignment horizontal="center" vertical="center" wrapText="1"/>
    </xf>
    <xf numFmtId="0" fontId="43" fillId="15" borderId="0" xfId="0" applyFont="1" applyFill="1" applyAlignment="1">
      <alignment horizontal="center" vertical="center" wrapText="1"/>
    </xf>
    <xf numFmtId="175" fontId="21" fillId="0" borderId="0" xfId="7" applyNumberFormat="1" applyFont="1" applyAlignment="1">
      <alignment vertical="center"/>
    </xf>
    <xf numFmtId="0" fontId="43" fillId="15" borderId="33" xfId="0" applyFont="1" applyFill="1" applyBorder="1" applyAlignment="1">
      <alignment horizontal="center" vertical="center" wrapText="1"/>
    </xf>
    <xf numFmtId="0" fontId="43" fillId="15" borderId="45" xfId="0" applyFont="1" applyFill="1" applyBorder="1" applyAlignment="1">
      <alignment horizontal="center" vertical="center" wrapText="1"/>
    </xf>
    <xf numFmtId="0" fontId="73" fillId="17" borderId="44" xfId="0" applyFont="1" applyFill="1" applyBorder="1" applyAlignment="1">
      <alignment horizontal="left" vertical="center" wrapText="1"/>
    </xf>
    <xf numFmtId="182" fontId="73" fillId="17" borderId="0" xfId="0" applyNumberFormat="1" applyFont="1" applyFill="1" applyAlignment="1">
      <alignment vertical="center"/>
    </xf>
    <xf numFmtId="171" fontId="73" fillId="17" borderId="0" xfId="7" applyNumberFormat="1" applyFont="1" applyFill="1" applyAlignment="1">
      <alignment vertical="center"/>
    </xf>
    <xf numFmtId="0" fontId="42" fillId="0" borderId="44" xfId="0" applyFont="1" applyBorder="1" applyAlignment="1">
      <alignment horizontal="left" vertical="center" wrapText="1"/>
    </xf>
    <xf numFmtId="182" fontId="42" fillId="0" borderId="0" xfId="0" applyNumberFormat="1" applyFont="1" applyAlignment="1">
      <alignment vertical="center"/>
    </xf>
    <xf numFmtId="171" fontId="42" fillId="0" borderId="0" xfId="7" applyNumberFormat="1" applyFont="1" applyAlignment="1">
      <alignment vertical="center"/>
    </xf>
    <xf numFmtId="0" fontId="73" fillId="8" borderId="0" xfId="0" applyFont="1" applyFill="1" applyAlignment="1">
      <alignment horizontal="left" vertical="center" wrapText="1"/>
    </xf>
    <xf numFmtId="182" fontId="73" fillId="8" borderId="0" xfId="0" applyNumberFormat="1" applyFont="1" applyFill="1" applyAlignment="1">
      <alignment vertical="center"/>
    </xf>
    <xf numFmtId="0" fontId="42" fillId="0" borderId="50" xfId="0" applyFont="1" applyBorder="1" applyAlignment="1">
      <alignment horizontal="left" vertical="center" wrapText="1"/>
    </xf>
    <xf numFmtId="0" fontId="47" fillId="15" borderId="45" xfId="0" applyFont="1" applyFill="1" applyBorder="1" applyAlignment="1">
      <alignment horizontal="left" vertical="center" wrapText="1"/>
    </xf>
    <xf numFmtId="182" fontId="47" fillId="15" borderId="33" xfId="0" applyNumberFormat="1" applyFont="1" applyFill="1" applyBorder="1" applyAlignment="1">
      <alignment vertical="center"/>
    </xf>
    <xf numFmtId="171" fontId="47" fillId="15" borderId="33" xfId="7" applyNumberFormat="1" applyFont="1" applyFill="1" applyBorder="1" applyAlignment="1">
      <alignment vertical="center"/>
    </xf>
    <xf numFmtId="170" fontId="42" fillId="0" borderId="0" xfId="9" applyNumberFormat="1" applyFont="1" applyAlignment="1">
      <alignment vertical="center"/>
    </xf>
    <xf numFmtId="0" fontId="42" fillId="0" borderId="0" xfId="0" applyFont="1" applyAlignment="1">
      <alignment horizontal="left" vertical="center" wrapText="1"/>
    </xf>
    <xf numFmtId="170" fontId="73" fillId="17" borderId="0" xfId="9" applyNumberFormat="1" applyFont="1" applyFill="1" applyAlignment="1">
      <alignment vertical="center"/>
    </xf>
    <xf numFmtId="170" fontId="73" fillId="8" borderId="0" xfId="9" applyNumberFormat="1" applyFont="1" applyFill="1" applyAlignment="1">
      <alignment vertical="center"/>
    </xf>
    <xf numFmtId="0" fontId="73" fillId="8" borderId="0" xfId="0" applyFont="1" applyFill="1" applyAlignment="1">
      <alignment vertical="center" wrapText="1"/>
    </xf>
    <xf numFmtId="0" fontId="42" fillId="0" borderId="0" xfId="0" applyFont="1" applyAlignment="1">
      <alignment vertical="center" wrapText="1"/>
    </xf>
    <xf numFmtId="168" fontId="62" fillId="0" borderId="0" xfId="15" applyNumberFormat="1" applyFont="1" applyAlignment="1"/>
    <xf numFmtId="175" fontId="15" fillId="0" borderId="0" xfId="7" applyNumberFormat="1" applyFont="1" applyAlignment="1">
      <alignment horizontal="right" vertical="center"/>
    </xf>
    <xf numFmtId="0" fontId="15" fillId="0" borderId="5" xfId="101" applyFont="1" applyBorder="1" applyAlignment="1">
      <alignment wrapText="1"/>
    </xf>
    <xf numFmtId="0" fontId="62" fillId="0" borderId="0" xfId="100" applyFont="1"/>
    <xf numFmtId="0" fontId="65" fillId="0" borderId="0" xfId="0" applyFont="1"/>
    <xf numFmtId="0" fontId="63" fillId="0" borderId="0" xfId="68" applyFont="1" applyAlignment="1">
      <alignment horizontal="center"/>
    </xf>
    <xf numFmtId="168" fontId="74" fillId="0" borderId="0" xfId="18" applyNumberFormat="1" applyFont="1" applyBorder="1" applyAlignment="1" applyProtection="1"/>
    <xf numFmtId="0" fontId="74" fillId="0" borderId="0" xfId="0" applyFont="1"/>
    <xf numFmtId="0" fontId="74" fillId="0" borderId="0" xfId="0" applyFont="1" applyAlignment="1">
      <alignment horizontal="center" vertical="center"/>
    </xf>
    <xf numFmtId="0" fontId="47" fillId="15" borderId="0" xfId="104" applyFont="1" applyFill="1" applyAlignment="1">
      <alignment horizontal="center" vertical="top" wrapText="1"/>
    </xf>
    <xf numFmtId="168" fontId="47" fillId="15" borderId="0" xfId="58" applyNumberFormat="1" applyFont="1" applyFill="1" applyBorder="1" applyAlignment="1" applyProtection="1">
      <alignment horizontal="center" vertical="top" wrapText="1"/>
    </xf>
    <xf numFmtId="0" fontId="47" fillId="15" borderId="0" xfId="104" quotePrefix="1" applyFont="1" applyFill="1" applyAlignment="1">
      <alignment horizontal="center"/>
    </xf>
    <xf numFmtId="168" fontId="47" fillId="15" borderId="0" xfId="58" quotePrefix="1" applyNumberFormat="1" applyFont="1" applyFill="1" applyBorder="1" applyAlignment="1" applyProtection="1">
      <alignment horizontal="center"/>
    </xf>
    <xf numFmtId="168" fontId="47" fillId="15" borderId="0" xfId="58" quotePrefix="1" applyNumberFormat="1" applyFont="1" applyFill="1" applyBorder="1" applyAlignment="1">
      <alignment horizontal="center"/>
    </xf>
    <xf numFmtId="0" fontId="70" fillId="6" borderId="0" xfId="104" applyFont="1" applyFill="1" applyAlignment="1">
      <alignment horizontal="left" vertical="center"/>
    </xf>
    <xf numFmtId="165" fontId="70" fillId="6" borderId="0" xfId="59" applyNumberFormat="1" applyFont="1" applyFill="1" applyBorder="1" applyAlignment="1">
      <alignment horizontal="left" vertical="center"/>
    </xf>
    <xf numFmtId="168" fontId="70" fillId="6" borderId="0" xfId="11" applyNumberFormat="1" applyFont="1" applyFill="1" applyBorder="1" applyAlignment="1">
      <alignment horizontal="left" vertical="center"/>
    </xf>
    <xf numFmtId="0" fontId="22" fillId="0" borderId="0" xfId="104" applyFont="1" applyAlignment="1">
      <alignment horizontal="left" vertical="center"/>
    </xf>
    <xf numFmtId="165" fontId="22" fillId="0" borderId="0" xfId="59" applyNumberFormat="1" applyFont="1" applyFill="1" applyBorder="1" applyAlignment="1">
      <alignment horizontal="left" vertical="center"/>
    </xf>
    <xf numFmtId="168" fontId="22" fillId="2" borderId="0" xfId="11" applyNumberFormat="1" applyFont="1" applyFill="1" applyBorder="1" applyAlignment="1">
      <alignment horizontal="left" vertical="center"/>
    </xf>
    <xf numFmtId="168" fontId="22" fillId="0" borderId="0" xfId="11" applyNumberFormat="1" applyFont="1" applyBorder="1" applyAlignment="1">
      <alignment horizontal="left" vertical="center"/>
    </xf>
    <xf numFmtId="0" fontId="70" fillId="7" borderId="0" xfId="104" applyFont="1" applyFill="1" applyAlignment="1">
      <alignment horizontal="left" vertical="center" wrapText="1"/>
    </xf>
    <xf numFmtId="168" fontId="70" fillId="6" borderId="59" xfId="59" applyNumberFormat="1" applyFont="1" applyFill="1" applyBorder="1" applyAlignment="1">
      <alignment horizontal="left" vertical="center"/>
    </xf>
    <xf numFmtId="0" fontId="47" fillId="15" borderId="0" xfId="104" applyFont="1" applyFill="1" applyAlignment="1">
      <alignment horizontal="left" vertical="center"/>
    </xf>
    <xf numFmtId="165" fontId="47" fillId="15" borderId="0" xfId="11" applyNumberFormat="1" applyFont="1" applyFill="1" applyBorder="1" applyAlignment="1">
      <alignment horizontal="left" vertical="center"/>
    </xf>
    <xf numFmtId="168" fontId="47" fillId="15" borderId="0" xfId="11" applyNumberFormat="1" applyFont="1" applyFill="1" applyBorder="1" applyAlignment="1">
      <alignment horizontal="left" vertical="center"/>
    </xf>
    <xf numFmtId="0" fontId="22" fillId="2" borderId="0" xfId="104" quotePrefix="1" applyFont="1" applyFill="1" applyAlignment="1">
      <alignment horizontal="left" wrapText="1"/>
    </xf>
    <xf numFmtId="0" fontId="15" fillId="2" borderId="0" xfId="104" applyFont="1" applyFill="1"/>
    <xf numFmtId="0" fontId="13" fillId="15" borderId="0" xfId="4" applyFont="1" applyFill="1" applyAlignment="1">
      <alignment horizontal="center" vertical="center"/>
    </xf>
    <xf numFmtId="175" fontId="13" fillId="15" borderId="0" xfId="11" applyNumberFormat="1" applyFont="1" applyFill="1" applyAlignment="1">
      <alignment horizontal="center"/>
    </xf>
    <xf numFmtId="175" fontId="13" fillId="15" borderId="0" xfId="11" applyNumberFormat="1" applyFont="1" applyFill="1" applyBorder="1" applyAlignment="1">
      <alignment horizontal="center" vertical="center"/>
    </xf>
    <xf numFmtId="175" fontId="13" fillId="15" borderId="33" xfId="11" quotePrefix="1" applyNumberFormat="1" applyFont="1" applyFill="1" applyBorder="1" applyAlignment="1">
      <alignment horizontal="center"/>
    </xf>
    <xf numFmtId="165" fontId="15" fillId="0" borderId="0" xfId="59" applyNumberFormat="1" applyFont="1" applyFill="1" applyBorder="1" applyAlignment="1">
      <alignment vertical="center"/>
    </xf>
    <xf numFmtId="0" fontId="15" fillId="6" borderId="0" xfId="4" applyFont="1" applyFill="1" applyAlignment="1">
      <alignment horizontal="left" vertical="center"/>
    </xf>
    <xf numFmtId="0" fontId="15" fillId="6" borderId="0" xfId="4" applyFont="1" applyFill="1" applyAlignment="1">
      <alignment horizontal="left" vertical="center" wrapText="1"/>
    </xf>
    <xf numFmtId="165" fontId="15" fillId="6" borderId="0" xfId="59" applyNumberFormat="1" applyFont="1" applyFill="1" applyBorder="1" applyAlignment="1">
      <alignment vertical="center"/>
    </xf>
    <xf numFmtId="0" fontId="15" fillId="2" borderId="0" xfId="74" applyFont="1" applyFill="1" applyAlignment="1">
      <alignment horizontal="left" vertical="center" wrapText="1"/>
    </xf>
    <xf numFmtId="0" fontId="15" fillId="2" borderId="0" xfId="74" quotePrefix="1" applyFont="1" applyFill="1" applyAlignment="1">
      <alignment horizontal="left" vertical="center" wrapText="1"/>
    </xf>
    <xf numFmtId="0" fontId="15" fillId="6" borderId="0" xfId="4" quotePrefix="1" applyFont="1" applyFill="1" applyAlignment="1">
      <alignment horizontal="left" vertical="center" wrapText="1"/>
    </xf>
    <xf numFmtId="0" fontId="13" fillId="15" borderId="0" xfId="4" applyFont="1" applyFill="1" applyAlignment="1">
      <alignment horizontal="left"/>
    </xf>
    <xf numFmtId="165" fontId="13" fillId="15" borderId="0" xfId="11" applyNumberFormat="1" applyFont="1" applyFill="1" applyBorder="1"/>
    <xf numFmtId="175" fontId="15" fillId="0" borderId="0" xfId="11" applyNumberFormat="1" applyFont="1"/>
    <xf numFmtId="0" fontId="77" fillId="0" borderId="0" xfId="4" applyFont="1"/>
    <xf numFmtId="175" fontId="77" fillId="0" borderId="0" xfId="11" applyNumberFormat="1" applyFont="1"/>
    <xf numFmtId="0" fontId="22" fillId="0" borderId="0" xfId="74" applyFont="1"/>
    <xf numFmtId="0" fontId="15" fillId="2" borderId="0" xfId="74" applyFont="1" applyFill="1"/>
    <xf numFmtId="0" fontId="15" fillId="3" borderId="0" xfId="74" applyFont="1" applyFill="1"/>
    <xf numFmtId="0" fontId="13" fillId="15" borderId="0" xfId="74" applyFont="1" applyFill="1" applyAlignment="1">
      <alignment horizontal="center" vertical="center"/>
    </xf>
    <xf numFmtId="0" fontId="13" fillId="15" borderId="0" xfId="74" applyFont="1" applyFill="1" applyAlignment="1">
      <alignment horizontal="center" vertical="top" wrapText="1"/>
    </xf>
    <xf numFmtId="0" fontId="13" fillId="15" borderId="62" xfId="74" applyFont="1" applyFill="1" applyBorder="1" applyAlignment="1">
      <alignment horizontal="center" vertical="top" wrapText="1"/>
    </xf>
    <xf numFmtId="0" fontId="13" fillId="15" borderId="0" xfId="74" applyFont="1" applyFill="1" applyAlignment="1">
      <alignment vertical="center"/>
    </xf>
    <xf numFmtId="0" fontId="13" fillId="15" borderId="0" xfId="74" quotePrefix="1" applyFont="1" applyFill="1" applyAlignment="1">
      <alignment horizontal="center"/>
    </xf>
    <xf numFmtId="0" fontId="13" fillId="15" borderId="5" xfId="74" quotePrefix="1" applyFont="1" applyFill="1" applyBorder="1" applyAlignment="1">
      <alignment horizontal="center"/>
    </xf>
    <xf numFmtId="0" fontId="13" fillId="15" borderId="5" xfId="74" applyFont="1" applyFill="1" applyBorder="1" applyAlignment="1">
      <alignment horizontal="center"/>
    </xf>
    <xf numFmtId="0" fontId="14" fillId="7" borderId="0" xfId="74" applyFont="1" applyFill="1" applyAlignment="1">
      <alignment vertical="center"/>
    </xf>
    <xf numFmtId="165" fontId="14" fillId="6" borderId="0" xfId="59" applyNumberFormat="1" applyFont="1" applyFill="1" applyBorder="1" applyAlignment="1">
      <alignment horizontal="right" vertical="center"/>
    </xf>
    <xf numFmtId="165" fontId="14" fillId="6" borderId="5" xfId="59" applyNumberFormat="1" applyFont="1" applyFill="1" applyBorder="1" applyAlignment="1">
      <alignment horizontal="right" vertical="center"/>
    </xf>
    <xf numFmtId="168" fontId="14" fillId="6" borderId="60" xfId="59" applyNumberFormat="1" applyFont="1" applyFill="1" applyBorder="1" applyAlignment="1">
      <alignment horizontal="right" vertical="center"/>
    </xf>
    <xf numFmtId="168" fontId="14" fillId="6" borderId="0" xfId="59" applyNumberFormat="1" applyFont="1" applyFill="1" applyBorder="1" applyAlignment="1">
      <alignment horizontal="right" vertical="center"/>
    </xf>
    <xf numFmtId="0" fontId="15" fillId="0" borderId="0" xfId="74" applyFont="1" applyAlignment="1">
      <alignment vertical="center"/>
    </xf>
    <xf numFmtId="165" fontId="15" fillId="0" borderId="0" xfId="59" applyNumberFormat="1" applyFont="1" applyFill="1" applyBorder="1" applyAlignment="1">
      <alignment horizontal="right" vertical="center"/>
    </xf>
    <xf numFmtId="165" fontId="15" fillId="0" borderId="5" xfId="59" applyNumberFormat="1" applyFont="1" applyFill="1" applyBorder="1" applyAlignment="1">
      <alignment horizontal="right" vertical="center"/>
    </xf>
    <xf numFmtId="168" fontId="15" fillId="0" borderId="5" xfId="59" applyNumberFormat="1" applyFont="1" applyFill="1" applyBorder="1" applyAlignment="1">
      <alignment horizontal="right" vertical="center"/>
    </xf>
    <xf numFmtId="168" fontId="15" fillId="0" borderId="0" xfId="59" applyNumberFormat="1" applyFont="1" applyFill="1" applyBorder="1" applyAlignment="1">
      <alignment horizontal="right" vertical="center"/>
    </xf>
    <xf numFmtId="0" fontId="14" fillId="7" borderId="0" xfId="74" applyFont="1" applyFill="1" applyAlignment="1">
      <alignment vertical="center" wrapText="1"/>
    </xf>
    <xf numFmtId="0" fontId="76" fillId="0" borderId="0" xfId="74" applyFont="1" applyAlignment="1">
      <alignment vertical="center"/>
    </xf>
    <xf numFmtId="0" fontId="13" fillId="15" borderId="0" xfId="74" applyFont="1" applyFill="1" applyAlignment="1">
      <alignment horizontal="left" vertical="center"/>
    </xf>
    <xf numFmtId="165" fontId="13" fillId="15" borderId="0" xfId="59" applyNumberFormat="1" applyFont="1" applyFill="1" applyBorder="1" applyAlignment="1">
      <alignment horizontal="right" vertical="center"/>
    </xf>
    <xf numFmtId="165" fontId="13" fillId="15" borderId="5" xfId="59" applyNumberFormat="1" applyFont="1" applyFill="1" applyBorder="1" applyAlignment="1">
      <alignment horizontal="right" vertical="center"/>
    </xf>
    <xf numFmtId="168" fontId="13" fillId="15" borderId="5" xfId="59" applyNumberFormat="1" applyFont="1" applyFill="1" applyBorder="1" applyAlignment="1">
      <alignment horizontal="right" vertical="center"/>
    </xf>
    <xf numFmtId="168" fontId="13" fillId="15" borderId="0" xfId="59" applyNumberFormat="1" applyFont="1" applyFill="1" applyBorder="1" applyAlignment="1">
      <alignment horizontal="right" vertical="center"/>
    </xf>
    <xf numFmtId="0" fontId="20" fillId="0" borderId="0" xfId="0" quotePrefix="1" applyFont="1"/>
    <xf numFmtId="0" fontId="13" fillId="15" borderId="0" xfId="4" quotePrefix="1" applyFont="1" applyFill="1" applyAlignment="1">
      <alignment horizontal="center" vertical="center"/>
    </xf>
    <xf numFmtId="0" fontId="13" fillId="15" borderId="5" xfId="4" quotePrefix="1" applyFont="1" applyFill="1" applyBorder="1" applyAlignment="1">
      <alignment horizontal="center" vertical="center"/>
    </xf>
    <xf numFmtId="0" fontId="13" fillId="15" borderId="61" xfId="4" quotePrefix="1" applyFont="1" applyFill="1" applyBorder="1" applyAlignment="1">
      <alignment horizontal="center" vertical="center"/>
    </xf>
    <xf numFmtId="0" fontId="15" fillId="0" borderId="0" xfId="4" applyFont="1" applyAlignment="1">
      <alignment vertical="top" wrapText="1"/>
    </xf>
    <xf numFmtId="165" fontId="15" fillId="0" borderId="0" xfId="11" applyNumberFormat="1" applyFont="1" applyFill="1" applyBorder="1" applyAlignment="1">
      <alignment vertical="top"/>
    </xf>
    <xf numFmtId="165" fontId="15" fillId="0" borderId="5" xfId="11" applyNumberFormat="1" applyFont="1" applyFill="1" applyBorder="1" applyAlignment="1">
      <alignment vertical="top"/>
    </xf>
    <xf numFmtId="168" fontId="15" fillId="0" borderId="5" xfId="59" applyNumberFormat="1" applyFont="1" applyFill="1" applyBorder="1" applyAlignment="1">
      <alignment vertical="top"/>
    </xf>
    <xf numFmtId="168" fontId="15" fillId="0" borderId="0" xfId="59" applyNumberFormat="1" applyFont="1" applyFill="1" applyBorder="1" applyAlignment="1">
      <alignment vertical="top"/>
    </xf>
    <xf numFmtId="0" fontId="15" fillId="0" borderId="0" xfId="4" applyFont="1" applyAlignment="1">
      <alignment vertical="top"/>
    </xf>
    <xf numFmtId="0" fontId="13" fillId="15" borderId="0" xfId="4" applyFont="1" applyFill="1" applyAlignment="1">
      <alignment wrapText="1"/>
    </xf>
    <xf numFmtId="165" fontId="13" fillId="15" borderId="0" xfId="59" applyNumberFormat="1" applyFont="1" applyFill="1" applyBorder="1" applyAlignment="1">
      <alignment vertical="top"/>
    </xf>
    <xf numFmtId="165" fontId="13" fillId="15" borderId="5" xfId="59" applyNumberFormat="1" applyFont="1" applyFill="1" applyBorder="1" applyAlignment="1">
      <alignment vertical="top"/>
    </xf>
    <xf numFmtId="168" fontId="13" fillId="15" borderId="5" xfId="59" applyNumberFormat="1" applyFont="1" applyFill="1" applyBorder="1" applyAlignment="1">
      <alignment vertical="top"/>
    </xf>
    <xf numFmtId="168" fontId="13" fillId="15" borderId="0" xfId="59" applyNumberFormat="1" applyFont="1" applyFill="1" applyBorder="1" applyAlignment="1">
      <alignment vertical="top"/>
    </xf>
    <xf numFmtId="0" fontId="13" fillId="15" borderId="0" xfId="4" applyFont="1" applyFill="1" applyAlignment="1">
      <alignment horizontal="center" vertical="top"/>
    </xf>
    <xf numFmtId="0" fontId="13" fillId="15" borderId="5" xfId="4" applyFont="1" applyFill="1" applyBorder="1" applyAlignment="1">
      <alignment horizontal="center" vertical="top" wrapText="1"/>
    </xf>
    <xf numFmtId="0" fontId="13" fillId="15" borderId="9" xfId="4" applyFont="1" applyFill="1" applyBorder="1" applyAlignment="1">
      <alignment horizontal="center" vertical="top" wrapText="1"/>
    </xf>
    <xf numFmtId="0" fontId="13" fillId="15" borderId="62" xfId="4" applyFont="1" applyFill="1" applyBorder="1" applyAlignment="1">
      <alignment horizontal="center" vertical="top" wrapText="1"/>
    </xf>
    <xf numFmtId="0" fontId="13" fillId="15" borderId="5" xfId="4" applyFont="1" applyFill="1" applyBorder="1" applyAlignment="1">
      <alignment horizontal="center" vertical="center" wrapText="1"/>
    </xf>
    <xf numFmtId="0" fontId="13" fillId="15" borderId="9" xfId="4" applyFont="1" applyFill="1" applyBorder="1" applyAlignment="1">
      <alignment horizontal="center" vertical="center" wrapText="1"/>
    </xf>
    <xf numFmtId="0" fontId="13" fillId="15" borderId="62" xfId="4" applyFont="1" applyFill="1" applyBorder="1" applyAlignment="1">
      <alignment horizontal="center" vertical="center" wrapText="1"/>
    </xf>
    <xf numFmtId="0" fontId="62" fillId="0" borderId="0" xfId="68" applyFont="1" applyAlignment="1">
      <alignment vertical="center" wrapText="1"/>
    </xf>
    <xf numFmtId="0" fontId="74" fillId="0" borderId="0" xfId="68" applyFont="1" applyAlignment="1">
      <alignment vertical="center" wrapText="1"/>
    </xf>
    <xf numFmtId="0" fontId="13" fillId="15" borderId="61" xfId="74" quotePrefix="1" applyFont="1" applyFill="1" applyBorder="1" applyAlignment="1">
      <alignment horizontal="center" vertical="center"/>
    </xf>
    <xf numFmtId="165" fontId="15" fillId="0" borderId="0" xfId="59" applyNumberFormat="1" applyFont="1" applyFill="1" applyBorder="1"/>
    <xf numFmtId="165" fontId="15" fillId="0" borderId="5" xfId="59" applyNumberFormat="1" applyFont="1" applyFill="1" applyBorder="1"/>
    <xf numFmtId="168" fontId="15" fillId="0" borderId="5" xfId="59" applyNumberFormat="1" applyFont="1" applyFill="1" applyBorder="1"/>
    <xf numFmtId="0" fontId="15" fillId="0" borderId="0" xfId="74" applyFont="1" applyAlignment="1">
      <alignment vertical="center" wrapText="1"/>
    </xf>
    <xf numFmtId="165" fontId="15" fillId="0" borderId="5" xfId="59" applyNumberFormat="1" applyFont="1" applyFill="1" applyBorder="1" applyAlignment="1">
      <alignment vertical="center"/>
    </xf>
    <xf numFmtId="168" fontId="15" fillId="0" borderId="5" xfId="59" applyNumberFormat="1" applyFont="1" applyFill="1" applyBorder="1" applyAlignment="1">
      <alignment vertical="center"/>
    </xf>
    <xf numFmtId="168" fontId="15" fillId="0" borderId="0" xfId="59" applyNumberFormat="1" applyFont="1" applyFill="1" applyBorder="1" applyAlignment="1">
      <alignment vertical="center"/>
    </xf>
    <xf numFmtId="165" fontId="13" fillId="15" borderId="0" xfId="59" applyNumberFormat="1" applyFont="1" applyFill="1" applyBorder="1"/>
    <xf numFmtId="165" fontId="13" fillId="15" borderId="5" xfId="59" applyNumberFormat="1" applyFont="1" applyFill="1" applyBorder="1"/>
    <xf numFmtId="168" fontId="13" fillId="15" borderId="5" xfId="59" applyNumberFormat="1" applyFont="1" applyFill="1" applyBorder="1"/>
    <xf numFmtId="168" fontId="13" fillId="15" borderId="0" xfId="59" applyNumberFormat="1" applyFont="1" applyFill="1" applyBorder="1"/>
    <xf numFmtId="0" fontId="75" fillId="0" borderId="0" xfId="68" applyFont="1"/>
    <xf numFmtId="0" fontId="13" fillId="15" borderId="0" xfId="4" applyFont="1" applyFill="1" applyAlignment="1">
      <alignment horizontal="center" vertical="top" wrapText="1"/>
    </xf>
    <xf numFmtId="0" fontId="13" fillId="15" borderId="61" xfId="4" applyFont="1" applyFill="1" applyBorder="1" applyAlignment="1">
      <alignment horizontal="center" vertical="top" wrapText="1"/>
    </xf>
    <xf numFmtId="0" fontId="13" fillId="15" borderId="63" xfId="4" applyFont="1" applyFill="1" applyBorder="1" applyAlignment="1">
      <alignment horizontal="center" vertical="top" wrapText="1"/>
    </xf>
    <xf numFmtId="168" fontId="13" fillId="15" borderId="0" xfId="58" applyNumberFormat="1" applyFont="1" applyFill="1" applyBorder="1" applyAlignment="1" applyProtection="1">
      <alignment horizontal="center" vertical="top" wrapText="1"/>
    </xf>
    <xf numFmtId="168" fontId="13" fillId="15" borderId="61" xfId="58" applyNumberFormat="1" applyFont="1" applyFill="1" applyBorder="1" applyAlignment="1" applyProtection="1">
      <alignment horizontal="center" vertical="top" wrapText="1"/>
    </xf>
    <xf numFmtId="168" fontId="13" fillId="15" borderId="0" xfId="58" quotePrefix="1" applyNumberFormat="1" applyFont="1" applyFill="1" applyBorder="1" applyAlignment="1" applyProtection="1">
      <alignment horizontal="center"/>
    </xf>
    <xf numFmtId="168" fontId="13" fillId="15" borderId="61" xfId="58" quotePrefix="1" applyNumberFormat="1" applyFont="1" applyFill="1" applyBorder="1" applyAlignment="1">
      <alignment horizontal="center"/>
    </xf>
    <xf numFmtId="0" fontId="13" fillId="15" borderId="61" xfId="74" quotePrefix="1" applyFont="1" applyFill="1" applyBorder="1" applyAlignment="1">
      <alignment horizontal="center"/>
    </xf>
    <xf numFmtId="0" fontId="14" fillId="6" borderId="0" xfId="74" applyFont="1" applyFill="1" applyAlignment="1">
      <alignment vertical="center"/>
    </xf>
    <xf numFmtId="165" fontId="14" fillId="6" borderId="0" xfId="59" applyNumberFormat="1" applyFont="1" applyFill="1" applyBorder="1" applyAlignment="1">
      <alignment vertical="center"/>
    </xf>
    <xf numFmtId="168" fontId="14" fillId="6" borderId="0" xfId="11" applyNumberFormat="1" applyFont="1" applyFill="1" applyBorder="1" applyAlignment="1">
      <alignment vertical="center"/>
    </xf>
    <xf numFmtId="168" fontId="15" fillId="0" borderId="0" xfId="11" applyNumberFormat="1" applyFont="1" applyBorder="1" applyAlignment="1">
      <alignment vertical="center"/>
    </xf>
    <xf numFmtId="168" fontId="14" fillId="6" borderId="59" xfId="59" applyNumberFormat="1" applyFont="1" applyFill="1" applyBorder="1" applyAlignment="1">
      <alignment horizontal="right" vertical="center"/>
    </xf>
    <xf numFmtId="165" fontId="13" fillId="15" borderId="0" xfId="59" applyNumberFormat="1" applyFont="1" applyFill="1" applyBorder="1" applyAlignment="1">
      <alignment vertical="center"/>
    </xf>
    <xf numFmtId="168" fontId="13" fillId="15" borderId="0" xfId="11" applyNumberFormat="1" applyFont="1" applyFill="1" applyBorder="1" applyAlignment="1">
      <alignment vertical="center"/>
    </xf>
    <xf numFmtId="0" fontId="74" fillId="0" borderId="0" xfId="13" applyFont="1" applyAlignment="1">
      <alignment vertical="center" wrapText="1"/>
    </xf>
    <xf numFmtId="0" fontId="75" fillId="0" borderId="0" xfId="13" applyFont="1"/>
    <xf numFmtId="0" fontId="15" fillId="0" borderId="0" xfId="28" applyFont="1" applyAlignment="1">
      <alignment horizontal="left" vertical="top" wrapText="1"/>
    </xf>
    <xf numFmtId="0" fontId="15" fillId="6" borderId="0" xfId="4" applyFont="1" applyFill="1" applyAlignment="1">
      <alignment horizontal="left" vertical="top"/>
    </xf>
    <xf numFmtId="0" fontId="15" fillId="6" borderId="0" xfId="4" applyFont="1" applyFill="1" applyAlignment="1">
      <alignment horizontal="left" vertical="top" wrapText="1"/>
    </xf>
    <xf numFmtId="0" fontId="15" fillId="0" borderId="0" xfId="4" applyFont="1" applyAlignment="1">
      <alignment horizontal="left" vertical="top"/>
    </xf>
    <xf numFmtId="0" fontId="15" fillId="0" borderId="0" xfId="4" applyFont="1" applyAlignment="1">
      <alignment horizontal="left" vertical="top" wrapText="1"/>
    </xf>
    <xf numFmtId="0" fontId="13" fillId="15" borderId="0" xfId="4" applyFont="1" applyFill="1" applyAlignment="1">
      <alignment horizontal="left" vertical="center"/>
    </xf>
    <xf numFmtId="165" fontId="78" fillId="15" borderId="0" xfId="51" applyNumberFormat="1" applyFont="1" applyFill="1" applyBorder="1" applyAlignment="1">
      <alignment horizontal="right" vertical="center" wrapText="1"/>
    </xf>
    <xf numFmtId="165" fontId="3" fillId="0" borderId="0" xfId="51" applyNumberFormat="1" applyFont="1" applyBorder="1" applyAlignment="1">
      <alignment horizontal="right" vertical="center" wrapText="1"/>
    </xf>
    <xf numFmtId="165" fontId="3" fillId="6" borderId="0" xfId="51" applyNumberFormat="1" applyFont="1" applyFill="1" applyBorder="1" applyAlignment="1">
      <alignment horizontal="right" vertical="center" wrapText="1"/>
    </xf>
    <xf numFmtId="165" fontId="3" fillId="0" borderId="0" xfId="51" applyNumberFormat="1" applyFont="1" applyFill="1" applyBorder="1" applyAlignment="1">
      <alignment horizontal="right" vertical="center" wrapText="1"/>
    </xf>
    <xf numFmtId="0" fontId="13" fillId="15" borderId="0" xfId="74" applyFont="1" applyFill="1" applyAlignment="1">
      <alignment horizontal="center" vertical="top"/>
    </xf>
    <xf numFmtId="0" fontId="13" fillId="15" borderId="5" xfId="74" applyFont="1" applyFill="1" applyBorder="1" applyAlignment="1">
      <alignment horizontal="center" vertical="center" wrapText="1"/>
    </xf>
    <xf numFmtId="0" fontId="13" fillId="15" borderId="9" xfId="74" applyFont="1" applyFill="1" applyBorder="1" applyAlignment="1">
      <alignment horizontal="center" vertical="top" wrapText="1"/>
    </xf>
    <xf numFmtId="0" fontId="13" fillId="15" borderId="9" xfId="74" applyFont="1" applyFill="1" applyBorder="1" applyAlignment="1">
      <alignment horizontal="center"/>
    </xf>
    <xf numFmtId="168" fontId="14" fillId="6" borderId="5" xfId="59" applyNumberFormat="1" applyFont="1" applyFill="1" applyBorder="1" applyAlignment="1">
      <alignment horizontal="right" vertical="center"/>
    </xf>
    <xf numFmtId="0" fontId="13" fillId="15" borderId="0" xfId="4" applyFont="1" applyFill="1" applyAlignment="1">
      <alignment vertical="center"/>
    </xf>
    <xf numFmtId="0" fontId="13" fillId="15" borderId="0" xfId="4" quotePrefix="1" applyFont="1" applyFill="1" applyAlignment="1">
      <alignment horizontal="center"/>
    </xf>
    <xf numFmtId="0" fontId="13" fillId="15" borderId="5" xfId="4" quotePrefix="1" applyFont="1" applyFill="1" applyBorder="1" applyAlignment="1">
      <alignment horizontal="center"/>
    </xf>
    <xf numFmtId="0" fontId="13" fillId="15" borderId="9" xfId="4" applyFont="1" applyFill="1" applyBorder="1" applyAlignment="1">
      <alignment horizontal="center"/>
    </xf>
    <xf numFmtId="0" fontId="15" fillId="0" borderId="0" xfId="4" applyFont="1" applyAlignment="1">
      <alignment vertical="center" wrapText="1"/>
    </xf>
    <xf numFmtId="0" fontId="15" fillId="6" borderId="0" xfId="4" applyFont="1" applyFill="1" applyAlignment="1">
      <alignment vertical="center"/>
    </xf>
    <xf numFmtId="168" fontId="15" fillId="6" borderId="5" xfId="59" applyNumberFormat="1" applyFont="1" applyFill="1" applyBorder="1" applyAlignment="1">
      <alignment vertical="center"/>
    </xf>
    <xf numFmtId="168" fontId="15" fillId="6" borderId="0" xfId="59" applyNumberFormat="1" applyFont="1" applyFill="1" applyBorder="1" applyAlignment="1">
      <alignment vertical="center"/>
    </xf>
    <xf numFmtId="0" fontId="13" fillId="15" borderId="0" xfId="28" applyFont="1" applyFill="1" applyAlignment="1">
      <alignment vertical="center" wrapText="1"/>
    </xf>
    <xf numFmtId="165" fontId="13" fillId="15" borderId="5" xfId="59" applyNumberFormat="1" applyFont="1" applyFill="1" applyBorder="1" applyAlignment="1">
      <alignment vertical="center"/>
    </xf>
    <xf numFmtId="168" fontId="13" fillId="15" borderId="5" xfId="59" applyNumberFormat="1" applyFont="1" applyFill="1" applyBorder="1" applyAlignment="1">
      <alignment vertical="center"/>
    </xf>
    <xf numFmtId="168" fontId="13" fillId="15" borderId="0" xfId="59" applyNumberFormat="1" applyFont="1" applyFill="1" applyBorder="1" applyAlignment="1">
      <alignment vertical="center"/>
    </xf>
    <xf numFmtId="0" fontId="13" fillId="15" borderId="30" xfId="4" applyFont="1" applyFill="1" applyBorder="1" applyAlignment="1">
      <alignment horizontal="center" vertical="top" wrapText="1"/>
    </xf>
    <xf numFmtId="0" fontId="13" fillId="15" borderId="30" xfId="4" quotePrefix="1" applyFont="1" applyFill="1" applyBorder="1" applyAlignment="1">
      <alignment horizontal="center" vertical="center"/>
    </xf>
    <xf numFmtId="0" fontId="13" fillId="15" borderId="5" xfId="4" applyFont="1" applyFill="1" applyBorder="1" applyAlignment="1">
      <alignment horizontal="center" vertical="center"/>
    </xf>
    <xf numFmtId="0" fontId="79" fillId="0" borderId="0" xfId="0" applyFont="1" applyAlignment="1">
      <alignment horizontal="center" vertical="center"/>
    </xf>
    <xf numFmtId="0" fontId="14" fillId="0" borderId="0" xfId="0" applyFont="1" applyAlignment="1">
      <alignment horizontal="center"/>
    </xf>
    <xf numFmtId="0" fontId="15" fillId="2" borderId="0" xfId="0" applyFont="1" applyFill="1" applyAlignment="1">
      <alignment vertical="center" wrapText="1"/>
    </xf>
    <xf numFmtId="0" fontId="24" fillId="15" borderId="64" xfId="0" applyFont="1" applyFill="1" applyBorder="1" applyAlignment="1">
      <alignment horizontal="center" vertical="center" wrapText="1"/>
    </xf>
    <xf numFmtId="0" fontId="24" fillId="15" borderId="33" xfId="0" applyFont="1" applyFill="1" applyBorder="1" applyAlignment="1">
      <alignment horizontal="center" vertical="center" wrapText="1"/>
    </xf>
    <xf numFmtId="0" fontId="15" fillId="2" borderId="0" xfId="0" applyFont="1" applyFill="1" applyAlignment="1">
      <alignment horizontal="center" vertical="center" wrapText="1"/>
    </xf>
    <xf numFmtId="0" fontId="25" fillId="8" borderId="65" xfId="28" applyFont="1" applyFill="1" applyBorder="1" applyAlignment="1">
      <alignment horizontal="justify" vertical="center"/>
    </xf>
    <xf numFmtId="175" fontId="16" fillId="8" borderId="0" xfId="7" applyNumberFormat="1" applyFont="1" applyFill="1" applyBorder="1" applyAlignment="1">
      <alignment horizontal="right" vertical="center" wrapText="1"/>
    </xf>
    <xf numFmtId="182" fontId="16" fillId="8" borderId="0" xfId="106" applyNumberFormat="1" applyFont="1" applyFill="1" applyBorder="1" applyAlignment="1">
      <alignment horizontal="right" vertical="center" wrapText="1"/>
    </xf>
    <xf numFmtId="166" fontId="16" fillId="8" borderId="0" xfId="0" applyNumberFormat="1" applyFont="1" applyFill="1" applyAlignment="1">
      <alignment horizontal="right" vertical="center" wrapText="1"/>
    </xf>
    <xf numFmtId="188" fontId="16" fillId="8" borderId="0" xfId="89" applyNumberFormat="1" applyFont="1" applyFill="1" applyBorder="1" applyAlignment="1">
      <alignment horizontal="right" vertical="center" wrapText="1"/>
    </xf>
    <xf numFmtId="0" fontId="20" fillId="0" borderId="66" xfId="28" applyFont="1" applyBorder="1" applyAlignment="1">
      <alignment horizontal="left" vertical="center" wrapText="1"/>
    </xf>
    <xf numFmtId="175" fontId="20" fillId="2" borderId="0" xfId="7" applyNumberFormat="1" applyFont="1" applyFill="1" applyBorder="1" applyAlignment="1">
      <alignment horizontal="right" vertical="center" wrapText="1"/>
    </xf>
    <xf numFmtId="182" fontId="20" fillId="2" borderId="0" xfId="106" applyNumberFormat="1" applyFont="1" applyFill="1" applyBorder="1" applyAlignment="1">
      <alignment horizontal="right" vertical="center" wrapText="1"/>
    </xf>
    <xf numFmtId="166" fontId="20" fillId="2" borderId="0" xfId="0" applyNumberFormat="1" applyFont="1" applyFill="1" applyAlignment="1">
      <alignment horizontal="right" vertical="center" wrapText="1"/>
    </xf>
    <xf numFmtId="188" fontId="20" fillId="2" borderId="0" xfId="89" applyNumberFormat="1" applyFont="1" applyFill="1" applyBorder="1" applyAlignment="1">
      <alignment horizontal="right" vertical="center" wrapText="1"/>
    </xf>
    <xf numFmtId="182" fontId="20" fillId="0" borderId="0" xfId="106" applyNumberFormat="1" applyFont="1" applyBorder="1" applyAlignment="1">
      <alignment horizontal="right" vertical="center" wrapText="1"/>
    </xf>
    <xf numFmtId="182" fontId="20" fillId="0" borderId="0" xfId="106" applyNumberFormat="1" applyFont="1" applyFill="1" applyBorder="1" applyAlignment="1">
      <alignment horizontal="right" vertical="center" wrapText="1"/>
    </xf>
    <xf numFmtId="188" fontId="20" fillId="0" borderId="0" xfId="89" applyNumberFormat="1" applyFont="1" applyFill="1" applyBorder="1" applyAlignment="1">
      <alignment horizontal="right" vertical="center" wrapText="1"/>
    </xf>
    <xf numFmtId="0" fontId="20" fillId="2" borderId="66" xfId="28" applyFont="1" applyFill="1" applyBorder="1" applyAlignment="1">
      <alignment horizontal="left" vertical="center" wrapText="1"/>
    </xf>
    <xf numFmtId="0" fontId="25" fillId="8" borderId="66" xfId="28" applyFont="1" applyFill="1" applyBorder="1" applyAlignment="1">
      <alignment horizontal="justify" vertical="center" wrapText="1"/>
    </xf>
    <xf numFmtId="182" fontId="20" fillId="2" borderId="0" xfId="106" applyNumberFormat="1" applyFont="1" applyFill="1" applyBorder="1" applyAlignment="1">
      <alignment horizontal="right" vertical="center"/>
    </xf>
    <xf numFmtId="170" fontId="15" fillId="2" borderId="0" xfId="9" applyNumberFormat="1" applyFont="1" applyFill="1" applyAlignment="1">
      <alignment vertical="center" wrapText="1"/>
    </xf>
    <xf numFmtId="0" fontId="13" fillId="24" borderId="66" xfId="28" applyFont="1" applyFill="1" applyBorder="1" applyAlignment="1">
      <alignment horizontal="justify" vertical="center" wrapText="1"/>
    </xf>
    <xf numFmtId="175" fontId="13" fillId="24" borderId="0" xfId="7" applyNumberFormat="1" applyFont="1" applyFill="1" applyAlignment="1">
      <alignment horizontal="right" vertical="center"/>
    </xf>
    <xf numFmtId="182" fontId="13" fillId="24" borderId="0" xfId="106" applyNumberFormat="1" applyFont="1" applyFill="1" applyAlignment="1">
      <alignment horizontal="right" vertical="center"/>
    </xf>
    <xf numFmtId="0" fontId="25" fillId="2" borderId="0" xfId="28" applyFont="1" applyFill="1" applyAlignment="1">
      <alignment horizontal="justify" vertical="center"/>
    </xf>
    <xf numFmtId="175" fontId="14" fillId="2" borderId="0" xfId="106" applyNumberFormat="1" applyFont="1" applyFill="1" applyBorder="1" applyAlignment="1">
      <alignment horizontal="right" vertical="center"/>
    </xf>
    <xf numFmtId="182" fontId="14" fillId="0" borderId="0" xfId="106" applyNumberFormat="1" applyFont="1" applyFill="1" applyBorder="1" applyAlignment="1">
      <alignment horizontal="right" vertical="center"/>
    </xf>
    <xf numFmtId="188" fontId="14" fillId="2" borderId="0" xfId="88" applyNumberFormat="1" applyFont="1" applyFill="1" applyBorder="1" applyAlignment="1">
      <alignment horizontal="right" vertical="center"/>
    </xf>
    <xf numFmtId="188" fontId="14" fillId="2" borderId="0" xfId="89" applyNumberFormat="1" applyFont="1" applyFill="1" applyBorder="1" applyAlignment="1">
      <alignment horizontal="right" vertical="center" wrapText="1"/>
    </xf>
    <xf numFmtId="188" fontId="13" fillId="2" borderId="0" xfId="28" applyNumberFormat="1" applyFont="1" applyFill="1" applyAlignment="1">
      <alignment horizontal="right" vertical="center"/>
    </xf>
    <xf numFmtId="0" fontId="15" fillId="2" borderId="0" xfId="0" applyFont="1" applyFill="1" applyAlignment="1">
      <alignment horizontal="justify" vertical="center" wrapText="1"/>
    </xf>
    <xf numFmtId="41" fontId="15" fillId="2" borderId="0" xfId="8" applyFont="1" applyFill="1" applyBorder="1" applyAlignment="1">
      <alignment horizontal="right" vertical="center" wrapText="1"/>
    </xf>
    <xf numFmtId="0" fontId="15" fillId="2" borderId="0" xfId="0" applyFont="1" applyFill="1" applyAlignment="1">
      <alignment horizontal="right" vertical="center" wrapText="1"/>
    </xf>
    <xf numFmtId="0" fontId="14" fillId="0" borderId="0" xfId="0" applyFont="1" applyAlignment="1">
      <alignment vertical="center"/>
    </xf>
    <xf numFmtId="0" fontId="16" fillId="25" borderId="0" xfId="0" applyFont="1" applyFill="1" applyAlignment="1">
      <alignment horizontal="left" vertical="center" wrapText="1"/>
    </xf>
    <xf numFmtId="175" fontId="14" fillId="8" borderId="67" xfId="7" applyNumberFormat="1" applyFont="1" applyFill="1" applyBorder="1" applyAlignment="1">
      <alignment horizontal="right" vertical="center"/>
    </xf>
    <xf numFmtId="182" fontId="14" fillId="8" borderId="67" xfId="106" applyNumberFormat="1" applyFont="1" applyFill="1" applyBorder="1" applyAlignment="1">
      <alignment horizontal="right" vertical="center"/>
    </xf>
    <xf numFmtId="171" fontId="14" fillId="8" borderId="67" xfId="7" applyNumberFormat="1" applyFont="1" applyFill="1" applyBorder="1" applyAlignment="1">
      <alignment horizontal="right" vertical="center"/>
    </xf>
    <xf numFmtId="171" fontId="16" fillId="25" borderId="0" xfId="7" applyNumberFormat="1" applyFont="1" applyFill="1" applyAlignment="1">
      <alignment vertical="center"/>
    </xf>
    <xf numFmtId="188" fontId="20" fillId="0" borderId="0" xfId="0" applyNumberFormat="1" applyFont="1" applyAlignment="1">
      <alignment vertical="center"/>
    </xf>
    <xf numFmtId="166" fontId="20" fillId="0" borderId="0" xfId="0" applyNumberFormat="1" applyFont="1" applyAlignment="1">
      <alignment vertical="center"/>
    </xf>
    <xf numFmtId="189" fontId="20" fillId="0" borderId="0" xfId="0" applyNumberFormat="1" applyFont="1" applyAlignment="1">
      <alignment vertical="center"/>
    </xf>
    <xf numFmtId="171" fontId="20" fillId="0" borderId="0" xfId="7" applyNumberFormat="1" applyFont="1" applyAlignment="1">
      <alignment vertical="center"/>
    </xf>
    <xf numFmtId="175" fontId="15" fillId="0" borderId="67" xfId="7" applyNumberFormat="1" applyFont="1" applyFill="1" applyBorder="1" applyAlignment="1">
      <alignment horizontal="right" vertical="center"/>
    </xf>
    <xf numFmtId="0" fontId="13" fillId="24" borderId="66" xfId="28" applyFont="1" applyFill="1" applyBorder="1" applyAlignment="1">
      <alignment horizontal="center" vertical="center" wrapText="1"/>
    </xf>
    <xf numFmtId="175" fontId="13" fillId="26" borderId="0" xfId="7" applyNumberFormat="1" applyFont="1" applyFill="1" applyAlignment="1">
      <alignment vertical="center"/>
    </xf>
    <xf numFmtId="182" fontId="13" fillId="26" borderId="0" xfId="0" applyNumberFormat="1" applyFont="1" applyFill="1" applyAlignment="1">
      <alignment vertical="center"/>
    </xf>
    <xf numFmtId="171" fontId="13" fillId="26" borderId="0" xfId="7" applyNumberFormat="1" applyFont="1" applyFill="1" applyAlignment="1">
      <alignment vertical="center"/>
    </xf>
    <xf numFmtId="0" fontId="20" fillId="2" borderId="0" xfId="0" applyFont="1" applyFill="1" applyAlignment="1">
      <alignment horizontal="left" vertical="center" wrapText="1"/>
    </xf>
    <xf numFmtId="166" fontId="15" fillId="2" borderId="0" xfId="0" applyNumberFormat="1" applyFont="1" applyFill="1" applyAlignment="1">
      <alignment horizontal="right" vertical="center" wrapText="1"/>
    </xf>
    <xf numFmtId="1" fontId="15" fillId="2" borderId="0" xfId="0" applyNumberFormat="1" applyFont="1" applyFill="1" applyAlignment="1">
      <alignment horizontal="right" vertical="center" wrapText="1"/>
    </xf>
    <xf numFmtId="166" fontId="20" fillId="2" borderId="0" xfId="0" applyNumberFormat="1" applyFont="1" applyFill="1" applyAlignment="1">
      <alignment vertical="center"/>
    </xf>
    <xf numFmtId="182" fontId="20" fillId="2" borderId="0" xfId="0" applyNumberFormat="1" applyFont="1" applyFill="1" applyAlignment="1">
      <alignment vertical="center"/>
    </xf>
    <xf numFmtId="188" fontId="20" fillId="2" borderId="0" xfId="0" applyNumberFormat="1" applyFont="1" applyFill="1" applyAlignment="1">
      <alignment vertical="center"/>
    </xf>
    <xf numFmtId="188" fontId="13" fillId="26" borderId="0" xfId="0" applyNumberFormat="1" applyFont="1" applyFill="1" applyAlignment="1">
      <alignment vertical="center"/>
    </xf>
    <xf numFmtId="0" fontId="80" fillId="2" borderId="0" xfId="0" applyFont="1" applyFill="1"/>
    <xf numFmtId="0" fontId="15" fillId="0" borderId="0" xfId="0" applyFont="1" applyAlignment="1">
      <alignment vertical="center" wrapText="1"/>
    </xf>
    <xf numFmtId="182" fontId="16" fillId="25" borderId="0" xfId="0" applyNumberFormat="1" applyFont="1" applyFill="1" applyAlignment="1">
      <alignment horizontal="right"/>
    </xf>
    <xf numFmtId="2" fontId="16" fillId="25" borderId="0" xfId="0" applyNumberFormat="1" applyFont="1" applyFill="1"/>
    <xf numFmtId="0" fontId="20" fillId="27" borderId="0" xfId="0" applyFont="1" applyFill="1" applyAlignment="1">
      <alignment horizontal="left" vertical="center" wrapText="1"/>
    </xf>
    <xf numFmtId="182" fontId="20" fillId="27" borderId="0" xfId="0" applyNumberFormat="1" applyFont="1" applyFill="1" applyAlignment="1">
      <alignment horizontal="right"/>
    </xf>
    <xf numFmtId="2" fontId="20" fillId="27" borderId="0" xfId="0" applyNumberFormat="1" applyFont="1" applyFill="1"/>
    <xf numFmtId="182" fontId="20" fillId="27" borderId="0" xfId="0" applyNumberFormat="1" applyFont="1" applyFill="1" applyAlignment="1">
      <alignment horizontal="right" vertical="center"/>
    </xf>
    <xf numFmtId="171" fontId="20" fillId="2" borderId="0" xfId="7" applyNumberFormat="1" applyFont="1" applyFill="1" applyBorder="1" applyAlignment="1">
      <alignment horizontal="right" vertical="center" wrapText="1"/>
    </xf>
    <xf numFmtId="171" fontId="16" fillId="8" borderId="0" xfId="7" applyNumberFormat="1" applyFont="1" applyFill="1" applyBorder="1" applyAlignment="1">
      <alignment horizontal="right" vertical="center" wrapText="1"/>
    </xf>
    <xf numFmtId="175" fontId="13" fillId="24" borderId="66" xfId="28" applyNumberFormat="1" applyFont="1" applyFill="1" applyBorder="1" applyAlignment="1">
      <alignment horizontal="center" vertical="center" wrapText="1"/>
    </xf>
    <xf numFmtId="182" fontId="13" fillId="28" borderId="0" xfId="0" applyNumberFormat="1" applyFont="1" applyFill="1" applyAlignment="1">
      <alignment horizontal="right"/>
    </xf>
    <xf numFmtId="175" fontId="13" fillId="28" borderId="0" xfId="7" applyNumberFormat="1" applyFont="1" applyFill="1" applyAlignment="1">
      <alignment horizontal="right"/>
    </xf>
    <xf numFmtId="0" fontId="14" fillId="8" borderId="68" xfId="0" applyFont="1" applyFill="1" applyBorder="1"/>
    <xf numFmtId="43" fontId="14" fillId="8" borderId="69" xfId="7" applyFont="1" applyFill="1" applyBorder="1"/>
    <xf numFmtId="188" fontId="14" fillId="8" borderId="69" xfId="0" applyNumberFormat="1" applyFont="1" applyFill="1" applyBorder="1"/>
    <xf numFmtId="0" fontId="15" fillId="2" borderId="0" xfId="0" applyFont="1" applyFill="1" applyAlignment="1">
      <alignment vertical="center"/>
    </xf>
    <xf numFmtId="2" fontId="80" fillId="2" borderId="0" xfId="0" applyNumberFormat="1" applyFont="1" applyFill="1"/>
    <xf numFmtId="182" fontId="16" fillId="25" borderId="0" xfId="0" applyNumberFormat="1" applyFont="1" applyFill="1" applyAlignment="1">
      <alignment horizontal="right" vertical="center"/>
    </xf>
    <xf numFmtId="2" fontId="16" fillId="25" borderId="0" xfId="0" applyNumberFormat="1" applyFont="1" applyFill="1" applyAlignment="1">
      <alignment vertical="center"/>
    </xf>
    <xf numFmtId="0" fontId="80" fillId="2" borderId="0" xfId="0" applyFont="1" applyFill="1" applyAlignment="1">
      <alignment vertical="center"/>
    </xf>
    <xf numFmtId="2" fontId="20" fillId="27" borderId="0" xfId="0" applyNumberFormat="1" applyFont="1" applyFill="1" applyAlignment="1">
      <alignment vertical="center"/>
    </xf>
    <xf numFmtId="175" fontId="13" fillId="28" borderId="0" xfId="7" applyNumberFormat="1" applyFont="1" applyFill="1" applyAlignment="1">
      <alignment horizontal="right" vertical="center"/>
    </xf>
    <xf numFmtId="182" fontId="13" fillId="28" borderId="0" xfId="0" applyNumberFormat="1" applyFont="1" applyFill="1" applyAlignment="1">
      <alignment horizontal="right" vertical="center"/>
    </xf>
    <xf numFmtId="0" fontId="14" fillId="8" borderId="68" xfId="0" applyFont="1" applyFill="1" applyBorder="1" applyAlignment="1">
      <alignment vertical="center" wrapText="1"/>
    </xf>
    <xf numFmtId="43" fontId="14" fillId="8" borderId="69" xfId="7" applyFont="1" applyFill="1" applyBorder="1" applyAlignment="1">
      <alignment vertical="center"/>
    </xf>
    <xf numFmtId="188" fontId="14" fillId="8" borderId="69" xfId="0" applyNumberFormat="1" applyFont="1" applyFill="1" applyBorder="1" applyAlignment="1">
      <alignment vertical="center"/>
    </xf>
    <xf numFmtId="0" fontId="16" fillId="25" borderId="0" xfId="0" applyFont="1" applyFill="1" applyAlignment="1">
      <alignment horizontal="left" vertical="center"/>
    </xf>
    <xf numFmtId="0" fontId="20" fillId="27" borderId="0" xfId="0" applyFont="1" applyFill="1" applyAlignment="1">
      <alignment horizontal="left" vertical="center"/>
    </xf>
    <xf numFmtId="0" fontId="14" fillId="8" borderId="68" xfId="0" applyFont="1" applyFill="1" applyBorder="1" applyAlignment="1">
      <alignment vertical="center"/>
    </xf>
    <xf numFmtId="166" fontId="14" fillId="8" borderId="68" xfId="0" applyNumberFormat="1" applyFont="1" applyFill="1" applyBorder="1" applyAlignment="1">
      <alignment vertical="center"/>
    </xf>
    <xf numFmtId="2" fontId="20" fillId="2" borderId="0" xfId="0" applyNumberFormat="1" applyFont="1" applyFill="1"/>
    <xf numFmtId="0" fontId="17" fillId="2" borderId="0" xfId="0" applyFont="1" applyFill="1"/>
    <xf numFmtId="43" fontId="13" fillId="28" borderId="0" xfId="7" applyFont="1" applyFill="1" applyAlignment="1">
      <alignment horizontal="right" vertical="center"/>
    </xf>
    <xf numFmtId="175" fontId="80" fillId="2" borderId="0" xfId="7" applyNumberFormat="1" applyFont="1" applyFill="1"/>
    <xf numFmtId="0" fontId="16" fillId="25" borderId="0" xfId="0" applyFont="1" applyFill="1" applyAlignment="1">
      <alignment horizontal="left"/>
    </xf>
    <xf numFmtId="188" fontId="16" fillId="25" borderId="0" xfId="0" applyNumberFormat="1" applyFont="1" applyFill="1"/>
    <xf numFmtId="0" fontId="20" fillId="27" borderId="0" xfId="0" applyFont="1" applyFill="1" applyAlignment="1">
      <alignment horizontal="left"/>
    </xf>
    <xf numFmtId="188" fontId="20" fillId="0" borderId="0" xfId="0" applyNumberFormat="1" applyFont="1"/>
    <xf numFmtId="0" fontId="20" fillId="0" borderId="0" xfId="0" applyFont="1" applyAlignment="1">
      <alignment horizontal="left" indent="1"/>
    </xf>
    <xf numFmtId="0" fontId="43" fillId="15" borderId="0" xfId="0" applyFont="1" applyFill="1" applyAlignment="1">
      <alignment horizontal="center" vertical="center"/>
    </xf>
    <xf numFmtId="0" fontId="13" fillId="24" borderId="66" xfId="28" applyFont="1" applyFill="1" applyBorder="1" applyAlignment="1">
      <alignment horizontal="center" vertical="center"/>
    </xf>
    <xf numFmtId="175" fontId="13" fillId="15" borderId="0" xfId="7" applyNumberFormat="1" applyFont="1" applyFill="1" applyBorder="1" applyAlignment="1">
      <alignment horizontal="right" vertical="center" wrapText="1"/>
    </xf>
    <xf numFmtId="182" fontId="16" fillId="25" borderId="0" xfId="0" applyNumberFormat="1" applyFont="1" applyFill="1" applyAlignment="1">
      <alignment horizontal="right" vertical="center" wrapText="1"/>
    </xf>
    <xf numFmtId="2" fontId="16" fillId="25" borderId="0" xfId="0" applyNumberFormat="1" applyFont="1" applyFill="1" applyAlignment="1">
      <alignment vertical="center" wrapText="1"/>
    </xf>
    <xf numFmtId="182" fontId="20" fillId="27" borderId="0" xfId="0" applyNumberFormat="1" applyFont="1" applyFill="1" applyAlignment="1">
      <alignment horizontal="right" vertical="center" wrapText="1"/>
    </xf>
    <xf numFmtId="2" fontId="20" fillId="27" borderId="0" xfId="0" applyNumberFormat="1" applyFont="1" applyFill="1" applyAlignment="1">
      <alignment vertical="center" wrapText="1"/>
    </xf>
    <xf numFmtId="175" fontId="13" fillId="28" borderId="0" xfId="7" applyNumberFormat="1" applyFont="1" applyFill="1" applyAlignment="1">
      <alignment horizontal="right" vertical="center" wrapText="1"/>
    </xf>
    <xf numFmtId="182" fontId="13" fillId="28" borderId="0" xfId="0" applyNumberFormat="1" applyFont="1" applyFill="1" applyAlignment="1">
      <alignment horizontal="right" vertical="center" wrapText="1"/>
    </xf>
    <xf numFmtId="43" fontId="14" fillId="8" borderId="69" xfId="7" applyFont="1" applyFill="1" applyBorder="1" applyAlignment="1">
      <alignment vertical="center" wrapText="1"/>
    </xf>
    <xf numFmtId="188" fontId="14" fillId="8" borderId="69" xfId="0" applyNumberFormat="1" applyFont="1" applyFill="1" applyBorder="1" applyAlignment="1">
      <alignment vertical="center" wrapText="1"/>
    </xf>
    <xf numFmtId="188" fontId="80" fillId="2" borderId="0" xfId="0" applyNumberFormat="1" applyFont="1" applyFill="1"/>
    <xf numFmtId="188" fontId="80" fillId="2" borderId="0" xfId="0" applyNumberFormat="1" applyFont="1" applyFill="1" applyAlignment="1">
      <alignment vertical="center"/>
    </xf>
    <xf numFmtId="188" fontId="16" fillId="25" borderId="0" xfId="0" applyNumberFormat="1" applyFont="1" applyFill="1" applyAlignment="1">
      <alignment vertical="center"/>
    </xf>
    <xf numFmtId="188" fontId="20" fillId="27" borderId="0" xfId="0" applyNumberFormat="1" applyFont="1" applyFill="1" applyAlignment="1">
      <alignment vertical="center"/>
    </xf>
    <xf numFmtId="188" fontId="16" fillId="25" borderId="0" xfId="8" applyNumberFormat="1" applyFont="1" applyFill="1" applyAlignment="1">
      <alignment horizontal="left" vertical="center"/>
    </xf>
    <xf numFmtId="188" fontId="16" fillId="0" borderId="0" xfId="0" applyNumberFormat="1" applyFont="1" applyAlignment="1">
      <alignment vertical="center"/>
    </xf>
    <xf numFmtId="189" fontId="20" fillId="27" borderId="0" xfId="0" applyNumberFormat="1" applyFont="1" applyFill="1" applyAlignment="1">
      <alignment horizontal="right" vertical="center"/>
    </xf>
    <xf numFmtId="0" fontId="13" fillId="15" borderId="66" xfId="28" applyFont="1" applyFill="1" applyBorder="1" applyAlignment="1">
      <alignment horizontal="center" vertical="center" wrapText="1"/>
    </xf>
    <xf numFmtId="41" fontId="13" fillId="15" borderId="71" xfId="0" applyNumberFormat="1" applyFont="1" applyFill="1" applyBorder="1" applyAlignment="1">
      <alignment horizontal="right" vertical="center" wrapText="1"/>
    </xf>
    <xf numFmtId="182" fontId="13" fillId="15" borderId="71" xfId="0" applyNumberFormat="1" applyFont="1" applyFill="1" applyBorder="1" applyAlignment="1">
      <alignment horizontal="right" vertical="center" wrapText="1"/>
    </xf>
    <xf numFmtId="188" fontId="13" fillId="15" borderId="71" xfId="0" applyNumberFormat="1" applyFont="1" applyFill="1" applyBorder="1" applyAlignment="1">
      <alignment horizontal="right" vertical="center" wrapText="1"/>
    </xf>
    <xf numFmtId="0" fontId="80" fillId="0" borderId="0" xfId="0" applyFont="1"/>
    <xf numFmtId="188" fontId="80" fillId="0" borderId="0" xfId="0" applyNumberFormat="1" applyFont="1"/>
    <xf numFmtId="0" fontId="80" fillId="2" borderId="0" xfId="0" applyFont="1" applyFill="1" applyAlignment="1">
      <alignment wrapText="1"/>
    </xf>
    <xf numFmtId="0" fontId="14" fillId="2" borderId="0" xfId="0" applyFont="1" applyFill="1" applyAlignment="1">
      <alignment vertical="center" wrapText="1"/>
    </xf>
    <xf numFmtId="182" fontId="15" fillId="0" borderId="0" xfId="0" applyNumberFormat="1" applyFont="1" applyAlignment="1">
      <alignment vertical="center" wrapText="1"/>
    </xf>
    <xf numFmtId="175" fontId="13" fillId="15" borderId="71" xfId="7" applyNumberFormat="1" applyFont="1" applyFill="1" applyBorder="1" applyAlignment="1">
      <alignment horizontal="right" vertical="center" wrapText="1"/>
    </xf>
    <xf numFmtId="0" fontId="14" fillId="29" borderId="0" xfId="0" applyFont="1" applyFill="1" applyAlignment="1">
      <alignment horizontal="left" wrapText="1"/>
    </xf>
    <xf numFmtId="175" fontId="14" fillId="30" borderId="0" xfId="7" applyNumberFormat="1" applyFont="1" applyFill="1" applyAlignment="1">
      <alignment vertical="center"/>
    </xf>
    <xf numFmtId="170" fontId="14" fillId="29" borderId="0" xfId="0" applyNumberFormat="1" applyFont="1" applyFill="1" applyAlignment="1">
      <alignment vertical="center"/>
    </xf>
    <xf numFmtId="0" fontId="15" fillId="0" borderId="0" xfId="0" applyFont="1" applyAlignment="1">
      <alignment horizontal="left" wrapText="1"/>
    </xf>
    <xf numFmtId="170" fontId="15" fillId="0" borderId="0" xfId="0" applyNumberFormat="1" applyFont="1" applyAlignment="1">
      <alignment vertical="center"/>
    </xf>
    <xf numFmtId="0" fontId="13" fillId="15" borderId="71" xfId="0" applyFont="1" applyFill="1" applyBorder="1" applyAlignment="1">
      <alignment horizontal="left" vertical="center" wrapText="1"/>
    </xf>
    <xf numFmtId="175" fontId="13" fillId="15" borderId="0" xfId="7" applyNumberFormat="1" applyFont="1" applyFill="1" applyAlignment="1">
      <alignment vertical="center"/>
    </xf>
    <xf numFmtId="170" fontId="13" fillId="15" borderId="71" xfId="0" applyNumberFormat="1" applyFont="1" applyFill="1" applyBorder="1" applyAlignment="1">
      <alignment vertical="center"/>
    </xf>
    <xf numFmtId="0" fontId="13" fillId="15" borderId="0" xfId="0" applyFont="1" applyFill="1" applyAlignment="1">
      <alignment horizontal="center"/>
    </xf>
    <xf numFmtId="0" fontId="13" fillId="15" borderId="72" xfId="0" applyFont="1" applyFill="1" applyBorder="1" applyAlignment="1">
      <alignment horizontal="center" vertical="top" wrapText="1"/>
    </xf>
    <xf numFmtId="0" fontId="13" fillId="15" borderId="0" xfId="0" applyFont="1" applyFill="1" applyAlignment="1">
      <alignment horizontal="center" vertical="top"/>
    </xf>
    <xf numFmtId="0" fontId="13" fillId="15" borderId="72" xfId="0" quotePrefix="1" applyFont="1" applyFill="1" applyBorder="1" applyAlignment="1">
      <alignment horizontal="center"/>
    </xf>
    <xf numFmtId="0" fontId="13" fillId="15" borderId="0" xfId="0" quotePrefix="1" applyFont="1" applyFill="1" applyAlignment="1">
      <alignment horizontal="center"/>
    </xf>
    <xf numFmtId="0" fontId="13" fillId="15" borderId="76" xfId="0" quotePrefix="1" applyFont="1" applyFill="1" applyBorder="1" applyAlignment="1">
      <alignment horizontal="center"/>
    </xf>
    <xf numFmtId="0" fontId="13" fillId="15" borderId="72" xfId="0" applyFont="1" applyFill="1" applyBorder="1" applyAlignment="1">
      <alignment horizontal="center"/>
    </xf>
    <xf numFmtId="0" fontId="13" fillId="15" borderId="76" xfId="0" applyFont="1" applyFill="1" applyBorder="1" applyAlignment="1">
      <alignment horizontal="center"/>
    </xf>
    <xf numFmtId="0" fontId="15" fillId="2" borderId="0" xfId="0" applyFont="1" applyFill="1" applyAlignment="1">
      <alignment vertical="top" wrapText="1"/>
    </xf>
    <xf numFmtId="3" fontId="15" fillId="2" borderId="0" xfId="0" applyNumberFormat="1" applyFont="1" applyFill="1" applyAlignment="1">
      <alignment horizontal="right" vertical="center" wrapText="1"/>
    </xf>
    <xf numFmtId="190" fontId="15" fillId="2" borderId="72" xfId="0" applyNumberFormat="1" applyFont="1" applyFill="1" applyBorder="1" applyAlignment="1">
      <alignment horizontal="right" vertical="center" wrapText="1"/>
    </xf>
    <xf numFmtId="167" fontId="15" fillId="2" borderId="0" xfId="0" applyNumberFormat="1" applyFont="1" applyFill="1" applyAlignment="1">
      <alignment horizontal="right" vertical="center" wrapText="1"/>
    </xf>
    <xf numFmtId="167" fontId="15" fillId="2" borderId="72" xfId="0" applyNumberFormat="1" applyFont="1" applyFill="1" applyBorder="1" applyAlignment="1">
      <alignment horizontal="right" vertical="center" wrapText="1"/>
    </xf>
    <xf numFmtId="171" fontId="15" fillId="2" borderId="0" xfId="7" applyNumberFormat="1" applyFont="1" applyFill="1" applyAlignment="1">
      <alignment horizontal="right" vertical="center" wrapText="1"/>
    </xf>
    <xf numFmtId="191" fontId="19" fillId="2" borderId="0" xfId="0" applyNumberFormat="1" applyFont="1" applyFill="1" applyAlignment="1">
      <alignment horizontal="right" vertical="center" wrapText="1"/>
    </xf>
    <xf numFmtId="191" fontId="19" fillId="2" borderId="0" xfId="0" applyNumberFormat="1" applyFont="1" applyFill="1" applyAlignment="1">
      <alignment horizontal="right" vertical="center" wrapText="1" readingOrder="1"/>
    </xf>
    <xf numFmtId="191" fontId="13" fillId="15" borderId="0" xfId="0" applyNumberFormat="1" applyFont="1" applyFill="1" applyAlignment="1">
      <alignment horizontal="right" vertical="center" wrapText="1" readingOrder="1"/>
    </xf>
    <xf numFmtId="192" fontId="13" fillId="15" borderId="0" xfId="0" applyNumberFormat="1" applyFont="1" applyFill="1" applyAlignment="1">
      <alignment horizontal="right" vertical="center" wrapText="1" readingOrder="1"/>
    </xf>
    <xf numFmtId="171" fontId="13" fillId="15" borderId="0" xfId="7" applyNumberFormat="1" applyFont="1" applyFill="1" applyAlignment="1">
      <alignment horizontal="right" vertical="center" wrapText="1" readingOrder="1"/>
    </xf>
    <xf numFmtId="0" fontId="15" fillId="2" borderId="72" xfId="0" applyFont="1" applyFill="1" applyBorder="1"/>
    <xf numFmtId="191" fontId="19" fillId="2" borderId="0" xfId="0" applyNumberFormat="1" applyFont="1" applyFill="1" applyAlignment="1">
      <alignment horizontal="right" vertical="top" wrapText="1"/>
    </xf>
    <xf numFmtId="175" fontId="15" fillId="2" borderId="0" xfId="7" applyNumberFormat="1" applyFont="1" applyFill="1"/>
    <xf numFmtId="191" fontId="15" fillId="2" borderId="0" xfId="0" applyNumberFormat="1" applyFont="1" applyFill="1" applyAlignment="1">
      <alignment horizontal="right" vertical="top" wrapText="1"/>
    </xf>
    <xf numFmtId="193" fontId="20" fillId="2" borderId="0" xfId="0" applyNumberFormat="1" applyFont="1" applyFill="1"/>
    <xf numFmtId="194" fontId="20" fillId="2" borderId="0" xfId="0" applyNumberFormat="1" applyFont="1" applyFill="1"/>
    <xf numFmtId="0" fontId="16" fillId="2" borderId="0" xfId="0" applyFont="1" applyFill="1"/>
    <xf numFmtId="195" fontId="14" fillId="2" borderId="0" xfId="107" applyFont="1" applyFill="1" applyBorder="1"/>
    <xf numFmtId="171" fontId="16" fillId="2" borderId="0" xfId="7" applyNumberFormat="1" applyFont="1" applyFill="1"/>
    <xf numFmtId="0" fontId="14" fillId="2" borderId="0" xfId="0" applyFont="1" applyFill="1"/>
    <xf numFmtId="3" fontId="14" fillId="2" borderId="0" xfId="105" applyNumberFormat="1" applyFont="1" applyFill="1" applyBorder="1"/>
    <xf numFmtId="195" fontId="20" fillId="2" borderId="0" xfId="0" applyNumberFormat="1" applyFont="1" applyFill="1"/>
    <xf numFmtId="187" fontId="20" fillId="2" borderId="0" xfId="105" applyNumberFormat="1" applyFont="1" applyFill="1"/>
    <xf numFmtId="43" fontId="20" fillId="2" borderId="0" xfId="0" applyNumberFormat="1" applyFont="1" applyFill="1"/>
    <xf numFmtId="187" fontId="14" fillId="2" borderId="0" xfId="105" applyNumberFormat="1" applyFont="1" applyFill="1" applyBorder="1"/>
    <xf numFmtId="196" fontId="20" fillId="2" borderId="0" xfId="0" applyNumberFormat="1" applyFont="1" applyFill="1"/>
    <xf numFmtId="0" fontId="81" fillId="2" borderId="0" xfId="0" applyFont="1" applyFill="1" applyAlignment="1">
      <alignment horizontal="center" vertical="center" readingOrder="1"/>
    </xf>
    <xf numFmtId="43" fontId="20" fillId="2" borderId="0" xfId="7" applyFont="1" applyFill="1"/>
    <xf numFmtId="0" fontId="76" fillId="2" borderId="0" xfId="0" applyFont="1" applyFill="1"/>
    <xf numFmtId="0" fontId="82" fillId="24" borderId="0" xfId="0" applyFont="1" applyFill="1" applyAlignment="1">
      <alignment horizontal="left"/>
    </xf>
    <xf numFmtId="0" fontId="13" fillId="24" borderId="0" xfId="0" applyFont="1" applyFill="1" applyAlignment="1">
      <alignment horizontal="center"/>
    </xf>
    <xf numFmtId="0" fontId="13" fillId="24" borderId="72" xfId="0" applyFont="1" applyFill="1" applyBorder="1" applyAlignment="1">
      <alignment horizontal="center" vertical="top" wrapText="1"/>
    </xf>
    <xf numFmtId="0" fontId="13" fillId="24" borderId="0" xfId="0" quotePrefix="1" applyFont="1" applyFill="1" applyAlignment="1">
      <alignment horizontal="center" vertical="top"/>
    </xf>
    <xf numFmtId="0" fontId="13" fillId="24" borderId="0" xfId="0" applyFont="1" applyFill="1" applyAlignment="1">
      <alignment horizontal="center" vertical="top"/>
    </xf>
    <xf numFmtId="0" fontId="13" fillId="24" borderId="5" xfId="0" quotePrefix="1" applyFont="1" applyFill="1" applyBorder="1" applyAlignment="1">
      <alignment horizontal="center"/>
    </xf>
    <xf numFmtId="0" fontId="13" fillId="24" borderId="0" xfId="0" quotePrefix="1" applyFont="1" applyFill="1" applyAlignment="1">
      <alignment horizontal="center"/>
    </xf>
    <xf numFmtId="0" fontId="13" fillId="24" borderId="76" xfId="0" quotePrefix="1" applyFont="1" applyFill="1" applyBorder="1" applyAlignment="1">
      <alignment horizontal="center"/>
    </xf>
    <xf numFmtId="0" fontId="13" fillId="24" borderId="72" xfId="0" applyFont="1" applyFill="1" applyBorder="1" applyAlignment="1">
      <alignment horizontal="center"/>
    </xf>
    <xf numFmtId="0" fontId="13" fillId="24" borderId="76" xfId="0" applyFont="1" applyFill="1" applyBorder="1" applyAlignment="1">
      <alignment horizontal="center"/>
    </xf>
    <xf numFmtId="0" fontId="23" fillId="2" borderId="0" xfId="0" applyFont="1" applyFill="1"/>
    <xf numFmtId="3" fontId="15" fillId="2" borderId="0" xfId="0" applyNumberFormat="1" applyFont="1" applyFill="1" applyAlignment="1">
      <alignment vertical="center"/>
    </xf>
    <xf numFmtId="190" fontId="15" fillId="3" borderId="72" xfId="0" applyNumberFormat="1" applyFont="1" applyFill="1" applyBorder="1" applyAlignment="1">
      <alignment vertical="center" wrapText="1"/>
    </xf>
    <xf numFmtId="188" fontId="15" fillId="2" borderId="0" xfId="8" applyNumberFormat="1" applyFont="1" applyFill="1" applyBorder="1" applyAlignment="1">
      <alignment horizontal="center" vertical="center"/>
    </xf>
    <xf numFmtId="188" fontId="15" fillId="2" borderId="0" xfId="8" applyNumberFormat="1" applyFont="1" applyFill="1" applyBorder="1" applyAlignment="1">
      <alignment vertical="center"/>
    </xf>
    <xf numFmtId="49" fontId="13" fillId="15" borderId="79" xfId="0" applyNumberFormat="1" applyFont="1" applyFill="1" applyBorder="1" applyAlignment="1">
      <alignment horizontal="left" vertical="center" wrapText="1"/>
    </xf>
    <xf numFmtId="3" fontId="13" fillId="15" borderId="79" xfId="0" applyNumberFormat="1" applyFont="1" applyFill="1" applyBorder="1" applyAlignment="1">
      <alignment horizontal="right" vertical="center" wrapText="1"/>
    </xf>
    <xf numFmtId="167" fontId="13" fillId="15" borderId="79" xfId="0" applyNumberFormat="1" applyFont="1" applyFill="1" applyBorder="1" applyAlignment="1">
      <alignment horizontal="right" vertical="center" wrapText="1"/>
    </xf>
    <xf numFmtId="3" fontId="13" fillId="0" borderId="79" xfId="0" applyNumberFormat="1" applyFont="1" applyBorder="1" applyAlignment="1">
      <alignment horizontal="right" wrapText="1"/>
    </xf>
    <xf numFmtId="0" fontId="83" fillId="2" borderId="0" xfId="0" applyFont="1" applyFill="1"/>
    <xf numFmtId="41" fontId="76" fillId="2" borderId="0" xfId="8" applyFont="1" applyFill="1" applyBorder="1" applyAlignment="1">
      <alignment horizontal="center"/>
    </xf>
    <xf numFmtId="41" fontId="80" fillId="2" borderId="0" xfId="8" applyFont="1" applyFill="1"/>
    <xf numFmtId="41" fontId="76" fillId="2" borderId="0" xfId="0" applyNumberFormat="1" applyFont="1" applyFill="1"/>
    <xf numFmtId="188" fontId="76" fillId="2" borderId="0" xfId="0" applyNumberFormat="1" applyFont="1" applyFill="1"/>
    <xf numFmtId="0" fontId="13" fillId="24" borderId="81" xfId="0" applyFont="1" applyFill="1" applyBorder="1" applyAlignment="1">
      <alignment horizontal="left"/>
    </xf>
    <xf numFmtId="0" fontId="13" fillId="24" borderId="82" xfId="0" applyFont="1" applyFill="1" applyBorder="1" applyAlignment="1">
      <alignment horizontal="center" vertical="top" wrapText="1"/>
    </xf>
    <xf numFmtId="0" fontId="13" fillId="24" borderId="85" xfId="0" applyFont="1" applyFill="1" applyBorder="1" applyAlignment="1">
      <alignment horizontal="center"/>
    </xf>
    <xf numFmtId="0" fontId="13" fillId="24" borderId="72" xfId="0" quotePrefix="1" applyFont="1" applyFill="1" applyBorder="1" applyAlignment="1">
      <alignment horizontal="center"/>
    </xf>
    <xf numFmtId="0" fontId="13" fillId="24" borderId="85" xfId="0" applyFont="1" applyFill="1" applyBorder="1" applyAlignment="1">
      <alignment horizontal="left"/>
    </xf>
    <xf numFmtId="0" fontId="13" fillId="24" borderId="5" xfId="0" applyFont="1" applyFill="1" applyBorder="1" applyAlignment="1">
      <alignment horizontal="center"/>
    </xf>
    <xf numFmtId="0" fontId="15" fillId="2" borderId="85" xfId="0" applyFont="1" applyFill="1" applyBorder="1" applyAlignment="1">
      <alignment vertical="center" wrapText="1"/>
    </xf>
    <xf numFmtId="3" fontId="15" fillId="0" borderId="0" xfId="0" applyNumberFormat="1" applyFont="1" applyAlignment="1">
      <alignment horizontal="right" vertical="center" wrapText="1"/>
    </xf>
    <xf numFmtId="190" fontId="13" fillId="15" borderId="72" xfId="0" applyNumberFormat="1" applyFont="1" applyFill="1" applyBorder="1" applyAlignment="1">
      <alignment horizontal="right" vertical="center" wrapText="1"/>
    </xf>
    <xf numFmtId="0" fontId="14" fillId="7" borderId="68" xfId="0" applyFont="1" applyFill="1" applyBorder="1"/>
    <xf numFmtId="167" fontId="14" fillId="7" borderId="69" xfId="0" applyNumberFormat="1" applyFont="1" applyFill="1" applyBorder="1"/>
    <xf numFmtId="167" fontId="14" fillId="7" borderId="86" xfId="0" applyNumberFormat="1" applyFont="1" applyFill="1" applyBorder="1"/>
    <xf numFmtId="0" fontId="14" fillId="7" borderId="85" xfId="0" applyFont="1" applyFill="1" applyBorder="1"/>
    <xf numFmtId="167" fontId="14" fillId="7" borderId="0" xfId="0" applyNumberFormat="1" applyFont="1" applyFill="1"/>
    <xf numFmtId="167" fontId="14" fillId="7" borderId="72" xfId="0" applyNumberFormat="1" applyFont="1" applyFill="1" applyBorder="1"/>
    <xf numFmtId="191" fontId="84" fillId="2" borderId="0" xfId="0" applyNumberFormat="1" applyFont="1" applyFill="1" applyAlignment="1">
      <alignment horizontal="right" vertical="top" wrapText="1"/>
    </xf>
    <xf numFmtId="175" fontId="84" fillId="2" borderId="0" xfId="7" applyNumberFormat="1" applyFont="1" applyFill="1" applyAlignment="1">
      <alignment horizontal="right" vertical="top" wrapText="1"/>
    </xf>
    <xf numFmtId="3" fontId="80" fillId="2" borderId="0" xfId="0" applyNumberFormat="1" applyFont="1" applyFill="1"/>
    <xf numFmtId="192" fontId="84" fillId="2" borderId="0" xfId="0" applyNumberFormat="1" applyFont="1" applyFill="1" applyAlignment="1">
      <alignment horizontal="right" vertical="top" wrapText="1"/>
    </xf>
    <xf numFmtId="0" fontId="13" fillId="24" borderId="0" xfId="0" applyFont="1" applyFill="1" applyAlignment="1">
      <alignment horizontal="left"/>
    </xf>
    <xf numFmtId="0" fontId="13" fillId="24" borderId="5" xfId="0" applyFont="1" applyFill="1" applyBorder="1" applyAlignment="1">
      <alignment horizontal="center" vertical="top" wrapText="1"/>
    </xf>
    <xf numFmtId="0" fontId="23" fillId="2" borderId="0" xfId="0" applyFont="1" applyFill="1" applyAlignment="1">
      <alignment vertical="center"/>
    </xf>
    <xf numFmtId="41" fontId="23" fillId="2" borderId="0" xfId="8" applyFont="1" applyFill="1" applyAlignment="1">
      <alignment horizontal="right" vertical="center" wrapText="1"/>
    </xf>
    <xf numFmtId="190" fontId="15" fillId="3" borderId="72" xfId="0" applyNumberFormat="1" applyFont="1" applyFill="1" applyBorder="1" applyAlignment="1">
      <alignment horizontal="right" vertical="center" wrapText="1"/>
    </xf>
    <xf numFmtId="188" fontId="15" fillId="2" borderId="0" xfId="8" applyNumberFormat="1" applyFont="1" applyFill="1" applyBorder="1" applyAlignment="1">
      <alignment horizontal="right" vertical="center" wrapText="1"/>
    </xf>
    <xf numFmtId="41" fontId="76" fillId="2" borderId="0" xfId="8" applyFont="1" applyFill="1" applyBorder="1"/>
    <xf numFmtId="175" fontId="76" fillId="2" borderId="0" xfId="7" applyNumberFormat="1" applyFont="1" applyFill="1"/>
    <xf numFmtId="0" fontId="76" fillId="2" borderId="0" xfId="0" applyFont="1" applyFill="1" applyAlignment="1">
      <alignment horizontal="left"/>
    </xf>
    <xf numFmtId="175" fontId="76" fillId="2" borderId="0" xfId="7" applyNumberFormat="1" applyFont="1" applyFill="1" applyAlignment="1">
      <alignment horizontal="left"/>
    </xf>
    <xf numFmtId="0" fontId="76" fillId="2" borderId="0" xfId="0" applyFont="1" applyFill="1" applyAlignment="1">
      <alignment vertical="top" wrapText="1"/>
    </xf>
    <xf numFmtId="0" fontId="23" fillId="2" borderId="0" xfId="0" applyFont="1" applyFill="1" applyAlignment="1">
      <alignment vertical="center" wrapText="1"/>
    </xf>
    <xf numFmtId="175" fontId="76" fillId="2" borderId="0" xfId="7" applyNumberFormat="1" applyFont="1" applyFill="1" applyBorder="1"/>
    <xf numFmtId="0" fontId="7" fillId="2" borderId="0" xfId="0" applyFont="1" applyFill="1"/>
    <xf numFmtId="0" fontId="85" fillId="2" borderId="0" xfId="0" applyFont="1" applyFill="1"/>
    <xf numFmtId="0" fontId="86" fillId="2" borderId="0" xfId="0" applyFont="1" applyFill="1"/>
    <xf numFmtId="0" fontId="87" fillId="2" borderId="0" xfId="0" applyFont="1" applyFill="1"/>
    <xf numFmtId="175" fontId="0" fillId="2" borderId="0" xfId="7" applyNumberFormat="1" applyFont="1" applyFill="1"/>
    <xf numFmtId="191" fontId="88" fillId="2" borderId="0" xfId="0" applyNumberFormat="1" applyFont="1" applyFill="1" applyAlignment="1">
      <alignment horizontal="right" vertical="top" wrapText="1"/>
    </xf>
    <xf numFmtId="171" fontId="76" fillId="2" borderId="0" xfId="7" applyNumberFormat="1" applyFont="1" applyFill="1"/>
    <xf numFmtId="3" fontId="76" fillId="2" borderId="0" xfId="0" applyNumberFormat="1" applyFont="1" applyFill="1"/>
    <xf numFmtId="0" fontId="13" fillId="24" borderId="0" xfId="0" applyFont="1" applyFill="1" applyAlignment="1">
      <alignment horizontal="center" vertical="top" wrapText="1"/>
    </xf>
    <xf numFmtId="0" fontId="13" fillId="0" borderId="0" xfId="0" applyFont="1" applyAlignment="1">
      <alignment horizontal="center" vertical="top" wrapText="1"/>
    </xf>
    <xf numFmtId="0" fontId="13" fillId="0" borderId="0" xfId="0" quotePrefix="1" applyFont="1" applyAlignment="1">
      <alignment horizontal="center"/>
    </xf>
    <xf numFmtId="0" fontId="13" fillId="0" borderId="0" xfId="0" applyFont="1" applyAlignment="1">
      <alignment horizontal="center"/>
    </xf>
    <xf numFmtId="167" fontId="15" fillId="0" borderId="0" xfId="0" applyNumberFormat="1" applyFont="1" applyAlignment="1">
      <alignment horizontal="right" vertical="center" wrapText="1"/>
    </xf>
    <xf numFmtId="3" fontId="13" fillId="0" borderId="0" xfId="0" applyNumberFormat="1" applyFont="1" applyAlignment="1">
      <alignment horizontal="right" vertical="center" wrapText="1"/>
    </xf>
    <xf numFmtId="167" fontId="14" fillId="0" borderId="0" xfId="0" applyNumberFormat="1" applyFont="1"/>
    <xf numFmtId="0" fontId="15" fillId="0" borderId="0" xfId="0" applyFont="1" applyAlignment="1">
      <alignment horizontal="left"/>
    </xf>
    <xf numFmtId="0" fontId="76" fillId="0" borderId="0" xfId="0" applyFont="1" applyAlignment="1">
      <alignment horizontal="left"/>
    </xf>
    <xf numFmtId="43" fontId="84" fillId="0" borderId="0" xfId="7" applyFont="1" applyAlignment="1">
      <alignment horizontal="right" vertical="top" wrapText="1"/>
    </xf>
    <xf numFmtId="0" fontId="14" fillId="0" borderId="0" xfId="0" applyFont="1" applyAlignment="1">
      <alignment horizontal="left"/>
    </xf>
    <xf numFmtId="188" fontId="15" fillId="0" borderId="0" xfId="8" applyNumberFormat="1" applyFont="1" applyFill="1" applyBorder="1" applyAlignment="1">
      <alignment horizontal="right" vertical="center" wrapText="1"/>
    </xf>
    <xf numFmtId="1" fontId="76" fillId="2" borderId="0" xfId="0" applyNumberFormat="1" applyFont="1" applyFill="1"/>
    <xf numFmtId="0" fontId="76" fillId="0" borderId="0" xfId="0" applyFont="1"/>
    <xf numFmtId="43" fontId="76" fillId="2" borderId="0" xfId="7" applyFont="1" applyFill="1"/>
    <xf numFmtId="191" fontId="76" fillId="2" borderId="0" xfId="0" applyNumberFormat="1" applyFont="1" applyFill="1"/>
    <xf numFmtId="43" fontId="76" fillId="2" borderId="0" xfId="7" applyFont="1" applyFill="1" applyBorder="1" applyAlignment="1">
      <alignment vertical="top" wrapText="1"/>
    </xf>
    <xf numFmtId="0" fontId="13" fillId="15" borderId="87" xfId="0" applyFont="1" applyFill="1" applyBorder="1" applyAlignment="1">
      <alignment vertical="center"/>
    </xf>
    <xf numFmtId="3" fontId="13" fillId="15" borderId="79" xfId="0" applyNumberFormat="1" applyFont="1" applyFill="1" applyBorder="1" applyAlignment="1">
      <alignment vertical="center"/>
    </xf>
    <xf numFmtId="190" fontId="13" fillId="15" borderId="88" xfId="0" applyNumberFormat="1" applyFont="1" applyFill="1" applyBorder="1" applyAlignment="1">
      <alignment vertical="center"/>
    </xf>
    <xf numFmtId="167" fontId="13" fillId="15" borderId="79" xfId="0" applyNumberFormat="1" applyFont="1" applyFill="1" applyBorder="1" applyAlignment="1">
      <alignment vertical="center"/>
    </xf>
    <xf numFmtId="167" fontId="13" fillId="15" borderId="88" xfId="0" applyNumberFormat="1" applyFont="1" applyFill="1" applyBorder="1" applyAlignment="1">
      <alignment vertical="center"/>
    </xf>
    <xf numFmtId="167" fontId="13" fillId="0" borderId="0" xfId="0" applyNumberFormat="1" applyFont="1" applyAlignment="1">
      <alignment vertical="center"/>
    </xf>
    <xf numFmtId="175" fontId="23" fillId="2" borderId="0" xfId="7" applyNumberFormat="1" applyFont="1" applyFill="1" applyAlignment="1">
      <alignment horizontal="right" vertical="center" wrapText="1"/>
    </xf>
    <xf numFmtId="175" fontId="15" fillId="2" borderId="0" xfId="7" applyNumberFormat="1" applyFont="1" applyFill="1" applyBorder="1" applyAlignment="1">
      <alignment horizontal="right" vertical="center" wrapText="1"/>
    </xf>
    <xf numFmtId="0" fontId="13" fillId="15" borderId="0" xfId="0" applyFont="1" applyFill="1" applyAlignment="1">
      <alignment vertical="center"/>
    </xf>
    <xf numFmtId="3" fontId="13" fillId="15" borderId="0" xfId="0" applyNumberFormat="1" applyFont="1" applyFill="1" applyAlignment="1">
      <alignment horizontal="right" vertical="center" wrapText="1"/>
    </xf>
    <xf numFmtId="190" fontId="13" fillId="15" borderId="89" xfId="0" applyNumberFormat="1" applyFont="1" applyFill="1" applyBorder="1" applyAlignment="1">
      <alignment horizontal="right" vertical="center" wrapText="1"/>
    </xf>
    <xf numFmtId="167" fontId="13" fillId="15" borderId="0" xfId="0" applyNumberFormat="1" applyFont="1" applyFill="1" applyAlignment="1">
      <alignment horizontal="right" vertical="center" wrapText="1"/>
    </xf>
    <xf numFmtId="0" fontId="76" fillId="2" borderId="0" xfId="0" applyFont="1" applyFill="1" applyAlignment="1">
      <alignment vertical="center"/>
    </xf>
    <xf numFmtId="197" fontId="76" fillId="2" borderId="0" xfId="0" applyNumberFormat="1" applyFont="1" applyFill="1"/>
    <xf numFmtId="193" fontId="76" fillId="2" borderId="0" xfId="0" applyNumberFormat="1" applyFont="1" applyFill="1"/>
    <xf numFmtId="43" fontId="80" fillId="2" borderId="0" xfId="7" applyFont="1" applyFill="1"/>
    <xf numFmtId="0" fontId="13" fillId="24" borderId="5" xfId="0" applyFont="1" applyFill="1" applyBorder="1" applyAlignment="1">
      <alignment horizontal="center" vertical="top"/>
    </xf>
    <xf numFmtId="0" fontId="13" fillId="24" borderId="62" xfId="0" applyFont="1" applyFill="1" applyBorder="1" applyAlignment="1">
      <alignment horizontal="center"/>
    </xf>
    <xf numFmtId="3" fontId="15" fillId="2" borderId="5" xfId="0" applyNumberFormat="1" applyFont="1" applyFill="1" applyBorder="1" applyAlignment="1">
      <alignment horizontal="right" vertical="center" wrapText="1"/>
    </xf>
    <xf numFmtId="190" fontId="15" fillId="2" borderId="0" xfId="0" applyNumberFormat="1" applyFont="1" applyFill="1" applyAlignment="1">
      <alignment horizontal="right" vertical="center" wrapText="1"/>
    </xf>
    <xf numFmtId="167" fontId="15" fillId="2" borderId="62" xfId="0" applyNumberFormat="1" applyFont="1" applyFill="1" applyBorder="1" applyAlignment="1">
      <alignment horizontal="right" vertical="center" wrapText="1"/>
    </xf>
    <xf numFmtId="167" fontId="15" fillId="2" borderId="5" xfId="0" applyNumberFormat="1" applyFont="1" applyFill="1" applyBorder="1" applyAlignment="1">
      <alignment horizontal="right" vertical="center" wrapText="1"/>
    </xf>
    <xf numFmtId="3" fontId="13" fillId="15" borderId="92" xfId="0" applyNumberFormat="1" applyFont="1" applyFill="1" applyBorder="1" applyAlignment="1">
      <alignment vertical="center"/>
    </xf>
    <xf numFmtId="167" fontId="13" fillId="15" borderId="93" xfId="0" applyNumberFormat="1" applyFont="1" applyFill="1" applyBorder="1" applyAlignment="1">
      <alignment vertical="center"/>
    </xf>
    <xf numFmtId="167" fontId="13" fillId="15" borderId="92" xfId="0" applyNumberFormat="1" applyFont="1" applyFill="1" applyBorder="1" applyAlignment="1">
      <alignment vertical="center"/>
    </xf>
    <xf numFmtId="3" fontId="14" fillId="7" borderId="69" xfId="0" applyNumberFormat="1" applyFont="1" applyFill="1" applyBorder="1"/>
    <xf numFmtId="3" fontId="89" fillId="2" borderId="69" xfId="52" applyNumberFormat="1" applyFont="1" applyFill="1" applyBorder="1"/>
    <xf numFmtId="3" fontId="76" fillId="2" borderId="0" xfId="0" applyNumberFormat="1" applyFont="1" applyFill="1" applyAlignment="1">
      <alignment horizontal="right" vertical="top" wrapText="1"/>
    </xf>
    <xf numFmtId="165" fontId="84" fillId="2" borderId="0" xfId="93" applyNumberFormat="1" applyFont="1" applyFill="1"/>
    <xf numFmtId="0" fontId="12" fillId="0" borderId="0" xfId="33" applyFont="1" applyAlignment="1">
      <alignment horizontal="left"/>
    </xf>
    <xf numFmtId="188" fontId="13" fillId="24" borderId="0" xfId="0" applyNumberFormat="1" applyFont="1" applyFill="1" applyAlignment="1">
      <alignment horizontal="right" vertical="center" wrapText="1"/>
    </xf>
    <xf numFmtId="0" fontId="13" fillId="24" borderId="0" xfId="28" applyFont="1" applyFill="1" applyAlignment="1">
      <alignment horizontal="justify" vertical="center"/>
    </xf>
    <xf numFmtId="175" fontId="13" fillId="24" borderId="0" xfId="28" applyNumberFormat="1" applyFont="1" applyFill="1" applyAlignment="1">
      <alignment horizontal="justify" vertical="center" wrapText="1"/>
    </xf>
    <xf numFmtId="188" fontId="13" fillId="24" borderId="0" xfId="28" applyNumberFormat="1" applyFont="1" applyFill="1" applyAlignment="1">
      <alignment horizontal="right" vertical="center"/>
    </xf>
    <xf numFmtId="175" fontId="13" fillId="26" borderId="0" xfId="7" applyNumberFormat="1" applyFont="1" applyFill="1" applyAlignment="1">
      <alignment horizontal="right" vertical="center"/>
    </xf>
    <xf numFmtId="182" fontId="13" fillId="26" borderId="0" xfId="0" applyNumberFormat="1" applyFont="1" applyFill="1" applyAlignment="1">
      <alignment horizontal="right" vertical="center"/>
    </xf>
    <xf numFmtId="0" fontId="14" fillId="2" borderId="0" xfId="26" applyFont="1" applyFill="1" applyAlignment="1">
      <alignment vertical="center"/>
    </xf>
    <xf numFmtId="0" fontId="14" fillId="0" borderId="0" xfId="13" applyFont="1"/>
    <xf numFmtId="0" fontId="14" fillId="2" borderId="0" xfId="26" applyFont="1" applyFill="1"/>
    <xf numFmtId="0" fontId="15" fillId="2" borderId="0" xfId="26" applyFont="1" applyFill="1" applyAlignment="1">
      <alignment vertical="center" wrapText="1"/>
    </xf>
    <xf numFmtId="0" fontId="15" fillId="2" borderId="0" xfId="26" applyFont="1" applyFill="1"/>
    <xf numFmtId="0" fontId="25" fillId="0" borderId="0" xfId="13" applyFont="1" applyAlignment="1">
      <alignment vertical="center"/>
    </xf>
    <xf numFmtId="0" fontId="14" fillId="2" borderId="0" xfId="26" applyFont="1" applyFill="1" applyAlignment="1">
      <alignment vertical="center" wrapText="1"/>
    </xf>
    <xf numFmtId="0" fontId="13" fillId="15" borderId="0" xfId="26" applyFont="1" applyFill="1" applyAlignment="1">
      <alignment horizontal="center" vertical="center" wrapText="1"/>
    </xf>
    <xf numFmtId="0" fontId="14" fillId="2" borderId="0" xfId="26" applyFont="1" applyFill="1" applyAlignment="1">
      <alignment horizontal="center" vertical="center" wrapText="1"/>
    </xf>
    <xf numFmtId="0" fontId="23" fillId="0" borderId="0" xfId="13" applyFont="1" applyAlignment="1">
      <alignment vertical="center"/>
    </xf>
    <xf numFmtId="198" fontId="13" fillId="15" borderId="0" xfId="26" applyNumberFormat="1" applyFont="1" applyFill="1" applyAlignment="1">
      <alignment horizontal="center" vertical="center" wrapText="1"/>
    </xf>
    <xf numFmtId="198" fontId="14" fillId="2" borderId="0" xfId="26" applyNumberFormat="1" applyFont="1" applyFill="1" applyAlignment="1">
      <alignment horizontal="center" vertical="center" wrapText="1"/>
    </xf>
    <xf numFmtId="199" fontId="13" fillId="15" borderId="0" xfId="26" applyNumberFormat="1" applyFont="1" applyFill="1" applyAlignment="1">
      <alignment horizontal="center" vertical="center" wrapText="1"/>
    </xf>
    <xf numFmtId="199" fontId="14" fillId="2" borderId="0" xfId="26" applyNumberFormat="1" applyFont="1" applyFill="1" applyAlignment="1">
      <alignment horizontal="center" vertical="center" wrapText="1"/>
    </xf>
    <xf numFmtId="0" fontId="15" fillId="2" borderId="94" xfId="26" applyFont="1" applyFill="1" applyBorder="1" applyAlignment="1">
      <alignment vertical="center" wrapText="1"/>
    </xf>
    <xf numFmtId="198" fontId="14" fillId="2" borderId="95" xfId="26" applyNumberFormat="1" applyFont="1" applyFill="1" applyBorder="1" applyAlignment="1">
      <alignment horizontal="center" vertical="center" wrapText="1"/>
    </xf>
    <xf numFmtId="198" fontId="14" fillId="2" borderId="13" xfId="26" applyNumberFormat="1" applyFont="1" applyFill="1" applyBorder="1" applyAlignment="1">
      <alignment horizontal="center" vertical="center" wrapText="1"/>
    </xf>
    <xf numFmtId="199" fontId="14" fillId="2" borderId="94" xfId="26" applyNumberFormat="1" applyFont="1" applyFill="1" applyBorder="1" applyAlignment="1">
      <alignment horizontal="center" vertical="center" wrapText="1"/>
    </xf>
    <xf numFmtId="0" fontId="15" fillId="2" borderId="13" xfId="26" applyFont="1" applyFill="1" applyBorder="1" applyAlignment="1">
      <alignment vertical="center" wrapText="1"/>
    </xf>
    <xf numFmtId="198" fontId="15" fillId="2" borderId="0" xfId="26" applyNumberFormat="1" applyFont="1" applyFill="1" applyAlignment="1">
      <alignment horizontal="center" vertical="center" wrapText="1"/>
    </xf>
    <xf numFmtId="200" fontId="15" fillId="2" borderId="0" xfId="26" applyNumberFormat="1" applyFont="1" applyFill="1"/>
    <xf numFmtId="0" fontId="15" fillId="2" borderId="62" xfId="26" applyFont="1" applyFill="1" applyBorder="1" applyAlignment="1">
      <alignment vertical="center" wrapText="1"/>
    </xf>
    <xf numFmtId="0" fontId="15" fillId="2" borderId="5" xfId="26" applyFont="1" applyFill="1" applyBorder="1" applyAlignment="1">
      <alignment vertical="center" wrapText="1"/>
    </xf>
    <xf numFmtId="0" fontId="15" fillId="0" borderId="0" xfId="26" applyFont="1" applyAlignment="1">
      <alignment vertical="center" wrapText="1"/>
    </xf>
    <xf numFmtId="0" fontId="15" fillId="6" borderId="0" xfId="26" applyFont="1" applyFill="1" applyAlignment="1">
      <alignment horizontal="center" wrapText="1"/>
    </xf>
    <xf numFmtId="0" fontId="15" fillId="2" borderId="5" xfId="26" applyFont="1" applyFill="1" applyBorder="1" applyAlignment="1">
      <alignment horizontal="center" vertical="center" wrapText="1"/>
    </xf>
    <xf numFmtId="0" fontId="15" fillId="2" borderId="0" xfId="26" applyFont="1" applyFill="1" applyAlignment="1">
      <alignment horizontal="center" vertical="center" wrapText="1"/>
    </xf>
    <xf numFmtId="0" fontId="15" fillId="6" borderId="0" xfId="26" applyFont="1" applyFill="1" applyAlignment="1">
      <alignment horizontal="left" vertical="center" wrapText="1"/>
    </xf>
    <xf numFmtId="0" fontId="15" fillId="6" borderId="0" xfId="13" applyFont="1" applyFill="1" applyAlignment="1">
      <alignment horizontal="center" wrapText="1"/>
    </xf>
    <xf numFmtId="198" fontId="15" fillId="2" borderId="5" xfId="26" applyNumberFormat="1" applyFont="1" applyFill="1" applyBorder="1" applyAlignment="1">
      <alignment horizontal="center" vertical="center" wrapText="1"/>
    </xf>
    <xf numFmtId="199" fontId="15" fillId="6" borderId="0" xfId="26" applyNumberFormat="1" applyFont="1" applyFill="1" applyAlignment="1">
      <alignment horizontal="left" vertical="center" wrapText="1"/>
    </xf>
    <xf numFmtId="199" fontId="15" fillId="2" borderId="0" xfId="26" applyNumberFormat="1" applyFont="1" applyFill="1" applyAlignment="1">
      <alignment horizontal="center" vertical="center" wrapText="1"/>
    </xf>
    <xf numFmtId="198" fontId="15" fillId="6" borderId="0" xfId="26" applyNumberFormat="1" applyFont="1" applyFill="1" applyAlignment="1">
      <alignment horizontal="center" vertical="top" wrapText="1"/>
    </xf>
    <xf numFmtId="0" fontId="15" fillId="6" borderId="0" xfId="26" applyFont="1" applyFill="1" applyAlignment="1">
      <alignment horizontal="left" vertical="center"/>
    </xf>
    <xf numFmtId="0" fontId="15" fillId="2" borderId="0" xfId="26" applyFont="1" applyFill="1" applyAlignment="1">
      <alignment horizontal="center" vertical="center"/>
    </xf>
    <xf numFmtId="200" fontId="15" fillId="0" borderId="0" xfId="13" applyNumberFormat="1" applyFont="1"/>
    <xf numFmtId="199" fontId="15" fillId="2" borderId="0" xfId="26" applyNumberFormat="1" applyFont="1" applyFill="1" applyAlignment="1">
      <alignment horizontal="left" vertical="center" wrapText="1"/>
    </xf>
    <xf numFmtId="201" fontId="15" fillId="0" borderId="0" xfId="13" applyNumberFormat="1" applyFont="1"/>
    <xf numFmtId="0" fontId="15" fillId="2" borderId="8" xfId="26" applyFont="1" applyFill="1" applyBorder="1" applyAlignment="1">
      <alignment vertical="center" wrapText="1"/>
    </xf>
    <xf numFmtId="0" fontId="15" fillId="2" borderId="6" xfId="26" applyFont="1" applyFill="1" applyBorder="1" applyAlignment="1">
      <alignment vertical="center" wrapText="1"/>
    </xf>
    <xf numFmtId="0" fontId="15" fillId="2" borderId="7" xfId="26" applyFont="1" applyFill="1" applyBorder="1" applyAlignment="1">
      <alignment vertical="center" wrapText="1"/>
    </xf>
    <xf numFmtId="0" fontId="15" fillId="2" borderId="95" xfId="26" applyFont="1" applyFill="1" applyBorder="1" applyAlignment="1">
      <alignment vertical="center" wrapText="1"/>
    </xf>
    <xf numFmtId="202" fontId="15" fillId="2" borderId="0" xfId="13" applyNumberFormat="1" applyFont="1" applyFill="1"/>
    <xf numFmtId="198" fontId="15" fillId="2" borderId="0" xfId="13" applyNumberFormat="1" applyFont="1" applyFill="1"/>
    <xf numFmtId="0" fontId="15" fillId="6" borderId="0" xfId="26" applyFont="1" applyFill="1" applyAlignment="1">
      <alignment wrapText="1"/>
    </xf>
    <xf numFmtId="0" fontId="15" fillId="2" borderId="62" xfId="26" applyFont="1" applyFill="1" applyBorder="1" applyAlignment="1">
      <alignment horizontal="center" vertical="center" wrapText="1"/>
    </xf>
    <xf numFmtId="0" fontId="15" fillId="6" borderId="0" xfId="13" applyFont="1" applyFill="1"/>
    <xf numFmtId="0" fontId="15" fillId="6" borderId="0" xfId="13" applyFont="1" applyFill="1" applyAlignment="1">
      <alignment wrapText="1"/>
    </xf>
    <xf numFmtId="198" fontId="15" fillId="0" borderId="0" xfId="26" applyNumberFormat="1" applyFont="1" applyAlignment="1">
      <alignment horizontal="center" vertical="center" wrapText="1"/>
    </xf>
    <xf numFmtId="199" fontId="15" fillId="2" borderId="62" xfId="26" applyNumberFormat="1" applyFont="1" applyFill="1" applyBorder="1" applyAlignment="1">
      <alignment horizontal="center" vertical="center" wrapText="1"/>
    </xf>
    <xf numFmtId="0" fontId="15" fillId="6" borderId="0" xfId="26" applyFont="1" applyFill="1" applyAlignment="1">
      <alignment horizontal="center" vertical="center"/>
    </xf>
    <xf numFmtId="0" fontId="15" fillId="6" borderId="0" xfId="26" applyFont="1" applyFill="1" applyAlignment="1">
      <alignment horizontal="center"/>
    </xf>
    <xf numFmtId="198" fontId="15" fillId="6" borderId="0" xfId="26" applyNumberFormat="1" applyFont="1" applyFill="1" applyAlignment="1">
      <alignment vertical="top" wrapText="1"/>
    </xf>
    <xf numFmtId="198" fontId="15" fillId="6" borderId="0" xfId="26" applyNumberFormat="1" applyFont="1" applyFill="1" applyAlignment="1">
      <alignment horizontal="center" vertical="center"/>
    </xf>
    <xf numFmtId="199" fontId="15" fillId="2" borderId="8" xfId="26" applyNumberFormat="1" applyFont="1" applyFill="1" applyBorder="1" applyAlignment="1">
      <alignment horizontal="center" vertical="center" wrapText="1"/>
    </xf>
    <xf numFmtId="0" fontId="15" fillId="2" borderId="6" xfId="26" applyFont="1" applyFill="1" applyBorder="1" applyAlignment="1">
      <alignment horizontal="center" vertical="center"/>
    </xf>
    <xf numFmtId="0" fontId="15" fillId="22" borderId="94" xfId="26" applyFont="1" applyFill="1" applyBorder="1" applyAlignment="1">
      <alignment vertical="center" wrapText="1"/>
    </xf>
    <xf numFmtId="198" fontId="15" fillId="22" borderId="95" xfId="26" applyNumberFormat="1" applyFont="1" applyFill="1" applyBorder="1" applyAlignment="1">
      <alignment horizontal="center" vertical="center"/>
    </xf>
    <xf numFmtId="0" fontId="15" fillId="22" borderId="13" xfId="26" applyFont="1" applyFill="1" applyBorder="1" applyAlignment="1">
      <alignment vertical="center" wrapText="1"/>
    </xf>
    <xf numFmtId="0" fontId="15" fillId="22" borderId="62" xfId="26" applyFont="1" applyFill="1" applyBorder="1" applyAlignment="1">
      <alignment vertical="center" wrapText="1"/>
    </xf>
    <xf numFmtId="0" fontId="13" fillId="22" borderId="0" xfId="26" applyFont="1" applyFill="1" applyAlignment="1">
      <alignment horizontal="center" vertical="center" wrapText="1"/>
    </xf>
    <xf numFmtId="0" fontId="15" fillId="22" borderId="5" xfId="26" applyFont="1" applyFill="1" applyBorder="1" applyAlignment="1">
      <alignment vertical="center" wrapText="1"/>
    </xf>
    <xf numFmtId="0" fontId="15" fillId="2" borderId="0" xfId="26" applyFont="1" applyFill="1" applyAlignment="1">
      <alignment horizontal="left" vertical="center" wrapText="1"/>
    </xf>
    <xf numFmtId="0" fontId="13" fillId="22" borderId="0" xfId="13" applyFont="1" applyFill="1" applyAlignment="1">
      <alignment horizontal="center"/>
    </xf>
    <xf numFmtId="203" fontId="13" fillId="22" borderId="0" xfId="26" applyNumberFormat="1" applyFont="1" applyFill="1" applyAlignment="1">
      <alignment horizontal="center" vertical="center" wrapText="1"/>
    </xf>
    <xf numFmtId="198" fontId="15" fillId="0" borderId="0" xfId="13" applyNumberFormat="1" applyFont="1"/>
    <xf numFmtId="0" fontId="15" fillId="2" borderId="0" xfId="26" applyFont="1" applyFill="1" applyAlignment="1">
      <alignment vertical="center"/>
    </xf>
    <xf numFmtId="0" fontId="15" fillId="22" borderId="8" xfId="26" applyFont="1" applyFill="1" applyBorder="1" applyAlignment="1">
      <alignment vertical="center" wrapText="1"/>
    </xf>
    <xf numFmtId="0" fontId="15" fillId="22" borderId="6" xfId="13" applyFont="1" applyFill="1" applyBorder="1"/>
    <xf numFmtId="0" fontId="15" fillId="22" borderId="7" xfId="26" applyFont="1" applyFill="1" applyBorder="1" applyAlignment="1">
      <alignment vertical="center" wrapText="1"/>
    </xf>
    <xf numFmtId="200" fontId="15" fillId="2" borderId="0" xfId="13" applyNumberFormat="1" applyFont="1" applyFill="1"/>
    <xf numFmtId="199" fontId="15" fillId="2" borderId="96" xfId="26" applyNumberFormat="1" applyFont="1" applyFill="1" applyBorder="1" applyAlignment="1">
      <alignment horizontal="center" vertical="center" wrapText="1"/>
    </xf>
    <xf numFmtId="0" fontId="15" fillId="2" borderId="96" xfId="13" applyFont="1" applyFill="1" applyBorder="1"/>
    <xf numFmtId="0" fontId="15" fillId="2" borderId="96" xfId="26" applyFont="1" applyFill="1" applyBorder="1" applyAlignment="1">
      <alignment vertical="center" wrapText="1"/>
    </xf>
    <xf numFmtId="199" fontId="15" fillId="6" borderId="0" xfId="26" applyNumberFormat="1" applyFont="1" applyFill="1" applyAlignment="1">
      <alignment horizontal="left" vertical="center"/>
    </xf>
    <xf numFmtId="0" fontId="15" fillId="22" borderId="94" xfId="13" applyFont="1" applyFill="1" applyBorder="1"/>
    <xf numFmtId="0" fontId="15" fillId="22" borderId="95" xfId="13" applyFont="1" applyFill="1" applyBorder="1"/>
    <xf numFmtId="0" fontId="15" fillId="22" borderId="13" xfId="13" applyFont="1" applyFill="1" applyBorder="1"/>
    <xf numFmtId="0" fontId="15" fillId="2" borderId="0" xfId="26" applyFont="1" applyFill="1" applyAlignment="1">
      <alignment horizontal="left" vertical="center"/>
    </xf>
    <xf numFmtId="0" fontId="17" fillId="22" borderId="62" xfId="26" applyFont="1" applyFill="1" applyBorder="1" applyAlignment="1">
      <alignment vertical="center" wrapText="1"/>
    </xf>
    <xf numFmtId="0" fontId="13" fillId="22" borderId="0" xfId="26" applyFont="1" applyFill="1" applyAlignment="1">
      <alignment horizontal="center" vertical="center"/>
    </xf>
    <xf numFmtId="0" fontId="17" fillId="22" borderId="5" xfId="26" applyFont="1" applyFill="1" applyBorder="1" applyAlignment="1">
      <alignment vertical="center" wrapText="1"/>
    </xf>
    <xf numFmtId="199" fontId="15" fillId="2" borderId="0" xfId="26" applyNumberFormat="1" applyFont="1" applyFill="1" applyAlignment="1">
      <alignment horizontal="center" vertical="center"/>
    </xf>
    <xf numFmtId="0" fontId="15" fillId="22" borderId="0" xfId="13" applyFont="1" applyFill="1"/>
    <xf numFmtId="173" fontId="15" fillId="2" borderId="6" xfId="51" applyFont="1" applyFill="1" applyBorder="1" applyAlignment="1">
      <alignment vertical="center" wrapText="1"/>
    </xf>
    <xf numFmtId="0" fontId="15" fillId="6" borderId="0" xfId="26" applyFont="1" applyFill="1" applyAlignment="1">
      <alignment vertical="center" wrapText="1"/>
    </xf>
    <xf numFmtId="173" fontId="15" fillId="2" borderId="0" xfId="51" applyFont="1" applyFill="1" applyBorder="1" applyAlignment="1">
      <alignment vertical="center" wrapText="1"/>
    </xf>
    <xf numFmtId="204" fontId="15" fillId="6" borderId="0" xfId="26" applyNumberFormat="1" applyFont="1" applyFill="1" applyAlignment="1">
      <alignment horizontal="center" vertical="center" wrapText="1"/>
    </xf>
    <xf numFmtId="0" fontId="15" fillId="0" borderId="0" xfId="26" applyFont="1" applyAlignment="1">
      <alignment horizontal="center" vertical="center" wrapText="1"/>
    </xf>
    <xf numFmtId="0" fontId="15" fillId="0" borderId="0" xfId="13" applyFont="1" applyAlignment="1">
      <alignment horizontal="center"/>
    </xf>
    <xf numFmtId="203" fontId="15" fillId="6" borderId="0" xfId="26" applyNumberFormat="1" applyFont="1" applyFill="1" applyAlignment="1">
      <alignment horizontal="center" vertical="center" wrapText="1"/>
    </xf>
    <xf numFmtId="0" fontId="14" fillId="2" borderId="62" xfId="26" applyFont="1" applyFill="1" applyBorder="1" applyAlignment="1">
      <alignment horizontal="center" vertical="center" wrapText="1"/>
    </xf>
    <xf numFmtId="0" fontId="14" fillId="2" borderId="5" xfId="26" applyFont="1" applyFill="1" applyBorder="1" applyAlignment="1">
      <alignment horizontal="center" vertical="center" wrapText="1"/>
    </xf>
    <xf numFmtId="199" fontId="15" fillId="0" borderId="0" xfId="26" applyNumberFormat="1" applyFont="1" applyAlignment="1">
      <alignment horizontal="center" vertical="center" wrapText="1"/>
    </xf>
    <xf numFmtId="0" fontId="14" fillId="2" borderId="8" xfId="26" applyFont="1" applyFill="1" applyBorder="1" applyAlignment="1">
      <alignment horizontal="center" vertical="center" wrapText="1"/>
    </xf>
    <xf numFmtId="0" fontId="14" fillId="20" borderId="0" xfId="26" applyFont="1" applyFill="1" applyAlignment="1">
      <alignment horizontal="left" vertical="center" wrapText="1"/>
    </xf>
    <xf numFmtId="203" fontId="14" fillId="20" borderId="0" xfId="26" applyNumberFormat="1" applyFont="1" applyFill="1" applyAlignment="1">
      <alignment horizontal="center" vertical="center" wrapText="1"/>
    </xf>
    <xf numFmtId="0" fontId="15" fillId="0" borderId="0" xfId="26" applyFont="1"/>
    <xf numFmtId="0" fontId="15" fillId="4" borderId="0" xfId="26" applyFont="1" applyFill="1" applyAlignment="1">
      <alignment vertical="center"/>
    </xf>
    <xf numFmtId="0" fontId="13" fillId="18" borderId="62" xfId="26" applyFont="1" applyFill="1" applyBorder="1" applyAlignment="1">
      <alignment horizontal="center" vertical="top" wrapText="1"/>
    </xf>
    <xf numFmtId="0" fontId="13" fillId="18" borderId="0" xfId="26" applyFont="1" applyFill="1" applyAlignment="1">
      <alignment horizontal="center" vertical="top" wrapText="1"/>
    </xf>
    <xf numFmtId="0" fontId="13" fillId="18" borderId="0" xfId="26" quotePrefix="1" applyFont="1" applyFill="1" applyAlignment="1">
      <alignment horizontal="center" vertical="center"/>
    </xf>
    <xf numFmtId="0" fontId="13" fillId="18" borderId="62" xfId="26" quotePrefix="1" applyFont="1" applyFill="1" applyBorder="1" applyAlignment="1">
      <alignment horizontal="center" vertical="center"/>
    </xf>
    <xf numFmtId="0" fontId="25" fillId="6" borderId="0" xfId="26" applyFont="1" applyFill="1" applyAlignment="1">
      <alignment vertical="center"/>
    </xf>
    <xf numFmtId="165" fontId="25" fillId="6" borderId="0" xfId="10" applyNumberFormat="1" applyFont="1" applyFill="1" applyBorder="1" applyAlignment="1">
      <alignment horizontal="right" vertical="center" wrapText="1"/>
    </xf>
    <xf numFmtId="165" fontId="25" fillId="6" borderId="62" xfId="10" applyNumberFormat="1" applyFont="1" applyFill="1" applyBorder="1" applyAlignment="1">
      <alignment horizontal="right" vertical="center" wrapText="1"/>
    </xf>
    <xf numFmtId="165" fontId="20" fillId="0" borderId="0" xfId="10" applyNumberFormat="1" applyFont="1"/>
    <xf numFmtId="171" fontId="15" fillId="0" borderId="0" xfId="7" applyNumberFormat="1" applyFont="1"/>
    <xf numFmtId="165" fontId="23" fillId="0" borderId="0" xfId="10" applyNumberFormat="1" applyFont="1" applyFill="1" applyBorder="1" applyAlignment="1">
      <alignment horizontal="left" vertical="center" wrapText="1"/>
    </xf>
    <xf numFmtId="165" fontId="23" fillId="0" borderId="0" xfId="10" applyNumberFormat="1" applyFont="1" applyFill="1" applyBorder="1" applyAlignment="1">
      <alignment horizontal="right" vertical="center" wrapText="1"/>
    </xf>
    <xf numFmtId="165" fontId="23" fillId="0" borderId="62" xfId="10" applyNumberFormat="1" applyFont="1" applyFill="1" applyBorder="1" applyAlignment="1">
      <alignment horizontal="right" vertical="center" wrapText="1"/>
    </xf>
    <xf numFmtId="168" fontId="23" fillId="4" borderId="0" xfId="10" applyNumberFormat="1" applyFont="1" applyFill="1" applyBorder="1" applyAlignment="1">
      <alignment horizontal="right" vertical="center" wrapText="1"/>
    </xf>
    <xf numFmtId="171" fontId="20" fillId="0" borderId="0" xfId="7" applyNumberFormat="1" applyFont="1"/>
    <xf numFmtId="168" fontId="20" fillId="0" borderId="0" xfId="10" applyNumberFormat="1" applyFont="1"/>
    <xf numFmtId="168" fontId="15" fillId="0" borderId="0" xfId="26" applyNumberFormat="1" applyFont="1"/>
    <xf numFmtId="169" fontId="15" fillId="0" borderId="0" xfId="26" applyNumberFormat="1" applyFont="1"/>
    <xf numFmtId="0" fontId="23" fillId="0" borderId="0" xfId="26" applyFont="1" applyAlignment="1">
      <alignment horizontal="left" vertical="center"/>
    </xf>
    <xf numFmtId="0" fontId="23" fillId="0" borderId="0" xfId="26" applyFont="1" applyAlignment="1">
      <alignment horizontal="left" vertical="center" wrapText="1"/>
    </xf>
    <xf numFmtId="0" fontId="13" fillId="18" borderId="0" xfId="26" applyFont="1" applyFill="1" applyAlignment="1">
      <alignment vertical="center"/>
    </xf>
    <xf numFmtId="165" fontId="13" fillId="18" borderId="0" xfId="10" applyNumberFormat="1" applyFont="1" applyFill="1" applyBorder="1" applyAlignment="1">
      <alignment horizontal="right" vertical="center" wrapText="1"/>
    </xf>
    <xf numFmtId="165" fontId="13" fillId="18" borderId="62" xfId="10" applyNumberFormat="1" applyFont="1" applyFill="1" applyBorder="1" applyAlignment="1">
      <alignment horizontal="right" vertical="center" wrapText="1"/>
    </xf>
    <xf numFmtId="0" fontId="25" fillId="10" borderId="0" xfId="26" applyFont="1" applyFill="1" applyAlignment="1">
      <alignment vertical="center"/>
    </xf>
    <xf numFmtId="168" fontId="25" fillId="10" borderId="0" xfId="10" applyNumberFormat="1" applyFont="1" applyFill="1" applyBorder="1" applyAlignment="1">
      <alignment horizontal="right" vertical="center" wrapText="1"/>
    </xf>
    <xf numFmtId="168" fontId="25" fillId="10" borderId="62" xfId="10" applyNumberFormat="1" applyFont="1" applyFill="1" applyBorder="1" applyAlignment="1">
      <alignment horizontal="right" vertical="center" wrapText="1"/>
    </xf>
    <xf numFmtId="205" fontId="15" fillId="4" borderId="0" xfId="26" applyNumberFormat="1" applyFont="1" applyFill="1" applyAlignment="1">
      <alignment vertical="center"/>
    </xf>
    <xf numFmtId="165" fontId="15" fillId="0" borderId="0" xfId="26" applyNumberFormat="1" applyFont="1"/>
    <xf numFmtId="164" fontId="15" fillId="0" borderId="0" xfId="26" applyNumberFormat="1" applyFont="1"/>
    <xf numFmtId="177" fontId="15" fillId="0" borderId="0" xfId="26" applyNumberFormat="1" applyFont="1"/>
    <xf numFmtId="0" fontId="13" fillId="18" borderId="94" xfId="26" applyFont="1" applyFill="1" applyBorder="1" applyAlignment="1">
      <alignment horizontal="center" vertical="top" wrapText="1"/>
    </xf>
    <xf numFmtId="0" fontId="13" fillId="18" borderId="95" xfId="26" applyFont="1" applyFill="1" applyBorder="1" applyAlignment="1">
      <alignment horizontal="center" vertical="top" wrapText="1"/>
    </xf>
    <xf numFmtId="0" fontId="13" fillId="18" borderId="0" xfId="13" applyFont="1" applyFill="1" applyAlignment="1">
      <alignment horizontal="center" vertical="top" wrapText="1"/>
    </xf>
    <xf numFmtId="0" fontId="13" fillId="18" borderId="5" xfId="13" quotePrefix="1" applyFont="1" applyFill="1" applyBorder="1" applyAlignment="1">
      <alignment horizontal="center" vertical="top"/>
    </xf>
    <xf numFmtId="0" fontId="13" fillId="18" borderId="0" xfId="13" quotePrefix="1" applyFont="1" applyFill="1" applyAlignment="1">
      <alignment horizontal="center" vertical="top"/>
    </xf>
    <xf numFmtId="0" fontId="13" fillId="18" borderId="62" xfId="26" quotePrefix="1" applyFont="1" applyFill="1" applyBorder="1" applyAlignment="1">
      <alignment horizontal="center" vertical="top"/>
    </xf>
    <xf numFmtId="0" fontId="13" fillId="18" borderId="0" xfId="26" quotePrefix="1" applyFont="1" applyFill="1" applyAlignment="1">
      <alignment horizontal="center" vertical="top"/>
    </xf>
    <xf numFmtId="0" fontId="25" fillId="10" borderId="0" xfId="13" applyFont="1" applyFill="1" applyAlignment="1">
      <alignment vertical="center"/>
    </xf>
    <xf numFmtId="165" fontId="25" fillId="10" borderId="99" xfId="10" applyNumberFormat="1" applyFont="1" applyFill="1" applyBorder="1" applyAlignment="1">
      <alignment horizontal="right" vertical="center" wrapText="1"/>
    </xf>
    <xf numFmtId="165" fontId="25" fillId="10" borderId="0" xfId="10" applyNumberFormat="1" applyFont="1" applyFill="1" applyBorder="1" applyAlignment="1">
      <alignment horizontal="right" vertical="center" wrapText="1"/>
    </xf>
    <xf numFmtId="3" fontId="23" fillId="4" borderId="0" xfId="108" applyNumberFormat="1" applyFont="1" applyFill="1" applyBorder="1" applyAlignment="1">
      <alignment vertical="center"/>
    </xf>
    <xf numFmtId="165" fontId="23" fillId="4" borderId="99" xfId="10" applyNumberFormat="1" applyFont="1" applyFill="1" applyBorder="1" applyAlignment="1">
      <alignment horizontal="right" vertical="center" wrapText="1"/>
    </xf>
    <xf numFmtId="165" fontId="23" fillId="4" borderId="0" xfId="10" applyNumberFormat="1" applyFont="1" applyFill="1" applyBorder="1" applyAlignment="1">
      <alignment horizontal="right" vertical="center" wrapText="1"/>
    </xf>
    <xf numFmtId="165" fontId="23" fillId="4" borderId="0" xfId="10" applyNumberFormat="1" applyFont="1" applyFill="1" applyBorder="1" applyAlignment="1">
      <alignment vertical="center" wrapText="1"/>
    </xf>
    <xf numFmtId="43" fontId="15" fillId="0" borderId="0" xfId="13" applyNumberFormat="1" applyFont="1"/>
    <xf numFmtId="0" fontId="25" fillId="10" borderId="0" xfId="13" applyFont="1" applyFill="1" applyAlignment="1">
      <alignment vertical="center" wrapText="1"/>
    </xf>
    <xf numFmtId="41" fontId="25" fillId="10" borderId="0" xfId="8" applyFont="1" applyFill="1" applyBorder="1" applyAlignment="1">
      <alignment horizontal="right" vertical="center" wrapText="1"/>
    </xf>
    <xf numFmtId="165" fontId="23" fillId="4" borderId="100" xfId="10" applyNumberFormat="1" applyFont="1" applyFill="1" applyBorder="1" applyAlignment="1">
      <alignment horizontal="right" vertical="center" wrapText="1"/>
    </xf>
    <xf numFmtId="0" fontId="13" fillId="18" borderId="0" xfId="13" applyFont="1" applyFill="1" applyAlignment="1">
      <alignment vertical="center"/>
    </xf>
    <xf numFmtId="165" fontId="13" fillId="18" borderId="99" xfId="10" applyNumberFormat="1" applyFont="1" applyFill="1" applyBorder="1" applyAlignment="1">
      <alignment horizontal="right" vertical="center" wrapText="1"/>
    </xf>
    <xf numFmtId="165" fontId="13" fillId="18" borderId="100" xfId="10" applyNumberFormat="1" applyFont="1" applyFill="1" applyBorder="1" applyAlignment="1">
      <alignment horizontal="right" vertical="center" wrapText="1"/>
    </xf>
    <xf numFmtId="168" fontId="25" fillId="10" borderId="99" xfId="10" applyNumberFormat="1" applyFont="1" applyFill="1" applyBorder="1" applyAlignment="1">
      <alignment horizontal="right" vertical="center" wrapText="1"/>
    </xf>
    <xf numFmtId="168" fontId="25" fillId="10" borderId="100" xfId="10" applyNumberFormat="1" applyFont="1" applyFill="1" applyBorder="1" applyAlignment="1">
      <alignment horizontal="right" vertical="center" wrapText="1"/>
    </xf>
    <xf numFmtId="0" fontId="22" fillId="4" borderId="0" xfId="13" applyFont="1" applyFill="1" applyAlignment="1">
      <alignment vertical="center"/>
    </xf>
    <xf numFmtId="205" fontId="22" fillId="4" borderId="0" xfId="13" applyNumberFormat="1" applyFont="1" applyFill="1" applyAlignment="1">
      <alignment vertical="center"/>
    </xf>
    <xf numFmtId="171" fontId="15" fillId="0" borderId="0" xfId="7" applyNumberFormat="1" applyFont="1" applyBorder="1"/>
    <xf numFmtId="171" fontId="15" fillId="0" borderId="0" xfId="7" applyNumberFormat="1" applyFont="1" applyFill="1" applyBorder="1"/>
    <xf numFmtId="168" fontId="20" fillId="0" borderId="0" xfId="10" applyNumberFormat="1" applyFont="1" applyFill="1"/>
    <xf numFmtId="168" fontId="20" fillId="32" borderId="0" xfId="10" applyNumberFormat="1" applyFont="1" applyFill="1"/>
    <xf numFmtId="168" fontId="15" fillId="0" borderId="0" xfId="13" applyNumberFormat="1" applyFont="1"/>
    <xf numFmtId="3" fontId="1" fillId="0" borderId="0" xfId="52" applyNumberFormat="1"/>
    <xf numFmtId="0" fontId="1" fillId="0" borderId="0" xfId="52"/>
    <xf numFmtId="0" fontId="15" fillId="0" borderId="0" xfId="13" applyFont="1" applyAlignment="1">
      <alignment vertical="center"/>
    </xf>
    <xf numFmtId="0" fontId="13" fillId="18" borderId="0" xfId="13" quotePrefix="1" applyFont="1" applyFill="1" applyAlignment="1">
      <alignment horizontal="center" vertical="center"/>
    </xf>
    <xf numFmtId="0" fontId="23" fillId="7" borderId="15" xfId="0" applyFont="1" applyFill="1" applyBorder="1" applyAlignment="1">
      <alignment vertical="center" wrapText="1"/>
    </xf>
    <xf numFmtId="175" fontId="23" fillId="6" borderId="10" xfId="7" applyNumberFormat="1" applyFont="1" applyFill="1" applyBorder="1" applyAlignment="1">
      <alignment vertical="center" wrapText="1" readingOrder="1"/>
    </xf>
    <xf numFmtId="41" fontId="15" fillId="6" borderId="14" xfId="8" applyFont="1" applyFill="1" applyBorder="1" applyAlignment="1">
      <alignment vertical="center" wrapText="1"/>
    </xf>
    <xf numFmtId="206" fontId="15" fillId="0" borderId="0" xfId="13" applyNumberFormat="1" applyFont="1" applyAlignment="1">
      <alignment vertical="center"/>
    </xf>
    <xf numFmtId="171" fontId="15" fillId="0" borderId="0" xfId="7" applyNumberFormat="1" applyFont="1" applyAlignment="1">
      <alignment vertical="center"/>
    </xf>
    <xf numFmtId="0" fontId="23" fillId="0" borderId="15" xfId="0" applyFont="1" applyBorder="1" applyAlignment="1">
      <alignment vertical="center" wrapText="1"/>
    </xf>
    <xf numFmtId="175" fontId="23" fillId="0" borderId="10" xfId="7" applyNumberFormat="1" applyFont="1" applyFill="1" applyBorder="1" applyAlignment="1">
      <alignment vertical="center" wrapText="1" readingOrder="1"/>
    </xf>
    <xf numFmtId="175" fontId="23" fillId="0" borderId="10" xfId="7" applyNumberFormat="1" applyFont="1" applyBorder="1" applyAlignment="1">
      <alignment vertical="center" wrapText="1" readingOrder="1"/>
    </xf>
    <xf numFmtId="41" fontId="15" fillId="0" borderId="14" xfId="8" applyFont="1" applyFill="1" applyBorder="1" applyAlignment="1">
      <alignment vertical="center" wrapText="1"/>
    </xf>
    <xf numFmtId="188" fontId="15" fillId="0" borderId="0" xfId="13" applyNumberFormat="1" applyFont="1" applyAlignment="1">
      <alignment vertical="center"/>
    </xf>
    <xf numFmtId="175" fontId="23" fillId="0" borderId="14" xfId="7" applyNumberFormat="1" applyFont="1" applyFill="1" applyBorder="1" applyAlignment="1">
      <alignment vertical="center" wrapText="1" readingOrder="1"/>
    </xf>
    <xf numFmtId="0" fontId="23" fillId="0" borderId="0" xfId="0" applyFont="1" applyAlignment="1">
      <alignment vertical="center" wrapText="1"/>
    </xf>
    <xf numFmtId="175" fontId="13" fillId="15" borderId="0" xfId="7" applyNumberFormat="1" applyFont="1" applyFill="1" applyBorder="1" applyAlignment="1">
      <alignment vertical="center" wrapText="1" readingOrder="1"/>
    </xf>
    <xf numFmtId="175" fontId="13" fillId="15" borderId="0" xfId="7" applyNumberFormat="1" applyFont="1" applyFill="1" applyAlignment="1">
      <alignment vertical="center" wrapText="1"/>
    </xf>
    <xf numFmtId="175" fontId="23" fillId="0" borderId="0" xfId="7" applyNumberFormat="1" applyFont="1" applyFill="1" applyBorder="1" applyAlignment="1">
      <alignment vertical="center" wrapText="1" readingOrder="1"/>
    </xf>
    <xf numFmtId="175" fontId="23" fillId="0" borderId="0" xfId="7" applyNumberFormat="1" applyFont="1" applyBorder="1" applyAlignment="1">
      <alignment vertical="center" wrapText="1" readingOrder="1"/>
    </xf>
    <xf numFmtId="0" fontId="14" fillId="10" borderId="0" xfId="13" applyFont="1" applyFill="1" applyAlignment="1">
      <alignment vertical="center"/>
    </xf>
    <xf numFmtId="188" fontId="14" fillId="10" borderId="5" xfId="8" applyNumberFormat="1" applyFont="1" applyFill="1" applyBorder="1" applyAlignment="1">
      <alignment horizontal="right" vertical="center" wrapText="1"/>
    </xf>
    <xf numFmtId="188" fontId="14" fillId="10" borderId="0" xfId="8" applyNumberFormat="1" applyFont="1" applyFill="1" applyBorder="1" applyAlignment="1">
      <alignment horizontal="right" vertical="center" wrapText="1"/>
    </xf>
    <xf numFmtId="188" fontId="14" fillId="10" borderId="62" xfId="8" applyNumberFormat="1" applyFont="1" applyFill="1" applyBorder="1" applyAlignment="1">
      <alignment horizontal="right" vertical="center" wrapText="1"/>
    </xf>
    <xf numFmtId="0" fontId="22" fillId="2" borderId="0" xfId="13" applyFont="1" applyFill="1" applyAlignment="1">
      <alignment vertical="center"/>
    </xf>
    <xf numFmtId="165" fontId="22" fillId="2" borderId="0" xfId="13" applyNumberFormat="1" applyFont="1" applyFill="1" applyAlignment="1">
      <alignment vertical="center"/>
    </xf>
    <xf numFmtId="0" fontId="22" fillId="0" borderId="0" xfId="13" applyFont="1" applyAlignment="1">
      <alignment vertical="center"/>
    </xf>
    <xf numFmtId="165" fontId="15" fillId="0" borderId="0" xfId="13" applyNumberFormat="1" applyFont="1" applyAlignment="1">
      <alignment vertical="center"/>
    </xf>
    <xf numFmtId="41" fontId="15" fillId="33" borderId="0" xfId="8" applyFont="1" applyFill="1" applyBorder="1" applyAlignment="1">
      <alignment horizontal="right" vertical="center" wrapText="1"/>
    </xf>
    <xf numFmtId="168" fontId="20" fillId="0" borderId="0" xfId="10" applyNumberFormat="1" applyFont="1" applyAlignment="1">
      <alignment vertical="center"/>
    </xf>
    <xf numFmtId="0" fontId="17" fillId="0" borderId="0" xfId="13" applyFont="1" applyAlignment="1">
      <alignment vertical="center"/>
    </xf>
    <xf numFmtId="168" fontId="17" fillId="0" borderId="0" xfId="10" applyNumberFormat="1" applyFont="1" applyAlignment="1">
      <alignment vertical="center"/>
    </xf>
    <xf numFmtId="41" fontId="15" fillId="0" borderId="0" xfId="13" applyNumberFormat="1" applyFont="1" applyAlignment="1">
      <alignment vertical="center"/>
    </xf>
    <xf numFmtId="177" fontId="15" fillId="0" borderId="0" xfId="13" applyNumberFormat="1" applyFont="1" applyAlignment="1">
      <alignment vertical="center"/>
    </xf>
    <xf numFmtId="37" fontId="13" fillId="18" borderId="0" xfId="110" quotePrefix="1" applyNumberFormat="1" applyFont="1" applyFill="1" applyBorder="1" applyAlignment="1" applyProtection="1">
      <alignment horizontal="center" vertical="center" wrapText="1"/>
    </xf>
    <xf numFmtId="205" fontId="13" fillId="18" borderId="0" xfId="109" quotePrefix="1" applyNumberFormat="1" applyFont="1" applyFill="1" applyAlignment="1">
      <alignment horizontal="center" vertical="center" wrapText="1"/>
    </xf>
    <xf numFmtId="0" fontId="25" fillId="10" borderId="0" xfId="109" applyFont="1" applyFill="1" applyAlignment="1">
      <alignment vertical="center"/>
    </xf>
    <xf numFmtId="207" fontId="25" fillId="10" borderId="0" xfId="111" applyNumberFormat="1" applyFont="1" applyFill="1" applyBorder="1" applyAlignment="1" applyProtection="1">
      <alignment horizontal="right" vertical="center" wrapText="1"/>
    </xf>
    <xf numFmtId="190" fontId="25" fillId="10" borderId="0" xfId="111" applyNumberFormat="1" applyFont="1" applyFill="1" applyBorder="1" applyAlignment="1" applyProtection="1">
      <alignment horizontal="right" vertical="center" wrapText="1"/>
    </xf>
    <xf numFmtId="0" fontId="23" fillId="4" borderId="0" xfId="109" applyFont="1" applyFill="1" applyAlignment="1">
      <alignment horizontal="left" vertical="center" indent="1"/>
    </xf>
    <xf numFmtId="207" fontId="23" fillId="4" borderId="0" xfId="111" applyNumberFormat="1" applyFont="1" applyFill="1" applyBorder="1" applyAlignment="1" applyProtection="1">
      <alignment horizontal="right" vertical="center" wrapText="1"/>
    </xf>
    <xf numFmtId="190" fontId="23" fillId="4" borderId="0" xfId="111" applyNumberFormat="1" applyFont="1" applyFill="1" applyBorder="1" applyAlignment="1" applyProtection="1">
      <alignment horizontal="right" vertical="center" wrapText="1"/>
    </xf>
    <xf numFmtId="167" fontId="15" fillId="0" borderId="0" xfId="13" applyNumberFormat="1" applyFont="1"/>
    <xf numFmtId="37" fontId="15" fillId="0" borderId="0" xfId="13" applyNumberFormat="1" applyFont="1"/>
    <xf numFmtId="37" fontId="20" fillId="0" borderId="0" xfId="10" applyNumberFormat="1" applyFont="1"/>
    <xf numFmtId="208" fontId="15" fillId="0" borderId="0" xfId="13" applyNumberFormat="1" applyFont="1"/>
    <xf numFmtId="166" fontId="15" fillId="0" borderId="0" xfId="13" applyNumberFormat="1" applyFont="1"/>
    <xf numFmtId="0" fontId="25" fillId="33" borderId="0" xfId="109" applyFont="1" applyFill="1" applyAlignment="1">
      <alignment vertical="center"/>
    </xf>
    <xf numFmtId="207" fontId="25" fillId="33" borderId="0" xfId="111" applyNumberFormat="1" applyFont="1" applyFill="1" applyBorder="1" applyAlignment="1" applyProtection="1">
      <alignment horizontal="right" vertical="center" wrapText="1"/>
    </xf>
    <xf numFmtId="190" fontId="25" fillId="33" borderId="0" xfId="111" applyNumberFormat="1" applyFont="1" applyFill="1" applyBorder="1" applyAlignment="1" applyProtection="1">
      <alignment horizontal="right" vertical="center" wrapText="1"/>
    </xf>
    <xf numFmtId="0" fontId="23" fillId="4" borderId="0" xfId="109" applyFont="1" applyFill="1" applyAlignment="1">
      <alignment horizontal="left" vertical="center" indent="2"/>
    </xf>
    <xf numFmtId="0" fontId="13" fillId="18" borderId="0" xfId="109" applyFont="1" applyFill="1" applyAlignment="1">
      <alignment vertical="center"/>
    </xf>
    <xf numFmtId="207" fontId="13" fillId="18" borderId="0" xfId="111" applyNumberFormat="1" applyFont="1" applyFill="1" applyBorder="1" applyAlignment="1" applyProtection="1">
      <alignment horizontal="right" vertical="center" wrapText="1"/>
    </xf>
    <xf numFmtId="190" fontId="13" fillId="18" borderId="0" xfId="111" applyNumberFormat="1" applyFont="1" applyFill="1" applyBorder="1" applyAlignment="1" applyProtection="1">
      <alignment horizontal="right" vertical="center" wrapText="1"/>
    </xf>
    <xf numFmtId="209" fontId="25" fillId="10" borderId="0" xfId="111" applyNumberFormat="1" applyFont="1" applyFill="1" applyBorder="1" applyAlignment="1" applyProtection="1">
      <alignment horizontal="right" vertical="center" wrapText="1"/>
    </xf>
    <xf numFmtId="207" fontId="25" fillId="33" borderId="0" xfId="111" applyNumberFormat="1" applyFont="1" applyFill="1" applyBorder="1" applyAlignment="1" applyProtection="1">
      <alignment vertical="center"/>
    </xf>
    <xf numFmtId="0" fontId="23" fillId="4" borderId="0" xfId="109" applyFont="1" applyFill="1" applyAlignment="1">
      <alignment vertical="center"/>
    </xf>
    <xf numFmtId="207" fontId="23" fillId="0" borderId="0" xfId="111" applyNumberFormat="1" applyFont="1" applyFill="1" applyBorder="1" applyAlignment="1" applyProtection="1">
      <alignment horizontal="right" vertical="center" wrapText="1"/>
    </xf>
    <xf numFmtId="210" fontId="23" fillId="0" borderId="0" xfId="111" applyNumberFormat="1" applyFont="1" applyFill="1" applyBorder="1" applyAlignment="1" applyProtection="1">
      <alignment horizontal="right" vertical="center" wrapText="1"/>
    </xf>
    <xf numFmtId="190" fontId="23" fillId="0" borderId="0" xfId="111" applyNumberFormat="1" applyFont="1" applyFill="1" applyBorder="1" applyAlignment="1" applyProtection="1">
      <alignment horizontal="right" vertical="center" wrapText="1"/>
    </xf>
    <xf numFmtId="0" fontId="23" fillId="0" borderId="0" xfId="109" applyFont="1" applyAlignment="1">
      <alignment vertical="center"/>
    </xf>
    <xf numFmtId="0" fontId="13" fillId="18" borderId="0" xfId="109" applyFont="1" applyFill="1" applyAlignment="1">
      <alignment vertical="center" wrapText="1"/>
    </xf>
    <xf numFmtId="211" fontId="13" fillId="18" borderId="0" xfId="111" applyNumberFormat="1" applyFont="1" applyFill="1" applyBorder="1" applyAlignment="1" applyProtection="1">
      <alignment horizontal="right" vertical="center" wrapText="1"/>
    </xf>
    <xf numFmtId="0" fontId="25" fillId="10" borderId="6" xfId="109" applyFont="1" applyFill="1" applyBorder="1" applyAlignment="1">
      <alignment vertical="center" wrapText="1"/>
    </xf>
    <xf numFmtId="207" fontId="25" fillId="10" borderId="6" xfId="111" applyNumberFormat="1" applyFont="1" applyFill="1" applyBorder="1" applyAlignment="1" applyProtection="1">
      <alignment horizontal="right" vertical="center" wrapText="1"/>
    </xf>
    <xf numFmtId="209" fontId="25" fillId="10" borderId="6" xfId="111" applyNumberFormat="1" applyFont="1" applyFill="1" applyBorder="1" applyAlignment="1" applyProtection="1">
      <alignment horizontal="right" vertical="center" wrapText="1"/>
    </xf>
    <xf numFmtId="168" fontId="42" fillId="0" borderId="0" xfId="10" applyNumberFormat="1" applyFont="1"/>
    <xf numFmtId="165" fontId="91" fillId="0" borderId="0" xfId="10" applyNumberFormat="1" applyFont="1" applyBorder="1"/>
    <xf numFmtId="165" fontId="17" fillId="0" borderId="0" xfId="10" applyNumberFormat="1" applyFont="1" applyBorder="1"/>
    <xf numFmtId="207" fontId="15" fillId="0" borderId="0" xfId="13" applyNumberFormat="1" applyFont="1"/>
    <xf numFmtId="175" fontId="92" fillId="32" borderId="0" xfId="84" applyNumberFormat="1" applyFont="1" applyFill="1" applyAlignment="1">
      <alignment horizontal="right" vertical="center" wrapText="1"/>
    </xf>
    <xf numFmtId="0" fontId="15" fillId="4" borderId="0" xfId="13" applyFont="1" applyFill="1"/>
    <xf numFmtId="0" fontId="15" fillId="2" borderId="0" xfId="13" applyFont="1" applyFill="1" applyAlignment="1">
      <alignment vertical="center"/>
    </xf>
    <xf numFmtId="0" fontId="15" fillId="0" borderId="0" xfId="0" applyFont="1" applyAlignment="1">
      <alignment horizontal="justify" vertical="center"/>
    </xf>
    <xf numFmtId="0" fontId="20" fillId="0" borderId="0" xfId="94" applyFont="1"/>
    <xf numFmtId="0" fontId="16" fillId="0" borderId="0" xfId="94" applyFont="1" applyAlignment="1">
      <alignment horizontal="center"/>
    </xf>
    <xf numFmtId="0" fontId="23" fillId="7" borderId="5" xfId="112" applyFont="1" applyFill="1" applyBorder="1" applyAlignment="1">
      <alignment horizontal="left" wrapText="1" readingOrder="1"/>
    </xf>
    <xf numFmtId="166" fontId="23" fillId="7" borderId="0" xfId="112" applyNumberFormat="1" applyFont="1" applyFill="1" applyAlignment="1">
      <alignment horizontal="right" wrapText="1" readingOrder="1"/>
    </xf>
    <xf numFmtId="0" fontId="23" fillId="0" borderId="5" xfId="112" applyFont="1" applyBorder="1" applyAlignment="1">
      <alignment horizontal="left" wrapText="1" readingOrder="1"/>
    </xf>
    <xf numFmtId="168" fontId="15" fillId="0" borderId="0" xfId="113" applyNumberFormat="1" applyFont="1" applyFill="1" applyBorder="1" applyAlignment="1">
      <alignment horizontal="right" wrapText="1" readingOrder="1"/>
    </xf>
    <xf numFmtId="3" fontId="23" fillId="7" borderId="0" xfId="112" applyNumberFormat="1" applyFont="1" applyFill="1" applyAlignment="1">
      <alignment horizontal="right" wrapText="1" readingOrder="1"/>
    </xf>
    <xf numFmtId="166" fontId="23" fillId="0" borderId="0" xfId="112" applyNumberFormat="1" applyFont="1" applyAlignment="1">
      <alignment horizontal="right" wrapText="1" readingOrder="1"/>
    </xf>
    <xf numFmtId="0" fontId="23" fillId="0" borderId="91" xfId="112" applyFont="1" applyBorder="1" applyAlignment="1">
      <alignment horizontal="left" wrapText="1" readingOrder="1"/>
    </xf>
    <xf numFmtId="166" fontId="23" fillId="0" borderId="73" xfId="112" applyNumberFormat="1" applyFont="1" applyBorder="1" applyAlignment="1">
      <alignment horizontal="right" wrapText="1" readingOrder="1"/>
    </xf>
    <xf numFmtId="168" fontId="20" fillId="0" borderId="0" xfId="95" applyNumberFormat="1" applyFont="1" applyBorder="1"/>
    <xf numFmtId="0" fontId="20" fillId="0" borderId="0" xfId="52" applyFont="1"/>
    <xf numFmtId="0" fontId="93" fillId="0" borderId="0" xfId="112"/>
    <xf numFmtId="181" fontId="24" fillId="16" borderId="3" xfId="81" applyNumberFormat="1" applyFont="1" applyFill="1" applyBorder="1" applyAlignment="1">
      <alignment horizontal="center" vertical="center"/>
    </xf>
    <xf numFmtId="0" fontId="16" fillId="7" borderId="0" xfId="52" applyFont="1" applyFill="1" applyAlignment="1">
      <alignment horizontal="left" vertical="top"/>
    </xf>
    <xf numFmtId="168" fontId="14" fillId="11" borderId="0" xfId="52" applyNumberFormat="1" applyFont="1" applyFill="1" applyAlignment="1">
      <alignment horizontal="right" vertical="center"/>
    </xf>
    <xf numFmtId="167" fontId="20" fillId="0" borderId="0" xfId="52" applyNumberFormat="1" applyFont="1"/>
    <xf numFmtId="0" fontId="15" fillId="9" borderId="0" xfId="52" applyFont="1" applyFill="1" applyAlignment="1">
      <alignment horizontal="left" vertical="center" indent="3"/>
    </xf>
    <xf numFmtId="168" fontId="15" fillId="9" borderId="0" xfId="52" applyNumberFormat="1" applyFont="1" applyFill="1" applyAlignment="1">
      <alignment horizontal="right" vertical="center"/>
    </xf>
    <xf numFmtId="0" fontId="24" fillId="15" borderId="17" xfId="52" applyFont="1" applyFill="1" applyBorder="1" applyAlignment="1">
      <alignment horizontal="left" vertical="top"/>
    </xf>
    <xf numFmtId="168" fontId="13" fillId="16" borderId="4" xfId="52" applyNumberFormat="1" applyFont="1" applyFill="1" applyBorder="1" applyAlignment="1">
      <alignment horizontal="right" vertical="center"/>
    </xf>
    <xf numFmtId="168" fontId="13" fillId="16" borderId="18" xfId="52" applyNumberFormat="1" applyFont="1" applyFill="1" applyBorder="1" applyAlignment="1">
      <alignment horizontal="right" vertical="center"/>
    </xf>
    <xf numFmtId="0" fontId="13" fillId="16" borderId="101" xfId="52" applyFont="1" applyFill="1" applyBorder="1" applyAlignment="1">
      <alignment horizontal="left" vertical="center" indent="2"/>
    </xf>
    <xf numFmtId="168" fontId="13" fillId="16" borderId="102" xfId="52" applyNumberFormat="1" applyFont="1" applyFill="1" applyBorder="1" applyAlignment="1">
      <alignment horizontal="right" vertical="center"/>
    </xf>
    <xf numFmtId="168" fontId="13" fillId="16" borderId="103" xfId="52" applyNumberFormat="1" applyFont="1" applyFill="1" applyBorder="1" applyAlignment="1">
      <alignment horizontal="right" vertical="center"/>
    </xf>
    <xf numFmtId="168" fontId="13" fillId="16" borderId="31" xfId="52" applyNumberFormat="1" applyFont="1" applyFill="1" applyBorder="1" applyAlignment="1">
      <alignment horizontal="right" vertical="center"/>
    </xf>
    <xf numFmtId="0" fontId="14" fillId="11" borderId="5" xfId="52" applyFont="1" applyFill="1" applyBorder="1" applyAlignment="1">
      <alignment horizontal="left" vertical="center" indent="1"/>
    </xf>
    <xf numFmtId="168" fontId="14" fillId="11" borderId="5" xfId="52" applyNumberFormat="1" applyFont="1" applyFill="1" applyBorder="1" applyAlignment="1">
      <alignment vertical="center"/>
    </xf>
    <xf numFmtId="168" fontId="14" fillId="11" borderId="9" xfId="52" applyNumberFormat="1" applyFont="1" applyFill="1" applyBorder="1" applyAlignment="1">
      <alignment vertical="center"/>
    </xf>
    <xf numFmtId="0" fontId="15" fillId="9" borderId="5" xfId="52" applyFont="1" applyFill="1" applyBorder="1" applyAlignment="1">
      <alignment horizontal="left" vertical="center" indent="3"/>
    </xf>
    <xf numFmtId="168" fontId="14" fillId="9" borderId="5" xfId="52" applyNumberFormat="1" applyFont="1" applyFill="1" applyBorder="1" applyAlignment="1">
      <alignment vertical="center"/>
    </xf>
    <xf numFmtId="168" fontId="14" fillId="9" borderId="9" xfId="52" applyNumberFormat="1" applyFont="1" applyFill="1" applyBorder="1" applyAlignment="1">
      <alignment vertical="center"/>
    </xf>
    <xf numFmtId="168" fontId="14" fillId="9" borderId="0" xfId="52" applyNumberFormat="1" applyFont="1" applyFill="1" applyAlignment="1">
      <alignment horizontal="right" vertical="center"/>
    </xf>
    <xf numFmtId="0" fontId="14" fillId="11" borderId="0" xfId="52" applyFont="1" applyFill="1" applyAlignment="1">
      <alignment horizontal="left" vertical="center" indent="1"/>
    </xf>
    <xf numFmtId="0" fontId="22" fillId="0" borderId="0" xfId="52" applyFont="1" applyAlignment="1">
      <alignment vertical="center"/>
    </xf>
    <xf numFmtId="0" fontId="15" fillId="0" borderId="0" xfId="52" applyFont="1" applyAlignment="1">
      <alignment vertical="center"/>
    </xf>
    <xf numFmtId="0" fontId="76" fillId="2" borderId="0" xfId="77" applyFont="1" applyFill="1" applyAlignment="1">
      <alignment vertical="center" wrapText="1"/>
    </xf>
    <xf numFmtId="0" fontId="76" fillId="0" borderId="0" xfId="77" applyFont="1" applyAlignment="1">
      <alignment vertical="center" wrapText="1"/>
    </xf>
    <xf numFmtId="0" fontId="13" fillId="15" borderId="2" xfId="28" applyFont="1" applyFill="1" applyBorder="1" applyAlignment="1">
      <alignment horizontal="center" vertical="center" wrapText="1"/>
    </xf>
    <xf numFmtId="0" fontId="20" fillId="0" borderId="0" xfId="77" applyFont="1" applyAlignment="1">
      <alignment horizontal="left" vertical="center" wrapText="1"/>
    </xf>
    <xf numFmtId="171" fontId="19" fillId="0" borderId="0" xfId="87" applyNumberFormat="1" applyFont="1" applyAlignment="1">
      <alignment wrapText="1"/>
    </xf>
    <xf numFmtId="188" fontId="20" fillId="0" borderId="0" xfId="77" applyNumberFormat="1" applyFont="1" applyAlignment="1">
      <alignment vertical="center" wrapText="1"/>
    </xf>
    <xf numFmtId="188" fontId="15" fillId="2" borderId="0" xfId="78" applyNumberFormat="1" applyFont="1" applyFill="1" applyBorder="1" applyAlignment="1">
      <alignment horizontal="right" vertical="center" wrapText="1"/>
    </xf>
    <xf numFmtId="166" fontId="1" fillId="0" borderId="0" xfId="77" applyNumberFormat="1"/>
    <xf numFmtId="41" fontId="20" fillId="0" borderId="0" xfId="2" applyFont="1" applyFill="1" applyAlignment="1">
      <alignment vertical="center" wrapText="1"/>
    </xf>
    <xf numFmtId="41" fontId="76" fillId="0" borderId="0" xfId="77" applyNumberFormat="1" applyFont="1" applyAlignment="1">
      <alignment vertical="center" wrapText="1"/>
    </xf>
    <xf numFmtId="167" fontId="20" fillId="0" borderId="0" xfId="77" applyNumberFormat="1" applyFont="1" applyAlignment="1">
      <alignment vertical="center" wrapText="1"/>
    </xf>
    <xf numFmtId="166" fontId="1" fillId="0" borderId="0" xfId="77" applyNumberFormat="1" applyAlignment="1">
      <alignment wrapText="1"/>
    </xf>
    <xf numFmtId="0" fontId="20" fillId="2" borderId="0" xfId="77" applyFont="1" applyFill="1" applyAlignment="1">
      <alignment horizontal="left" vertical="center" wrapText="1"/>
    </xf>
    <xf numFmtId="41" fontId="76" fillId="0" borderId="0" xfId="2" applyFont="1" applyFill="1" applyBorder="1" applyAlignment="1">
      <alignment vertical="center" wrapText="1"/>
    </xf>
    <xf numFmtId="0" fontId="25" fillId="8" borderId="0" xfId="77" applyFont="1" applyFill="1" applyAlignment="1">
      <alignment horizontal="justify" vertical="center" wrapText="1"/>
    </xf>
    <xf numFmtId="175" fontId="14" fillId="8" borderId="0" xfId="87" applyNumberFormat="1" applyFont="1" applyFill="1" applyBorder="1" applyAlignment="1">
      <alignment horizontal="right" vertical="center"/>
    </xf>
    <xf numFmtId="188" fontId="14" fillId="8" borderId="0" xfId="2" applyNumberFormat="1" applyFont="1" applyFill="1" applyBorder="1" applyAlignment="1">
      <alignment horizontal="right" vertical="center"/>
    </xf>
    <xf numFmtId="188" fontId="14" fillId="8" borderId="0" xfId="78" applyNumberFormat="1" applyFont="1" applyFill="1" applyBorder="1" applyAlignment="1">
      <alignment horizontal="right" vertical="center" wrapText="1"/>
    </xf>
    <xf numFmtId="0" fontId="23" fillId="2" borderId="0" xfId="77" applyFont="1" applyFill="1" applyAlignment="1">
      <alignment horizontal="justify" vertical="center" wrapText="1"/>
    </xf>
    <xf numFmtId="171" fontId="19" fillId="0" borderId="0" xfId="87" applyNumberFormat="1" applyFont="1" applyAlignment="1">
      <alignment vertical="center" wrapText="1"/>
    </xf>
    <xf numFmtId="188" fontId="15" fillId="2" borderId="0" xfId="2" applyNumberFormat="1" applyFont="1" applyFill="1" applyAlignment="1">
      <alignment horizontal="right" vertical="center"/>
    </xf>
    <xf numFmtId="0" fontId="13" fillId="15" borderId="0" xfId="77" applyFont="1" applyFill="1" applyAlignment="1">
      <alignment horizontal="justify" vertical="center" wrapText="1"/>
    </xf>
    <xf numFmtId="175" fontId="13" fillId="15" borderId="0" xfId="87" applyNumberFormat="1" applyFont="1" applyFill="1" applyAlignment="1">
      <alignment horizontal="right" vertical="center"/>
    </xf>
    <xf numFmtId="188" fontId="13" fillId="15" borderId="0" xfId="77" applyNumberFormat="1" applyFont="1" applyFill="1" applyAlignment="1">
      <alignment horizontal="right" vertical="center"/>
    </xf>
    <xf numFmtId="0" fontId="25" fillId="2" borderId="0" xfId="77" applyFont="1" applyFill="1" applyAlignment="1">
      <alignment horizontal="justify" vertical="center" wrapText="1"/>
    </xf>
    <xf numFmtId="188" fontId="14" fillId="2" borderId="0" xfId="2" applyNumberFormat="1" applyFont="1" applyFill="1" applyBorder="1" applyAlignment="1">
      <alignment horizontal="right" vertical="center"/>
    </xf>
    <xf numFmtId="188" fontId="14" fillId="2" borderId="0" xfId="78" applyNumberFormat="1" applyFont="1" applyFill="1" applyBorder="1" applyAlignment="1">
      <alignment horizontal="right" vertical="center" wrapText="1"/>
    </xf>
    <xf numFmtId="188" fontId="13" fillId="2" borderId="0" xfId="77" applyNumberFormat="1" applyFont="1" applyFill="1" applyAlignment="1">
      <alignment horizontal="right" vertical="center"/>
    </xf>
    <xf numFmtId="0" fontId="76" fillId="2" borderId="0" xfId="77" applyFont="1" applyFill="1" applyAlignment="1">
      <alignment horizontal="justify" vertical="center"/>
    </xf>
    <xf numFmtId="175" fontId="76" fillId="2" borderId="0" xfId="87" applyNumberFormat="1" applyFont="1" applyFill="1" applyAlignment="1">
      <alignment vertical="center" wrapText="1"/>
    </xf>
    <xf numFmtId="175" fontId="76" fillId="2" borderId="0" xfId="87" applyNumberFormat="1" applyFont="1" applyFill="1" applyBorder="1" applyAlignment="1">
      <alignment vertical="center" wrapText="1"/>
    </xf>
    <xf numFmtId="0" fontId="20" fillId="14" borderId="0" xfId="77" applyFont="1" applyFill="1" applyAlignment="1">
      <alignment horizontal="left" vertical="center"/>
    </xf>
    <xf numFmtId="175" fontId="20" fillId="14" borderId="0" xfId="87" applyNumberFormat="1" applyFont="1" applyFill="1" applyAlignment="1">
      <alignment vertical="center" wrapText="1"/>
    </xf>
    <xf numFmtId="188" fontId="20" fillId="14" borderId="0" xfId="2" applyNumberFormat="1" applyFont="1" applyFill="1" applyAlignment="1">
      <alignment vertical="center" wrapText="1"/>
    </xf>
    <xf numFmtId="0" fontId="76" fillId="34" borderId="0" xfId="77" applyFont="1" applyFill="1" applyAlignment="1">
      <alignment vertical="center" wrapText="1"/>
    </xf>
    <xf numFmtId="0" fontId="76" fillId="14" borderId="0" xfId="77" applyFont="1" applyFill="1" applyAlignment="1">
      <alignment horizontal="justify" vertical="center"/>
    </xf>
    <xf numFmtId="175" fontId="76" fillId="14" borderId="0" xfId="87" applyNumberFormat="1" applyFont="1" applyFill="1" applyBorder="1" applyAlignment="1">
      <alignment vertical="center" wrapText="1"/>
    </xf>
    <xf numFmtId="188" fontId="76" fillId="14" borderId="0" xfId="2" applyNumberFormat="1" applyFont="1" applyFill="1" applyAlignment="1">
      <alignment vertical="center" wrapText="1"/>
    </xf>
    <xf numFmtId="188" fontId="76" fillId="2" borderId="0" xfId="77" applyNumberFormat="1" applyFont="1" applyFill="1" applyAlignment="1">
      <alignment vertical="center" wrapText="1"/>
    </xf>
    <xf numFmtId="167" fontId="20" fillId="14" borderId="0" xfId="77" applyNumberFormat="1" applyFont="1" applyFill="1" applyAlignment="1">
      <alignment vertical="center" wrapText="1"/>
    </xf>
    <xf numFmtId="0" fontId="15" fillId="0" borderId="0" xfId="52" applyFont="1"/>
    <xf numFmtId="0" fontId="76" fillId="0" borderId="0" xfId="52" applyFont="1"/>
    <xf numFmtId="176" fontId="15" fillId="0" borderId="0" xfId="51" applyNumberFormat="1" applyFont="1" applyFill="1" applyBorder="1" applyAlignment="1">
      <alignment vertical="center"/>
    </xf>
    <xf numFmtId="168" fontId="15" fillId="0" borderId="0" xfId="40" applyNumberFormat="1" applyFont="1" applyFill="1"/>
    <xf numFmtId="0" fontId="15" fillId="0" borderId="0" xfId="4" applyFont="1" applyAlignment="1">
      <alignment vertical="center"/>
    </xf>
    <xf numFmtId="209" fontId="14" fillId="0" borderId="0" xfId="51" quotePrefix="1" applyNumberFormat="1" applyFont="1" applyFill="1" applyBorder="1" applyAlignment="1">
      <alignment horizontal="center" vertical="center"/>
    </xf>
    <xf numFmtId="0" fontId="14" fillId="0" borderId="0" xfId="4" applyFont="1" applyAlignment="1">
      <alignment horizontal="center" vertical="center" wrapText="1"/>
    </xf>
    <xf numFmtId="165" fontId="13" fillId="15" borderId="0" xfId="114" applyNumberFormat="1" applyFont="1" applyFill="1" applyBorder="1" applyAlignment="1">
      <alignment horizontal="left" vertical="center"/>
    </xf>
    <xf numFmtId="0" fontId="14" fillId="0" borderId="0" xfId="4" applyFont="1" applyAlignment="1">
      <alignment horizontal="center" vertical="center"/>
    </xf>
    <xf numFmtId="165" fontId="13" fillId="15" borderId="0" xfId="114" applyNumberFormat="1" applyFont="1" applyFill="1" applyBorder="1" applyAlignment="1">
      <alignment horizontal="center" vertical="center"/>
    </xf>
    <xf numFmtId="176" fontId="13" fillId="15" borderId="0" xfId="40" applyNumberFormat="1" applyFont="1" applyFill="1" applyBorder="1" applyAlignment="1" applyProtection="1">
      <alignment horizontal="center"/>
    </xf>
    <xf numFmtId="176" fontId="13" fillId="15" borderId="5" xfId="40" applyNumberFormat="1" applyFont="1" applyFill="1" applyBorder="1" applyAlignment="1" applyProtection="1">
      <alignment horizontal="center"/>
    </xf>
    <xf numFmtId="168" fontId="13" fillId="15" borderId="62" xfId="40" applyNumberFormat="1" applyFont="1" applyFill="1" applyBorder="1" applyAlignment="1">
      <alignment horizontal="center"/>
    </xf>
    <xf numFmtId="168" fontId="13" fillId="15" borderId="0" xfId="40" applyNumberFormat="1" applyFont="1" applyFill="1" applyBorder="1" applyAlignment="1">
      <alignment horizontal="center"/>
    </xf>
    <xf numFmtId="0" fontId="14" fillId="0" borderId="0" xfId="4" quotePrefix="1" applyFont="1" applyAlignment="1">
      <alignment horizontal="center" vertical="center"/>
    </xf>
    <xf numFmtId="165" fontId="17" fillId="15" borderId="0" xfId="114" applyNumberFormat="1" applyFont="1" applyFill="1" applyBorder="1" applyAlignment="1">
      <alignment horizontal="left" vertical="center"/>
    </xf>
    <xf numFmtId="176" fontId="13" fillId="15" borderId="0" xfId="40" quotePrefix="1" applyNumberFormat="1" applyFont="1" applyFill="1" applyBorder="1" applyAlignment="1" applyProtection="1">
      <alignment horizontal="center"/>
    </xf>
    <xf numFmtId="176" fontId="13" fillId="15" borderId="5" xfId="40" quotePrefix="1" applyNumberFormat="1" applyFont="1" applyFill="1" applyBorder="1" applyAlignment="1" applyProtection="1">
      <alignment horizontal="center"/>
    </xf>
    <xf numFmtId="168" fontId="13" fillId="15" borderId="62" xfId="40" quotePrefix="1" applyNumberFormat="1" applyFont="1" applyFill="1" applyBorder="1" applyAlignment="1">
      <alignment horizontal="center"/>
    </xf>
    <xf numFmtId="168" fontId="13" fillId="15" borderId="0" xfId="40" quotePrefix="1" applyNumberFormat="1" applyFont="1" applyFill="1" applyBorder="1" applyAlignment="1">
      <alignment horizontal="center"/>
    </xf>
    <xf numFmtId="165" fontId="95" fillId="0" borderId="0" xfId="114" applyNumberFormat="1" applyFont="1" applyFill="1" applyBorder="1" applyAlignment="1" applyProtection="1">
      <alignment horizontal="center" vertical="center"/>
    </xf>
    <xf numFmtId="176" fontId="14" fillId="0" borderId="0" xfId="51" applyNumberFormat="1" applyFont="1" applyFill="1" applyBorder="1" applyAlignment="1">
      <alignment vertical="center"/>
    </xf>
    <xf numFmtId="0" fontId="18" fillId="6" borderId="0" xfId="115" applyFont="1" applyFill="1" applyAlignment="1">
      <alignment horizontal="left" vertical="center"/>
    </xf>
    <xf numFmtId="176" fontId="14" fillId="6" borderId="0" xfId="40" quotePrefix="1" applyNumberFormat="1" applyFont="1" applyFill="1" applyBorder="1" applyAlignment="1" applyProtection="1">
      <alignment horizontal="center"/>
    </xf>
    <xf numFmtId="176" fontId="14" fillId="6" borderId="5" xfId="40" quotePrefix="1" applyNumberFormat="1" applyFont="1" applyFill="1" applyBorder="1" applyAlignment="1" applyProtection="1">
      <alignment horizontal="center"/>
    </xf>
    <xf numFmtId="168" fontId="14" fillId="6" borderId="62" xfId="40" applyNumberFormat="1" applyFont="1" applyFill="1" applyBorder="1"/>
    <xf numFmtId="168" fontId="14" fillId="6" borderId="0" xfId="40" applyNumberFormat="1" applyFont="1" applyFill="1" applyBorder="1"/>
    <xf numFmtId="174" fontId="14" fillId="0" borderId="0" xfId="51" quotePrefix="1" applyNumberFormat="1" applyFont="1" applyFill="1" applyBorder="1" applyAlignment="1" applyProtection="1">
      <alignment horizontal="right" vertical="center"/>
    </xf>
    <xf numFmtId="0" fontId="14" fillId="0" borderId="0" xfId="4" applyFont="1" applyAlignment="1">
      <alignment vertical="center"/>
    </xf>
    <xf numFmtId="165" fontId="15" fillId="0" borderId="0" xfId="116" applyNumberFormat="1" applyFont="1" applyFill="1" applyBorder="1"/>
    <xf numFmtId="176" fontId="15" fillId="0" borderId="0" xfId="40" applyNumberFormat="1" applyFont="1" applyFill="1" applyBorder="1"/>
    <xf numFmtId="176" fontId="15" fillId="0" borderId="5" xfId="40" applyNumberFormat="1" applyFont="1" applyFill="1" applyBorder="1"/>
    <xf numFmtId="168" fontId="15" fillId="0" borderId="62" xfId="40" applyNumberFormat="1" applyFont="1" applyFill="1" applyBorder="1"/>
    <xf numFmtId="168" fontId="15" fillId="0" borderId="0" xfId="40" applyNumberFormat="1" applyFont="1" applyFill="1" applyBorder="1"/>
    <xf numFmtId="168" fontId="15" fillId="0" borderId="0" xfId="114" applyNumberFormat="1" applyFont="1" applyFill="1" applyBorder="1" applyAlignment="1">
      <alignment vertical="center"/>
    </xf>
    <xf numFmtId="174" fontId="19" fillId="0" borderId="0" xfId="51" applyNumberFormat="1" applyFont="1" applyFill="1" applyBorder="1" applyAlignment="1" applyProtection="1">
      <alignment vertical="center"/>
    </xf>
    <xf numFmtId="0" fontId="15" fillId="0" borderId="0" xfId="4" applyFont="1" applyAlignment="1">
      <alignment vertical="justify" wrapText="1"/>
    </xf>
    <xf numFmtId="165" fontId="14" fillId="6" borderId="0" xfId="116" quotePrefix="1" applyNumberFormat="1" applyFont="1" applyFill="1" applyBorder="1" applyAlignment="1" applyProtection="1">
      <alignment horizontal="left"/>
    </xf>
    <xf numFmtId="168" fontId="14" fillId="6" borderId="62" xfId="40" quotePrefix="1" applyNumberFormat="1" applyFont="1" applyFill="1" applyBorder="1" applyAlignment="1" applyProtection="1">
      <alignment horizontal="center"/>
    </xf>
    <xf numFmtId="168" fontId="14" fillId="6" borderId="0" xfId="40" quotePrefix="1" applyNumberFormat="1" applyFont="1" applyFill="1" applyBorder="1" applyAlignment="1" applyProtection="1">
      <alignment horizontal="center"/>
    </xf>
    <xf numFmtId="174" fontId="14" fillId="0" borderId="0" xfId="51" quotePrefix="1" applyNumberFormat="1" applyFont="1" applyFill="1" applyBorder="1" applyAlignment="1" applyProtection="1">
      <alignment horizontal="center" vertical="center"/>
    </xf>
    <xf numFmtId="176" fontId="15" fillId="0" borderId="0" xfId="40" applyNumberFormat="1" applyFont="1" applyFill="1" applyBorder="1" applyAlignment="1">
      <alignment vertical="center" wrapText="1"/>
    </xf>
    <xf numFmtId="176" fontId="15" fillId="0" borderId="0" xfId="51" applyNumberFormat="1" applyFont="1" applyFill="1" applyBorder="1" applyAlignment="1">
      <alignment vertical="top" wrapText="1"/>
    </xf>
    <xf numFmtId="165" fontId="15" fillId="0" borderId="0" xfId="116" applyNumberFormat="1" applyFont="1" applyFill="1" applyBorder="1" applyAlignment="1">
      <alignment horizontal="left" wrapText="1"/>
    </xf>
    <xf numFmtId="176" fontId="15" fillId="0" borderId="0" xfId="40" applyNumberFormat="1" applyFont="1" applyFill="1" applyBorder="1" applyAlignment="1">
      <alignment vertical="top" wrapText="1"/>
    </xf>
    <xf numFmtId="176" fontId="15" fillId="0" borderId="5" xfId="40" applyNumberFormat="1" applyFont="1" applyFill="1" applyBorder="1" applyAlignment="1">
      <alignment vertical="top" wrapText="1"/>
    </xf>
    <xf numFmtId="168" fontId="15" fillId="0" borderId="62" xfId="40" applyNumberFormat="1" applyFont="1" applyFill="1" applyBorder="1" applyAlignment="1">
      <alignment vertical="top" wrapText="1"/>
    </xf>
    <xf numFmtId="168" fontId="15" fillId="0" borderId="0" xfId="40" applyNumberFormat="1" applyFont="1" applyFill="1" applyBorder="1" applyAlignment="1">
      <alignment vertical="top" wrapText="1"/>
    </xf>
    <xf numFmtId="168" fontId="15" fillId="0" borderId="0" xfId="114" applyNumberFormat="1" applyFont="1" applyFill="1" applyBorder="1" applyAlignment="1">
      <alignment vertical="top" wrapText="1"/>
    </xf>
    <xf numFmtId="174" fontId="19" fillId="0" borderId="0" xfId="51" applyNumberFormat="1" applyFont="1" applyFill="1" applyBorder="1" applyAlignment="1" applyProtection="1">
      <alignment vertical="top" wrapText="1"/>
    </xf>
    <xf numFmtId="165" fontId="13" fillId="15" borderId="6" xfId="116" applyNumberFormat="1" applyFont="1" applyFill="1" applyBorder="1"/>
    <xf numFmtId="176" fontId="13" fillId="15" borderId="6" xfId="40" quotePrefix="1" applyNumberFormat="1" applyFont="1" applyFill="1" applyBorder="1" applyAlignment="1" applyProtection="1">
      <alignment horizontal="center"/>
    </xf>
    <xf numFmtId="176" fontId="13" fillId="15" borderId="7" xfId="40" quotePrefix="1" applyNumberFormat="1" applyFont="1" applyFill="1" applyBorder="1" applyAlignment="1" applyProtection="1">
      <alignment horizontal="center"/>
    </xf>
    <xf numFmtId="168" fontId="13" fillId="15" borderId="8" xfId="40" quotePrefix="1" applyNumberFormat="1" applyFont="1" applyFill="1" applyBorder="1" applyAlignment="1" applyProtection="1">
      <alignment horizontal="center"/>
    </xf>
    <xf numFmtId="168" fontId="13" fillId="15" borderId="6" xfId="40" quotePrefix="1" applyNumberFormat="1" applyFont="1" applyFill="1" applyBorder="1" applyAlignment="1" applyProtection="1">
      <alignment horizontal="center"/>
    </xf>
    <xf numFmtId="165" fontId="13" fillId="15" borderId="0" xfId="116" applyNumberFormat="1" applyFont="1" applyFill="1" applyBorder="1"/>
    <xf numFmtId="168" fontId="13" fillId="15" borderId="62" xfId="40" quotePrefix="1" applyNumberFormat="1" applyFont="1" applyFill="1" applyBorder="1" applyAlignment="1" applyProtection="1">
      <alignment horizontal="center"/>
    </xf>
    <xf numFmtId="168" fontId="13" fillId="15" borderId="0" xfId="40" quotePrefix="1" applyNumberFormat="1" applyFont="1" applyFill="1" applyBorder="1" applyAlignment="1" applyProtection="1">
      <alignment horizontal="center"/>
    </xf>
    <xf numFmtId="165" fontId="14" fillId="6" borderId="0" xfId="116" applyNumberFormat="1" applyFont="1" applyFill="1" applyBorder="1"/>
    <xf numFmtId="176" fontId="15" fillId="0" borderId="0" xfId="40" applyNumberFormat="1" applyFont="1" applyFill="1" applyBorder="1" applyAlignment="1"/>
    <xf numFmtId="168" fontId="17" fillId="15" borderId="62" xfId="40" applyNumberFormat="1" applyFont="1" applyFill="1" applyBorder="1"/>
    <xf numFmtId="168" fontId="17" fillId="15" borderId="0" xfId="40" applyNumberFormat="1" applyFont="1" applyFill="1" applyBorder="1"/>
    <xf numFmtId="168" fontId="15" fillId="0" borderId="0" xfId="40" applyNumberFormat="1" applyFont="1"/>
    <xf numFmtId="165" fontId="15" fillId="0" borderId="0" xfId="4" applyNumberFormat="1" applyFont="1" applyAlignment="1">
      <alignment vertical="center"/>
    </xf>
    <xf numFmtId="174" fontId="15" fillId="0" borderId="0" xfId="51" applyNumberFormat="1" applyFont="1" applyFill="1" applyBorder="1" applyAlignment="1">
      <alignment vertical="center"/>
    </xf>
    <xf numFmtId="176" fontId="92" fillId="0" borderId="0" xfId="51" applyNumberFormat="1" applyFont="1" applyFill="1" applyBorder="1" applyAlignment="1">
      <alignment vertical="center"/>
    </xf>
    <xf numFmtId="209" fontId="15" fillId="0" borderId="0" xfId="51" applyNumberFormat="1" applyFont="1" applyFill="1" applyBorder="1" applyAlignment="1">
      <alignment vertical="center"/>
    </xf>
    <xf numFmtId="176" fontId="96" fillId="0" borderId="0" xfId="51" applyNumberFormat="1" applyFont="1" applyFill="1" applyBorder="1" applyAlignment="1">
      <alignment vertical="center"/>
    </xf>
    <xf numFmtId="168" fontId="13" fillId="3" borderId="0" xfId="84" applyNumberFormat="1" applyFont="1" applyFill="1" applyBorder="1"/>
    <xf numFmtId="175" fontId="17" fillId="3" borderId="0" xfId="113" applyNumberFormat="1" applyFont="1" applyFill="1"/>
    <xf numFmtId="0" fontId="17" fillId="3" borderId="0" xfId="117" applyFont="1" applyFill="1"/>
    <xf numFmtId="0" fontId="15" fillId="3" borderId="0" xfId="117" applyFont="1" applyFill="1"/>
    <xf numFmtId="0" fontId="17" fillId="0" borderId="0" xfId="117" applyFont="1"/>
    <xf numFmtId="0" fontId="15" fillId="0" borderId="0" xfId="117" applyFont="1"/>
    <xf numFmtId="0" fontId="13" fillId="15" borderId="0" xfId="118" applyFont="1" applyFill="1" applyAlignment="1">
      <alignment horizontal="left"/>
    </xf>
    <xf numFmtId="0" fontId="13" fillId="15" borderId="0" xfId="84" quotePrefix="1" applyNumberFormat="1" applyFont="1" applyFill="1" applyBorder="1" applyAlignment="1">
      <alignment horizontal="center" vertical="top" wrapText="1"/>
    </xf>
    <xf numFmtId="0" fontId="13" fillId="15" borderId="5" xfId="118" applyFont="1" applyFill="1" applyBorder="1" applyAlignment="1">
      <alignment horizontal="center" vertical="top" wrapText="1"/>
    </xf>
    <xf numFmtId="0" fontId="13" fillId="15" borderId="0" xfId="118" applyFont="1" applyFill="1" applyAlignment="1">
      <alignment horizontal="center"/>
    </xf>
    <xf numFmtId="0" fontId="13" fillId="15" borderId="5" xfId="118" quotePrefix="1" applyFont="1" applyFill="1" applyBorder="1" applyAlignment="1">
      <alignment horizontal="center" vertical="top"/>
    </xf>
    <xf numFmtId="0" fontId="13" fillId="15" borderId="0" xfId="118" applyFont="1" applyFill="1" applyAlignment="1">
      <alignment horizontal="center" vertical="top"/>
    </xf>
    <xf numFmtId="0" fontId="13" fillId="15" borderId="0" xfId="118" applyFont="1" applyFill="1"/>
    <xf numFmtId="0" fontId="13" fillId="15" borderId="0" xfId="28" quotePrefix="1" applyFont="1" applyFill="1" applyAlignment="1">
      <alignment horizontal="center"/>
    </xf>
    <xf numFmtId="0" fontId="13" fillId="15" borderId="5" xfId="28" quotePrefix="1" applyFont="1" applyFill="1" applyBorder="1" applyAlignment="1">
      <alignment horizontal="center"/>
    </xf>
    <xf numFmtId="0" fontId="13" fillId="15" borderId="5" xfId="118" quotePrefix="1" applyFont="1" applyFill="1" applyBorder="1" applyAlignment="1">
      <alignment horizontal="center"/>
    </xf>
    <xf numFmtId="0" fontId="13" fillId="15" borderId="0" xfId="118" quotePrefix="1" applyFont="1" applyFill="1" applyAlignment="1">
      <alignment horizontal="center"/>
    </xf>
    <xf numFmtId="165" fontId="14" fillId="6" borderId="0" xfId="84" applyNumberFormat="1" applyFont="1" applyFill="1" applyBorder="1"/>
    <xf numFmtId="175" fontId="14" fillId="6" borderId="0" xfId="87" quotePrefix="1" applyNumberFormat="1" applyFont="1" applyFill="1" applyBorder="1" applyAlignment="1">
      <alignment horizontal="center"/>
    </xf>
    <xf numFmtId="175" fontId="14" fillId="6" borderId="5" xfId="87" quotePrefix="1" applyNumberFormat="1" applyFont="1" applyFill="1" applyBorder="1" applyAlignment="1">
      <alignment horizontal="center"/>
    </xf>
    <xf numFmtId="168" fontId="14" fillId="6" borderId="0" xfId="84" applyNumberFormat="1" applyFont="1" applyFill="1" applyBorder="1"/>
    <xf numFmtId="174" fontId="14" fillId="6" borderId="0" xfId="84" applyNumberFormat="1" applyFont="1" applyFill="1" applyBorder="1"/>
    <xf numFmtId="171" fontId="17" fillId="3" borderId="0" xfId="87" applyNumberFormat="1" applyFont="1" applyFill="1"/>
    <xf numFmtId="171" fontId="17" fillId="3" borderId="0" xfId="117" applyNumberFormat="1" applyFont="1" applyFill="1"/>
    <xf numFmtId="166" fontId="17" fillId="3" borderId="0" xfId="117" applyNumberFormat="1" applyFont="1" applyFill="1"/>
    <xf numFmtId="165" fontId="15" fillId="0" borderId="0" xfId="84" applyNumberFormat="1" applyFont="1" applyFill="1" applyBorder="1" applyAlignment="1">
      <alignment horizontal="left" indent="1"/>
    </xf>
    <xf numFmtId="175" fontId="15" fillId="3" borderId="0" xfId="113" applyNumberFormat="1" applyFont="1" applyFill="1"/>
    <xf numFmtId="168" fontId="15" fillId="0" borderId="0" xfId="84" applyNumberFormat="1" applyFont="1" applyFill="1" applyBorder="1"/>
    <xf numFmtId="174" fontId="15" fillId="0" borderId="0" xfId="84" applyNumberFormat="1" applyFont="1" applyFill="1" applyBorder="1" applyAlignment="1">
      <alignment horizontal="left" indent="1"/>
    </xf>
    <xf numFmtId="175" fontId="13" fillId="3" borderId="0" xfId="117" applyNumberFormat="1" applyFont="1" applyFill="1"/>
    <xf numFmtId="170" fontId="17" fillId="3" borderId="0" xfId="119" applyNumberFormat="1" applyFont="1" applyFill="1"/>
    <xf numFmtId="166" fontId="13" fillId="3" borderId="0" xfId="117" applyNumberFormat="1" applyFont="1" applyFill="1"/>
    <xf numFmtId="0" fontId="13" fillId="3" borderId="0" xfId="117" applyFont="1" applyFill="1"/>
    <xf numFmtId="0" fontId="14" fillId="3" borderId="0" xfId="117" applyFont="1" applyFill="1"/>
    <xf numFmtId="175" fontId="13" fillId="3" borderId="0" xfId="113" applyNumberFormat="1" applyFont="1" applyFill="1"/>
    <xf numFmtId="169" fontId="13" fillId="3" borderId="0" xfId="117" applyNumberFormat="1" applyFont="1" applyFill="1"/>
    <xf numFmtId="170" fontId="13" fillId="3" borderId="0" xfId="119" applyNumberFormat="1" applyFont="1" applyFill="1"/>
    <xf numFmtId="168" fontId="15" fillId="0" borderId="62" xfId="84" applyNumberFormat="1" applyFont="1" applyFill="1" applyBorder="1"/>
    <xf numFmtId="171" fontId="13" fillId="3" borderId="0" xfId="117" applyNumberFormat="1" applyFont="1" applyFill="1"/>
    <xf numFmtId="174" fontId="15" fillId="0" borderId="0" xfId="84" applyNumberFormat="1" applyFont="1" applyFill="1" applyBorder="1"/>
    <xf numFmtId="171" fontId="13" fillId="3" borderId="0" xfId="87" applyNumberFormat="1" applyFont="1" applyFill="1"/>
    <xf numFmtId="165" fontId="15" fillId="0" borderId="0" xfId="84" applyNumberFormat="1" applyFont="1" applyFill="1" applyBorder="1" applyAlignment="1">
      <alignment horizontal="left" vertical="top" wrapText="1" indent="1"/>
    </xf>
    <xf numFmtId="175" fontId="15" fillId="0" borderId="0" xfId="87" applyNumberFormat="1" applyFont="1" applyFill="1" applyBorder="1" applyAlignment="1">
      <alignment horizontal="left" vertical="top"/>
    </xf>
    <xf numFmtId="168" fontId="15" fillId="0" borderId="62" xfId="84" applyNumberFormat="1" applyFont="1" applyFill="1" applyBorder="1" applyAlignment="1">
      <alignment vertical="top"/>
    </xf>
    <xf numFmtId="174" fontId="15" fillId="0" borderId="0" xfId="84" applyNumberFormat="1" applyFont="1" applyFill="1" applyBorder="1" applyAlignment="1">
      <alignment vertical="top"/>
    </xf>
    <xf numFmtId="175" fontId="14" fillId="6" borderId="0" xfId="113" applyNumberFormat="1" applyFont="1" applyFill="1" applyBorder="1" applyAlignment="1">
      <alignment horizontal="left" indent="1"/>
    </xf>
    <xf numFmtId="175" fontId="14" fillId="6" borderId="0" xfId="87" applyNumberFormat="1" applyFont="1" applyFill="1" applyBorder="1" applyAlignment="1">
      <alignment horizontal="left" indent="1"/>
    </xf>
    <xf numFmtId="168" fontId="14" fillId="6" borderId="62" xfId="84" applyNumberFormat="1" applyFont="1" applyFill="1" applyBorder="1"/>
    <xf numFmtId="0" fontId="16" fillId="0" borderId="0" xfId="120" applyFont="1" applyAlignment="1">
      <alignment horizontal="left" indent="1"/>
    </xf>
    <xf numFmtId="175" fontId="14" fillId="2" borderId="0" xfId="113" applyNumberFormat="1" applyFont="1" applyFill="1" applyBorder="1" applyAlignment="1">
      <alignment horizontal="left" indent="1"/>
    </xf>
    <xf numFmtId="175" fontId="14" fillId="2" borderId="0" xfId="87" applyNumberFormat="1" applyFont="1" applyFill="1" applyBorder="1" applyAlignment="1">
      <alignment horizontal="left" indent="1"/>
    </xf>
    <xf numFmtId="168" fontId="14" fillId="2" borderId="62" xfId="84" applyNumberFormat="1" applyFont="1" applyFill="1" applyBorder="1"/>
    <xf numFmtId="174" fontId="14" fillId="2" borderId="0" xfId="84" applyNumberFormat="1" applyFont="1" applyFill="1" applyBorder="1"/>
    <xf numFmtId="0" fontId="17" fillId="2" borderId="0" xfId="117" applyFont="1" applyFill="1"/>
    <xf numFmtId="0" fontId="15" fillId="2" borderId="0" xfId="117" applyFont="1" applyFill="1"/>
    <xf numFmtId="0" fontId="20" fillId="0" borderId="0" xfId="120" applyFont="1" applyAlignment="1">
      <alignment horizontal="left" indent="2"/>
    </xf>
    <xf numFmtId="175" fontId="15" fillId="3" borderId="0" xfId="87" applyNumberFormat="1" applyFont="1" applyFill="1"/>
    <xf numFmtId="168" fontId="15" fillId="2" borderId="62" xfId="84" applyNumberFormat="1" applyFont="1" applyFill="1" applyBorder="1"/>
    <xf numFmtId="174" fontId="15" fillId="2" borderId="0" xfId="84" applyNumberFormat="1" applyFont="1" applyFill="1" applyBorder="1"/>
    <xf numFmtId="175" fontId="14" fillId="3" borderId="0" xfId="113" applyNumberFormat="1" applyFont="1" applyFill="1"/>
    <xf numFmtId="175" fontId="14" fillId="3" borderId="0" xfId="87" applyNumberFormat="1" applyFont="1" applyFill="1"/>
    <xf numFmtId="166" fontId="17" fillId="2" borderId="0" xfId="117" applyNumberFormat="1" applyFont="1" applyFill="1"/>
    <xf numFmtId="171" fontId="17" fillId="2" borderId="0" xfId="87" applyNumberFormat="1" applyFont="1" applyFill="1"/>
    <xf numFmtId="175" fontId="14" fillId="6" borderId="0" xfId="113" applyNumberFormat="1" applyFont="1" applyFill="1"/>
    <xf numFmtId="169" fontId="17" fillId="3" borderId="0" xfId="117" applyNumberFormat="1" applyFont="1" applyFill="1"/>
    <xf numFmtId="0" fontId="15" fillId="0" borderId="0" xfId="100" applyFont="1" applyAlignment="1">
      <alignment horizontal="left" indent="1"/>
    </xf>
    <xf numFmtId="175" fontId="15" fillId="0" borderId="0" xfId="87" applyNumberFormat="1" applyFont="1" applyFill="1" applyBorder="1" applyAlignment="1">
      <alignment horizontal="left" indent="1"/>
    </xf>
    <xf numFmtId="0" fontId="13" fillId="15" borderId="6" xfId="117" applyFont="1" applyFill="1" applyBorder="1"/>
    <xf numFmtId="175" fontId="13" fillId="15" borderId="6" xfId="87" applyNumberFormat="1" applyFont="1" applyFill="1" applyBorder="1"/>
    <xf numFmtId="168" fontId="13" fillId="15" borderId="8" xfId="84" applyNumberFormat="1" applyFont="1" applyFill="1" applyBorder="1"/>
    <xf numFmtId="174" fontId="13" fillId="15" borderId="6" xfId="84" applyNumberFormat="1" applyFont="1" applyFill="1" applyBorder="1"/>
    <xf numFmtId="0" fontId="13" fillId="15" borderId="0" xfId="117" applyFont="1" applyFill="1"/>
    <xf numFmtId="175" fontId="13" fillId="15" borderId="0" xfId="87" applyNumberFormat="1" applyFont="1" applyFill="1" applyBorder="1"/>
    <xf numFmtId="168" fontId="13" fillId="15" borderId="62" xfId="84" applyNumberFormat="1" applyFont="1" applyFill="1" applyBorder="1"/>
    <xf numFmtId="174" fontId="13" fillId="15" borderId="0" xfId="84" applyNumberFormat="1" applyFont="1" applyFill="1" applyBorder="1"/>
    <xf numFmtId="166" fontId="17" fillId="0" borderId="0" xfId="117" applyNumberFormat="1" applyFont="1"/>
    <xf numFmtId="165" fontId="22" fillId="2" borderId="0" xfId="40" applyNumberFormat="1" applyFont="1" applyFill="1" applyBorder="1" applyAlignment="1">
      <alignment vertical="center"/>
    </xf>
    <xf numFmtId="175" fontId="47" fillId="2" borderId="0" xfId="113" applyNumberFormat="1" applyFont="1" applyFill="1" applyBorder="1"/>
    <xf numFmtId="168" fontId="47" fillId="2" borderId="0" xfId="84" applyNumberFormat="1" applyFont="1" applyFill="1" applyBorder="1"/>
    <xf numFmtId="174" fontId="47" fillId="2" borderId="0" xfId="84" applyNumberFormat="1" applyFont="1" applyFill="1" applyBorder="1"/>
    <xf numFmtId="0" fontId="91" fillId="2" borderId="0" xfId="117" applyFont="1" applyFill="1"/>
    <xf numFmtId="0" fontId="22" fillId="2" borderId="0" xfId="117" applyFont="1" applyFill="1"/>
    <xf numFmtId="165" fontId="22" fillId="0" borderId="0" xfId="40" applyNumberFormat="1" applyFont="1" applyFill="1" applyBorder="1" applyAlignment="1">
      <alignment vertical="center"/>
    </xf>
    <xf numFmtId="175" fontId="15" fillId="0" borderId="0" xfId="87" applyNumberFormat="1" applyFont="1" applyFill="1" applyBorder="1"/>
    <xf numFmtId="168" fontId="14" fillId="0" borderId="0" xfId="84" applyNumberFormat="1" applyFont="1" applyFill="1" applyBorder="1"/>
    <xf numFmtId="37" fontId="15" fillId="0" borderId="0" xfId="117" applyNumberFormat="1" applyFont="1"/>
    <xf numFmtId="165" fontId="15" fillId="0" borderId="0" xfId="84" applyNumberFormat="1" applyFont="1" applyFill="1" applyBorder="1"/>
    <xf numFmtId="169" fontId="15" fillId="0" borderId="0" xfId="117" applyNumberFormat="1" applyFont="1"/>
    <xf numFmtId="175" fontId="17" fillId="0" borderId="0" xfId="87" applyNumberFormat="1" applyFont="1" applyFill="1" applyBorder="1"/>
    <xf numFmtId="165" fontId="17" fillId="0" borderId="0" xfId="84" applyNumberFormat="1" applyFont="1" applyFill="1" applyBorder="1"/>
    <xf numFmtId="174" fontId="17" fillId="0" borderId="0" xfId="84" applyNumberFormat="1" applyFont="1" applyFill="1" applyBorder="1"/>
    <xf numFmtId="176" fontId="17" fillId="0" borderId="0" xfId="84" applyNumberFormat="1" applyFont="1" applyFill="1" applyBorder="1" applyAlignment="1" applyProtection="1"/>
    <xf numFmtId="168" fontId="17" fillId="0" borderId="0" xfId="84" applyNumberFormat="1" applyFont="1" applyFill="1" applyBorder="1"/>
    <xf numFmtId="175" fontId="17" fillId="0" borderId="0" xfId="87" applyNumberFormat="1" applyFont="1" applyFill="1" applyBorder="1" applyAlignment="1" applyProtection="1">
      <alignment horizontal="right"/>
    </xf>
    <xf numFmtId="0" fontId="17" fillId="0" borderId="0" xfId="21" applyFont="1"/>
    <xf numFmtId="170" fontId="17" fillId="0" borderId="0" xfId="119" applyNumberFormat="1" applyFont="1" applyFill="1" applyBorder="1"/>
    <xf numFmtId="171" fontId="17" fillId="0" borderId="0" xfId="87" applyNumberFormat="1" applyFont="1" applyFill="1" applyBorder="1"/>
    <xf numFmtId="175" fontId="17" fillId="3" borderId="0" xfId="87" applyNumberFormat="1" applyFont="1" applyFill="1" applyBorder="1"/>
    <xf numFmtId="168" fontId="17" fillId="3" borderId="0" xfId="84" applyNumberFormat="1" applyFont="1" applyFill="1" applyBorder="1"/>
    <xf numFmtId="174" fontId="17" fillId="3" borderId="0" xfId="84" applyNumberFormat="1" applyFont="1" applyFill="1" applyBorder="1"/>
    <xf numFmtId="175" fontId="15" fillId="3" borderId="0" xfId="87" applyNumberFormat="1" applyFont="1" applyFill="1" applyBorder="1"/>
    <xf numFmtId="168" fontId="15" fillId="3" borderId="0" xfId="84" applyNumberFormat="1" applyFont="1" applyFill="1" applyBorder="1"/>
    <xf numFmtId="174" fontId="15" fillId="3" borderId="0" xfId="84" applyNumberFormat="1" applyFont="1" applyFill="1" applyBorder="1"/>
    <xf numFmtId="0" fontId="84" fillId="0" borderId="0" xfId="26" applyFont="1"/>
    <xf numFmtId="0" fontId="89" fillId="0" borderId="0" xfId="26" applyFont="1"/>
    <xf numFmtId="0" fontId="13" fillId="15" borderId="0" xfId="118" applyFont="1" applyFill="1" applyAlignment="1">
      <alignment horizontal="center" vertical="top" wrapText="1"/>
    </xf>
    <xf numFmtId="0" fontId="13" fillId="15" borderId="0" xfId="69" quotePrefix="1" applyNumberFormat="1" applyFont="1" applyFill="1" applyBorder="1" applyAlignment="1">
      <alignment horizontal="center" vertical="top" wrapText="1"/>
    </xf>
    <xf numFmtId="168" fontId="13" fillId="15" borderId="0" xfId="121" applyNumberFormat="1" applyFont="1" applyFill="1" applyBorder="1" applyAlignment="1">
      <alignment horizontal="center" vertical="top" wrapText="1"/>
    </xf>
    <xf numFmtId="0" fontId="13" fillId="15" borderId="0" xfId="122" quotePrefix="1" applyFont="1" applyFill="1" applyAlignment="1">
      <alignment horizontal="center" vertical="center" wrapText="1"/>
    </xf>
    <xf numFmtId="0" fontId="13" fillId="15" borderId="0" xfId="120" applyFont="1" applyFill="1" applyAlignment="1">
      <alignment vertical="center"/>
    </xf>
    <xf numFmtId="165" fontId="13" fillId="15" borderId="0" xfId="121" quotePrefix="1" applyNumberFormat="1" applyFont="1" applyFill="1" applyBorder="1" applyAlignment="1">
      <alignment horizontal="center"/>
    </xf>
    <xf numFmtId="165" fontId="13" fillId="15" borderId="5" xfId="121" quotePrefix="1" applyNumberFormat="1" applyFont="1" applyFill="1" applyBorder="1" applyAlignment="1">
      <alignment horizontal="center"/>
    </xf>
    <xf numFmtId="0" fontId="13" fillId="15" borderId="0" xfId="69" quotePrefix="1" applyNumberFormat="1" applyFont="1" applyFill="1" applyBorder="1" applyAlignment="1">
      <alignment horizontal="center" vertical="center" wrapText="1"/>
    </xf>
    <xf numFmtId="0" fontId="15" fillId="2" borderId="0" xfId="120" applyFont="1" applyFill="1"/>
    <xf numFmtId="176" fontId="15" fillId="2" borderId="0" xfId="123" applyNumberFormat="1" applyFont="1" applyFill="1" applyBorder="1"/>
    <xf numFmtId="176" fontId="15" fillId="2" borderId="5" xfId="123" applyNumberFormat="1" applyFont="1" applyFill="1" applyBorder="1"/>
    <xf numFmtId="174" fontId="15" fillId="2" borderId="0" xfId="123" applyNumberFormat="1" applyFont="1" applyFill="1" applyBorder="1"/>
    <xf numFmtId="165" fontId="20" fillId="0" borderId="0" xfId="121" applyNumberFormat="1" applyFont="1" applyFill="1"/>
    <xf numFmtId="165" fontId="20" fillId="2" borderId="0" xfId="121" applyNumberFormat="1" applyFont="1" applyFill="1"/>
    <xf numFmtId="174" fontId="15" fillId="2" borderId="0" xfId="123" applyNumberFormat="1" applyFont="1" applyFill="1" applyBorder="1" applyAlignment="1">
      <alignment horizontal="right"/>
    </xf>
    <xf numFmtId="165" fontId="20" fillId="0" borderId="0" xfId="121" applyNumberFormat="1" applyFont="1" applyFill="1" applyBorder="1"/>
    <xf numFmtId="165" fontId="20" fillId="0" borderId="5" xfId="121" applyNumberFormat="1" applyFont="1" applyFill="1" applyBorder="1"/>
    <xf numFmtId="165" fontId="13" fillId="18" borderId="0" xfId="76" applyNumberFormat="1" applyFont="1" applyFill="1" applyBorder="1" applyAlignment="1">
      <alignment horizontal="left" vertical="center"/>
    </xf>
    <xf numFmtId="165" fontId="13" fillId="18" borderId="5" xfId="76" applyNumberFormat="1" applyFont="1" applyFill="1" applyBorder="1" applyAlignment="1">
      <alignment horizontal="left" vertical="center"/>
    </xf>
    <xf numFmtId="168" fontId="13" fillId="18" borderId="0" xfId="76" applyNumberFormat="1" applyFont="1" applyFill="1" applyBorder="1" applyAlignment="1">
      <alignment horizontal="left" vertical="center"/>
    </xf>
    <xf numFmtId="0" fontId="1" fillId="0" borderId="0" xfId="120"/>
    <xf numFmtId="0" fontId="13" fillId="15" borderId="0" xfId="120" applyFont="1" applyFill="1" applyAlignment="1">
      <alignment horizontal="center"/>
    </xf>
    <xf numFmtId="168" fontId="13" fillId="15" borderId="0" xfId="121" applyNumberFormat="1" applyFont="1" applyFill="1" applyBorder="1" applyAlignment="1">
      <alignment horizontal="center"/>
    </xf>
    <xf numFmtId="0" fontId="14" fillId="6" borderId="0" xfId="120" applyFont="1" applyFill="1" applyAlignment="1">
      <alignment horizontal="left"/>
    </xf>
    <xf numFmtId="176" fontId="14" fillId="6" borderId="0" xfId="26" applyNumberFormat="1" applyFont="1" applyFill="1" applyAlignment="1">
      <alignment horizontal="left"/>
    </xf>
    <xf numFmtId="176" fontId="14" fillId="6" borderId="5" xfId="26" applyNumberFormat="1" applyFont="1" applyFill="1" applyBorder="1" applyAlignment="1">
      <alignment horizontal="left"/>
    </xf>
    <xf numFmtId="174" fontId="14" fillId="6" borderId="0" xfId="26" applyNumberFormat="1" applyFont="1" applyFill="1" applyAlignment="1">
      <alignment horizontal="left"/>
    </xf>
    <xf numFmtId="0" fontId="15" fillId="0" borderId="0" xfId="120" applyFont="1" applyAlignment="1">
      <alignment horizontal="left" vertical="center" wrapText="1" indent="1"/>
    </xf>
    <xf numFmtId="176" fontId="15" fillId="2" borderId="0" xfId="123" applyNumberFormat="1" applyFont="1" applyFill="1" applyBorder="1" applyAlignment="1">
      <alignment horizontal="left"/>
    </xf>
    <xf numFmtId="176" fontId="15" fillId="2" borderId="5" xfId="123" applyNumberFormat="1" applyFont="1" applyFill="1" applyBorder="1" applyAlignment="1">
      <alignment horizontal="left"/>
    </xf>
    <xf numFmtId="174" fontId="15" fillId="2" borderId="0" xfId="123" applyNumberFormat="1" applyFont="1" applyFill="1" applyBorder="1" applyAlignment="1">
      <alignment horizontal="left"/>
    </xf>
    <xf numFmtId="176" fontId="15" fillId="2" borderId="0" xfId="123" applyNumberFormat="1" applyFont="1" applyFill="1" applyBorder="1" applyAlignment="1">
      <alignment horizontal="left" vertical="top"/>
    </xf>
    <xf numFmtId="176" fontId="15" fillId="2" borderId="5" xfId="123" applyNumberFormat="1" applyFont="1" applyFill="1" applyBorder="1" applyAlignment="1">
      <alignment horizontal="left" vertical="top"/>
    </xf>
    <xf numFmtId="174" fontId="15" fillId="2" borderId="0" xfId="123" applyNumberFormat="1" applyFont="1" applyFill="1" applyBorder="1" applyAlignment="1">
      <alignment horizontal="left" vertical="top"/>
    </xf>
    <xf numFmtId="165" fontId="15" fillId="0" borderId="0" xfId="40" applyNumberFormat="1" applyFont="1" applyFill="1" applyBorder="1" applyAlignment="1">
      <alignment horizontal="left" vertical="center" wrapText="1"/>
    </xf>
    <xf numFmtId="0" fontId="76" fillId="0" borderId="0" xfId="28" applyFont="1"/>
    <xf numFmtId="0" fontId="13" fillId="15" borderId="62" xfId="122" applyFont="1" applyFill="1" applyBorder="1" applyAlignment="1">
      <alignment horizontal="center" vertical="top" wrapText="1"/>
    </xf>
    <xf numFmtId="165" fontId="13" fillId="15" borderId="5" xfId="122" applyNumberFormat="1" applyFont="1" applyFill="1" applyBorder="1" applyAlignment="1">
      <alignment horizontal="center" vertical="top" wrapText="1"/>
    </xf>
    <xf numFmtId="0" fontId="13" fillId="15" borderId="62" xfId="122" quotePrefix="1" applyFont="1" applyFill="1" applyBorder="1" applyAlignment="1">
      <alignment horizontal="center" vertical="top" wrapText="1"/>
    </xf>
    <xf numFmtId="0" fontId="13" fillId="15" borderId="5" xfId="118" quotePrefix="1" applyFont="1" applyFill="1" applyBorder="1" applyAlignment="1">
      <alignment horizontal="center" vertical="top" wrapText="1"/>
    </xf>
    <xf numFmtId="0" fontId="13" fillId="15" borderId="62" xfId="69" quotePrefix="1" applyNumberFormat="1" applyFont="1" applyFill="1" applyBorder="1" applyAlignment="1">
      <alignment horizontal="center" vertical="center" wrapText="1"/>
    </xf>
    <xf numFmtId="165" fontId="13" fillId="15" borderId="0" xfId="40" quotePrefix="1" applyNumberFormat="1" applyFont="1" applyFill="1" applyBorder="1" applyAlignment="1">
      <alignment horizontal="center"/>
    </xf>
    <xf numFmtId="165" fontId="13" fillId="15" borderId="0" xfId="42" quotePrefix="1" applyNumberFormat="1" applyFont="1" applyFill="1" applyBorder="1" applyAlignment="1">
      <alignment horizontal="center"/>
    </xf>
    <xf numFmtId="168" fontId="13" fillId="15" borderId="62" xfId="42" quotePrefix="1" applyNumberFormat="1" applyFont="1" applyFill="1" applyBorder="1" applyAlignment="1">
      <alignment horizontal="center"/>
    </xf>
    <xf numFmtId="165" fontId="13" fillId="15" borderId="5" xfId="122" quotePrefix="1" applyNumberFormat="1" applyFont="1" applyFill="1" applyBorder="1" applyAlignment="1">
      <alignment horizontal="center"/>
    </xf>
    <xf numFmtId="0" fontId="13" fillId="15" borderId="62" xfId="118" quotePrefix="1" applyFont="1" applyFill="1" applyBorder="1" applyAlignment="1">
      <alignment horizontal="center"/>
    </xf>
    <xf numFmtId="0" fontId="13" fillId="15" borderId="0" xfId="120" applyFont="1" applyFill="1" applyAlignment="1">
      <alignment horizontal="left"/>
    </xf>
    <xf numFmtId="176" fontId="13" fillId="15" borderId="0" xfId="42" applyNumberFormat="1" applyFont="1" applyFill="1" applyBorder="1" applyAlignment="1">
      <alignment horizontal="right"/>
    </xf>
    <xf numFmtId="168" fontId="13" fillId="15" borderId="62" xfId="40" applyNumberFormat="1" applyFont="1" applyFill="1" applyBorder="1" applyAlignment="1">
      <alignment horizontal="right"/>
    </xf>
    <xf numFmtId="165" fontId="13" fillId="15" borderId="5" xfId="40" applyNumberFormat="1" applyFont="1" applyFill="1" applyBorder="1" applyAlignment="1">
      <alignment horizontal="right"/>
    </xf>
    <xf numFmtId="168" fontId="13" fillId="15" borderId="0" xfId="40" applyNumberFormat="1" applyFont="1" applyFill="1" applyBorder="1" applyAlignment="1">
      <alignment horizontal="right"/>
    </xf>
    <xf numFmtId="174" fontId="76" fillId="0" borderId="0" xfId="28" applyNumberFormat="1" applyFont="1"/>
    <xf numFmtId="0" fontId="14" fillId="6" borderId="0" xfId="26" applyFont="1" applyFill="1" applyAlignment="1">
      <alignment horizontal="left" indent="1"/>
    </xf>
    <xf numFmtId="176" fontId="14" fillId="6" borderId="0" xfId="42" applyNumberFormat="1" applyFont="1" applyFill="1" applyBorder="1" applyAlignment="1">
      <alignment horizontal="right"/>
    </xf>
    <xf numFmtId="168" fontId="14" fillId="6" borderId="62" xfId="40" applyNumberFormat="1" applyFont="1" applyFill="1" applyBorder="1" applyAlignment="1">
      <alignment horizontal="right"/>
    </xf>
    <xf numFmtId="165" fontId="14" fillId="6" borderId="5" xfId="40" applyNumberFormat="1" applyFont="1" applyFill="1" applyBorder="1" applyAlignment="1">
      <alignment horizontal="right"/>
    </xf>
    <xf numFmtId="168" fontId="14" fillId="6" borderId="0" xfId="40" applyNumberFormat="1" applyFont="1" applyFill="1" applyBorder="1" applyAlignment="1">
      <alignment horizontal="right"/>
    </xf>
    <xf numFmtId="0" fontId="15" fillId="0" borderId="0" xfId="120" applyFont="1" applyAlignment="1">
      <alignment horizontal="left" indent="2"/>
    </xf>
    <xf numFmtId="175" fontId="76" fillId="0" borderId="0" xfId="113" applyNumberFormat="1" applyFont="1"/>
    <xf numFmtId="176" fontId="15" fillId="0" borderId="0" xfId="42" applyNumberFormat="1" applyFont="1" applyFill="1" applyBorder="1" applyAlignment="1">
      <alignment horizontal="right"/>
    </xf>
    <xf numFmtId="168" fontId="15" fillId="0" borderId="62" xfId="40" applyNumberFormat="1" applyFont="1" applyFill="1" applyBorder="1" applyAlignment="1">
      <alignment horizontal="right"/>
    </xf>
    <xf numFmtId="165" fontId="15" fillId="0" borderId="5" xfId="40" applyNumberFormat="1" applyFont="1" applyFill="1" applyBorder="1" applyAlignment="1">
      <alignment horizontal="right" indent="1"/>
    </xf>
    <xf numFmtId="168" fontId="15" fillId="0" borderId="0" xfId="40" applyNumberFormat="1" applyFont="1" applyFill="1" applyBorder="1" applyAlignment="1">
      <alignment horizontal="right"/>
    </xf>
    <xf numFmtId="0" fontId="15" fillId="0" borderId="0" xfId="120" applyFont="1" applyAlignment="1">
      <alignment horizontal="left" wrapText="1" indent="2"/>
    </xf>
    <xf numFmtId="176" fontId="15" fillId="0" borderId="0" xfId="42" applyNumberFormat="1" applyFont="1" applyFill="1" applyBorder="1" applyAlignment="1">
      <alignment horizontal="right" vertical="center"/>
    </xf>
    <xf numFmtId="168" fontId="15" fillId="0" borderId="62" xfId="40" applyNumberFormat="1" applyFont="1" applyFill="1" applyBorder="1" applyAlignment="1">
      <alignment horizontal="right" vertical="center"/>
    </xf>
    <xf numFmtId="165" fontId="15" fillId="0" borderId="5" xfId="40" applyNumberFormat="1" applyFont="1" applyFill="1" applyBorder="1" applyAlignment="1">
      <alignment horizontal="right" vertical="center"/>
    </xf>
    <xf numFmtId="168" fontId="15" fillId="0" borderId="0" xfId="40" applyNumberFormat="1" applyFont="1" applyFill="1" applyBorder="1" applyAlignment="1">
      <alignment horizontal="right" vertical="center"/>
    </xf>
    <xf numFmtId="175" fontId="89" fillId="6" borderId="0" xfId="113" applyNumberFormat="1" applyFont="1" applyFill="1"/>
    <xf numFmtId="176" fontId="14" fillId="6" borderId="0" xfId="42" applyNumberFormat="1" applyFont="1" applyFill="1" applyBorder="1" applyAlignment="1">
      <alignment horizontal="right" indent="1"/>
    </xf>
    <xf numFmtId="165" fontId="14" fillId="6" borderId="5" xfId="40" applyNumberFormat="1" applyFont="1" applyFill="1" applyBorder="1" applyAlignment="1">
      <alignment horizontal="right" indent="1"/>
    </xf>
    <xf numFmtId="0" fontId="14" fillId="0" borderId="0" xfId="120" applyFont="1" applyAlignment="1">
      <alignment horizontal="left"/>
    </xf>
    <xf numFmtId="176" fontId="14" fillId="0" borderId="0" xfId="42" applyNumberFormat="1" applyFont="1" applyFill="1" applyBorder="1" applyAlignment="1">
      <alignment horizontal="right"/>
    </xf>
    <xf numFmtId="168" fontId="14" fillId="0" borderId="62" xfId="40" applyNumberFormat="1" applyFont="1" applyFill="1" applyBorder="1" applyAlignment="1">
      <alignment horizontal="right"/>
    </xf>
    <xf numFmtId="165" fontId="14" fillId="0" borderId="5" xfId="40" applyNumberFormat="1" applyFont="1" applyFill="1" applyBorder="1" applyAlignment="1">
      <alignment horizontal="right"/>
    </xf>
    <xf numFmtId="168" fontId="14" fillId="0" borderId="0" xfId="40" applyNumberFormat="1" applyFont="1" applyFill="1" applyBorder="1" applyAlignment="1">
      <alignment horizontal="right"/>
    </xf>
    <xf numFmtId="0" fontId="13" fillId="15" borderId="104" xfId="120" applyFont="1" applyFill="1" applyBorder="1" applyAlignment="1">
      <alignment horizontal="left" vertical="center"/>
    </xf>
    <xf numFmtId="176" fontId="13" fillId="15" borderId="104" xfId="42" applyNumberFormat="1" applyFont="1" applyFill="1" applyBorder="1" applyAlignment="1">
      <alignment horizontal="right" vertical="center"/>
    </xf>
    <xf numFmtId="168" fontId="13" fillId="15" borderId="105" xfId="40" applyNumberFormat="1" applyFont="1" applyFill="1" applyBorder="1" applyAlignment="1">
      <alignment horizontal="right" vertical="center"/>
    </xf>
    <xf numFmtId="165" fontId="13" fillId="15" borderId="106" xfId="40" applyNumberFormat="1" applyFont="1" applyFill="1" applyBorder="1" applyAlignment="1">
      <alignment horizontal="right" vertical="center"/>
    </xf>
    <xf numFmtId="168" fontId="13" fillId="15" borderId="104" xfId="40" applyNumberFormat="1" applyFont="1" applyFill="1" applyBorder="1" applyAlignment="1">
      <alignment horizontal="right" vertical="center"/>
    </xf>
    <xf numFmtId="165" fontId="15" fillId="0" borderId="0" xfId="40" applyNumberFormat="1" applyFont="1" applyFill="1" applyBorder="1" applyAlignment="1">
      <alignment vertical="center"/>
    </xf>
    <xf numFmtId="176" fontId="76" fillId="0" borderId="0" xfId="28" applyNumberFormat="1" applyFont="1"/>
    <xf numFmtId="0" fontId="94" fillId="0" borderId="0" xfId="28" applyFont="1"/>
    <xf numFmtId="0" fontId="76" fillId="0" borderId="0" xfId="120" applyFont="1"/>
    <xf numFmtId="0" fontId="13" fillId="15" borderId="0" xfId="120" applyFont="1" applyFill="1" applyAlignment="1">
      <alignment horizontal="center" vertical="top" wrapText="1"/>
    </xf>
    <xf numFmtId="0" fontId="85" fillId="0" borderId="0" xfId="21" applyFont="1"/>
    <xf numFmtId="0" fontId="13" fillId="15" borderId="62" xfId="120" applyFont="1" applyFill="1" applyBorder="1" applyAlignment="1">
      <alignment horizontal="center" vertical="top" wrapText="1"/>
    </xf>
    <xf numFmtId="0" fontId="13" fillId="15" borderId="5" xfId="120" applyFont="1" applyFill="1" applyBorder="1" applyAlignment="1">
      <alignment horizontal="center" vertical="top" wrapText="1"/>
    </xf>
    <xf numFmtId="0" fontId="13" fillId="15" borderId="0" xfId="120" quotePrefix="1" applyFont="1" applyFill="1" applyAlignment="1">
      <alignment horizontal="center" vertical="top" wrapText="1"/>
    </xf>
    <xf numFmtId="0" fontId="13" fillId="15" borderId="62" xfId="120" quotePrefix="1" applyFont="1" applyFill="1" applyBorder="1" applyAlignment="1">
      <alignment horizontal="center" vertical="top" wrapText="1"/>
    </xf>
    <xf numFmtId="0" fontId="13" fillId="15" borderId="5" xfId="120" quotePrefix="1" applyFont="1" applyFill="1" applyBorder="1" applyAlignment="1">
      <alignment horizontal="center" vertical="top" wrapText="1"/>
    </xf>
    <xf numFmtId="0" fontId="13" fillId="15" borderId="0" xfId="120" quotePrefix="1" applyFont="1" applyFill="1" applyAlignment="1">
      <alignment horizontal="center" vertical="center"/>
    </xf>
    <xf numFmtId="0" fontId="15" fillId="0" borderId="0" xfId="120" applyFont="1"/>
    <xf numFmtId="3" fontId="80" fillId="0" borderId="0" xfId="77" applyNumberFormat="1" applyFont="1"/>
    <xf numFmtId="3" fontId="80" fillId="0" borderId="0" xfId="77" applyNumberFormat="1" applyFont="1" applyAlignment="1">
      <alignment wrapText="1"/>
    </xf>
    <xf numFmtId="43" fontId="80" fillId="0" borderId="0" xfId="87" applyFont="1" applyAlignment="1">
      <alignment vertical="center" wrapText="1"/>
    </xf>
    <xf numFmtId="171" fontId="84" fillId="0" borderId="0" xfId="113" applyNumberFormat="1" applyFont="1"/>
    <xf numFmtId="3" fontId="80" fillId="0" borderId="0" xfId="77" applyNumberFormat="1" applyFont="1" applyAlignment="1">
      <alignment vertical="center" wrapText="1"/>
    </xf>
    <xf numFmtId="43" fontId="80" fillId="0" borderId="0" xfId="87" applyFont="1" applyAlignment="1">
      <alignment wrapText="1"/>
    </xf>
    <xf numFmtId="0" fontId="13" fillId="15" borderId="0" xfId="120" applyFont="1" applyFill="1"/>
    <xf numFmtId="165" fontId="13" fillId="15" borderId="0" xfId="40" applyNumberFormat="1" applyFont="1" applyFill="1" applyBorder="1"/>
    <xf numFmtId="165" fontId="13" fillId="15" borderId="62" xfId="40" applyNumberFormat="1" applyFont="1" applyFill="1" applyBorder="1"/>
    <xf numFmtId="43" fontId="13" fillId="15" borderId="0" xfId="87" applyFont="1" applyFill="1" applyBorder="1" applyAlignment="1">
      <alignment vertical="center" wrapText="1"/>
    </xf>
    <xf numFmtId="165" fontId="13" fillId="15" borderId="5" xfId="40" applyNumberFormat="1" applyFont="1" applyFill="1" applyBorder="1"/>
    <xf numFmtId="168" fontId="13" fillId="15" borderId="0" xfId="40" applyNumberFormat="1" applyFont="1" applyFill="1" applyBorder="1"/>
    <xf numFmtId="0" fontId="22" fillId="0" borderId="0" xfId="21" applyFont="1"/>
    <xf numFmtId="175" fontId="17" fillId="3" borderId="0" xfId="87" applyNumberFormat="1" applyFont="1" applyFill="1"/>
    <xf numFmtId="168" fontId="97" fillId="0" borderId="0" xfId="124" applyNumberFormat="1" applyFont="1" applyFill="1" applyBorder="1"/>
    <xf numFmtId="168" fontId="76" fillId="0" borderId="0" xfId="124" applyNumberFormat="1" applyFont="1" applyFill="1" applyBorder="1"/>
    <xf numFmtId="168" fontId="82" fillId="0" borderId="0" xfId="124" applyNumberFormat="1" applyFont="1" applyFill="1" applyBorder="1"/>
    <xf numFmtId="168" fontId="89" fillId="0" borderId="0" xfId="124" applyNumberFormat="1" applyFont="1" applyFill="1" applyBorder="1"/>
    <xf numFmtId="0" fontId="13" fillId="15" borderId="0" xfId="44" applyFont="1" applyFill="1" applyAlignment="1">
      <alignment horizontal="center" vertical="top" wrapText="1"/>
    </xf>
    <xf numFmtId="0" fontId="13" fillId="15" borderId="0" xfId="122" quotePrefix="1" applyFont="1" applyFill="1" applyAlignment="1">
      <alignment horizontal="center" vertical="top" wrapText="1"/>
    </xf>
    <xf numFmtId="168" fontId="13" fillId="15" borderId="0" xfId="124" applyNumberFormat="1" applyFont="1" applyFill="1" applyBorder="1" applyAlignment="1">
      <alignment horizontal="center"/>
    </xf>
    <xf numFmtId="168" fontId="14" fillId="6" borderId="0" xfId="124" applyNumberFormat="1" applyFont="1" applyFill="1" applyBorder="1"/>
    <xf numFmtId="41" fontId="14" fillId="6" borderId="0" xfId="2" applyFont="1" applyFill="1" applyBorder="1" applyAlignment="1">
      <alignment horizontal="right" wrapText="1"/>
    </xf>
    <xf numFmtId="168" fontId="14" fillId="6" borderId="0" xfId="40" applyNumberFormat="1" applyFont="1" applyFill="1" applyBorder="1" applyAlignment="1">
      <alignment horizontal="right" wrapText="1"/>
    </xf>
    <xf numFmtId="168" fontId="14" fillId="6" borderId="62" xfId="40" applyNumberFormat="1" applyFont="1" applyFill="1" applyBorder="1" applyAlignment="1">
      <alignment horizontal="right" wrapText="1"/>
    </xf>
    <xf numFmtId="168" fontId="15" fillId="0" borderId="0" xfId="124" applyNumberFormat="1" applyFont="1" applyFill="1" applyBorder="1"/>
    <xf numFmtId="175" fontId="76" fillId="0" borderId="0" xfId="113" applyNumberFormat="1" applyFont="1" applyFill="1" applyBorder="1"/>
    <xf numFmtId="168" fontId="15" fillId="0" borderId="0" xfId="40" applyNumberFormat="1" applyFont="1" applyFill="1" applyBorder="1" applyAlignment="1">
      <alignment horizontal="right" wrapText="1"/>
    </xf>
    <xf numFmtId="168" fontId="15" fillId="0" borderId="62" xfId="40" applyNumberFormat="1" applyFont="1" applyFill="1" applyBorder="1" applyAlignment="1">
      <alignment horizontal="right" wrapText="1"/>
    </xf>
    <xf numFmtId="168" fontId="13" fillId="15" borderId="0" xfId="124" applyNumberFormat="1" applyFont="1" applyFill="1" applyBorder="1"/>
    <xf numFmtId="41" fontId="13" fillId="15" borderId="0" xfId="2" applyFont="1" applyFill="1" applyBorder="1" applyAlignment="1">
      <alignment horizontal="right" wrapText="1"/>
    </xf>
    <xf numFmtId="168" fontId="13" fillId="15" borderId="0" xfId="40" applyNumberFormat="1" applyFont="1" applyFill="1" applyBorder="1" applyAlignment="1">
      <alignment horizontal="right" wrapText="1"/>
    </xf>
    <xf numFmtId="168" fontId="13" fillId="15" borderId="62" xfId="40" applyNumberFormat="1" applyFont="1" applyFill="1" applyBorder="1" applyAlignment="1">
      <alignment horizontal="right" wrapText="1"/>
    </xf>
    <xf numFmtId="165" fontId="76" fillId="0" borderId="0" xfId="40" applyNumberFormat="1" applyFont="1" applyFill="1" applyBorder="1"/>
    <xf numFmtId="165" fontId="97" fillId="0" borderId="0" xfId="40" applyNumberFormat="1" applyFont="1" applyFill="1" applyBorder="1"/>
    <xf numFmtId="0" fontId="20" fillId="0" borderId="0" xfId="120" applyFont="1"/>
    <xf numFmtId="171" fontId="20" fillId="0" borderId="0" xfId="87" applyNumberFormat="1" applyFont="1"/>
    <xf numFmtId="175" fontId="13" fillId="15" borderId="2" xfId="87" applyNumberFormat="1" applyFont="1" applyFill="1" applyBorder="1" applyAlignment="1">
      <alignment horizontal="center" vertical="center" wrapText="1"/>
    </xf>
    <xf numFmtId="43" fontId="13" fillId="15" borderId="2" xfId="87" applyFont="1" applyFill="1" applyBorder="1" applyAlignment="1">
      <alignment horizontal="center" vertical="center" wrapText="1"/>
    </xf>
    <xf numFmtId="0" fontId="15" fillId="0" borderId="0" xfId="120" applyFont="1" applyAlignment="1">
      <alignment horizontal="left" wrapText="1"/>
    </xf>
    <xf numFmtId="175" fontId="20" fillId="0" borderId="0" xfId="87" applyNumberFormat="1" applyFont="1" applyAlignment="1">
      <alignment horizontal="right" vertical="center"/>
    </xf>
    <xf numFmtId="43" fontId="20" fillId="0" borderId="0" xfId="87" applyFont="1" applyAlignment="1">
      <alignment wrapText="1"/>
    </xf>
    <xf numFmtId="175" fontId="20" fillId="0" borderId="0" xfId="120" applyNumberFormat="1" applyFont="1"/>
    <xf numFmtId="43" fontId="20" fillId="0" borderId="0" xfId="87" applyFont="1" applyAlignment="1"/>
    <xf numFmtId="0" fontId="15" fillId="0" borderId="0" xfId="120" applyFont="1" applyAlignment="1">
      <alignment horizontal="left" vertical="center" wrapText="1"/>
    </xf>
    <xf numFmtId="43" fontId="20" fillId="0" borderId="0" xfId="87" applyFont="1" applyAlignment="1">
      <alignment vertical="center"/>
    </xf>
    <xf numFmtId="43" fontId="20" fillId="0" borderId="0" xfId="87" applyFont="1" applyBorder="1" applyAlignment="1"/>
    <xf numFmtId="175" fontId="13" fillId="15" borderId="6" xfId="87" applyNumberFormat="1" applyFont="1" applyFill="1" applyBorder="1" applyAlignment="1">
      <alignment horizontal="right" vertical="center"/>
    </xf>
    <xf numFmtId="43" fontId="13" fillId="15" borderId="6" xfId="87" applyFont="1" applyFill="1" applyBorder="1" applyAlignment="1">
      <alignment wrapText="1"/>
    </xf>
    <xf numFmtId="0" fontId="20" fillId="0" borderId="0" xfId="120" applyFont="1" applyAlignment="1">
      <alignment wrapText="1"/>
    </xf>
    <xf numFmtId="43" fontId="20" fillId="0" borderId="0" xfId="87" applyFont="1"/>
    <xf numFmtId="0" fontId="97" fillId="2" borderId="0" xfId="77" applyFont="1" applyFill="1" applyAlignment="1">
      <alignment vertical="center" wrapText="1"/>
    </xf>
    <xf numFmtId="171" fontId="90" fillId="0" borderId="0" xfId="87" applyNumberFormat="1" applyFont="1" applyAlignment="1">
      <alignment wrapText="1"/>
    </xf>
    <xf numFmtId="171" fontId="97" fillId="2" borderId="0" xfId="77" applyNumberFormat="1" applyFont="1" applyFill="1" applyAlignment="1">
      <alignment vertical="center" wrapText="1"/>
    </xf>
    <xf numFmtId="212" fontId="90" fillId="0" borderId="0" xfId="77" applyNumberFormat="1" applyFont="1" applyAlignment="1">
      <alignment wrapText="1"/>
    </xf>
    <xf numFmtId="0" fontId="75" fillId="0" borderId="0" xfId="0" applyFont="1" applyAlignment="1">
      <alignment wrapText="1"/>
    </xf>
    <xf numFmtId="0" fontId="97" fillId="0" borderId="0" xfId="120" applyFont="1"/>
    <xf numFmtId="166" fontId="97" fillId="0" borderId="0" xfId="120" applyNumberFormat="1" applyFont="1"/>
    <xf numFmtId="0" fontId="15" fillId="0" borderId="0" xfId="118" applyFont="1"/>
    <xf numFmtId="0" fontId="14" fillId="0" borderId="0" xfId="118" applyFont="1"/>
    <xf numFmtId="0" fontId="98" fillId="0" borderId="0" xfId="125" applyFont="1" applyAlignment="1">
      <alignment horizontal="left" vertical="center"/>
    </xf>
    <xf numFmtId="3" fontId="15" fillId="0" borderId="0" xfId="118" applyNumberFormat="1" applyFont="1"/>
    <xf numFmtId="170" fontId="15" fillId="0" borderId="0" xfId="126" applyNumberFormat="1" applyFont="1" applyFill="1" applyBorder="1"/>
    <xf numFmtId="0" fontId="15" fillId="0" borderId="0" xfId="118" applyFont="1" applyAlignment="1">
      <alignment vertical="center"/>
    </xf>
    <xf numFmtId="0" fontId="13" fillId="0" borderId="0" xfId="118" applyFont="1" applyAlignment="1">
      <alignment horizontal="center" vertical="top"/>
    </xf>
    <xf numFmtId="0" fontId="13" fillId="0" borderId="0" xfId="84" quotePrefix="1" applyNumberFormat="1" applyFont="1" applyFill="1" applyBorder="1" applyAlignment="1">
      <alignment horizontal="center" vertical="top" wrapText="1"/>
    </xf>
    <xf numFmtId="0" fontId="13" fillId="0" borderId="0" xfId="118" applyFont="1" applyAlignment="1">
      <alignment horizontal="center" vertical="top" wrapText="1"/>
    </xf>
    <xf numFmtId="0" fontId="13" fillId="0" borderId="0" xfId="118" applyFont="1" applyAlignment="1">
      <alignment horizontal="center"/>
    </xf>
    <xf numFmtId="0" fontId="13" fillId="0" borderId="0" xfId="118" quotePrefix="1" applyFont="1" applyAlignment="1">
      <alignment horizontal="center" vertical="top" wrapText="1"/>
    </xf>
    <xf numFmtId="0" fontId="13" fillId="15" borderId="0" xfId="118" applyFont="1" applyFill="1" applyAlignment="1">
      <alignment vertical="center"/>
    </xf>
    <xf numFmtId="0" fontId="13" fillId="15" borderId="0" xfId="118" quotePrefix="1" applyFont="1" applyFill="1" applyAlignment="1">
      <alignment horizontal="center" vertical="center"/>
    </xf>
    <xf numFmtId="0" fontId="13" fillId="15" borderId="5" xfId="118" quotePrefix="1" applyFont="1" applyFill="1" applyBorder="1" applyAlignment="1">
      <alignment horizontal="center" vertical="center"/>
    </xf>
    <xf numFmtId="0" fontId="13" fillId="0" borderId="0" xfId="118" applyFont="1" applyAlignment="1">
      <alignment vertical="center"/>
    </xf>
    <xf numFmtId="0" fontId="13" fillId="0" borderId="0" xfId="118" quotePrefix="1" applyFont="1" applyAlignment="1">
      <alignment horizontal="center" vertical="center"/>
    </xf>
    <xf numFmtId="0" fontId="13" fillId="0" borderId="0" xfId="125" quotePrefix="1" applyFont="1" applyAlignment="1">
      <alignment horizontal="center" vertical="center" wrapText="1"/>
    </xf>
    <xf numFmtId="176" fontId="15" fillId="0" borderId="0" xfId="84" applyNumberFormat="1" applyFont="1" applyFill="1" applyBorder="1"/>
    <xf numFmtId="168" fontId="15" fillId="0" borderId="5" xfId="118" applyNumberFormat="1" applyFont="1" applyBorder="1"/>
    <xf numFmtId="168" fontId="15" fillId="0" borderId="0" xfId="118" applyNumberFormat="1" applyFont="1"/>
    <xf numFmtId="207" fontId="15" fillId="0" borderId="0" xfId="84" applyNumberFormat="1" applyFont="1" applyFill="1" applyBorder="1"/>
    <xf numFmtId="166" fontId="15" fillId="0" borderId="0" xfId="118" applyNumberFormat="1" applyFont="1"/>
    <xf numFmtId="171" fontId="15" fillId="0" borderId="0" xfId="127" applyNumberFormat="1" applyFont="1" applyFill="1" applyBorder="1"/>
    <xf numFmtId="0" fontId="15" fillId="3" borderId="0" xfId="118" applyFont="1" applyFill="1"/>
    <xf numFmtId="0" fontId="13" fillId="15" borderId="0" xfId="125" applyFont="1" applyFill="1" applyAlignment="1">
      <alignment vertical="center"/>
    </xf>
    <xf numFmtId="176" fontId="13" fillId="15" borderId="0" xfId="84" applyNumberFormat="1" applyFont="1" applyFill="1" applyBorder="1" applyAlignment="1">
      <alignment vertical="center"/>
    </xf>
    <xf numFmtId="168" fontId="13" fillId="15" borderId="5" xfId="118" applyNumberFormat="1" applyFont="1" applyFill="1" applyBorder="1" applyAlignment="1">
      <alignment vertical="center"/>
    </xf>
    <xf numFmtId="174" fontId="13" fillId="15" borderId="0" xfId="84" applyNumberFormat="1" applyFont="1" applyFill="1" applyBorder="1" applyAlignment="1">
      <alignment vertical="center"/>
    </xf>
    <xf numFmtId="0" fontId="13" fillId="0" borderId="0" xfId="125" applyFont="1" applyAlignment="1">
      <alignment vertical="center"/>
    </xf>
    <xf numFmtId="176" fontId="13" fillId="0" borderId="0" xfId="84" applyNumberFormat="1" applyFont="1" applyFill="1" applyBorder="1" applyAlignment="1">
      <alignment vertical="center"/>
    </xf>
    <xf numFmtId="168" fontId="13" fillId="0" borderId="0" xfId="118" applyNumberFormat="1" applyFont="1" applyAlignment="1">
      <alignment vertical="center"/>
    </xf>
    <xf numFmtId="207" fontId="13" fillId="0" borderId="0" xfId="84" applyNumberFormat="1" applyFont="1" applyFill="1" applyBorder="1" applyAlignment="1">
      <alignment vertical="center"/>
    </xf>
    <xf numFmtId="166" fontId="13" fillId="0" borderId="0" xfId="118" applyNumberFormat="1" applyFont="1" applyAlignment="1">
      <alignment vertical="center"/>
    </xf>
    <xf numFmtId="171" fontId="15" fillId="0" borderId="0" xfId="127" applyNumberFormat="1" applyFont="1" applyFill="1" applyBorder="1" applyAlignment="1">
      <alignment vertical="center"/>
    </xf>
    <xf numFmtId="0" fontId="22" fillId="0" borderId="0" xfId="118" quotePrefix="1" applyFont="1"/>
    <xf numFmtId="165" fontId="22" fillId="0" borderId="0" xfId="40" applyNumberFormat="1" applyFont="1" applyFill="1" applyBorder="1"/>
    <xf numFmtId="174" fontId="22" fillId="0" borderId="0" xfId="40" applyNumberFormat="1" applyFont="1" applyFill="1" applyBorder="1"/>
    <xf numFmtId="0" fontId="22" fillId="0" borderId="0" xfId="118" applyFont="1"/>
    <xf numFmtId="0" fontId="42" fillId="0" borderId="0" xfId="125" applyFont="1" applyAlignment="1">
      <alignment wrapText="1"/>
    </xf>
    <xf numFmtId="0" fontId="22" fillId="0" borderId="0" xfId="118" applyFont="1" applyAlignment="1">
      <alignment horizontal="left" wrapText="1"/>
    </xf>
    <xf numFmtId="176" fontId="15" fillId="0" borderId="0" xfId="118" applyNumberFormat="1" applyFont="1"/>
    <xf numFmtId="165" fontId="99" fillId="0" borderId="0" xfId="93" applyNumberFormat="1" applyFont="1" applyFill="1" applyBorder="1"/>
    <xf numFmtId="17" fontId="15" fillId="0" borderId="0" xfId="118" applyNumberFormat="1" applyFont="1"/>
    <xf numFmtId="174" fontId="15" fillId="0" borderId="0" xfId="118" applyNumberFormat="1" applyFont="1"/>
    <xf numFmtId="0" fontId="13" fillId="0" borderId="0" xfId="118" applyFont="1" applyAlignment="1">
      <alignment horizontal="left"/>
    </xf>
    <xf numFmtId="0" fontId="13" fillId="0" borderId="0" xfId="118" quotePrefix="1" applyFont="1" applyAlignment="1">
      <alignment horizontal="center" vertical="top"/>
    </xf>
    <xf numFmtId="0" fontId="13" fillId="0" borderId="0" xfId="118" applyFont="1"/>
    <xf numFmtId="0" fontId="13" fillId="0" borderId="0" xfId="118" quotePrefix="1" applyFont="1" applyAlignment="1">
      <alignment horizontal="center"/>
    </xf>
    <xf numFmtId="0" fontId="13" fillId="0" borderId="0" xfId="125" applyFont="1"/>
    <xf numFmtId="176" fontId="13" fillId="0" borderId="0" xfId="84" applyNumberFormat="1" applyFont="1" applyFill="1" applyBorder="1"/>
    <xf numFmtId="168" fontId="13" fillId="0" borderId="0" xfId="118" applyNumberFormat="1" applyFont="1"/>
    <xf numFmtId="174" fontId="13" fillId="0" borderId="0" xfId="84" applyNumberFormat="1" applyFont="1" applyFill="1" applyBorder="1"/>
    <xf numFmtId="207" fontId="13" fillId="0" borderId="0" xfId="84" applyNumberFormat="1" applyFont="1" applyFill="1" applyBorder="1"/>
    <xf numFmtId="166" fontId="13" fillId="0" borderId="0" xfId="118" applyNumberFormat="1" applyFont="1"/>
    <xf numFmtId="0" fontId="22" fillId="0" borderId="0" xfId="118" applyFont="1" applyAlignment="1">
      <alignment wrapText="1"/>
    </xf>
    <xf numFmtId="0" fontId="98" fillId="0" borderId="0" xfId="125" applyFont="1" applyAlignment="1">
      <alignment vertical="center"/>
    </xf>
    <xf numFmtId="0" fontId="14" fillId="0" borderId="0" xfId="125" applyFont="1"/>
    <xf numFmtId="176" fontId="14" fillId="0" borderId="0" xfId="84" quotePrefix="1" applyNumberFormat="1" applyFont="1" applyFill="1" applyBorder="1" applyAlignment="1"/>
    <xf numFmtId="168" fontId="14" fillId="0" borderId="0" xfId="118" quotePrefix="1" applyNumberFormat="1" applyFont="1" applyAlignment="1">
      <alignment horizontal="right"/>
    </xf>
    <xf numFmtId="3" fontId="13" fillId="0" borderId="0" xfId="40" applyNumberFormat="1" applyFont="1" applyFill="1" applyBorder="1" applyAlignment="1">
      <alignment vertical="center" wrapText="1"/>
    </xf>
    <xf numFmtId="3" fontId="13" fillId="0" borderId="0" xfId="118" applyNumberFormat="1" applyFont="1" applyAlignment="1">
      <alignment vertical="center"/>
    </xf>
    <xf numFmtId="170" fontId="15" fillId="0" borderId="0" xfId="128" applyNumberFormat="1" applyFont="1" applyFill="1" applyBorder="1"/>
    <xf numFmtId="0" fontId="15" fillId="0" borderId="0" xfId="118" applyFont="1" applyAlignment="1">
      <alignment wrapText="1"/>
    </xf>
    <xf numFmtId="176" fontId="15" fillId="0" borderId="0" xfId="84" applyNumberFormat="1" applyFont="1" applyFill="1" applyBorder="1" applyAlignment="1">
      <alignment vertical="center"/>
    </xf>
    <xf numFmtId="168" fontId="15" fillId="0" borderId="0" xfId="118" applyNumberFormat="1" applyFont="1" applyAlignment="1">
      <alignment vertical="center"/>
    </xf>
    <xf numFmtId="9" fontId="15" fillId="0" borderId="0" xfId="128" applyFont="1" applyFill="1" applyBorder="1"/>
    <xf numFmtId="0" fontId="22" fillId="0" borderId="0" xfId="118" applyFont="1" applyAlignment="1">
      <alignment vertical="top" wrapText="1"/>
    </xf>
    <xf numFmtId="3" fontId="13" fillId="0" borderId="0" xfId="40" applyNumberFormat="1" applyFont="1" applyFill="1" applyBorder="1" applyAlignment="1">
      <alignment wrapText="1"/>
    </xf>
    <xf numFmtId="3" fontId="13" fillId="0" borderId="0" xfId="118" applyNumberFormat="1" applyFont="1"/>
    <xf numFmtId="0" fontId="14" fillId="0" borderId="0" xfId="125" applyFont="1" applyAlignment="1">
      <alignment horizontal="left" vertical="center"/>
    </xf>
    <xf numFmtId="176" fontId="15" fillId="0" borderId="0" xfId="84" applyNumberFormat="1" applyFont="1" applyFill="1" applyBorder="1" applyAlignment="1"/>
    <xf numFmtId="0" fontId="22" fillId="0" borderId="0" xfId="118" applyFont="1" applyAlignment="1">
      <alignment horizontal="left" vertical="top" wrapText="1"/>
    </xf>
    <xf numFmtId="168" fontId="13" fillId="0" borderId="0" xfId="84" quotePrefix="1" applyNumberFormat="1" applyFont="1" applyFill="1" applyBorder="1" applyAlignment="1">
      <alignment horizontal="center" vertical="top" wrapText="1"/>
    </xf>
    <xf numFmtId="0" fontId="15" fillId="0" borderId="0" xfId="118" applyFont="1" applyAlignment="1">
      <alignment horizontal="left" indent="1"/>
    </xf>
    <xf numFmtId="168" fontId="15" fillId="0" borderId="0" xfId="118" applyNumberFormat="1" applyFont="1" applyAlignment="1">
      <alignment horizontal="right"/>
    </xf>
    <xf numFmtId="166" fontId="14" fillId="0" borderId="0" xfId="118" applyNumberFormat="1" applyFont="1"/>
    <xf numFmtId="3" fontId="15" fillId="0" borderId="0" xfId="118" applyNumberFormat="1" applyFont="1" applyAlignment="1">
      <alignment vertical="center"/>
    </xf>
    <xf numFmtId="207" fontId="15" fillId="0" borderId="0" xfId="84" applyNumberFormat="1" applyFont="1" applyFill="1" applyBorder="1" applyAlignment="1">
      <alignment vertical="center"/>
    </xf>
    <xf numFmtId="166" fontId="15" fillId="0" borderId="0" xfId="118" applyNumberFormat="1" applyFont="1" applyAlignment="1">
      <alignment vertical="center"/>
    </xf>
    <xf numFmtId="0" fontId="13" fillId="15" borderId="62" xfId="118" applyFont="1" applyFill="1" applyBorder="1" applyAlignment="1">
      <alignment horizontal="center" vertical="top" wrapText="1"/>
    </xf>
    <xf numFmtId="0" fontId="13" fillId="15" borderId="62" xfId="118" quotePrefix="1" applyFont="1" applyFill="1" applyBorder="1" applyAlignment="1">
      <alignment horizontal="center" vertical="top" wrapText="1"/>
    </xf>
    <xf numFmtId="0" fontId="13" fillId="15" borderId="5" xfId="125" quotePrefix="1" applyFont="1" applyFill="1" applyBorder="1" applyAlignment="1">
      <alignment horizontal="center" vertical="center" wrapText="1"/>
    </xf>
    <xf numFmtId="0" fontId="13" fillId="15" borderId="62" xfId="118" quotePrefix="1" applyFont="1" applyFill="1" applyBorder="1" applyAlignment="1">
      <alignment horizontal="center" vertical="center"/>
    </xf>
    <xf numFmtId="3" fontId="15" fillId="2" borderId="0" xfId="118" applyNumberFormat="1" applyFont="1" applyFill="1"/>
    <xf numFmtId="168" fontId="15" fillId="2" borderId="62" xfId="118" applyNumberFormat="1" applyFont="1" applyFill="1" applyBorder="1"/>
    <xf numFmtId="166" fontId="15" fillId="2" borderId="0" xfId="118" applyNumberFormat="1" applyFont="1" applyFill="1"/>
    <xf numFmtId="3" fontId="13" fillId="15" borderId="0" xfId="40" applyNumberFormat="1" applyFont="1" applyFill="1" applyBorder="1" applyAlignment="1">
      <alignment vertical="center" wrapText="1"/>
    </xf>
    <xf numFmtId="3" fontId="13" fillId="15" borderId="0" xfId="118" applyNumberFormat="1" applyFont="1" applyFill="1" applyAlignment="1">
      <alignment vertical="center"/>
    </xf>
    <xf numFmtId="168" fontId="13" fillId="15" borderId="62" xfId="118" applyNumberFormat="1" applyFont="1" applyFill="1" applyBorder="1" applyAlignment="1">
      <alignment vertical="center"/>
    </xf>
    <xf numFmtId="166" fontId="13" fillId="15" borderId="0" xfId="118" applyNumberFormat="1" applyFont="1" applyFill="1" applyAlignment="1">
      <alignment vertical="center"/>
    </xf>
    <xf numFmtId="170" fontId="15" fillId="0" borderId="0" xfId="128" applyNumberFormat="1" applyFont="1"/>
    <xf numFmtId="0" fontId="15" fillId="0" borderId="0" xfId="122" applyFont="1"/>
    <xf numFmtId="0" fontId="15" fillId="0" borderId="0" xfId="122" applyFont="1" applyAlignment="1">
      <alignment vertical="center"/>
    </xf>
    <xf numFmtId="0" fontId="13" fillId="15" borderId="0" xfId="122" applyFont="1" applyFill="1" applyAlignment="1">
      <alignment horizontal="center"/>
    </xf>
    <xf numFmtId="0" fontId="13" fillId="15" borderId="0" xfId="122" applyFont="1" applyFill="1"/>
    <xf numFmtId="0" fontId="14" fillId="0" borderId="0" xfId="122" applyFont="1" applyAlignment="1">
      <alignment horizontal="right"/>
    </xf>
    <xf numFmtId="0" fontId="100" fillId="0" borderId="0" xfId="122" applyFont="1" applyAlignment="1">
      <alignment horizontal="right"/>
    </xf>
    <xf numFmtId="0" fontId="14" fillId="6" borderId="0" xfId="122" applyFont="1" applyFill="1"/>
    <xf numFmtId="207" fontId="14" fillId="6" borderId="0" xfId="84" applyNumberFormat="1" applyFont="1" applyFill="1" applyBorder="1"/>
    <xf numFmtId="168" fontId="14" fillId="6" borderId="5" xfId="40" applyNumberFormat="1" applyFont="1" applyFill="1" applyBorder="1"/>
    <xf numFmtId="168" fontId="14" fillId="0" borderId="0" xfId="40" applyNumberFormat="1" applyFont="1" applyFill="1" applyBorder="1"/>
    <xf numFmtId="171" fontId="101" fillId="0" borderId="0" xfId="127" applyNumberFormat="1" applyFont="1" applyFill="1" applyBorder="1"/>
    <xf numFmtId="207" fontId="14" fillId="0" borderId="0" xfId="122" applyNumberFormat="1" applyFont="1"/>
    <xf numFmtId="171" fontId="14" fillId="0" borderId="0" xfId="127" applyNumberFormat="1" applyFont="1" applyFill="1" applyBorder="1"/>
    <xf numFmtId="213" fontId="100" fillId="0" borderId="0" xfId="122" applyNumberFormat="1" applyFont="1"/>
    <xf numFmtId="0" fontId="14" fillId="0" borderId="0" xfId="125" applyFont="1" applyAlignment="1">
      <alignment horizontal="left" indent="1"/>
    </xf>
    <xf numFmtId="207" fontId="14" fillId="0" borderId="0" xfId="84" applyNumberFormat="1" applyFont="1" applyFill="1" applyBorder="1"/>
    <xf numFmtId="168" fontId="14" fillId="0" borderId="5" xfId="40" applyNumberFormat="1" applyFont="1" applyFill="1" applyBorder="1"/>
    <xf numFmtId="168" fontId="14" fillId="0" borderId="62" xfId="40" applyNumberFormat="1" applyFont="1" applyFill="1" applyBorder="1"/>
    <xf numFmtId="0" fontId="15" fillId="0" borderId="0" xfId="125" applyFont="1"/>
    <xf numFmtId="0" fontId="15" fillId="0" borderId="0" xfId="125" applyFont="1" applyAlignment="1">
      <alignment horizontal="left" indent="2"/>
    </xf>
    <xf numFmtId="168" fontId="15" fillId="0" borderId="5" xfId="40" applyNumberFormat="1" applyFont="1" applyFill="1" applyBorder="1"/>
    <xf numFmtId="171" fontId="102" fillId="0" borderId="0" xfId="127" applyNumberFormat="1" applyFont="1" applyFill="1" applyBorder="1"/>
    <xf numFmtId="207" fontId="15" fillId="0" borderId="0" xfId="122" applyNumberFormat="1" applyFont="1"/>
    <xf numFmtId="213" fontId="103" fillId="0" borderId="0" xfId="122" applyNumberFormat="1" applyFont="1"/>
    <xf numFmtId="214" fontId="103" fillId="0" borderId="0" xfId="122" applyNumberFormat="1" applyFont="1"/>
    <xf numFmtId="207" fontId="15" fillId="0" borderId="0" xfId="127" applyNumberFormat="1" applyFont="1" applyFill="1" applyBorder="1"/>
    <xf numFmtId="0" fontId="14" fillId="6" borderId="0" xfId="125" applyFont="1" applyFill="1"/>
    <xf numFmtId="207" fontId="13" fillId="15" borderId="0" xfId="84" applyNumberFormat="1" applyFont="1" applyFill="1" applyBorder="1" applyAlignment="1">
      <alignment vertical="center"/>
    </xf>
    <xf numFmtId="168" fontId="13" fillId="15" borderId="5" xfId="122" applyNumberFormat="1" applyFont="1" applyFill="1" applyBorder="1" applyAlignment="1">
      <alignment vertical="center"/>
    </xf>
    <xf numFmtId="168" fontId="13" fillId="15" borderId="62" xfId="122" applyNumberFormat="1" applyFont="1" applyFill="1" applyBorder="1" applyAlignment="1">
      <alignment vertical="center"/>
    </xf>
    <xf numFmtId="168" fontId="13" fillId="15" borderId="0" xfId="122" applyNumberFormat="1" applyFont="1" applyFill="1" applyAlignment="1">
      <alignment vertical="center"/>
    </xf>
    <xf numFmtId="168" fontId="13" fillId="0" borderId="0" xfId="122" applyNumberFormat="1" applyFont="1" applyAlignment="1">
      <alignment vertical="center"/>
    </xf>
    <xf numFmtId="167" fontId="15" fillId="0" borderId="0" xfId="122" applyNumberFormat="1" applyFont="1"/>
    <xf numFmtId="165" fontId="15" fillId="0" borderId="0" xfId="122" applyNumberFormat="1" applyFont="1"/>
    <xf numFmtId="176" fontId="15" fillId="0" borderId="0" xfId="122" applyNumberFormat="1" applyFont="1"/>
    <xf numFmtId="3" fontId="15" fillId="0" borderId="0" xfId="122" applyNumberFormat="1" applyFont="1"/>
    <xf numFmtId="176" fontId="15" fillId="0" borderId="0" xfId="84" applyNumberFormat="1" applyFont="1" applyBorder="1"/>
    <xf numFmtId="212" fontId="15" fillId="0" borderId="0" xfId="122" applyNumberFormat="1" applyFont="1"/>
    <xf numFmtId="170" fontId="15" fillId="0" borderId="0" xfId="129" applyNumberFormat="1" applyFont="1" applyBorder="1"/>
    <xf numFmtId="38" fontId="15" fillId="0" borderId="0" xfId="122" applyNumberFormat="1" applyFont="1"/>
    <xf numFmtId="43" fontId="15" fillId="0" borderId="0" xfId="127" applyFont="1" applyFill="1" applyBorder="1"/>
    <xf numFmtId="173" fontId="15" fillId="0" borderId="0" xfId="84" applyFont="1" applyFill="1" applyBorder="1"/>
    <xf numFmtId="165" fontId="15" fillId="0" borderId="0" xfId="40" applyNumberFormat="1" applyFont="1" applyFill="1" applyBorder="1"/>
    <xf numFmtId="43" fontId="15" fillId="0" borderId="0" xfId="127" applyFont="1"/>
    <xf numFmtId="0" fontId="13" fillId="15" borderId="0" xfId="4" applyFont="1" applyFill="1" applyAlignment="1">
      <alignment horizontal="center"/>
    </xf>
    <xf numFmtId="0" fontId="13" fillId="15" borderId="0" xfId="4" applyFont="1" applyFill="1"/>
    <xf numFmtId="0" fontId="13" fillId="15" borderId="0" xfId="4" applyFont="1" applyFill="1" applyAlignment="1">
      <alignment vertical="top"/>
    </xf>
    <xf numFmtId="190" fontId="15" fillId="3" borderId="0" xfId="122" applyNumberFormat="1" applyFont="1" applyFill="1" applyAlignment="1">
      <alignment vertical="center"/>
    </xf>
    <xf numFmtId="190" fontId="15" fillId="3" borderId="62" xfId="122" applyNumberFormat="1" applyFont="1" applyFill="1" applyBorder="1" applyAlignment="1">
      <alignment vertical="center"/>
    </xf>
    <xf numFmtId="168" fontId="15" fillId="0" borderId="5" xfId="4" applyNumberFormat="1" applyFont="1" applyBorder="1" applyAlignment="1">
      <alignment vertical="center"/>
    </xf>
    <xf numFmtId="0" fontId="13" fillId="15" borderId="0" xfId="125" applyFont="1" applyFill="1" applyAlignment="1">
      <alignment horizontal="left" vertical="center" wrapText="1"/>
    </xf>
    <xf numFmtId="165" fontId="13" fillId="15" borderId="0" xfId="40" applyNumberFormat="1" applyFont="1" applyFill="1" applyBorder="1" applyAlignment="1">
      <alignment vertical="center"/>
    </xf>
    <xf numFmtId="168" fontId="13" fillId="15" borderId="5" xfId="4" applyNumberFormat="1" applyFont="1" applyFill="1" applyBorder="1" applyAlignment="1">
      <alignment vertical="center"/>
    </xf>
    <xf numFmtId="190" fontId="13" fillId="15" borderId="62" xfId="40" applyNumberFormat="1" applyFont="1" applyFill="1" applyBorder="1" applyAlignment="1">
      <alignment vertical="center"/>
    </xf>
    <xf numFmtId="190" fontId="13" fillId="15" borderId="0" xfId="40" applyNumberFormat="1" applyFont="1" applyFill="1" applyBorder="1" applyAlignment="1">
      <alignment vertical="center"/>
    </xf>
    <xf numFmtId="0" fontId="22" fillId="3" borderId="0" xfId="130" applyFont="1" applyFill="1"/>
    <xf numFmtId="165" fontId="15" fillId="3" borderId="0" xfId="130" applyNumberFormat="1" applyFont="1" applyFill="1"/>
    <xf numFmtId="0" fontId="15" fillId="3" borderId="0" xfId="130" applyFont="1" applyFill="1"/>
    <xf numFmtId="0" fontId="15" fillId="0" borderId="0" xfId="4" applyFont="1" applyAlignment="1">
      <alignment horizontal="left" vertical="center"/>
    </xf>
    <xf numFmtId="208" fontId="15" fillId="3" borderId="0" xfId="122" applyNumberFormat="1" applyFont="1" applyFill="1" applyAlignment="1">
      <alignment vertical="center"/>
    </xf>
    <xf numFmtId="43" fontId="15" fillId="0" borderId="0" xfId="127" applyFont="1" applyFill="1" applyBorder="1" applyAlignment="1">
      <alignment vertical="center"/>
    </xf>
    <xf numFmtId="208" fontId="15" fillId="0" borderId="0" xfId="40" applyNumberFormat="1" applyFont="1" applyFill="1" applyBorder="1" applyAlignment="1">
      <alignment vertical="center"/>
    </xf>
    <xf numFmtId="168" fontId="15" fillId="0" borderId="0" xfId="4" applyNumberFormat="1" applyFont="1"/>
    <xf numFmtId="0" fontId="15" fillId="0" borderId="0" xfId="4" applyFont="1" applyAlignment="1">
      <alignment horizontal="left"/>
    </xf>
    <xf numFmtId="165" fontId="15" fillId="0" borderId="0" xfId="40" applyNumberFormat="1" applyFont="1" applyFill="1" applyBorder="1" applyAlignment="1"/>
    <xf numFmtId="165" fontId="15" fillId="0" borderId="0" xfId="4" applyNumberFormat="1" applyFont="1"/>
    <xf numFmtId="0" fontId="13" fillId="15" borderId="0" xfId="125" applyFont="1" applyFill="1" applyAlignment="1">
      <alignment horizontal="left" vertical="center"/>
    </xf>
    <xf numFmtId="208" fontId="13" fillId="15" borderId="0" xfId="40" applyNumberFormat="1" applyFont="1" applyFill="1" applyBorder="1" applyAlignment="1">
      <alignment vertical="center"/>
    </xf>
    <xf numFmtId="0" fontId="14" fillId="0" borderId="0" xfId="4" applyFont="1" applyAlignment="1">
      <alignment horizontal="left"/>
    </xf>
    <xf numFmtId="0" fontId="13" fillId="0" borderId="0" xfId="4" applyFont="1" applyAlignment="1">
      <alignment horizontal="center" vertical="center"/>
    </xf>
    <xf numFmtId="0" fontId="13" fillId="0" borderId="0" xfId="4" applyFont="1"/>
    <xf numFmtId="0" fontId="13" fillId="0" borderId="0" xfId="4" applyFont="1" applyAlignment="1">
      <alignment vertical="top"/>
    </xf>
    <xf numFmtId="0" fontId="13" fillId="0" borderId="0" xfId="4" quotePrefix="1" applyFont="1" applyAlignment="1">
      <alignment horizontal="center"/>
    </xf>
    <xf numFmtId="190" fontId="15" fillId="0" borderId="0" xfId="122" applyNumberFormat="1" applyFont="1" applyAlignment="1">
      <alignment vertical="center"/>
    </xf>
    <xf numFmtId="0" fontId="15" fillId="0" borderId="0" xfId="4" applyFont="1" applyAlignment="1">
      <alignment horizontal="left" wrapText="1"/>
    </xf>
    <xf numFmtId="168" fontId="15" fillId="0" borderId="0" xfId="4" applyNumberFormat="1" applyFont="1" applyAlignment="1">
      <alignment vertical="center"/>
    </xf>
    <xf numFmtId="0" fontId="13" fillId="0" borderId="0" xfId="125" applyFont="1" applyAlignment="1">
      <alignment horizontal="left" vertical="center" wrapText="1"/>
    </xf>
    <xf numFmtId="165" fontId="13" fillId="0" borderId="0" xfId="40" applyNumberFormat="1" applyFont="1" applyFill="1" applyBorder="1" applyAlignment="1">
      <alignment vertical="center"/>
    </xf>
    <xf numFmtId="168" fontId="13" fillId="0" borderId="0" xfId="4" applyNumberFormat="1" applyFont="1" applyAlignment="1">
      <alignment vertical="center"/>
    </xf>
    <xf numFmtId="190" fontId="13" fillId="0" borderId="0" xfId="40" applyNumberFormat="1" applyFont="1" applyFill="1" applyBorder="1" applyAlignment="1">
      <alignment vertical="center"/>
    </xf>
    <xf numFmtId="0" fontId="22" fillId="0" borderId="0" xfId="130" applyFont="1"/>
    <xf numFmtId="165" fontId="15" fillId="0" borderId="0" xfId="130" applyNumberFormat="1" applyFont="1"/>
    <xf numFmtId="0" fontId="15" fillId="0" borderId="0" xfId="130" applyFont="1"/>
    <xf numFmtId="0" fontId="38" fillId="0" borderId="0" xfId="125" applyFont="1" applyAlignment="1">
      <alignment horizontal="left" vertical="center"/>
    </xf>
    <xf numFmtId="0" fontId="14" fillId="3" borderId="0" xfId="131" applyFont="1" applyFill="1"/>
    <xf numFmtId="0" fontId="15" fillId="3" borderId="0" xfId="122" applyFont="1" applyFill="1"/>
    <xf numFmtId="0" fontId="14" fillId="0" borderId="0" xfId="131" applyFont="1"/>
    <xf numFmtId="0" fontId="13" fillId="0" borderId="0" xfId="122" applyFont="1" applyAlignment="1">
      <alignment horizontal="center" vertical="top"/>
    </xf>
    <xf numFmtId="0" fontId="13" fillId="15" borderId="0" xfId="122" applyFont="1" applyFill="1" applyAlignment="1">
      <alignment vertical="center"/>
    </xf>
    <xf numFmtId="0" fontId="13" fillId="0" borderId="0" xfId="122" applyFont="1" applyAlignment="1">
      <alignment vertical="center"/>
    </xf>
    <xf numFmtId="0" fontId="13" fillId="0" borderId="0" xfId="122" quotePrefix="1" applyFont="1" applyAlignment="1">
      <alignment horizontal="center" vertical="center"/>
    </xf>
    <xf numFmtId="175" fontId="15" fillId="0" borderId="0" xfId="127" applyNumberFormat="1" applyFont="1" applyAlignment="1">
      <alignment vertical="center"/>
    </xf>
    <xf numFmtId="0" fontId="15" fillId="3" borderId="0" xfId="122" applyFont="1" applyFill="1" applyAlignment="1">
      <alignment horizontal="left" vertical="top" wrapText="1"/>
    </xf>
    <xf numFmtId="165" fontId="15" fillId="3" borderId="0" xfId="122" applyNumberFormat="1" applyFont="1" applyFill="1" applyAlignment="1">
      <alignment vertical="top"/>
    </xf>
    <xf numFmtId="190" fontId="15" fillId="3" borderId="5" xfId="122" applyNumberFormat="1" applyFont="1" applyFill="1" applyBorder="1" applyAlignment="1">
      <alignment vertical="top"/>
    </xf>
    <xf numFmtId="190" fontId="15" fillId="3" borderId="62" xfId="122" applyNumberFormat="1" applyFont="1" applyFill="1" applyBorder="1" applyAlignment="1">
      <alignment vertical="top"/>
    </xf>
    <xf numFmtId="190" fontId="15" fillId="3" borderId="0" xfId="122" applyNumberFormat="1" applyFont="1" applyFill="1" applyAlignment="1">
      <alignment vertical="top"/>
    </xf>
    <xf numFmtId="174" fontId="15" fillId="0" borderId="0" xfId="122" applyNumberFormat="1" applyFont="1"/>
    <xf numFmtId="0" fontId="15" fillId="0" borderId="0" xfId="122" applyFont="1" applyAlignment="1">
      <alignment horizontal="left" vertical="top" wrapText="1"/>
    </xf>
    <xf numFmtId="165" fontId="15" fillId="0" borderId="0" xfId="122" applyNumberFormat="1" applyFont="1" applyAlignment="1">
      <alignment vertical="top"/>
    </xf>
    <xf numFmtId="190" fontId="15" fillId="0" borderId="0" xfId="122" applyNumberFormat="1" applyFont="1" applyAlignment="1">
      <alignment vertical="top"/>
    </xf>
    <xf numFmtId="168" fontId="15" fillId="0" borderId="0" xfId="122" applyNumberFormat="1" applyFont="1" applyAlignment="1">
      <alignment vertical="top"/>
    </xf>
    <xf numFmtId="175" fontId="15" fillId="0" borderId="0" xfId="127" applyNumberFormat="1" applyFont="1"/>
    <xf numFmtId="190" fontId="15" fillId="0" borderId="5" xfId="122" applyNumberFormat="1" applyFont="1" applyBorder="1" applyAlignment="1">
      <alignment vertical="top"/>
    </xf>
    <xf numFmtId="190" fontId="15" fillId="0" borderId="62" xfId="122" applyNumberFormat="1" applyFont="1" applyBorder="1" applyAlignment="1">
      <alignment vertical="top"/>
    </xf>
    <xf numFmtId="175" fontId="14" fillId="0" borderId="0" xfId="127" applyNumberFormat="1" applyFont="1"/>
    <xf numFmtId="165" fontId="15" fillId="3" borderId="0" xfId="122" applyNumberFormat="1" applyFont="1" applyFill="1" applyAlignment="1">
      <alignment vertical="center"/>
    </xf>
    <xf numFmtId="190" fontId="15" fillId="0" borderId="5" xfId="122" applyNumberFormat="1" applyFont="1" applyBorder="1" applyAlignment="1">
      <alignment vertical="center"/>
    </xf>
    <xf numFmtId="190" fontId="15" fillId="0" borderId="62" xfId="122" applyNumberFormat="1" applyFont="1" applyBorder="1" applyAlignment="1">
      <alignment vertical="center"/>
    </xf>
    <xf numFmtId="165" fontId="15" fillId="0" borderId="0" xfId="122" applyNumberFormat="1" applyFont="1" applyAlignment="1">
      <alignment vertical="center"/>
    </xf>
    <xf numFmtId="168" fontId="15" fillId="0" borderId="0" xfId="122" applyNumberFormat="1" applyFont="1" applyAlignment="1">
      <alignment vertical="center"/>
    </xf>
    <xf numFmtId="165" fontId="13" fillId="15" borderId="0" xfId="84" applyNumberFormat="1" applyFont="1" applyFill="1" applyBorder="1" applyAlignment="1">
      <alignment vertical="center"/>
    </xf>
    <xf numFmtId="190" fontId="13" fillId="15" borderId="5" xfId="40" applyNumberFormat="1" applyFont="1" applyFill="1" applyBorder="1" applyAlignment="1">
      <alignment vertical="center"/>
    </xf>
    <xf numFmtId="174" fontId="15" fillId="0" borderId="0" xfId="122" applyNumberFormat="1" applyFont="1" applyAlignment="1">
      <alignment vertical="center"/>
    </xf>
    <xf numFmtId="0" fontId="13" fillId="0" borderId="0" xfId="125" applyFont="1" applyAlignment="1">
      <alignment horizontal="left" vertical="center"/>
    </xf>
    <xf numFmtId="0" fontId="22" fillId="3" borderId="0" xfId="122" applyFont="1" applyFill="1"/>
    <xf numFmtId="165" fontId="22" fillId="3" borderId="0" xfId="122" applyNumberFormat="1" applyFont="1" applyFill="1"/>
    <xf numFmtId="0" fontId="22" fillId="0" borderId="0" xfId="122" applyFont="1"/>
    <xf numFmtId="0" fontId="22" fillId="0" borderId="0" xfId="122" quotePrefix="1" applyFont="1" applyAlignment="1">
      <alignment horizontal="left"/>
    </xf>
    <xf numFmtId="0" fontId="22" fillId="0" borderId="0" xfId="122" quotePrefix="1" applyFont="1"/>
    <xf numFmtId="3" fontId="70" fillId="0" borderId="0" xfId="40" applyNumberFormat="1" applyFont="1" applyFill="1" applyBorder="1"/>
    <xf numFmtId="168" fontId="70" fillId="0" borderId="0" xfId="122" applyNumberFormat="1" applyFont="1"/>
    <xf numFmtId="168" fontId="22" fillId="0" borderId="0" xfId="122" applyNumberFormat="1" applyFont="1"/>
    <xf numFmtId="167" fontId="70" fillId="0" borderId="0" xfId="122" applyNumberFormat="1" applyFont="1"/>
    <xf numFmtId="173" fontId="14" fillId="0" borderId="0" xfId="84" applyFont="1" applyFill="1" applyBorder="1"/>
    <xf numFmtId="165" fontId="22" fillId="3" borderId="0" xfId="122" applyNumberFormat="1" applyFont="1" applyFill="1" applyAlignment="1">
      <alignment vertical="top"/>
    </xf>
    <xf numFmtId="168" fontId="15" fillId="0" borderId="0" xfId="122" applyNumberFormat="1" applyFont="1"/>
    <xf numFmtId="0" fontId="15" fillId="0" borderId="0" xfId="122" applyFont="1" applyAlignment="1">
      <alignment horizontal="left"/>
    </xf>
    <xf numFmtId="165" fontId="15" fillId="3" borderId="0" xfId="122" applyNumberFormat="1" applyFont="1" applyFill="1"/>
    <xf numFmtId="0" fontId="105" fillId="0" borderId="0" xfId="125" applyFont="1"/>
    <xf numFmtId="165" fontId="14" fillId="0" borderId="0" xfId="40" applyNumberFormat="1" applyFont="1" applyFill="1" applyBorder="1"/>
    <xf numFmtId="175" fontId="15" fillId="2" borderId="0" xfId="127" applyNumberFormat="1" applyFont="1" applyFill="1"/>
    <xf numFmtId="0" fontId="105" fillId="0" borderId="0" xfId="125" applyFont="1" applyAlignment="1">
      <alignment vertical="top" wrapText="1"/>
    </xf>
    <xf numFmtId="175" fontId="15" fillId="0" borderId="0" xfId="40" applyNumberFormat="1" applyFont="1" applyFill="1" applyBorder="1" applyAlignment="1">
      <alignment vertical="center"/>
    </xf>
    <xf numFmtId="168" fontId="15" fillId="0" borderId="5" xfId="4" applyNumberFormat="1" applyFont="1" applyBorder="1" applyAlignment="1">
      <alignment vertical="center" wrapText="1"/>
    </xf>
    <xf numFmtId="168" fontId="15" fillId="0" borderId="62" xfId="4" applyNumberFormat="1" applyFont="1" applyBorder="1" applyAlignment="1">
      <alignment vertical="center" wrapText="1"/>
    </xf>
    <xf numFmtId="168" fontId="15" fillId="0" borderId="0" xfId="4" applyNumberFormat="1" applyFont="1" applyAlignment="1">
      <alignment vertical="center" wrapText="1"/>
    </xf>
    <xf numFmtId="165" fontId="105" fillId="0" borderId="0" xfId="125" applyNumberFormat="1" applyFont="1"/>
    <xf numFmtId="165" fontId="15" fillId="2" borderId="0" xfId="40" applyNumberFormat="1" applyFont="1" applyFill="1" applyBorder="1" applyAlignment="1">
      <alignment vertical="center"/>
    </xf>
    <xf numFmtId="175" fontId="13" fillId="15" borderId="0" xfId="40" applyNumberFormat="1" applyFont="1" applyFill="1" applyBorder="1" applyAlignment="1">
      <alignment vertical="center"/>
    </xf>
    <xf numFmtId="0" fontId="106" fillId="0" borderId="0" xfId="125" applyFont="1"/>
    <xf numFmtId="0" fontId="15" fillId="0" borderId="0" xfId="118" quotePrefix="1" applyFont="1"/>
    <xf numFmtId="0" fontId="20" fillId="0" borderId="0" xfId="125" applyFont="1" applyAlignment="1">
      <alignment wrapText="1"/>
    </xf>
    <xf numFmtId="0" fontId="15" fillId="3" borderId="0" xfId="122" quotePrefix="1" applyFont="1" applyFill="1" applyAlignment="1">
      <alignment horizontal="left"/>
    </xf>
    <xf numFmtId="0" fontId="15" fillId="0" borderId="0" xfId="122" quotePrefix="1" applyFont="1"/>
    <xf numFmtId="0" fontId="74" fillId="2" borderId="0" xfId="33" applyFont="1" applyFill="1" applyBorder="1" applyAlignment="1">
      <alignment vertical="center"/>
    </xf>
    <xf numFmtId="0" fontId="107" fillId="2" borderId="0" xfId="33" applyFont="1" applyFill="1" applyBorder="1" applyAlignment="1">
      <alignment vertical="center"/>
    </xf>
    <xf numFmtId="0" fontId="74" fillId="2" borderId="0" xfId="0" applyFont="1" applyFill="1"/>
    <xf numFmtId="0" fontId="4" fillId="2" borderId="0" xfId="13" applyFill="1"/>
    <xf numFmtId="0" fontId="4" fillId="0" borderId="0" xfId="13"/>
    <xf numFmtId="0" fontId="75" fillId="2" borderId="0" xfId="13" applyFont="1" applyFill="1"/>
    <xf numFmtId="0" fontId="15" fillId="3" borderId="0" xfId="13" applyFont="1" applyFill="1" applyAlignment="1">
      <alignment vertical="center" wrapText="1"/>
    </xf>
    <xf numFmtId="0" fontId="15" fillId="2" borderId="0" xfId="13" applyFont="1" applyFill="1" applyAlignment="1">
      <alignment vertical="center" wrapText="1"/>
    </xf>
    <xf numFmtId="200" fontId="15" fillId="2" borderId="0" xfId="13" applyNumberFormat="1" applyFont="1" applyFill="1" applyAlignment="1">
      <alignment vertical="center" wrapText="1"/>
    </xf>
    <xf numFmtId="0" fontId="14" fillId="2" borderId="0" xfId="13" applyFont="1" applyFill="1" applyAlignment="1">
      <alignment vertical="center" wrapText="1"/>
    </xf>
    <xf numFmtId="0" fontId="13" fillId="15" borderId="0" xfId="13" applyFont="1" applyFill="1" applyAlignment="1">
      <alignment horizontal="center" vertical="center" wrapText="1"/>
    </xf>
    <xf numFmtId="0" fontId="14" fillId="15" borderId="0" xfId="13" applyFont="1" applyFill="1" applyAlignment="1">
      <alignment horizontal="center" vertical="center" wrapText="1"/>
    </xf>
    <xf numFmtId="0" fontId="14" fillId="2" borderId="0" xfId="13" applyFont="1" applyFill="1" applyAlignment="1">
      <alignment horizontal="center" vertical="center" wrapText="1"/>
    </xf>
    <xf numFmtId="0" fontId="70" fillId="2" borderId="0" xfId="13" applyFont="1" applyFill="1" applyAlignment="1">
      <alignment vertical="center" wrapText="1"/>
    </xf>
    <xf numFmtId="199" fontId="13" fillId="15" borderId="0" xfId="13" applyNumberFormat="1" applyFont="1" applyFill="1" applyAlignment="1">
      <alignment horizontal="center" vertical="top" wrapText="1"/>
    </xf>
    <xf numFmtId="198" fontId="14" fillId="2" borderId="0" xfId="13" applyNumberFormat="1" applyFont="1" applyFill="1" applyAlignment="1">
      <alignment horizontal="center" vertical="center" wrapText="1"/>
    </xf>
    <xf numFmtId="199" fontId="14" fillId="2" borderId="0" xfId="13" applyNumberFormat="1" applyFont="1" applyFill="1" applyAlignment="1">
      <alignment horizontal="center" vertical="center" wrapText="1"/>
    </xf>
    <xf numFmtId="0" fontId="22" fillId="2" borderId="0" xfId="13" applyFont="1" applyFill="1"/>
    <xf numFmtId="0" fontId="15" fillId="2" borderId="94" xfId="13" applyFont="1" applyFill="1" applyBorder="1" applyAlignment="1">
      <alignment vertical="center" wrapText="1"/>
    </xf>
    <xf numFmtId="198" fontId="14" fillId="2" borderId="95" xfId="13" applyNumberFormat="1" applyFont="1" applyFill="1" applyBorder="1" applyAlignment="1">
      <alignment horizontal="center" vertical="center" wrapText="1"/>
    </xf>
    <xf numFmtId="198" fontId="14" fillId="2" borderId="13" xfId="13" applyNumberFormat="1" applyFont="1" applyFill="1" applyBorder="1" applyAlignment="1">
      <alignment horizontal="center" vertical="center" wrapText="1"/>
    </xf>
    <xf numFmtId="199" fontId="14" fillId="2" borderId="94" xfId="13" applyNumberFormat="1" applyFont="1" applyFill="1" applyBorder="1" applyAlignment="1">
      <alignment horizontal="center" vertical="center" wrapText="1"/>
    </xf>
    <xf numFmtId="0" fontId="15" fillId="2" borderId="13" xfId="13" applyFont="1" applyFill="1" applyBorder="1" applyAlignment="1">
      <alignment vertical="center" wrapText="1"/>
    </xf>
    <xf numFmtId="199" fontId="13" fillId="22" borderId="62" xfId="13" applyNumberFormat="1" applyFont="1" applyFill="1" applyBorder="1" applyAlignment="1">
      <alignment horizontal="center" vertical="center" wrapText="1"/>
    </xf>
    <xf numFmtId="199" fontId="13" fillId="22" borderId="0" xfId="13" applyNumberFormat="1" applyFont="1" applyFill="1" applyAlignment="1">
      <alignment horizontal="center" vertical="center" wrapText="1"/>
    </xf>
    <xf numFmtId="199" fontId="13" fillId="22" borderId="5" xfId="13" applyNumberFormat="1" applyFont="1" applyFill="1" applyBorder="1" applyAlignment="1">
      <alignment horizontal="center" vertical="center" wrapText="1"/>
    </xf>
    <xf numFmtId="199" fontId="13" fillId="22" borderId="0" xfId="13" applyNumberFormat="1" applyFont="1" applyFill="1" applyAlignment="1">
      <alignment horizontal="center" vertical="top" wrapText="1"/>
    </xf>
    <xf numFmtId="200" fontId="22" fillId="2" borderId="0" xfId="13" applyNumberFormat="1" applyFont="1" applyFill="1"/>
    <xf numFmtId="0" fontId="15" fillId="2" borderId="62" xfId="13" applyFont="1" applyFill="1" applyBorder="1" applyAlignment="1">
      <alignment vertical="center" wrapText="1"/>
    </xf>
    <xf numFmtId="198" fontId="15" fillId="2" borderId="0" xfId="13" applyNumberFormat="1" applyFont="1" applyFill="1" applyAlignment="1">
      <alignment horizontal="center" vertical="center" wrapText="1"/>
    </xf>
    <xf numFmtId="198" fontId="15" fillId="2" borderId="5" xfId="13" applyNumberFormat="1" applyFont="1" applyFill="1" applyBorder="1" applyAlignment="1">
      <alignment horizontal="center" vertical="center" wrapText="1"/>
    </xf>
    <xf numFmtId="198" fontId="15" fillId="2" borderId="62" xfId="13" applyNumberFormat="1" applyFont="1" applyFill="1" applyBorder="1" applyAlignment="1">
      <alignment horizontal="center" vertical="center" wrapText="1"/>
    </xf>
    <xf numFmtId="0" fontId="15" fillId="2" borderId="5" xfId="13" applyFont="1" applyFill="1" applyBorder="1" applyAlignment="1">
      <alignment vertical="center" wrapText="1"/>
    </xf>
    <xf numFmtId="200" fontId="15" fillId="0" borderId="0" xfId="13" applyNumberFormat="1" applyFont="1" applyAlignment="1">
      <alignment vertical="center" wrapText="1"/>
    </xf>
    <xf numFmtId="0" fontId="15" fillId="2" borderId="5" xfId="13" applyFont="1" applyFill="1" applyBorder="1" applyAlignment="1">
      <alignment horizontal="center" vertical="center" wrapText="1"/>
    </xf>
    <xf numFmtId="0" fontId="15" fillId="2" borderId="0" xfId="13" applyFont="1" applyFill="1" applyAlignment="1">
      <alignment horizontal="center" vertical="center" wrapText="1"/>
    </xf>
    <xf numFmtId="0" fontId="14" fillId="6" borderId="0" xfId="13" applyFont="1" applyFill="1" applyAlignment="1">
      <alignment horizontal="center" wrapText="1"/>
    </xf>
    <xf numFmtId="199" fontId="16" fillId="6" borderId="0" xfId="62" applyNumberFormat="1" applyFont="1" applyFill="1" applyAlignment="1">
      <alignment horizontal="center" vertical="center" wrapText="1"/>
    </xf>
    <xf numFmtId="199" fontId="15" fillId="2" borderId="0" xfId="13" applyNumberFormat="1" applyFont="1" applyFill="1" applyAlignment="1">
      <alignment horizontal="center" vertical="center" wrapText="1"/>
    </xf>
    <xf numFmtId="198" fontId="14" fillId="6" borderId="0" xfId="13" applyNumberFormat="1" applyFont="1" applyFill="1" applyAlignment="1">
      <alignment horizontal="center" vertical="top" wrapText="1"/>
    </xf>
    <xf numFmtId="0" fontId="22" fillId="2" borderId="0" xfId="62" applyFont="1" applyFill="1"/>
    <xf numFmtId="0" fontId="15" fillId="2" borderId="0" xfId="13" applyFont="1" applyFill="1" applyAlignment="1">
      <alignment horizontal="center" vertical="center"/>
    </xf>
    <xf numFmtId="199" fontId="15" fillId="6" borderId="0" xfId="13" applyNumberFormat="1" applyFont="1" applyFill="1" applyAlignment="1">
      <alignment horizontal="center" vertical="center" wrapText="1"/>
    </xf>
    <xf numFmtId="0" fontId="15" fillId="6" borderId="0" xfId="62" applyFont="1" applyFill="1"/>
    <xf numFmtId="199" fontId="20" fillId="6" borderId="0" xfId="62" applyNumberFormat="1" applyFont="1" applyFill="1" applyAlignment="1">
      <alignment horizontal="center" vertical="center" wrapText="1"/>
    </xf>
    <xf numFmtId="0" fontId="15" fillId="6" borderId="0" xfId="13" applyFont="1" applyFill="1" applyAlignment="1">
      <alignment horizontal="center" vertical="center"/>
    </xf>
    <xf numFmtId="0" fontId="15" fillId="2" borderId="62" xfId="13" applyFont="1" applyFill="1" applyBorder="1" applyAlignment="1">
      <alignment horizontal="center" vertical="center" wrapText="1"/>
    </xf>
    <xf numFmtId="0" fontId="15" fillId="6" borderId="0" xfId="13" applyFont="1" applyFill="1" applyAlignment="1">
      <alignment horizontal="center" vertical="center" wrapText="1"/>
    </xf>
    <xf numFmtId="199" fontId="15" fillId="2" borderId="62" xfId="13" applyNumberFormat="1" applyFont="1" applyFill="1" applyBorder="1" applyAlignment="1">
      <alignment horizontal="center" vertical="center" wrapText="1"/>
    </xf>
    <xf numFmtId="0" fontId="14" fillId="6" borderId="0" xfId="13" applyFont="1" applyFill="1" applyAlignment="1">
      <alignment horizontal="center" vertical="center"/>
    </xf>
    <xf numFmtId="198" fontId="14" fillId="6" borderId="0" xfId="13" applyNumberFormat="1" applyFont="1" applyFill="1" applyAlignment="1">
      <alignment horizontal="center" vertical="top"/>
    </xf>
    <xf numFmtId="0" fontId="15" fillId="0" borderId="0" xfId="62" applyFont="1" applyAlignment="1">
      <alignment horizontal="center"/>
    </xf>
    <xf numFmtId="198" fontId="14" fillId="2" borderId="0" xfId="13" applyNumberFormat="1" applyFont="1" applyFill="1" applyAlignment="1">
      <alignment horizontal="center" vertical="top"/>
    </xf>
    <xf numFmtId="0" fontId="15" fillId="6" borderId="0" xfId="62" applyFont="1" applyFill="1" applyAlignment="1">
      <alignment horizontal="center"/>
    </xf>
    <xf numFmtId="0" fontId="14" fillId="2" borderId="0" xfId="62" applyFont="1" applyFill="1" applyAlignment="1">
      <alignment horizontal="center" vertical="top"/>
    </xf>
    <xf numFmtId="0" fontId="15" fillId="2" borderId="8" xfId="13" applyFont="1" applyFill="1" applyBorder="1" applyAlignment="1">
      <alignment vertical="center" wrapText="1"/>
    </xf>
    <xf numFmtId="0" fontId="15" fillId="2" borderId="7" xfId="13" applyFont="1" applyFill="1" applyBorder="1" applyAlignment="1">
      <alignment vertical="center" wrapText="1"/>
    </xf>
    <xf numFmtId="0" fontId="14" fillId="2" borderId="62" xfId="13" applyFont="1" applyFill="1" applyBorder="1" applyAlignment="1">
      <alignment horizontal="center" vertical="center" wrapText="1"/>
    </xf>
    <xf numFmtId="0" fontId="14" fillId="2" borderId="5" xfId="13" applyFont="1" applyFill="1" applyBorder="1" applyAlignment="1">
      <alignment horizontal="center" vertical="center" wrapText="1"/>
    </xf>
    <xf numFmtId="0" fontId="15" fillId="3" borderId="108" xfId="13" applyFont="1" applyFill="1" applyBorder="1" applyAlignment="1">
      <alignment vertical="center" wrapText="1"/>
    </xf>
    <xf numFmtId="199" fontId="15" fillId="3" borderId="109" xfId="13" applyNumberFormat="1" applyFont="1" applyFill="1" applyBorder="1" applyAlignment="1">
      <alignment horizontal="center" vertical="center" wrapText="1"/>
    </xf>
    <xf numFmtId="199" fontId="15" fillId="3" borderId="108" xfId="13" applyNumberFormat="1" applyFont="1" applyFill="1" applyBorder="1" applyAlignment="1">
      <alignment horizontal="center" vertical="center" wrapText="1"/>
    </xf>
    <xf numFmtId="199" fontId="15" fillId="3" borderId="110" xfId="13" applyNumberFormat="1" applyFont="1" applyFill="1" applyBorder="1" applyAlignment="1">
      <alignment horizontal="center" vertical="center" wrapText="1"/>
    </xf>
    <xf numFmtId="0" fontId="22" fillId="0" borderId="0" xfId="13" applyFont="1" applyAlignment="1">
      <alignment vertical="center" wrapText="1"/>
    </xf>
    <xf numFmtId="0" fontId="15" fillId="0" borderId="0" xfId="13" applyFont="1" applyAlignment="1">
      <alignment vertical="center" wrapText="1"/>
    </xf>
    <xf numFmtId="0" fontId="22" fillId="3" borderId="0" xfId="13" applyFont="1" applyFill="1" applyAlignment="1">
      <alignment vertical="center" wrapText="1"/>
    </xf>
    <xf numFmtId="198" fontId="22" fillId="3" borderId="0" xfId="13" applyNumberFormat="1" applyFont="1" applyFill="1" applyAlignment="1">
      <alignment horizontal="center" vertical="center" wrapText="1"/>
    </xf>
    <xf numFmtId="0" fontId="22" fillId="0" borderId="62" xfId="13" applyFont="1" applyBorder="1" applyAlignment="1">
      <alignment vertical="center" wrapText="1"/>
    </xf>
    <xf numFmtId="0" fontId="22" fillId="3" borderId="5" xfId="13" applyFont="1" applyFill="1" applyBorder="1" applyAlignment="1">
      <alignment vertical="center" wrapText="1"/>
    </xf>
    <xf numFmtId="0" fontId="91" fillId="22" borderId="62" xfId="13" applyFont="1" applyFill="1" applyBorder="1" applyAlignment="1">
      <alignment vertical="center" wrapText="1"/>
    </xf>
    <xf numFmtId="0" fontId="91" fillId="22" borderId="0" xfId="13" applyFont="1" applyFill="1" applyAlignment="1">
      <alignment vertical="center" wrapText="1"/>
    </xf>
    <xf numFmtId="0" fontId="91" fillId="22" borderId="5" xfId="13" applyFont="1" applyFill="1" applyBorder="1" applyAlignment="1">
      <alignment vertical="center" wrapText="1"/>
    </xf>
    <xf numFmtId="0" fontId="22" fillId="3" borderId="0" xfId="13" applyFont="1" applyFill="1" applyAlignment="1">
      <alignment horizontal="center" vertical="center" wrapText="1"/>
    </xf>
    <xf numFmtId="0" fontId="22" fillId="3" borderId="0" xfId="13" applyFont="1" applyFill="1" applyAlignment="1">
      <alignment horizontal="left" vertical="center" wrapText="1"/>
    </xf>
    <xf numFmtId="0" fontId="17" fillId="22" borderId="62" xfId="13" applyFont="1" applyFill="1" applyBorder="1" applyAlignment="1">
      <alignment horizontal="center" vertical="center" wrapText="1"/>
    </xf>
    <xf numFmtId="198" fontId="13" fillId="22" borderId="0" xfId="13" applyNumberFormat="1" applyFont="1" applyFill="1" applyAlignment="1">
      <alignment horizontal="center" vertical="top" wrapText="1"/>
    </xf>
    <xf numFmtId="0" fontId="17" fillId="22" borderId="5" xfId="13" applyFont="1" applyFill="1" applyBorder="1" applyAlignment="1">
      <alignment horizontal="center" vertical="center" wrapText="1"/>
    </xf>
    <xf numFmtId="0" fontId="15" fillId="2" borderId="62" xfId="62" applyFont="1" applyFill="1" applyBorder="1"/>
    <xf numFmtId="0" fontId="15" fillId="2" borderId="5" xfId="62" applyFont="1" applyFill="1" applyBorder="1"/>
    <xf numFmtId="0" fontId="110" fillId="2" borderId="0" xfId="82" quotePrefix="1" applyFont="1" applyFill="1" applyAlignment="1">
      <alignment horizontal="left" vertical="center" wrapText="1"/>
    </xf>
    <xf numFmtId="204" fontId="111" fillId="6" borderId="0" xfId="13" applyNumberFormat="1" applyFont="1" applyFill="1" applyAlignment="1">
      <alignment horizontal="center" vertical="center" wrapText="1"/>
    </xf>
    <xf numFmtId="0" fontId="14" fillId="6" borderId="0" xfId="13" applyFont="1" applyFill="1" applyAlignment="1">
      <alignment horizontal="center" vertical="center" wrapText="1"/>
    </xf>
    <xf numFmtId="204" fontId="14" fillId="6" borderId="0" xfId="13" applyNumberFormat="1" applyFont="1" applyFill="1" applyAlignment="1">
      <alignment horizontal="center" vertical="center" wrapText="1"/>
    </xf>
    <xf numFmtId="200" fontId="22" fillId="3" borderId="6" xfId="13" applyNumberFormat="1" applyFont="1" applyFill="1" applyBorder="1" applyAlignment="1">
      <alignment vertical="center" wrapText="1"/>
    </xf>
    <xf numFmtId="0" fontId="22" fillId="2" borderId="0" xfId="13" applyFont="1" applyFill="1" applyAlignment="1">
      <alignment horizontal="left" vertical="center" wrapText="1"/>
    </xf>
    <xf numFmtId="0" fontId="112" fillId="6" borderId="0" xfId="13" applyFont="1" applyFill="1" applyAlignment="1">
      <alignment horizontal="center" vertical="center" wrapText="1"/>
    </xf>
    <xf numFmtId="200" fontId="22" fillId="2" borderId="0" xfId="62" applyNumberFormat="1" applyFont="1" applyFill="1"/>
    <xf numFmtId="174" fontId="22" fillId="2" borderId="0" xfId="51" quotePrefix="1" applyNumberFormat="1" applyFont="1" applyFill="1" applyBorder="1"/>
    <xf numFmtId="0" fontId="22" fillId="2" borderId="0" xfId="13" applyFont="1" applyFill="1" applyAlignment="1">
      <alignment horizontal="center" vertical="center" wrapText="1"/>
    </xf>
    <xf numFmtId="0" fontId="70" fillId="2" borderId="8" xfId="13" applyFont="1" applyFill="1" applyBorder="1" applyAlignment="1">
      <alignment horizontal="center" vertical="center" wrapText="1"/>
    </xf>
    <xf numFmtId="0" fontId="70" fillId="0" borderId="6" xfId="13" applyFont="1" applyBorder="1" applyAlignment="1">
      <alignment horizontal="center" vertical="center" wrapText="1"/>
    </xf>
    <xf numFmtId="0" fontId="70" fillId="2" borderId="7" xfId="13" applyFont="1" applyFill="1" applyBorder="1" applyAlignment="1">
      <alignment horizontal="center" vertical="center" wrapText="1"/>
    </xf>
    <xf numFmtId="0" fontId="22" fillId="2" borderId="0" xfId="13" applyFont="1" applyFill="1" applyAlignment="1">
      <alignment vertical="center" wrapText="1"/>
    </xf>
    <xf numFmtId="198" fontId="22" fillId="2" borderId="0" xfId="13" applyNumberFormat="1" applyFont="1" applyFill="1" applyAlignment="1">
      <alignment horizontal="center" vertical="center" wrapText="1"/>
    </xf>
    <xf numFmtId="199" fontId="22" fillId="2" borderId="0" xfId="13" applyNumberFormat="1" applyFont="1" applyFill="1" applyAlignment="1">
      <alignment horizontal="center" vertical="center" wrapText="1"/>
    </xf>
    <xf numFmtId="0" fontId="22" fillId="0" borderId="0" xfId="62" applyFont="1"/>
    <xf numFmtId="201" fontId="22" fillId="0" borderId="0" xfId="62" applyNumberFormat="1" applyFont="1"/>
    <xf numFmtId="199" fontId="15" fillId="0" borderId="0" xfId="13" applyNumberFormat="1" applyFont="1" applyAlignment="1">
      <alignment horizontal="center" vertical="center" wrapText="1"/>
    </xf>
    <xf numFmtId="0" fontId="14" fillId="0" borderId="0" xfId="80" applyFont="1" applyAlignment="1">
      <alignment horizontal="left" vertical="top"/>
    </xf>
    <xf numFmtId="0" fontId="15" fillId="0" borderId="0" xfId="80" applyFont="1" applyAlignment="1">
      <alignment vertical="center"/>
    </xf>
    <xf numFmtId="0" fontId="14" fillId="3" borderId="0" xfId="13" applyFont="1" applyFill="1" applyAlignment="1">
      <alignment horizontal="center" vertical="center"/>
    </xf>
    <xf numFmtId="166" fontId="15" fillId="3" borderId="0" xfId="13" applyNumberFormat="1" applyFont="1" applyFill="1" applyAlignment="1">
      <alignment vertical="center" wrapText="1"/>
    </xf>
    <xf numFmtId="0" fontId="14" fillId="3" borderId="0" xfId="13" applyFont="1" applyFill="1" applyAlignment="1">
      <alignment vertical="center" wrapText="1"/>
    </xf>
    <xf numFmtId="0" fontId="13" fillId="15" borderId="0" xfId="13" applyFont="1" applyFill="1" applyAlignment="1">
      <alignment vertical="center" wrapText="1"/>
    </xf>
    <xf numFmtId="0" fontId="14" fillId="3" borderId="0" xfId="13" applyFont="1" applyFill="1" applyAlignment="1">
      <alignment horizontal="center" vertical="center" wrapText="1"/>
    </xf>
    <xf numFmtId="2" fontId="14" fillId="3" borderId="0" xfId="13" applyNumberFormat="1" applyFont="1" applyFill="1" applyAlignment="1">
      <alignment horizontal="center" vertical="center" wrapText="1"/>
    </xf>
    <xf numFmtId="0" fontId="14" fillId="0" borderId="0" xfId="13" applyFont="1" applyAlignment="1">
      <alignment vertical="center" wrapText="1"/>
    </xf>
    <xf numFmtId="0" fontId="15" fillId="15" borderId="0" xfId="13" applyFont="1" applyFill="1" applyAlignment="1">
      <alignment vertical="center" wrapText="1"/>
    </xf>
    <xf numFmtId="198" fontId="13" fillId="15" borderId="0" xfId="13" applyNumberFormat="1" applyFont="1" applyFill="1" applyAlignment="1">
      <alignment horizontal="center" vertical="top" wrapText="1"/>
    </xf>
    <xf numFmtId="198" fontId="14" fillId="3" borderId="0" xfId="13" applyNumberFormat="1" applyFont="1" applyFill="1" applyAlignment="1">
      <alignment horizontal="center" vertical="top" wrapText="1"/>
    </xf>
    <xf numFmtId="0" fontId="13" fillId="15" borderId="0" xfId="13" applyFont="1" applyFill="1" applyAlignment="1">
      <alignment vertical="top" wrapText="1"/>
    </xf>
    <xf numFmtId="199" fontId="14" fillId="3" borderId="0" xfId="13" applyNumberFormat="1" applyFont="1" applyFill="1" applyAlignment="1">
      <alignment horizontal="center" vertical="top" wrapText="1"/>
    </xf>
    <xf numFmtId="174" fontId="102" fillId="0" borderId="0" xfId="51" applyNumberFormat="1" applyFont="1" applyFill="1" applyAlignment="1">
      <alignment vertical="center" wrapText="1"/>
    </xf>
    <xf numFmtId="198" fontId="15" fillId="3" borderId="0" xfId="13" applyNumberFormat="1" applyFont="1" applyFill="1" applyAlignment="1">
      <alignment horizontal="center" vertical="center" wrapText="1"/>
    </xf>
    <xf numFmtId="0" fontId="15" fillId="3" borderId="94" xfId="13" applyFont="1" applyFill="1" applyBorder="1" applyAlignment="1">
      <alignment vertical="center" wrapText="1"/>
    </xf>
    <xf numFmtId="0" fontId="15" fillId="3" borderId="95" xfId="13" applyFont="1" applyFill="1" applyBorder="1" applyAlignment="1">
      <alignment vertical="center" wrapText="1"/>
    </xf>
    <xf numFmtId="0" fontId="15" fillId="3" borderId="13" xfId="13" applyFont="1" applyFill="1" applyBorder="1" applyAlignment="1">
      <alignment vertical="center" wrapText="1"/>
    </xf>
    <xf numFmtId="199" fontId="15" fillId="3" borderId="0" xfId="13" applyNumberFormat="1" applyFont="1" applyFill="1" applyAlignment="1">
      <alignment horizontal="center" vertical="center" wrapText="1"/>
    </xf>
    <xf numFmtId="198" fontId="15" fillId="0" borderId="0" xfId="13" applyNumberFormat="1" applyFont="1" applyAlignment="1">
      <alignment vertical="center" wrapText="1"/>
    </xf>
    <xf numFmtId="0" fontId="15" fillId="3" borderId="62" xfId="13" applyFont="1" applyFill="1" applyBorder="1" applyAlignment="1">
      <alignment vertical="center" wrapText="1"/>
    </xf>
    <xf numFmtId="0" fontId="15" fillId="3" borderId="5" xfId="13" applyFont="1" applyFill="1" applyBorder="1" applyAlignment="1">
      <alignment vertical="center" wrapText="1"/>
    </xf>
    <xf numFmtId="215" fontId="15" fillId="3" borderId="0" xfId="51" applyNumberFormat="1" applyFont="1" applyFill="1" applyBorder="1" applyAlignment="1">
      <alignment vertical="center" wrapText="1"/>
    </xf>
    <xf numFmtId="216" fontId="15" fillId="0" borderId="0" xfId="13" applyNumberFormat="1" applyFont="1" applyAlignment="1">
      <alignment vertical="center" wrapText="1"/>
    </xf>
    <xf numFmtId="0" fontId="15" fillId="3" borderId="5" xfId="13" applyFont="1" applyFill="1" applyBorder="1" applyAlignment="1">
      <alignment horizontal="center" vertical="center" wrapText="1"/>
    </xf>
    <xf numFmtId="0" fontId="15" fillId="3" borderId="0" xfId="13" applyFont="1" applyFill="1" applyAlignment="1">
      <alignment horizontal="center" vertical="center" wrapText="1"/>
    </xf>
    <xf numFmtId="0" fontId="15" fillId="3" borderId="62" xfId="13" applyFont="1" applyFill="1" applyBorder="1" applyAlignment="1">
      <alignment horizontal="center" vertical="center" wrapText="1"/>
    </xf>
    <xf numFmtId="198" fontId="15" fillId="3" borderId="5" xfId="13" applyNumberFormat="1" applyFont="1" applyFill="1" applyBorder="1" applyAlignment="1">
      <alignment horizontal="center" vertical="center" wrapText="1"/>
    </xf>
    <xf numFmtId="199" fontId="15" fillId="3" borderId="5" xfId="13" applyNumberFormat="1" applyFont="1" applyFill="1" applyBorder="1" applyAlignment="1">
      <alignment horizontal="center" vertical="center" wrapText="1"/>
    </xf>
    <xf numFmtId="199" fontId="15" fillId="3" borderId="62" xfId="13" applyNumberFormat="1" applyFont="1" applyFill="1" applyBorder="1" applyAlignment="1">
      <alignment horizontal="center" vertical="center" wrapText="1"/>
    </xf>
    <xf numFmtId="198" fontId="15" fillId="6" borderId="0" xfId="13" applyNumberFormat="1" applyFont="1" applyFill="1" applyAlignment="1">
      <alignment horizontal="center" vertical="center"/>
    </xf>
    <xf numFmtId="198" fontId="15" fillId="35" borderId="0" xfId="13" applyNumberFormat="1" applyFont="1" applyFill="1" applyAlignment="1">
      <alignment horizontal="center" vertical="center"/>
    </xf>
    <xf numFmtId="0" fontId="15" fillId="6" borderId="0" xfId="13" applyFont="1" applyFill="1" applyAlignment="1">
      <alignment horizontal="center"/>
    </xf>
    <xf numFmtId="198" fontId="15" fillId="6" borderId="0" xfId="13" applyNumberFormat="1" applyFont="1" applyFill="1" applyAlignment="1">
      <alignment horizontal="center" vertical="top"/>
    </xf>
    <xf numFmtId="0" fontId="15" fillId="3" borderId="0" xfId="13" applyFont="1" applyFill="1" applyAlignment="1">
      <alignment horizontal="center" wrapText="1"/>
    </xf>
    <xf numFmtId="0" fontId="15" fillId="3" borderId="8" xfId="13" applyFont="1" applyFill="1" applyBorder="1" applyAlignment="1">
      <alignment vertical="center" wrapText="1"/>
    </xf>
    <xf numFmtId="173" fontId="15" fillId="3" borderId="6" xfId="51" applyFont="1" applyFill="1" applyBorder="1" applyAlignment="1">
      <alignment vertical="center" wrapText="1"/>
    </xf>
    <xf numFmtId="0" fontId="15" fillId="3" borderId="7" xfId="13" applyFont="1" applyFill="1" applyBorder="1" applyAlignment="1">
      <alignment vertical="center" wrapText="1"/>
    </xf>
    <xf numFmtId="199" fontId="20" fillId="6" borderId="0" xfId="62" applyNumberFormat="1" applyFont="1" applyFill="1" applyAlignment="1">
      <alignment horizontal="center" vertical="top" wrapText="1"/>
    </xf>
    <xf numFmtId="173" fontId="15" fillId="3" borderId="0" xfId="51" applyFont="1" applyFill="1" applyBorder="1" applyAlignment="1">
      <alignment vertical="center" wrapText="1"/>
    </xf>
    <xf numFmtId="0" fontId="15" fillId="3" borderId="6" xfId="13" applyFont="1" applyFill="1" applyBorder="1" applyAlignment="1">
      <alignment vertical="center" wrapText="1"/>
    </xf>
    <xf numFmtId="0" fontId="22" fillId="3" borderId="111" xfId="13" applyFont="1" applyFill="1" applyBorder="1" applyAlignment="1">
      <alignment vertical="center" wrapText="1"/>
    </xf>
    <xf numFmtId="199" fontId="22" fillId="3" borderId="111" xfId="13" applyNumberFormat="1" applyFont="1" applyFill="1" applyBorder="1" applyAlignment="1">
      <alignment horizontal="center" vertical="center" wrapText="1"/>
    </xf>
    <xf numFmtId="0" fontId="22" fillId="3" borderId="112" xfId="13" applyFont="1" applyFill="1" applyBorder="1" applyAlignment="1">
      <alignment vertical="center" wrapText="1"/>
    </xf>
    <xf numFmtId="0" fontId="22" fillId="3" borderId="113" xfId="13" applyFont="1" applyFill="1" applyBorder="1" applyAlignment="1">
      <alignment vertical="center" wrapText="1"/>
    </xf>
    <xf numFmtId="199" fontId="22" fillId="3" borderId="0" xfId="13" applyNumberFormat="1" applyFont="1" applyFill="1" applyAlignment="1">
      <alignment horizontal="center" vertical="center" wrapText="1"/>
    </xf>
    <xf numFmtId="0" fontId="17" fillId="22" borderId="62" xfId="13" applyFont="1" applyFill="1" applyBorder="1" applyAlignment="1">
      <alignment vertical="center" wrapText="1"/>
    </xf>
    <xf numFmtId="0" fontId="17" fillId="22" borderId="0" xfId="13" applyFont="1" applyFill="1" applyAlignment="1">
      <alignment vertical="center" wrapText="1"/>
    </xf>
    <xf numFmtId="0" fontId="17" fillId="22" borderId="5" xfId="13" applyFont="1" applyFill="1" applyBorder="1" applyAlignment="1">
      <alignment vertical="center" wrapText="1"/>
    </xf>
    <xf numFmtId="198" fontId="15" fillId="6" borderId="0" xfId="13" applyNumberFormat="1" applyFont="1" applyFill="1" applyAlignment="1">
      <alignment horizontal="center" vertical="center" wrapText="1"/>
    </xf>
    <xf numFmtId="198" fontId="22" fillId="0" borderId="0" xfId="13" applyNumberFormat="1" applyFont="1" applyAlignment="1">
      <alignment horizontal="center" vertical="center" wrapText="1"/>
    </xf>
    <xf numFmtId="199" fontId="22" fillId="0" borderId="0" xfId="13" applyNumberFormat="1" applyFont="1" applyAlignment="1">
      <alignment horizontal="center" vertical="center" wrapText="1"/>
    </xf>
    <xf numFmtId="0" fontId="70" fillId="0" borderId="0" xfId="13" applyFont="1" applyAlignment="1">
      <alignment vertical="center" wrapText="1"/>
    </xf>
    <xf numFmtId="0" fontId="20" fillId="0" borderId="0" xfId="80" applyFont="1"/>
    <xf numFmtId="2" fontId="15" fillId="0" borderId="0" xfId="13" applyNumberFormat="1" applyFont="1"/>
    <xf numFmtId="0" fontId="24" fillId="16" borderId="0" xfId="81" applyFont="1" applyFill="1" applyAlignment="1">
      <alignment horizontal="center" vertical="center"/>
    </xf>
    <xf numFmtId="165" fontId="24" fillId="16" borderId="0" xfId="81" applyNumberFormat="1" applyFont="1" applyFill="1" applyAlignment="1">
      <alignment horizontal="center" vertical="center"/>
    </xf>
    <xf numFmtId="0" fontId="25" fillId="36" borderId="0" xfId="81" applyFont="1" applyFill="1" applyAlignment="1">
      <alignment horizontal="left" vertical="center"/>
    </xf>
    <xf numFmtId="207" fontId="25" fillId="36" borderId="0" xfId="81" applyNumberFormat="1" applyFont="1" applyFill="1" applyAlignment="1">
      <alignment horizontal="right" vertical="center"/>
    </xf>
    <xf numFmtId="209" fontId="25" fillId="36" borderId="0" xfId="81" applyNumberFormat="1" applyFont="1" applyFill="1" applyAlignment="1">
      <alignment horizontal="center" vertical="center"/>
    </xf>
    <xf numFmtId="0" fontId="113" fillId="0" borderId="0" xfId="80" applyFont="1" applyAlignment="1">
      <alignment horizontal="center"/>
    </xf>
    <xf numFmtId="167" fontId="23" fillId="2" borderId="0" xfId="80" applyNumberFormat="1" applyFont="1" applyFill="1" applyAlignment="1">
      <alignment horizontal="left" indent="1"/>
    </xf>
    <xf numFmtId="207" fontId="23" fillId="2" borderId="0" xfId="80" applyNumberFormat="1" applyFont="1" applyFill="1" applyAlignment="1">
      <alignment horizontal="right"/>
    </xf>
    <xf numFmtId="209" fontId="23" fillId="2" borderId="0" xfId="80" applyNumberFormat="1" applyFont="1" applyFill="1" applyAlignment="1">
      <alignment horizontal="center"/>
    </xf>
    <xf numFmtId="176" fontId="114" fillId="0" borderId="0" xfId="51" applyNumberFormat="1" applyFont="1"/>
    <xf numFmtId="0" fontId="15" fillId="0" borderId="0" xfId="80" applyFont="1" applyAlignment="1">
      <alignment horizontal="left" indent="2"/>
    </xf>
    <xf numFmtId="207" fontId="15" fillId="0" borderId="0" xfId="80" applyNumberFormat="1" applyFont="1" applyAlignment="1">
      <alignment horizontal="right"/>
    </xf>
    <xf numFmtId="209" fontId="15" fillId="0" borderId="0" xfId="80" applyNumberFormat="1" applyFont="1" applyAlignment="1">
      <alignment horizontal="center"/>
    </xf>
    <xf numFmtId="0" fontId="13" fillId="16" borderId="6" xfId="81" applyFont="1" applyFill="1" applyBorder="1" applyAlignment="1">
      <alignment horizontal="left" vertical="center"/>
    </xf>
    <xf numFmtId="207" fontId="13" fillId="16" borderId="6" xfId="81" applyNumberFormat="1" applyFont="1" applyFill="1" applyBorder="1" applyAlignment="1">
      <alignment horizontal="right" vertical="center"/>
    </xf>
    <xf numFmtId="209" fontId="13" fillId="16" borderId="6" xfId="81" applyNumberFormat="1" applyFont="1" applyFill="1" applyBorder="1" applyAlignment="1">
      <alignment horizontal="center" vertical="center"/>
    </xf>
    <xf numFmtId="0" fontId="13" fillId="16" borderId="0" xfId="81" applyFont="1" applyFill="1" applyAlignment="1">
      <alignment horizontal="left" vertical="center"/>
    </xf>
    <xf numFmtId="207" fontId="13" fillId="16" borderId="0" xfId="81" applyNumberFormat="1" applyFont="1" applyFill="1" applyAlignment="1">
      <alignment horizontal="right" vertical="center"/>
    </xf>
    <xf numFmtId="209" fontId="13" fillId="16" borderId="0" xfId="81" applyNumberFormat="1" applyFont="1" applyFill="1" applyAlignment="1">
      <alignment horizontal="center" vertical="center"/>
    </xf>
    <xf numFmtId="0" fontId="15" fillId="0" borderId="0" xfId="80" applyFont="1"/>
    <xf numFmtId="207" fontId="42" fillId="2" borderId="0" xfId="80" applyNumberFormat="1" applyFont="1" applyFill="1"/>
    <xf numFmtId="0" fontId="42" fillId="2" borderId="0" xfId="80" applyFont="1" applyFill="1"/>
    <xf numFmtId="0" fontId="42" fillId="0" borderId="0" xfId="80" applyFont="1"/>
    <xf numFmtId="0" fontId="13" fillId="16" borderId="0" xfId="46" applyFont="1" applyFill="1" applyAlignment="1">
      <alignment horizontal="center" vertical="center" wrapText="1"/>
    </xf>
    <xf numFmtId="0" fontId="13" fillId="16" borderId="89" xfId="46" applyFont="1" applyFill="1" applyBorder="1" applyAlignment="1">
      <alignment horizontal="center" vertical="center" wrapText="1"/>
    </xf>
    <xf numFmtId="0" fontId="13" fillId="16" borderId="0" xfId="46" quotePrefix="1" applyFont="1" applyFill="1" applyAlignment="1">
      <alignment horizontal="center" vertical="center" wrapText="1"/>
    </xf>
    <xf numFmtId="0" fontId="15" fillId="0" borderId="0" xfId="46" applyFont="1" applyAlignment="1">
      <alignment vertical="center"/>
    </xf>
    <xf numFmtId="0" fontId="15" fillId="0" borderId="89" xfId="46" applyFont="1" applyBorder="1" applyAlignment="1">
      <alignment vertical="center"/>
    </xf>
    <xf numFmtId="0" fontId="15" fillId="0" borderId="0" xfId="46" applyFont="1" applyAlignment="1">
      <alignment horizontal="left" vertical="center"/>
    </xf>
    <xf numFmtId="175" fontId="15" fillId="0" borderId="0" xfId="47" applyNumberFormat="1" applyFont="1" applyFill="1" applyBorder="1" applyAlignment="1">
      <alignment vertical="center"/>
    </xf>
    <xf numFmtId="208" fontId="15" fillId="0" borderId="0" xfId="51" applyNumberFormat="1" applyFont="1" applyFill="1" applyBorder="1" applyAlignment="1">
      <alignment vertical="center"/>
    </xf>
    <xf numFmtId="208" fontId="15" fillId="0" borderId="89" xfId="51" applyNumberFormat="1" applyFont="1" applyFill="1" applyBorder="1" applyAlignment="1">
      <alignment vertical="center"/>
    </xf>
    <xf numFmtId="217" fontId="15" fillId="0" borderId="0" xfId="47" applyNumberFormat="1" applyFont="1" applyFill="1" applyBorder="1" applyAlignment="1">
      <alignment vertical="center"/>
    </xf>
    <xf numFmtId="217" fontId="15" fillId="0" borderId="89" xfId="47" applyNumberFormat="1" applyFont="1" applyFill="1" applyBorder="1" applyAlignment="1">
      <alignment vertical="center"/>
    </xf>
    <xf numFmtId="0" fontId="13" fillId="15" borderId="0" xfId="46" applyFont="1" applyFill="1" applyAlignment="1">
      <alignment horizontal="left" vertical="center"/>
    </xf>
    <xf numFmtId="175" fontId="13" fillId="15" borderId="0" xfId="47" applyNumberFormat="1" applyFont="1" applyFill="1" applyBorder="1" applyAlignment="1">
      <alignment vertical="center"/>
    </xf>
    <xf numFmtId="0" fontId="22" fillId="2" borderId="0" xfId="46" applyFont="1" applyFill="1"/>
    <xf numFmtId="0" fontId="14" fillId="0" borderId="0" xfId="46" applyFont="1"/>
    <xf numFmtId="0" fontId="15" fillId="0" borderId="0" xfId="46" applyFont="1"/>
    <xf numFmtId="0" fontId="13" fillId="16" borderId="0" xfId="46" applyFont="1" applyFill="1" applyAlignment="1">
      <alignment horizontal="center" vertical="top" wrapText="1"/>
    </xf>
    <xf numFmtId="0" fontId="13" fillId="16" borderId="5" xfId="46" applyFont="1" applyFill="1" applyBorder="1" applyAlignment="1">
      <alignment horizontal="center" vertical="top" wrapText="1"/>
    </xf>
    <xf numFmtId="0" fontId="13" fillId="16" borderId="5" xfId="46" quotePrefix="1" applyFont="1" applyFill="1" applyBorder="1" applyAlignment="1">
      <alignment horizontal="center" vertical="center" wrapText="1"/>
    </xf>
    <xf numFmtId="0" fontId="15" fillId="0" borderId="5" xfId="46" applyFont="1" applyBorder="1"/>
    <xf numFmtId="0" fontId="15" fillId="0" borderId="0" xfId="46" applyFont="1" applyAlignment="1">
      <alignment horizontal="left" indent="1"/>
    </xf>
    <xf numFmtId="175" fontId="15" fillId="0" borderId="0" xfId="47" applyNumberFormat="1" applyFont="1" applyFill="1" applyBorder="1"/>
    <xf numFmtId="175" fontId="15" fillId="0" borderId="5" xfId="47" applyNumberFormat="1" applyFont="1" applyFill="1" applyBorder="1"/>
    <xf numFmtId="173" fontId="15" fillId="0" borderId="5" xfId="51" applyFont="1" applyFill="1" applyBorder="1"/>
    <xf numFmtId="208" fontId="13" fillId="15" borderId="0" xfId="51" applyNumberFormat="1" applyFont="1" applyFill="1" applyBorder="1" applyAlignment="1">
      <alignment vertical="center"/>
    </xf>
    <xf numFmtId="208" fontId="13" fillId="15" borderId="5" xfId="51" applyNumberFormat="1" applyFont="1" applyFill="1" applyBorder="1" applyAlignment="1">
      <alignment vertical="center"/>
    </xf>
    <xf numFmtId="0" fontId="15" fillId="0" borderId="0" xfId="46" applyFont="1" applyAlignment="1">
      <alignment horizontal="left" vertical="center" indent="1"/>
    </xf>
    <xf numFmtId="176" fontId="13" fillId="15" borderId="0" xfId="51" applyNumberFormat="1" applyFont="1" applyFill="1" applyBorder="1" applyAlignment="1">
      <alignment vertical="center"/>
    </xf>
    <xf numFmtId="173" fontId="13" fillId="15" borderId="0" xfId="51" applyFont="1" applyFill="1" applyBorder="1" applyAlignment="1">
      <alignment vertical="center"/>
    </xf>
    <xf numFmtId="0" fontId="22" fillId="0" borderId="0" xfId="13" applyFont="1"/>
    <xf numFmtId="174" fontId="13" fillId="16" borderId="62" xfId="51" applyNumberFormat="1" applyFont="1" applyFill="1" applyBorder="1" applyAlignment="1">
      <alignment horizontal="center" vertical="top" wrapText="1"/>
    </xf>
    <xf numFmtId="174" fontId="13" fillId="16" borderId="0" xfId="51" applyNumberFormat="1" applyFont="1" applyFill="1" applyBorder="1" applyAlignment="1">
      <alignment horizontal="center" vertical="center" wrapText="1"/>
    </xf>
    <xf numFmtId="174" fontId="13" fillId="16" borderId="5" xfId="51" applyNumberFormat="1" applyFont="1" applyFill="1" applyBorder="1" applyAlignment="1">
      <alignment horizontal="center" vertical="center" wrapText="1"/>
    </xf>
    <xf numFmtId="0" fontId="13" fillId="16" borderId="0" xfId="13" applyFont="1" applyFill="1" applyAlignment="1">
      <alignment vertical="center" wrapText="1"/>
    </xf>
    <xf numFmtId="174" fontId="13" fillId="16" borderId="0" xfId="51" applyNumberFormat="1" applyFont="1" applyFill="1" applyBorder="1" applyAlignment="1">
      <alignment horizontal="center"/>
    </xf>
    <xf numFmtId="174" fontId="13" fillId="16" borderId="5" xfId="51" quotePrefix="1" applyNumberFormat="1" applyFont="1" applyFill="1" applyBorder="1" applyAlignment="1">
      <alignment horizontal="center" wrapText="1"/>
    </xf>
    <xf numFmtId="174" fontId="13" fillId="16" borderId="62" xfId="51" applyNumberFormat="1" applyFont="1" applyFill="1" applyBorder="1" applyAlignment="1">
      <alignment horizontal="center"/>
    </xf>
    <xf numFmtId="0" fontId="3" fillId="0" borderId="0" xfId="13" applyFont="1" applyAlignment="1">
      <alignment horizontal="center" vertical="center" wrapText="1"/>
    </xf>
    <xf numFmtId="0" fontId="3" fillId="0" borderId="5" xfId="13" applyFont="1" applyBorder="1" applyAlignment="1">
      <alignment horizontal="center" vertical="center" wrapText="1"/>
    </xf>
    <xf numFmtId="0" fontId="3" fillId="0" borderId="62" xfId="13" applyFont="1" applyBorder="1" applyAlignment="1">
      <alignment horizontal="center" vertical="center" wrapText="1"/>
    </xf>
    <xf numFmtId="0" fontId="15" fillId="0" borderId="0" xfId="13" applyFont="1" applyAlignment="1">
      <alignment horizontal="left" vertical="center" indent="1"/>
    </xf>
    <xf numFmtId="37" fontId="15" fillId="0" borderId="0" xfId="51" applyNumberFormat="1" applyFont="1" applyFill="1" applyBorder="1" applyAlignment="1">
      <alignment vertical="center"/>
    </xf>
    <xf numFmtId="176" fontId="15" fillId="0" borderId="0" xfId="51" applyNumberFormat="1" applyFont="1" applyFill="1" applyBorder="1" applyAlignment="1">
      <alignment horizontal="right" vertical="center"/>
    </xf>
    <xf numFmtId="176" fontId="15" fillId="0" borderId="5" xfId="51" applyNumberFormat="1" applyFont="1" applyFill="1" applyBorder="1" applyAlignment="1">
      <alignment vertical="center"/>
    </xf>
    <xf numFmtId="176" fontId="15" fillId="0" borderId="62" xfId="51" applyNumberFormat="1" applyFont="1" applyFill="1" applyBorder="1" applyAlignment="1">
      <alignment vertical="center"/>
    </xf>
    <xf numFmtId="208" fontId="15" fillId="0" borderId="5" xfId="51" applyNumberFormat="1" applyFont="1" applyFill="1" applyBorder="1" applyAlignment="1">
      <alignment vertical="center"/>
    </xf>
    <xf numFmtId="0" fontId="3" fillId="0" borderId="0" xfId="13" applyFont="1"/>
    <xf numFmtId="37" fontId="3" fillId="0" borderId="0" xfId="51" applyNumberFormat="1" applyFont="1" applyFill="1" applyBorder="1" applyAlignment="1"/>
    <xf numFmtId="37" fontId="3" fillId="0" borderId="0" xfId="13" applyNumberFormat="1" applyFont="1"/>
    <xf numFmtId="37" fontId="3" fillId="0" borderId="5" xfId="13" applyNumberFormat="1" applyFont="1" applyBorder="1"/>
    <xf numFmtId="176" fontId="3" fillId="0" borderId="62" xfId="51" applyNumberFormat="1" applyFont="1" applyFill="1" applyBorder="1"/>
    <xf numFmtId="176" fontId="13" fillId="15" borderId="0" xfId="51" applyNumberFormat="1" applyFont="1" applyFill="1" applyBorder="1" applyAlignment="1">
      <alignment horizontal="left" vertical="center"/>
    </xf>
    <xf numFmtId="37" fontId="13" fillId="15" borderId="0" xfId="51" applyNumberFormat="1" applyFont="1" applyFill="1" applyBorder="1" applyAlignment="1">
      <alignment vertical="center"/>
    </xf>
    <xf numFmtId="176" fontId="13" fillId="15" borderId="62" xfId="51" applyNumberFormat="1" applyFont="1" applyFill="1" applyBorder="1" applyAlignment="1">
      <alignment vertical="center"/>
    </xf>
    <xf numFmtId="208" fontId="15" fillId="2" borderId="0" xfId="51" applyNumberFormat="1" applyFont="1" applyFill="1" applyBorder="1" applyAlignment="1">
      <alignment vertical="center"/>
    </xf>
    <xf numFmtId="0" fontId="14" fillId="6" borderId="0" xfId="46" applyFont="1" applyFill="1" applyAlignment="1">
      <alignment vertical="center"/>
    </xf>
    <xf numFmtId="175" fontId="14" fillId="6" borderId="0" xfId="47" applyNumberFormat="1" applyFont="1" applyFill="1" applyBorder="1" applyAlignment="1">
      <alignment vertical="center"/>
    </xf>
    <xf numFmtId="208" fontId="14" fillId="6" borderId="0" xfId="51" applyNumberFormat="1" applyFont="1" applyFill="1" applyBorder="1" applyAlignment="1">
      <alignment vertical="center"/>
    </xf>
    <xf numFmtId="0" fontId="13" fillId="16" borderId="0" xfId="13" applyFont="1" applyFill="1" applyAlignment="1">
      <alignment horizontal="center" vertical="center" wrapText="1"/>
    </xf>
    <xf numFmtId="165" fontId="15" fillId="0" borderId="0" xfId="49" applyNumberFormat="1" applyFont="1" applyFill="1"/>
    <xf numFmtId="170" fontId="15" fillId="0" borderId="0" xfId="63" applyNumberFormat="1" applyFont="1" applyFill="1" applyProtection="1"/>
    <xf numFmtId="0" fontId="15" fillId="0" borderId="0" xfId="13" applyFont="1" applyAlignment="1">
      <alignment horizontal="left" vertical="center" wrapText="1" indent="1"/>
    </xf>
    <xf numFmtId="165" fontId="15" fillId="0" borderId="0" xfId="49" applyNumberFormat="1" applyFont="1" applyFill="1" applyAlignment="1">
      <alignment horizontal="right" vertical="center"/>
    </xf>
    <xf numFmtId="168" fontId="15" fillId="0" borderId="0" xfId="49" applyNumberFormat="1" applyFont="1" applyFill="1" applyAlignment="1">
      <alignment vertical="center"/>
    </xf>
    <xf numFmtId="0" fontId="14" fillId="6" borderId="0" xfId="13" applyFont="1" applyFill="1" applyAlignment="1">
      <alignment horizontal="left" vertical="center" wrapText="1"/>
    </xf>
    <xf numFmtId="208" fontId="14" fillId="6" borderId="0" xfId="51" applyNumberFormat="1" applyFont="1" applyFill="1" applyBorder="1" applyAlignment="1">
      <alignment horizontal="right" vertical="center"/>
    </xf>
    <xf numFmtId="190" fontId="14" fillId="6" borderId="0" xfId="51" applyNumberFormat="1" applyFont="1" applyFill="1" applyBorder="1" applyAlignment="1">
      <alignment vertical="center"/>
    </xf>
    <xf numFmtId="0" fontId="13" fillId="15" borderId="0" xfId="13" applyFont="1" applyFill="1" applyAlignment="1">
      <alignment horizontal="left" vertical="center"/>
    </xf>
    <xf numFmtId="168" fontId="13" fillId="15" borderId="0" xfId="49" applyNumberFormat="1" applyFont="1" applyFill="1" applyAlignment="1">
      <alignment vertical="center"/>
    </xf>
    <xf numFmtId="174" fontId="15" fillId="2" borderId="0" xfId="51" quotePrefix="1" applyNumberFormat="1" applyFont="1" applyFill="1" applyBorder="1"/>
    <xf numFmtId="0" fontId="74" fillId="0" borderId="0" xfId="13" applyFont="1" applyAlignment="1">
      <alignment vertical="top"/>
    </xf>
    <xf numFmtId="0" fontId="15" fillId="2" borderId="0" xfId="132" applyFont="1" applyFill="1"/>
    <xf numFmtId="0" fontId="15" fillId="2" borderId="0" xfId="46" applyFont="1" applyFill="1"/>
    <xf numFmtId="0" fontId="2" fillId="0" borderId="0" xfId="33"/>
    <xf numFmtId="173" fontId="14" fillId="0" borderId="0" xfId="51" applyFont="1" applyAlignment="1">
      <alignment horizontal="left" indent="5"/>
    </xf>
    <xf numFmtId="0" fontId="15" fillId="2" borderId="0" xfId="62" applyFont="1" applyFill="1" applyAlignment="1">
      <alignment horizontal="left" vertical="center" wrapText="1"/>
    </xf>
    <xf numFmtId="0" fontId="15" fillId="3" borderId="0" xfId="62" applyFont="1" applyFill="1" applyAlignment="1">
      <alignment horizontal="left" vertical="center" wrapText="1"/>
    </xf>
    <xf numFmtId="0" fontId="15" fillId="3" borderId="0" xfId="62" applyFont="1" applyFill="1" applyAlignment="1">
      <alignment horizontal="justify" vertical="center" wrapText="1"/>
    </xf>
    <xf numFmtId="1" fontId="15" fillId="3" borderId="0" xfId="62" applyNumberFormat="1" applyFont="1" applyFill="1" applyAlignment="1">
      <alignment horizontal="right" vertical="center" wrapText="1"/>
    </xf>
    <xf numFmtId="174" fontId="14" fillId="2" borderId="0" xfId="51" applyNumberFormat="1" applyFont="1" applyFill="1"/>
    <xf numFmtId="3" fontId="15" fillId="6" borderId="0" xfId="55" applyNumberFormat="1" applyFont="1" applyFill="1" applyBorder="1" applyAlignment="1">
      <alignment horizontal="left" vertical="center" wrapText="1"/>
    </xf>
    <xf numFmtId="3" fontId="15" fillId="6" borderId="0" xfId="55" applyNumberFormat="1" applyFont="1" applyFill="1" applyBorder="1" applyAlignment="1">
      <alignment vertical="center" wrapText="1"/>
    </xf>
    <xf numFmtId="1" fontId="15" fillId="6" borderId="0" xfId="62" applyNumberFormat="1" applyFont="1" applyFill="1" applyAlignment="1">
      <alignment horizontal="right" vertical="center" wrapText="1"/>
    </xf>
    <xf numFmtId="10" fontId="14" fillId="0" borderId="0" xfId="56" applyNumberFormat="1" applyFont="1" applyFill="1"/>
    <xf numFmtId="174" fontId="14" fillId="0" borderId="0" xfId="51" applyNumberFormat="1" applyFont="1"/>
    <xf numFmtId="3" fontId="15" fillId="0" borderId="0" xfId="55" quotePrefix="1" applyNumberFormat="1" applyFont="1" applyFill="1" applyBorder="1" applyAlignment="1">
      <alignment horizontal="left" vertical="center" wrapText="1" indent="1"/>
    </xf>
    <xf numFmtId="3" fontId="15" fillId="0" borderId="0" xfId="55" applyNumberFormat="1" applyFont="1" applyFill="1" applyBorder="1" applyAlignment="1">
      <alignment horizontal="right" vertical="center" wrapText="1"/>
    </xf>
    <xf numFmtId="0" fontId="15" fillId="3" borderId="0" xfId="62" quotePrefix="1" applyFont="1" applyFill="1" applyAlignment="1">
      <alignment horizontal="left" vertical="center" wrapText="1" indent="1"/>
    </xf>
    <xf numFmtId="3" fontId="15" fillId="3" borderId="0" xfId="62" applyNumberFormat="1" applyFont="1" applyFill="1" applyAlignment="1">
      <alignment horizontal="right" vertical="center" wrapText="1"/>
    </xf>
    <xf numFmtId="3" fontId="15" fillId="6" borderId="0" xfId="55" applyNumberFormat="1" applyFont="1" applyFill="1" applyBorder="1" applyAlignment="1">
      <alignment horizontal="right" vertical="center" wrapText="1"/>
    </xf>
    <xf numFmtId="0" fontId="30" fillId="0" borderId="0" xfId="62" applyFont="1"/>
    <xf numFmtId="0" fontId="15" fillId="2" borderId="0" xfId="62" applyFont="1" applyFill="1" applyAlignment="1">
      <alignment horizontal="justify" vertical="center" wrapText="1"/>
    </xf>
    <xf numFmtId="1" fontId="15" fillId="2" borderId="0" xfId="62" applyNumberFormat="1" applyFont="1" applyFill="1" applyAlignment="1">
      <alignment horizontal="right" vertical="center" wrapText="1"/>
    </xf>
    <xf numFmtId="179" fontId="15" fillId="2" borderId="0" xfId="57" applyFont="1" applyFill="1" applyBorder="1" applyAlignment="1">
      <alignment horizontal="right" vertical="center" wrapText="1"/>
    </xf>
    <xf numFmtId="43" fontId="14" fillId="0" borderId="0" xfId="62" applyNumberFormat="1" applyFont="1"/>
    <xf numFmtId="0" fontId="15" fillId="2" borderId="0" xfId="62" applyFont="1" applyFill="1" applyAlignment="1">
      <alignment vertical="center" wrapText="1"/>
    </xf>
    <xf numFmtId="176" fontId="15" fillId="2" borderId="0" xfId="51" applyNumberFormat="1" applyFont="1" applyFill="1" applyBorder="1" applyAlignment="1">
      <alignment horizontal="right" vertical="center" wrapText="1"/>
    </xf>
    <xf numFmtId="176" fontId="13" fillId="18" borderId="0" xfId="51" applyNumberFormat="1" applyFont="1" applyFill="1" applyBorder="1" applyAlignment="1">
      <alignment horizontal="right" vertical="center" wrapText="1"/>
    </xf>
    <xf numFmtId="0" fontId="70" fillId="2" borderId="0" xfId="62" applyFont="1" applyFill="1"/>
    <xf numFmtId="37" fontId="14" fillId="0" borderId="0" xfId="62" applyNumberFormat="1" applyFont="1"/>
    <xf numFmtId="176" fontId="14" fillId="2" borderId="0" xfId="62" applyNumberFormat="1" applyFont="1" applyFill="1"/>
    <xf numFmtId="176" fontId="14" fillId="2" borderId="0" xfId="51" applyNumberFormat="1" applyFont="1" applyFill="1"/>
    <xf numFmtId="166" fontId="30" fillId="0" borderId="0" xfId="62" applyNumberFormat="1" applyFont="1"/>
    <xf numFmtId="0" fontId="13" fillId="15" borderId="0" xfId="62" applyFont="1" applyFill="1" applyAlignment="1">
      <alignment horizontal="left" vertical="center"/>
    </xf>
    <xf numFmtId="0" fontId="13" fillId="15" borderId="0" xfId="62" applyFont="1" applyFill="1" applyAlignment="1">
      <alignment horizontal="center" vertical="top" wrapText="1"/>
    </xf>
    <xf numFmtId="0" fontId="15" fillId="2" borderId="0" xfId="62" applyFont="1" applyFill="1" applyAlignment="1">
      <alignment horizontal="left" vertical="center"/>
    </xf>
    <xf numFmtId="176" fontId="15" fillId="2" borderId="0" xfId="51" applyNumberFormat="1" applyFont="1" applyFill="1" applyAlignment="1">
      <alignment horizontal="left" vertical="center"/>
    </xf>
    <xf numFmtId="176" fontId="15" fillId="0" borderId="0" xfId="51" applyNumberFormat="1" applyFont="1" applyAlignment="1">
      <alignment vertical="center"/>
    </xf>
    <xf numFmtId="0" fontId="13" fillId="18" borderId="0" xfId="62" applyFont="1" applyFill="1" applyAlignment="1">
      <alignment horizontal="left" vertical="center"/>
    </xf>
    <xf numFmtId="176" fontId="13" fillId="18" borderId="0" xfId="51" applyNumberFormat="1" applyFont="1" applyFill="1" applyAlignment="1">
      <alignment vertical="center"/>
    </xf>
    <xf numFmtId="0" fontId="75" fillId="2" borderId="0" xfId="28" applyFont="1" applyFill="1"/>
    <xf numFmtId="0" fontId="13" fillId="15" borderId="6" xfId="133" applyFont="1" applyFill="1" applyBorder="1" applyAlignment="1">
      <alignment horizontal="center" vertical="top"/>
    </xf>
    <xf numFmtId="0" fontId="13" fillId="15" borderId="6" xfId="133" applyFont="1" applyFill="1" applyBorder="1" applyAlignment="1">
      <alignment horizontal="left" vertical="top" wrapText="1"/>
    </xf>
    <xf numFmtId="0" fontId="13" fillId="15" borderId="8" xfId="133" applyFont="1" applyFill="1" applyBorder="1" applyAlignment="1">
      <alignment horizontal="center" vertical="top" wrapText="1"/>
    </xf>
    <xf numFmtId="0" fontId="14" fillId="37" borderId="0" xfId="122" applyFont="1" applyFill="1" applyAlignment="1">
      <alignment vertical="center"/>
    </xf>
    <xf numFmtId="0" fontId="14" fillId="37" borderId="0" xfId="133" applyFont="1" applyFill="1" applyAlignment="1">
      <alignment horizontal="left" vertical="center"/>
    </xf>
    <xf numFmtId="3" fontId="14" fillId="37" borderId="62" xfId="134" applyNumberFormat="1" applyFont="1" applyFill="1" applyBorder="1" applyAlignment="1">
      <alignment horizontal="right" vertical="center" wrapText="1"/>
    </xf>
    <xf numFmtId="0" fontId="15" fillId="6" borderId="0" xfId="28" applyFont="1" applyFill="1" applyAlignment="1">
      <alignment vertical="center" wrapText="1"/>
    </xf>
    <xf numFmtId="3" fontId="15" fillId="6" borderId="62" xfId="134" applyNumberFormat="1" applyFont="1" applyFill="1" applyBorder="1" applyAlignment="1">
      <alignment horizontal="right" vertical="center" wrapText="1"/>
    </xf>
    <xf numFmtId="0" fontId="15" fillId="2" borderId="0" xfId="28" applyFont="1" applyFill="1" applyAlignment="1">
      <alignment vertical="center" wrapText="1"/>
    </xf>
    <xf numFmtId="3" fontId="15" fillId="4" borderId="85" xfId="62" applyNumberFormat="1" applyFont="1" applyFill="1" applyBorder="1" applyAlignment="1">
      <alignment horizontal="right" vertical="center" wrapText="1"/>
    </xf>
    <xf numFmtId="0" fontId="15" fillId="2" borderId="0" xfId="28" quotePrefix="1" applyFont="1" applyFill="1" applyAlignment="1">
      <alignment vertical="center" wrapText="1"/>
    </xf>
    <xf numFmtId="3" fontId="15" fillId="6" borderId="85" xfId="134" applyNumberFormat="1" applyFont="1" applyFill="1" applyBorder="1" applyAlignment="1">
      <alignment horizontal="right" vertical="center" wrapText="1"/>
    </xf>
    <xf numFmtId="3" fontId="15" fillId="2" borderId="85" xfId="134" applyNumberFormat="1" applyFont="1" applyFill="1" applyBorder="1" applyAlignment="1">
      <alignment horizontal="right" vertical="center" wrapText="1"/>
    </xf>
    <xf numFmtId="3" fontId="15" fillId="2" borderId="62" xfId="134" applyNumberFormat="1" applyFont="1" applyFill="1" applyBorder="1" applyAlignment="1">
      <alignment horizontal="right" vertical="center" wrapText="1"/>
    </xf>
    <xf numFmtId="0" fontId="15" fillId="0" borderId="0" xfId="28" applyFont="1" applyAlignment="1">
      <alignment vertical="center" wrapText="1"/>
    </xf>
    <xf numFmtId="3" fontId="15" fillId="0" borderId="62" xfId="134" applyNumberFormat="1" applyFont="1" applyFill="1" applyBorder="1" applyAlignment="1">
      <alignment horizontal="right" vertical="center" wrapText="1"/>
    </xf>
    <xf numFmtId="3" fontId="15" fillId="6" borderId="62" xfId="134" applyNumberFormat="1" applyFont="1" applyFill="1" applyBorder="1" applyAlignment="1">
      <alignment horizontal="left" vertical="center" wrapText="1"/>
    </xf>
    <xf numFmtId="176" fontId="15" fillId="6" borderId="0" xfId="48" applyNumberFormat="1" applyFont="1" applyFill="1" applyAlignment="1">
      <alignment horizontal="right" vertical="center" wrapText="1"/>
    </xf>
    <xf numFmtId="0" fontId="15" fillId="3" borderId="0" xfId="28" applyFont="1" applyFill="1" applyAlignment="1">
      <alignment vertical="center" wrapText="1"/>
    </xf>
    <xf numFmtId="3" fontId="15" fillId="3" borderId="62" xfId="134" applyNumberFormat="1" applyFont="1" applyFill="1" applyBorder="1" applyAlignment="1">
      <alignment horizontal="right" vertical="center" wrapText="1"/>
    </xf>
    <xf numFmtId="176" fontId="15" fillId="0" borderId="0" xfId="48" applyNumberFormat="1" applyFont="1" applyFill="1" applyAlignment="1">
      <alignment horizontal="right" vertical="center" wrapText="1"/>
    </xf>
    <xf numFmtId="0" fontId="13" fillId="18" borderId="0" xfId="133" applyFont="1" applyFill="1" applyAlignment="1">
      <alignment horizontal="left" vertical="center"/>
    </xf>
    <xf numFmtId="3" fontId="13" fillId="18" borderId="62" xfId="134" applyNumberFormat="1" applyFont="1" applyFill="1" applyBorder="1" applyAlignment="1">
      <alignment horizontal="right" vertical="center" wrapText="1"/>
    </xf>
    <xf numFmtId="0" fontId="22" fillId="3" borderId="0" xfId="62" applyFont="1" applyFill="1"/>
    <xf numFmtId="0" fontId="22" fillId="2" borderId="0" xfId="28" applyFont="1" applyFill="1"/>
    <xf numFmtId="0" fontId="15" fillId="2" borderId="0" xfId="28" applyFont="1" applyFill="1"/>
    <xf numFmtId="0" fontId="15" fillId="2" borderId="0" xfId="28" applyFont="1" applyFill="1" applyAlignment="1">
      <alignment wrapText="1"/>
    </xf>
    <xf numFmtId="0" fontId="15" fillId="2" borderId="0" xfId="28" applyFont="1" applyFill="1" applyAlignment="1">
      <alignment vertical="top" wrapText="1"/>
    </xf>
    <xf numFmtId="3" fontId="15" fillId="2" borderId="62" xfId="134" applyNumberFormat="1" applyFont="1" applyFill="1" applyBorder="1" applyAlignment="1">
      <alignment horizontal="right" vertical="top" wrapText="1"/>
    </xf>
    <xf numFmtId="173" fontId="75" fillId="2" borderId="0" xfId="51" applyFont="1" applyFill="1"/>
    <xf numFmtId="43" fontId="75" fillId="2" borderId="0" xfId="28" applyNumberFormat="1" applyFont="1" applyFill="1"/>
    <xf numFmtId="0" fontId="15" fillId="3" borderId="0" xfId="62" applyFont="1" applyFill="1" applyAlignment="1">
      <alignment horizontal="right"/>
    </xf>
    <xf numFmtId="0" fontId="15" fillId="3" borderId="0" xfId="62" applyFont="1" applyFill="1"/>
    <xf numFmtId="0" fontId="13" fillId="18" borderId="0" xfId="64" applyFont="1" applyFill="1" applyAlignment="1">
      <alignment horizontal="center" vertical="top" wrapText="1"/>
    </xf>
    <xf numFmtId="0" fontId="15" fillId="0" borderId="0" xfId="62" applyFont="1" applyAlignment="1">
      <alignment horizontal="left" vertical="top" wrapText="1"/>
    </xf>
    <xf numFmtId="0" fontId="15" fillId="0" borderId="0" xfId="62" applyFont="1" applyAlignment="1">
      <alignment vertical="top" wrapText="1"/>
    </xf>
    <xf numFmtId="176" fontId="15" fillId="0" borderId="0" xfId="51" applyNumberFormat="1" applyFont="1" applyFill="1" applyAlignment="1">
      <alignment horizontal="right" vertical="top" wrapText="1"/>
    </xf>
    <xf numFmtId="0" fontId="15" fillId="3" borderId="0" xfId="62" applyFont="1" applyFill="1" applyAlignment="1">
      <alignment wrapText="1"/>
    </xf>
    <xf numFmtId="173" fontId="15" fillId="0" borderId="0" xfId="51" applyFont="1" applyFill="1" applyAlignment="1">
      <alignment horizontal="right" vertical="top" wrapText="1"/>
    </xf>
    <xf numFmtId="0" fontId="13" fillId="18" borderId="0" xfId="64" applyFont="1" applyFill="1" applyAlignment="1">
      <alignment horizontal="left" vertical="center"/>
    </xf>
    <xf numFmtId="3" fontId="13" fillId="15" borderId="62" xfId="134" applyNumberFormat="1" applyFont="1" applyFill="1" applyBorder="1" applyAlignment="1">
      <alignment horizontal="right" vertical="center" wrapText="1"/>
    </xf>
    <xf numFmtId="0" fontId="22" fillId="3" borderId="0" xfId="62" applyFont="1" applyFill="1" applyAlignment="1">
      <alignment horizontal="right"/>
    </xf>
    <xf numFmtId="174" fontId="22" fillId="3" borderId="0" xfId="65" applyNumberFormat="1" applyFont="1" applyFill="1" applyAlignment="1">
      <alignment horizontal="right"/>
    </xf>
    <xf numFmtId="174" fontId="15" fillId="3" borderId="0" xfId="65" applyNumberFormat="1" applyFont="1" applyFill="1" applyAlignment="1">
      <alignment horizontal="right"/>
    </xf>
    <xf numFmtId="174" fontId="15" fillId="3" borderId="0" xfId="92" applyNumberFormat="1" applyFont="1" applyFill="1" applyAlignment="1">
      <alignment horizontal="right"/>
    </xf>
    <xf numFmtId="3" fontId="15" fillId="3" borderId="0" xfId="62" applyNumberFormat="1" applyFont="1" applyFill="1" applyAlignment="1">
      <alignment horizontal="right"/>
    </xf>
    <xf numFmtId="168" fontId="14" fillId="38" borderId="0" xfId="7" applyNumberFormat="1" applyFont="1" applyFill="1" applyBorder="1" applyAlignment="1">
      <alignment horizontal="center" wrapText="1"/>
    </xf>
    <xf numFmtId="168" fontId="14" fillId="38" borderId="0" xfId="7" applyNumberFormat="1" applyFont="1" applyFill="1" applyBorder="1" applyAlignment="1"/>
    <xf numFmtId="0" fontId="0" fillId="38" borderId="0" xfId="0" applyFill="1"/>
    <xf numFmtId="0" fontId="24" fillId="39" borderId="0" xfId="0" applyFont="1" applyFill="1" applyAlignment="1">
      <alignment horizontal="center" vertical="center" wrapText="1"/>
    </xf>
    <xf numFmtId="175" fontId="24" fillId="39" borderId="0" xfId="7" applyNumberFormat="1" applyFont="1" applyFill="1" applyAlignment="1">
      <alignment horizontal="center" vertical="center" wrapText="1"/>
    </xf>
    <xf numFmtId="0" fontId="25" fillId="40" borderId="114" xfId="0" applyFont="1" applyFill="1" applyBorder="1" applyAlignment="1">
      <alignment vertical="center" wrapText="1"/>
    </xf>
    <xf numFmtId="3" fontId="25" fillId="40" borderId="115" xfId="0" applyNumberFormat="1" applyFont="1" applyFill="1" applyBorder="1" applyAlignment="1">
      <alignment horizontal="right" vertical="center" wrapText="1"/>
    </xf>
    <xf numFmtId="175" fontId="0" fillId="38" borderId="0" xfId="7" applyNumberFormat="1" applyFont="1" applyFill="1"/>
    <xf numFmtId="0" fontId="23" fillId="41" borderId="0" xfId="0" applyFont="1" applyFill="1" applyAlignment="1">
      <alignment wrapText="1"/>
    </xf>
    <xf numFmtId="175" fontId="23" fillId="41" borderId="0" xfId="7" applyNumberFormat="1" applyFont="1" applyFill="1" applyAlignment="1">
      <alignment wrapText="1"/>
    </xf>
    <xf numFmtId="0" fontId="13" fillId="39" borderId="114" xfId="0" applyFont="1" applyFill="1" applyBorder="1" applyAlignment="1">
      <alignment vertical="center" wrapText="1"/>
    </xf>
    <xf numFmtId="175" fontId="13" fillId="39" borderId="114" xfId="7" applyNumberFormat="1" applyFont="1" applyFill="1" applyBorder="1" applyAlignment="1">
      <alignment vertical="center" wrapText="1"/>
    </xf>
    <xf numFmtId="0" fontId="24" fillId="24" borderId="0" xfId="75" applyFont="1" applyFill="1" applyAlignment="1">
      <alignment horizontal="center" vertical="top"/>
    </xf>
    <xf numFmtId="0" fontId="16" fillId="6" borderId="0" xfId="75" applyFont="1" applyFill="1" applyAlignment="1">
      <alignment horizontal="left" vertical="top" wrapText="1"/>
    </xf>
    <xf numFmtId="0" fontId="20" fillId="2" borderId="0" xfId="75" applyFont="1" applyFill="1" applyAlignment="1">
      <alignment horizontal="left" vertical="top" wrapText="1"/>
    </xf>
    <xf numFmtId="0" fontId="0" fillId="41" borderId="0" xfId="0" applyFill="1"/>
    <xf numFmtId="0" fontId="116" fillId="41" borderId="0" xfId="0" applyFont="1" applyFill="1"/>
    <xf numFmtId="0" fontId="20" fillId="38" borderId="0" xfId="0" applyFont="1" applyFill="1" applyAlignment="1">
      <alignment horizontal="justify" vertical="center" wrapText="1"/>
    </xf>
    <xf numFmtId="0" fontId="24" fillId="39" borderId="0" xfId="135" applyFont="1" applyFill="1" applyAlignment="1">
      <alignment horizontal="center" vertical="center"/>
    </xf>
    <xf numFmtId="175" fontId="24" fillId="39" borderId="0" xfId="136" applyNumberFormat="1" applyFont="1" applyFill="1" applyAlignment="1">
      <alignment horizontal="center" vertical="center"/>
    </xf>
    <xf numFmtId="0" fontId="25" fillId="42" borderId="114" xfId="135" applyFont="1" applyFill="1" applyBorder="1" applyAlignment="1">
      <alignment vertical="center"/>
    </xf>
    <xf numFmtId="175" fontId="25" fillId="42" borderId="115" xfId="136" applyNumberFormat="1" applyFont="1" applyFill="1" applyBorder="1" applyAlignment="1">
      <alignment horizontal="right" vertical="center"/>
    </xf>
    <xf numFmtId="0" fontId="23" fillId="38" borderId="114" xfId="135" applyFont="1" applyFill="1" applyBorder="1" applyAlignment="1">
      <alignment vertical="center" wrapText="1"/>
    </xf>
    <xf numFmtId="175" fontId="23" fillId="38" borderId="115" xfId="136" applyNumberFormat="1" applyFont="1" applyFill="1" applyBorder="1" applyAlignment="1">
      <alignment horizontal="right" vertical="center"/>
    </xf>
    <xf numFmtId="0" fontId="25" fillId="42" borderId="114" xfId="135" applyFont="1" applyFill="1" applyBorder="1" applyAlignment="1">
      <alignment vertical="center" wrapText="1"/>
    </xf>
    <xf numFmtId="0" fontId="13" fillId="39" borderId="117" xfId="135" applyFont="1" applyFill="1" applyBorder="1" applyAlignment="1">
      <alignment vertical="center"/>
    </xf>
    <xf numFmtId="175" fontId="13" fillId="39" borderId="117" xfId="136" applyNumberFormat="1" applyFont="1" applyFill="1" applyBorder="1" applyAlignment="1">
      <alignment vertical="center"/>
    </xf>
    <xf numFmtId="0" fontId="25" fillId="40" borderId="0" xfId="0" applyFont="1" applyFill="1" applyAlignment="1">
      <alignment horizontal="left" vertical="center" wrapText="1"/>
    </xf>
    <xf numFmtId="0" fontId="23" fillId="41" borderId="0" xfId="0" applyFont="1" applyFill="1" applyAlignment="1">
      <alignment horizontal="left" vertical="center" wrapText="1"/>
    </xf>
    <xf numFmtId="0" fontId="23" fillId="41" borderId="0" xfId="0" applyFont="1" applyFill="1" applyAlignment="1">
      <alignment horizontal="justify" vertical="center" wrapText="1"/>
    </xf>
    <xf numFmtId="0" fontId="23" fillId="38" borderId="0" xfId="0" applyFont="1" applyFill="1" applyAlignment="1">
      <alignment horizontal="justify" vertical="center" wrapText="1"/>
    </xf>
    <xf numFmtId="0" fontId="25" fillId="38" borderId="0" xfId="0" applyFont="1" applyFill="1" applyAlignment="1">
      <alignment horizontal="justify" vertical="center" wrapText="1"/>
    </xf>
    <xf numFmtId="0" fontId="15" fillId="38" borderId="0" xfId="21" applyFont="1" applyFill="1"/>
    <xf numFmtId="0" fontId="118" fillId="38" borderId="0" xfId="0" applyFont="1" applyFill="1" applyAlignment="1">
      <alignment vertical="center"/>
    </xf>
    <xf numFmtId="168" fontId="14" fillId="0" borderId="0" xfId="7" applyNumberFormat="1" applyFont="1" applyBorder="1" applyAlignment="1">
      <alignment horizontal="center" wrapText="1"/>
    </xf>
    <xf numFmtId="168" fontId="14" fillId="0" borderId="0" xfId="7" applyNumberFormat="1" applyFont="1" applyBorder="1" applyAlignment="1"/>
    <xf numFmtId="0" fontId="54" fillId="38" borderId="0" xfId="0" applyFont="1" applyFill="1" applyAlignment="1">
      <alignment horizontal="justify" vertical="center" wrapText="1"/>
    </xf>
    <xf numFmtId="0" fontId="119" fillId="38" borderId="0" xfId="0" applyFont="1" applyFill="1" applyAlignment="1">
      <alignment vertical="center" wrapText="1"/>
    </xf>
    <xf numFmtId="0" fontId="119" fillId="38" borderId="0" xfId="0" applyFont="1" applyFill="1"/>
    <xf numFmtId="0" fontId="23" fillId="38" borderId="125" xfId="0" applyFont="1" applyFill="1" applyBorder="1" applyAlignment="1">
      <alignment horizontal="left" vertical="center"/>
    </xf>
    <xf numFmtId="3" fontId="23" fillId="38" borderId="123" xfId="0" applyNumberFormat="1" applyFont="1" applyFill="1" applyBorder="1" applyAlignment="1">
      <alignment horizontal="right" vertical="center"/>
    </xf>
    <xf numFmtId="1" fontId="23" fillId="38" borderId="123" xfId="0" applyNumberFormat="1" applyFont="1" applyFill="1" applyBorder="1" applyAlignment="1">
      <alignment horizontal="right" vertical="center"/>
    </xf>
    <xf numFmtId="0" fontId="23" fillId="38" borderId="123" xfId="0" applyFont="1" applyFill="1" applyBorder="1" applyAlignment="1">
      <alignment horizontal="right" vertical="center"/>
    </xf>
    <xf numFmtId="0" fontId="121" fillId="0" borderId="0" xfId="0" applyFont="1" applyAlignment="1">
      <alignment vertical="center"/>
    </xf>
    <xf numFmtId="168" fontId="14" fillId="2" borderId="0" xfId="7" applyNumberFormat="1" applyFont="1" applyFill="1" applyBorder="1" applyAlignment="1"/>
    <xf numFmtId="0" fontId="23" fillId="38" borderId="125" xfId="0" applyFont="1" applyFill="1" applyBorder="1" applyAlignment="1">
      <alignment horizontal="left" vertical="center" wrapText="1"/>
    </xf>
    <xf numFmtId="1" fontId="23" fillId="38" borderId="122" xfId="0" applyNumberFormat="1" applyFont="1" applyFill="1" applyBorder="1" applyAlignment="1">
      <alignment horizontal="right" vertical="center"/>
    </xf>
    <xf numFmtId="3" fontId="23" fillId="38" borderId="125" xfId="0" applyNumberFormat="1" applyFont="1" applyFill="1" applyBorder="1" applyAlignment="1">
      <alignment horizontal="right" vertical="center"/>
    </xf>
    <xf numFmtId="0" fontId="23" fillId="40" borderId="125" xfId="0" applyFont="1" applyFill="1" applyBorder="1" applyAlignment="1">
      <alignment horizontal="left" vertical="center" wrapText="1"/>
    </xf>
    <xf numFmtId="3" fontId="23" fillId="40" borderId="123" xfId="0" applyNumberFormat="1" applyFont="1" applyFill="1" applyBorder="1" applyAlignment="1">
      <alignment horizontal="right" vertical="center"/>
    </xf>
    <xf numFmtId="1" fontId="23" fillId="40" borderId="122" xfId="0" applyNumberFormat="1" applyFont="1" applyFill="1" applyBorder="1" applyAlignment="1">
      <alignment horizontal="right" vertical="center"/>
    </xf>
    <xf numFmtId="3" fontId="23" fillId="40" borderId="125" xfId="0" applyNumberFormat="1" applyFont="1" applyFill="1" applyBorder="1" applyAlignment="1">
      <alignment horizontal="right" vertical="center"/>
    </xf>
    <xf numFmtId="0" fontId="23" fillId="40" borderId="123" xfId="0" applyFont="1" applyFill="1" applyBorder="1" applyAlignment="1">
      <alignment horizontal="right" vertical="center"/>
    </xf>
    <xf numFmtId="0" fontId="23" fillId="40" borderId="125" xfId="0" applyFont="1" applyFill="1" applyBorder="1" applyAlignment="1">
      <alignment horizontal="right" vertical="center"/>
    </xf>
    <xf numFmtId="0" fontId="23" fillId="38" borderId="125" xfId="0" applyFont="1" applyFill="1" applyBorder="1" applyAlignment="1">
      <alignment horizontal="right" vertical="center"/>
    </xf>
    <xf numFmtId="0" fontId="24" fillId="39" borderId="0" xfId="0" applyFont="1" applyFill="1" applyAlignment="1">
      <alignment horizontal="left" vertical="center"/>
    </xf>
    <xf numFmtId="3" fontId="24" fillId="39" borderId="0" xfId="0" applyNumberFormat="1" applyFont="1" applyFill="1" applyAlignment="1">
      <alignment horizontal="right" vertical="center"/>
    </xf>
    <xf numFmtId="0" fontId="24" fillId="39" borderId="0" xfId="0" applyFont="1" applyFill="1" applyAlignment="1">
      <alignment horizontal="right" vertical="center"/>
    </xf>
    <xf numFmtId="0" fontId="24" fillId="24" borderId="126" xfId="0" applyFont="1" applyFill="1" applyBorder="1" applyAlignment="1">
      <alignment horizontal="center" vertical="center" wrapText="1"/>
    </xf>
    <xf numFmtId="0" fontId="24" fillId="24" borderId="127" xfId="0" applyFont="1" applyFill="1" applyBorder="1" applyAlignment="1">
      <alignment horizontal="center" vertical="center" wrapText="1"/>
    </xf>
    <xf numFmtId="0" fontId="24" fillId="24" borderId="0" xfId="0" applyFont="1" applyFill="1" applyAlignment="1">
      <alignment horizontal="center" vertical="center" wrapText="1"/>
    </xf>
    <xf numFmtId="0" fontId="23" fillId="0" borderId="126" xfId="0" applyFont="1" applyBorder="1" applyAlignment="1">
      <alignment vertical="center" wrapText="1"/>
    </xf>
    <xf numFmtId="3" fontId="23" fillId="0" borderId="126" xfId="0" applyNumberFormat="1" applyFont="1" applyBorder="1" applyAlignment="1">
      <alignment vertical="center"/>
    </xf>
    <xf numFmtId="1" fontId="23" fillId="0" borderId="126" xfId="0" applyNumberFormat="1" applyFont="1" applyBorder="1" applyAlignment="1">
      <alignment vertical="center"/>
    </xf>
    <xf numFmtId="1" fontId="23" fillId="0" borderId="115" xfId="0" applyNumberFormat="1" applyFont="1" applyBorder="1" applyAlignment="1">
      <alignment vertical="center"/>
    </xf>
    <xf numFmtId="1" fontId="23" fillId="0" borderId="123" xfId="0" applyNumberFormat="1" applyFont="1" applyBorder="1" applyAlignment="1">
      <alignment horizontal="right" vertical="center"/>
    </xf>
    <xf numFmtId="1" fontId="0" fillId="38" borderId="0" xfId="0" applyNumberFormat="1" applyFill="1"/>
    <xf numFmtId="0" fontId="23" fillId="7" borderId="126" xfId="0" applyFont="1" applyFill="1" applyBorder="1" applyAlignment="1">
      <alignment vertical="center" wrapText="1"/>
    </xf>
    <xf numFmtId="3" fontId="23" fillId="7" borderId="126" xfId="0" applyNumberFormat="1" applyFont="1" applyFill="1" applyBorder="1" applyAlignment="1">
      <alignment vertical="center"/>
    </xf>
    <xf numFmtId="1" fontId="23" fillId="7" borderId="126" xfId="0" applyNumberFormat="1" applyFont="1" applyFill="1" applyBorder="1" applyAlignment="1">
      <alignment vertical="center"/>
    </xf>
    <xf numFmtId="1" fontId="23" fillId="7" borderId="123" xfId="0" applyNumberFormat="1" applyFont="1" applyFill="1" applyBorder="1" applyAlignment="1">
      <alignment horizontal="right" vertical="center"/>
    </xf>
    <xf numFmtId="0" fontId="23" fillId="7" borderId="126" xfId="0" applyFont="1" applyFill="1" applyBorder="1" applyAlignment="1">
      <alignment vertical="center"/>
    </xf>
    <xf numFmtId="0" fontId="23" fillId="0" borderId="126" xfId="0" applyFont="1" applyBorder="1" applyAlignment="1">
      <alignment vertical="center"/>
    </xf>
    <xf numFmtId="0" fontId="23" fillId="0" borderId="125" xfId="0" applyFont="1" applyBorder="1" applyAlignment="1">
      <alignment vertical="center" wrapText="1"/>
    </xf>
    <xf numFmtId="0" fontId="23" fillId="7" borderId="125" xfId="0" applyFont="1" applyFill="1" applyBorder="1" applyAlignment="1">
      <alignment horizontal="left" vertical="center" wrapText="1"/>
    </xf>
    <xf numFmtId="0" fontId="23" fillId="0" borderId="125" xfId="0" applyFont="1" applyBorder="1" applyAlignment="1">
      <alignment horizontal="left" vertical="center" wrapText="1"/>
    </xf>
    <xf numFmtId="0" fontId="24" fillId="24" borderId="0" xfId="0" applyFont="1" applyFill="1" applyAlignment="1">
      <alignment horizontal="left" vertical="center"/>
    </xf>
    <xf numFmtId="3" fontId="24" fillId="24" borderId="116" xfId="0" applyNumberFormat="1" applyFont="1" applyFill="1" applyBorder="1" applyAlignment="1">
      <alignment vertical="center"/>
    </xf>
    <xf numFmtId="0" fontId="24" fillId="24" borderId="116" xfId="9" applyNumberFormat="1" applyFont="1" applyFill="1" applyBorder="1" applyAlignment="1">
      <alignment vertical="center"/>
    </xf>
    <xf numFmtId="1" fontId="24" fillId="24" borderId="0" xfId="0" applyNumberFormat="1" applyFont="1" applyFill="1" applyAlignment="1">
      <alignment horizontal="right" vertical="center"/>
    </xf>
    <xf numFmtId="0" fontId="54" fillId="0" borderId="0" xfId="0" applyFont="1" applyAlignment="1">
      <alignment horizontal="justify" vertical="center"/>
    </xf>
    <xf numFmtId="0" fontId="23" fillId="43" borderId="0" xfId="0" applyFont="1" applyFill="1" applyAlignment="1">
      <alignment horizontal="left" vertical="center" wrapText="1"/>
    </xf>
    <xf numFmtId="3" fontId="23" fillId="38" borderId="114" xfId="0" applyNumberFormat="1" applyFont="1" applyFill="1" applyBorder="1" applyAlignment="1">
      <alignment horizontal="center" vertical="center"/>
    </xf>
    <xf numFmtId="1" fontId="23" fillId="38" borderId="115" xfId="0" applyNumberFormat="1" applyFont="1" applyFill="1" applyBorder="1" applyAlignment="1">
      <alignment horizontal="center" vertical="center"/>
    </xf>
    <xf numFmtId="3" fontId="23" fillId="38" borderId="115" xfId="0" applyNumberFormat="1" applyFont="1" applyFill="1" applyBorder="1" applyAlignment="1">
      <alignment horizontal="center" vertical="center"/>
    </xf>
    <xf numFmtId="0" fontId="23" fillId="38" borderId="115" xfId="0" applyFont="1" applyFill="1" applyBorder="1" applyAlignment="1">
      <alignment horizontal="center" vertical="center"/>
    </xf>
    <xf numFmtId="3" fontId="23" fillId="38" borderId="125" xfId="0" applyNumberFormat="1" applyFont="1" applyFill="1" applyBorder="1" applyAlignment="1">
      <alignment horizontal="center" vertical="center"/>
    </xf>
    <xf numFmtId="1" fontId="23" fillId="38" borderId="123" xfId="0" applyNumberFormat="1" applyFont="1" applyFill="1" applyBorder="1" applyAlignment="1">
      <alignment horizontal="center" vertical="center"/>
    </xf>
    <xf numFmtId="3" fontId="23" fillId="38" borderId="123" xfId="0" applyNumberFormat="1" applyFont="1" applyFill="1" applyBorder="1" applyAlignment="1">
      <alignment horizontal="center" vertical="center"/>
    </xf>
    <xf numFmtId="0" fontId="23" fillId="38" borderId="123" xfId="0" applyFont="1" applyFill="1" applyBorder="1" applyAlignment="1">
      <alignment horizontal="center" vertical="center"/>
    </xf>
    <xf numFmtId="0" fontId="25" fillId="40" borderId="114" xfId="0" applyFont="1" applyFill="1" applyBorder="1" applyAlignment="1">
      <alignment horizontal="left" vertical="center" wrapText="1"/>
    </xf>
    <xf numFmtId="3" fontId="25" fillId="40" borderId="115" xfId="0" applyNumberFormat="1" applyFont="1" applyFill="1" applyBorder="1" applyAlignment="1">
      <alignment horizontal="right" vertical="center"/>
    </xf>
    <xf numFmtId="1" fontId="25" fillId="40" borderId="115" xfId="0" applyNumberFormat="1" applyFont="1" applyFill="1" applyBorder="1" applyAlignment="1">
      <alignment horizontal="right" vertical="center"/>
    </xf>
    <xf numFmtId="1" fontId="0" fillId="41" borderId="0" xfId="0" applyNumberFormat="1" applyFill="1"/>
    <xf numFmtId="0" fontId="122" fillId="38" borderId="123" xfId="0" applyFont="1" applyFill="1" applyBorder="1" applyAlignment="1">
      <alignment vertical="center"/>
    </xf>
    <xf numFmtId="1" fontId="122" fillId="38" borderId="123" xfId="0" applyNumberFormat="1" applyFont="1" applyFill="1" applyBorder="1" applyAlignment="1">
      <alignment vertical="center"/>
    </xf>
    <xf numFmtId="1" fontId="20" fillId="38" borderId="123" xfId="0" applyNumberFormat="1" applyFont="1" applyFill="1" applyBorder="1" applyAlignment="1">
      <alignment vertical="center"/>
    </xf>
    <xf numFmtId="0" fontId="25" fillId="40" borderId="125" xfId="0" applyFont="1" applyFill="1" applyBorder="1" applyAlignment="1">
      <alignment horizontal="left" vertical="center" wrapText="1"/>
    </xf>
    <xf numFmtId="3" fontId="25" fillId="40" borderId="123" xfId="0" applyNumberFormat="1" applyFont="1" applyFill="1" applyBorder="1" applyAlignment="1">
      <alignment horizontal="right" vertical="center"/>
    </xf>
    <xf numFmtId="1" fontId="25" fillId="40" borderId="123" xfId="0" applyNumberFormat="1" applyFont="1" applyFill="1" applyBorder="1" applyAlignment="1">
      <alignment horizontal="right" vertical="center"/>
    </xf>
    <xf numFmtId="0" fontId="25" fillId="40" borderId="123" xfId="0" applyFont="1" applyFill="1" applyBorder="1" applyAlignment="1">
      <alignment horizontal="right" vertical="center"/>
    </xf>
    <xf numFmtId="0" fontId="23" fillId="43" borderId="123" xfId="0" applyFont="1" applyFill="1" applyBorder="1" applyAlignment="1">
      <alignment horizontal="right" vertical="center"/>
    </xf>
    <xf numFmtId="1" fontId="23" fillId="43" borderId="123" xfId="0" applyNumberFormat="1" applyFont="1" applyFill="1" applyBorder="1" applyAlignment="1">
      <alignment horizontal="right" vertical="center"/>
    </xf>
    <xf numFmtId="3" fontId="23" fillId="43" borderId="123" xfId="0" applyNumberFormat="1" applyFont="1" applyFill="1" applyBorder="1" applyAlignment="1">
      <alignment horizontal="right" vertical="center"/>
    </xf>
    <xf numFmtId="0" fontId="23" fillId="38" borderId="124" xfId="0" applyFont="1" applyFill="1" applyBorder="1" applyAlignment="1">
      <alignment horizontal="left" vertical="center" wrapText="1"/>
    </xf>
    <xf numFmtId="0" fontId="122" fillId="43" borderId="123" xfId="0" applyFont="1" applyFill="1" applyBorder="1" applyAlignment="1">
      <alignment vertical="center"/>
    </xf>
    <xf numFmtId="1" fontId="122" fillId="43" borderId="123" xfId="0" applyNumberFormat="1" applyFont="1" applyFill="1" applyBorder="1" applyAlignment="1">
      <alignment vertical="center"/>
    </xf>
    <xf numFmtId="1" fontId="20" fillId="43" borderId="123" xfId="0" applyNumberFormat="1" applyFont="1" applyFill="1" applyBorder="1" applyAlignment="1">
      <alignment vertical="center"/>
    </xf>
    <xf numFmtId="168" fontId="14" fillId="38" borderId="0" xfId="7" applyNumberFormat="1" applyFont="1" applyFill="1" applyBorder="1" applyAlignment="1">
      <alignment horizontal="center"/>
    </xf>
    <xf numFmtId="0" fontId="54" fillId="41" borderId="0" xfId="0" applyFont="1" applyFill="1" applyAlignment="1">
      <alignment horizontal="justify" vertical="center" wrapText="1"/>
    </xf>
    <xf numFmtId="0" fontId="119" fillId="41" borderId="0" xfId="0" applyFont="1" applyFill="1" applyAlignment="1">
      <alignment vertical="center" wrapText="1"/>
    </xf>
    <xf numFmtId="0" fontId="119" fillId="41" borderId="0" xfId="0" applyFont="1" applyFill="1"/>
    <xf numFmtId="10" fontId="120" fillId="2" borderId="123" xfId="0" applyNumberFormat="1" applyFont="1" applyFill="1" applyBorder="1" applyAlignment="1">
      <alignment horizontal="right" vertical="center"/>
    </xf>
    <xf numFmtId="0" fontId="120" fillId="2" borderId="123" xfId="0" applyFont="1" applyFill="1" applyBorder="1" applyAlignment="1">
      <alignment horizontal="right" vertical="center"/>
    </xf>
    <xf numFmtId="1" fontId="24" fillId="39" borderId="0" xfId="0" applyNumberFormat="1" applyFont="1" applyFill="1" applyAlignment="1">
      <alignment horizontal="right" vertical="center"/>
    </xf>
    <xf numFmtId="0" fontId="24" fillId="39" borderId="0" xfId="0" applyFont="1" applyFill="1" applyAlignment="1">
      <alignment horizontal="left" vertical="center" wrapText="1"/>
    </xf>
    <xf numFmtId="3" fontId="24" fillId="39" borderId="0" xfId="0" applyNumberFormat="1" applyFont="1" applyFill="1" applyAlignment="1">
      <alignment horizontal="right" vertical="center" wrapText="1"/>
    </xf>
    <xf numFmtId="1" fontId="24" fillId="39" borderId="0" xfId="0" applyNumberFormat="1" applyFont="1" applyFill="1" applyAlignment="1">
      <alignment horizontal="right" vertical="center" wrapText="1"/>
    </xf>
    <xf numFmtId="0" fontId="24" fillId="24" borderId="0" xfId="0" applyFont="1" applyFill="1" applyAlignment="1">
      <alignment horizontal="center" vertical="center"/>
    </xf>
    <xf numFmtId="0" fontId="23" fillId="2" borderId="114" xfId="0" applyFont="1" applyFill="1" applyBorder="1" applyAlignment="1">
      <alignment vertical="center"/>
    </xf>
    <xf numFmtId="3" fontId="23" fillId="2" borderId="115" xfId="0" applyNumberFormat="1" applyFont="1" applyFill="1" applyBorder="1" applyAlignment="1">
      <alignment horizontal="right" vertical="center"/>
    </xf>
    <xf numFmtId="0" fontId="23" fillId="2" borderId="125" xfId="0" applyFont="1" applyFill="1" applyBorder="1" applyAlignment="1">
      <alignment vertical="center"/>
    </xf>
    <xf numFmtId="3" fontId="23" fillId="2" borderId="123" xfId="0" applyNumberFormat="1" applyFont="1" applyFill="1" applyBorder="1" applyAlignment="1">
      <alignment horizontal="right" vertical="center"/>
    </xf>
    <xf numFmtId="0" fontId="23" fillId="2" borderId="124" xfId="0" applyFont="1" applyFill="1" applyBorder="1" applyAlignment="1">
      <alignment vertical="center"/>
    </xf>
    <xf numFmtId="175" fontId="23" fillId="2" borderId="118" xfId="7" applyNumberFormat="1" applyFont="1" applyFill="1" applyBorder="1" applyAlignment="1">
      <alignment horizontal="right" vertical="center"/>
    </xf>
    <xf numFmtId="3" fontId="23" fillId="2" borderId="118" xfId="0" applyNumberFormat="1" applyFont="1" applyFill="1" applyBorder="1" applyAlignment="1">
      <alignment horizontal="right" vertical="center"/>
    </xf>
    <xf numFmtId="3" fontId="23" fillId="2" borderId="120" xfId="0" applyNumberFormat="1" applyFont="1" applyFill="1" applyBorder="1" applyAlignment="1">
      <alignment horizontal="right" vertical="center"/>
    </xf>
    <xf numFmtId="168" fontId="14" fillId="0" borderId="0" xfId="7" applyNumberFormat="1" applyFont="1" applyBorder="1" applyAlignment="1">
      <alignment wrapText="1"/>
    </xf>
    <xf numFmtId="175" fontId="24" fillId="39" borderId="0" xfId="7" applyNumberFormat="1" applyFont="1" applyFill="1" applyAlignment="1">
      <alignment horizontal="center" vertical="center"/>
    </xf>
    <xf numFmtId="0" fontId="23" fillId="38" borderId="125" xfId="0" applyFont="1" applyFill="1" applyBorder="1" applyAlignment="1">
      <alignment vertical="center" wrapText="1"/>
    </xf>
    <xf numFmtId="175" fontId="23" fillId="38" borderId="123" xfId="7" applyNumberFormat="1" applyFont="1" applyFill="1" applyBorder="1" applyAlignment="1">
      <alignment horizontal="right" vertical="center"/>
    </xf>
    <xf numFmtId="175" fontId="13" fillId="39" borderId="114" xfId="7" applyNumberFormat="1" applyFont="1" applyFill="1" applyBorder="1" applyAlignment="1">
      <alignment vertical="center"/>
    </xf>
    <xf numFmtId="0" fontId="0" fillId="38" borderId="0" xfId="0" applyFill="1" applyAlignment="1">
      <alignment wrapText="1"/>
    </xf>
    <xf numFmtId="0" fontId="24" fillId="39" borderId="0" xfId="135" applyFont="1" applyFill="1" applyAlignment="1">
      <alignment horizontal="center" vertical="center" wrapText="1"/>
    </xf>
    <xf numFmtId="175" fontId="24" fillId="39" borderId="0" xfId="137" applyNumberFormat="1" applyFont="1" applyFill="1" applyAlignment="1">
      <alignment horizontal="center" vertical="center"/>
    </xf>
    <xf numFmtId="0" fontId="23" fillId="38" borderId="125" xfId="135" applyFont="1" applyFill="1" applyBorder="1" applyAlignment="1">
      <alignment horizontal="left" vertical="center" wrapText="1"/>
    </xf>
    <xf numFmtId="175" fontId="23" fillId="38" borderId="123" xfId="137" applyNumberFormat="1" applyFont="1" applyFill="1" applyBorder="1" applyAlignment="1">
      <alignment vertical="center"/>
    </xf>
    <xf numFmtId="0" fontId="13" fillId="39" borderId="114" xfId="135" applyFont="1" applyFill="1" applyBorder="1" applyAlignment="1">
      <alignment vertical="center" wrapText="1"/>
    </xf>
    <xf numFmtId="175" fontId="13" fillId="39" borderId="114" xfId="137" applyNumberFormat="1" applyFont="1" applyFill="1" applyBorder="1" applyAlignment="1">
      <alignment vertical="center"/>
    </xf>
    <xf numFmtId="0" fontId="24" fillId="39" borderId="0" xfId="0" applyFont="1" applyFill="1" applyAlignment="1">
      <alignment horizontal="center" vertical="center"/>
    </xf>
    <xf numFmtId="175" fontId="23" fillId="38" borderId="123" xfId="7" applyNumberFormat="1" applyFont="1" applyFill="1" applyBorder="1" applyAlignment="1">
      <alignment vertical="center"/>
    </xf>
    <xf numFmtId="0" fontId="13" fillId="39" borderId="114" xfId="0" applyFont="1" applyFill="1" applyBorder="1" applyAlignment="1">
      <alignment vertical="center"/>
    </xf>
    <xf numFmtId="0" fontId="25" fillId="7" borderId="0" xfId="0" applyFont="1" applyFill="1" applyAlignment="1">
      <alignment horizontal="justify" vertical="center" wrapText="1"/>
    </xf>
    <xf numFmtId="0" fontId="23" fillId="0" borderId="0" xfId="0" applyFont="1" applyAlignment="1">
      <alignment horizontal="justify" vertical="center" wrapText="1"/>
    </xf>
    <xf numFmtId="0" fontId="23" fillId="0" borderId="0" xfId="0" applyFont="1" applyAlignment="1">
      <alignment horizontal="left" vertical="center" wrapText="1"/>
    </xf>
    <xf numFmtId="0" fontId="25" fillId="40" borderId="0" xfId="0" applyFont="1" applyFill="1" applyAlignment="1">
      <alignment horizontal="justify" vertical="center" wrapText="1"/>
    </xf>
    <xf numFmtId="0" fontId="25" fillId="7" borderId="114" xfId="0" applyFont="1" applyFill="1" applyBorder="1" applyAlignment="1">
      <alignment horizontal="justify" vertical="center" wrapText="1"/>
    </xf>
    <xf numFmtId="0" fontId="23" fillId="0" borderId="125" xfId="0" applyFont="1" applyBorder="1" applyAlignment="1">
      <alignment horizontal="justify" vertical="center" wrapText="1"/>
    </xf>
    <xf numFmtId="0" fontId="25" fillId="7" borderId="125" xfId="0" applyFont="1" applyFill="1" applyBorder="1" applyAlignment="1">
      <alignment horizontal="justify" vertical="center" wrapText="1"/>
    </xf>
    <xf numFmtId="0" fontId="20" fillId="0" borderId="0" xfId="0" applyFont="1" applyAlignment="1">
      <alignment horizontal="justify" vertical="center" wrapText="1"/>
    </xf>
    <xf numFmtId="0" fontId="13" fillId="24" borderId="0" xfId="0" applyFont="1" applyFill="1" applyAlignment="1">
      <alignment vertical="center"/>
    </xf>
    <xf numFmtId="175" fontId="13" fillId="24" borderId="0" xfId="7" applyNumberFormat="1" applyFont="1" applyFill="1" applyBorder="1" applyAlignment="1">
      <alignment vertical="center"/>
    </xf>
    <xf numFmtId="168" fontId="14" fillId="2" borderId="0" xfId="7" applyNumberFormat="1" applyFont="1" applyFill="1" applyBorder="1" applyAlignment="1">
      <alignment wrapText="1"/>
    </xf>
    <xf numFmtId="0" fontId="15" fillId="2" borderId="0" xfId="21" applyFont="1" applyFill="1"/>
    <xf numFmtId="168" fontId="14" fillId="38" borderId="0" xfId="7" applyNumberFormat="1" applyFont="1" applyFill="1" applyBorder="1" applyAlignment="1">
      <alignment wrapText="1"/>
    </xf>
    <xf numFmtId="0" fontId="43" fillId="44" borderId="0" xfId="0" applyFont="1" applyFill="1" applyAlignment="1">
      <alignment horizontal="center" vertical="center"/>
    </xf>
    <xf numFmtId="0" fontId="120" fillId="43" borderId="0" xfId="0" applyFont="1" applyFill="1" applyAlignment="1">
      <alignment horizontal="justify" vertical="center"/>
    </xf>
    <xf numFmtId="0" fontId="120" fillId="43" borderId="0" xfId="0" applyFont="1" applyFill="1" applyAlignment="1">
      <alignment horizontal="center" vertical="center"/>
    </xf>
    <xf numFmtId="3" fontId="120" fillId="43" borderId="0" xfId="0" applyNumberFormat="1" applyFont="1" applyFill="1" applyAlignment="1">
      <alignment horizontal="center" vertical="center"/>
    </xf>
    <xf numFmtId="0" fontId="120" fillId="43" borderId="0" xfId="0" applyFont="1" applyFill="1" applyAlignment="1">
      <alignment horizontal="center" vertical="center" wrapText="1"/>
    </xf>
    <xf numFmtId="0" fontId="24" fillId="15" borderId="128" xfId="0" applyFont="1" applyFill="1" applyBorder="1" applyAlignment="1">
      <alignment horizontal="center" vertical="center"/>
    </xf>
    <xf numFmtId="0" fontId="23" fillId="45" borderId="0" xfId="0" applyFont="1" applyFill="1" applyAlignment="1">
      <alignment horizontal="left" vertical="center"/>
    </xf>
    <xf numFmtId="0" fontId="23" fillId="45" borderId="0" xfId="0" applyFont="1" applyFill="1" applyAlignment="1">
      <alignment horizontal="right" vertical="center"/>
    </xf>
    <xf numFmtId="0" fontId="24" fillId="15" borderId="128" xfId="0" applyFont="1" applyFill="1" applyBorder="1" applyAlignment="1">
      <alignment horizontal="right" vertical="center"/>
    </xf>
    <xf numFmtId="0" fontId="25" fillId="7" borderId="117" xfId="0" applyFont="1" applyFill="1" applyBorder="1" applyAlignment="1">
      <alignment horizontal="left" vertical="center" wrapText="1"/>
    </xf>
    <xf numFmtId="0" fontId="23" fillId="45" borderId="0" xfId="0" applyFont="1" applyFill="1" applyAlignment="1">
      <alignment horizontal="left" vertical="center" wrapText="1"/>
    </xf>
    <xf numFmtId="0" fontId="0" fillId="0" borderId="0" xfId="0" applyAlignment="1">
      <alignment wrapText="1"/>
    </xf>
    <xf numFmtId="1" fontId="23" fillId="38" borderId="0" xfId="0" applyNumberFormat="1" applyFont="1" applyFill="1" applyAlignment="1">
      <alignment horizontal="right" vertical="center" wrapText="1"/>
    </xf>
    <xf numFmtId="6" fontId="23" fillId="38" borderId="0" xfId="0" applyNumberFormat="1" applyFont="1" applyFill="1" applyAlignment="1">
      <alignment horizontal="right" vertical="center" wrapText="1"/>
    </xf>
    <xf numFmtId="0" fontId="25" fillId="7" borderId="114" xfId="0" applyFont="1" applyFill="1" applyBorder="1" applyAlignment="1">
      <alignment horizontal="left" vertical="center" wrapText="1"/>
    </xf>
    <xf numFmtId="0" fontId="31" fillId="38" borderId="0" xfId="0" applyFont="1" applyFill="1"/>
    <xf numFmtId="0" fontId="20" fillId="38" borderId="0" xfId="0" applyFont="1" applyFill="1"/>
    <xf numFmtId="0" fontId="24" fillId="44" borderId="0" xfId="0" applyFont="1" applyFill="1" applyAlignment="1">
      <alignment horizontal="center" vertical="center" wrapText="1"/>
    </xf>
    <xf numFmtId="1" fontId="23" fillId="43" borderId="0" xfId="0" applyNumberFormat="1" applyFont="1" applyFill="1" applyAlignment="1">
      <alignment horizontal="justify" vertical="center" wrapText="1"/>
    </xf>
    <xf numFmtId="8" fontId="23" fillId="43" borderId="0" xfId="0" applyNumberFormat="1" applyFont="1" applyFill="1" applyAlignment="1">
      <alignment horizontal="center" vertical="center" wrapText="1"/>
    </xf>
    <xf numFmtId="1" fontId="23" fillId="38" borderId="0" xfId="0" applyNumberFormat="1" applyFont="1" applyFill="1" applyAlignment="1">
      <alignment horizontal="justify" vertical="center" wrapText="1"/>
    </xf>
    <xf numFmtId="6" fontId="23" fillId="38" borderId="0" xfId="0" applyNumberFormat="1" applyFont="1" applyFill="1" applyAlignment="1">
      <alignment horizontal="center" vertical="center" wrapText="1"/>
    </xf>
    <xf numFmtId="0" fontId="24" fillId="15" borderId="0" xfId="0" applyFont="1" applyFill="1" applyAlignment="1">
      <alignment horizontal="center" vertical="center"/>
    </xf>
    <xf numFmtId="0" fontId="23" fillId="45" borderId="0" xfId="0" applyFont="1" applyFill="1" applyAlignment="1">
      <alignment horizontal="center" vertical="center"/>
    </xf>
    <xf numFmtId="0" fontId="24" fillId="15" borderId="128" xfId="0" applyFont="1" applyFill="1" applyBorder="1" applyAlignment="1">
      <alignment horizontal="left" vertical="center"/>
    </xf>
    <xf numFmtId="3" fontId="24" fillId="15" borderId="128" xfId="0" applyNumberFormat="1" applyFont="1" applyFill="1" applyBorder="1" applyAlignment="1">
      <alignment horizontal="center" vertical="center"/>
    </xf>
    <xf numFmtId="1" fontId="24" fillId="44" borderId="0" xfId="0" applyNumberFormat="1" applyFont="1" applyFill="1" applyAlignment="1">
      <alignment horizontal="center" vertical="center" wrapText="1"/>
    </xf>
    <xf numFmtId="0" fontId="23" fillId="38" borderId="0" xfId="0" applyFont="1" applyFill="1" applyAlignment="1">
      <alignment horizontal="left" vertical="center" wrapText="1"/>
    </xf>
    <xf numFmtId="3" fontId="25" fillId="7" borderId="115" xfId="0" applyNumberFormat="1" applyFont="1" applyFill="1" applyBorder="1" applyAlignment="1">
      <alignment horizontal="right" vertical="center"/>
    </xf>
    <xf numFmtId="0" fontId="23" fillId="0" borderId="123" xfId="0" applyFont="1" applyBorder="1" applyAlignment="1">
      <alignment horizontal="right" vertical="center"/>
    </xf>
    <xf numFmtId="3" fontId="23" fillId="0" borderId="123" xfId="0" applyNumberFormat="1" applyFont="1" applyBorder="1" applyAlignment="1">
      <alignment horizontal="right" vertical="center"/>
    </xf>
    <xf numFmtId="0" fontId="25" fillId="7" borderId="125" xfId="0" applyFont="1" applyFill="1" applyBorder="1" applyAlignment="1">
      <alignment horizontal="left" vertical="center" wrapText="1"/>
    </xf>
    <xf numFmtId="0" fontId="25" fillId="7" borderId="123" xfId="0" applyFont="1" applyFill="1" applyBorder="1" applyAlignment="1">
      <alignment horizontal="right" vertical="center"/>
    </xf>
    <xf numFmtId="3" fontId="25" fillId="7" borderId="123" xfId="0" applyNumberFormat="1" applyFont="1" applyFill="1" applyBorder="1" applyAlignment="1">
      <alignment horizontal="right" vertical="center"/>
    </xf>
    <xf numFmtId="0" fontId="24" fillId="24" borderId="124" xfId="0" applyFont="1" applyFill="1" applyBorder="1" applyAlignment="1">
      <alignment horizontal="left" vertical="center"/>
    </xf>
    <xf numFmtId="3" fontId="24" fillId="24" borderId="118" xfId="0" applyNumberFormat="1" applyFont="1" applyFill="1" applyBorder="1" applyAlignment="1">
      <alignment horizontal="right" vertical="center"/>
    </xf>
    <xf numFmtId="0" fontId="23" fillId="0" borderId="125" xfId="0" applyFont="1" applyBorder="1" applyAlignment="1">
      <alignment horizontal="left" vertical="center"/>
    </xf>
    <xf numFmtId="3" fontId="20" fillId="0" borderId="123" xfId="0" applyNumberFormat="1" applyFont="1" applyBorder="1" applyAlignment="1">
      <alignment horizontal="right" vertical="center"/>
    </xf>
    <xf numFmtId="3" fontId="24" fillId="24" borderId="0" xfId="0" applyNumberFormat="1" applyFont="1" applyFill="1" applyAlignment="1">
      <alignment horizontal="right" vertical="center"/>
    </xf>
    <xf numFmtId="0" fontId="24" fillId="24" borderId="0" xfId="0" applyFont="1" applyFill="1" applyAlignment="1">
      <alignment horizontal="right" vertical="center"/>
    </xf>
    <xf numFmtId="0" fontId="23" fillId="0" borderId="122" xfId="0" applyFont="1" applyBorder="1" applyAlignment="1">
      <alignment horizontal="right" vertical="center"/>
    </xf>
    <xf numFmtId="3" fontId="20" fillId="0" borderId="125" xfId="0" applyNumberFormat="1" applyFont="1" applyBorder="1" applyAlignment="1">
      <alignment horizontal="right" vertical="center"/>
    </xf>
    <xf numFmtId="3" fontId="23" fillId="7" borderId="123" xfId="0" applyNumberFormat="1" applyFont="1" applyFill="1" applyBorder="1" applyAlignment="1">
      <alignment horizontal="right" vertical="center"/>
    </xf>
    <xf numFmtId="0" fontId="23" fillId="7" borderId="122" xfId="0" applyFont="1" applyFill="1" applyBorder="1" applyAlignment="1">
      <alignment horizontal="right" vertical="center"/>
    </xf>
    <xf numFmtId="3" fontId="23" fillId="7" borderId="125" xfId="0" applyNumberFormat="1" applyFont="1" applyFill="1" applyBorder="1" applyAlignment="1">
      <alignment horizontal="right" vertical="center"/>
    </xf>
    <xf numFmtId="0" fontId="23" fillId="7" borderId="123" xfId="0" applyFont="1" applyFill="1" applyBorder="1" applyAlignment="1">
      <alignment horizontal="right" vertical="center"/>
    </xf>
    <xf numFmtId="0" fontId="23" fillId="7" borderId="125" xfId="0" applyFont="1" applyFill="1" applyBorder="1" applyAlignment="1">
      <alignment horizontal="right" vertical="center"/>
    </xf>
    <xf numFmtId="0" fontId="20" fillId="0" borderId="123" xfId="0" applyFont="1" applyBorder="1" applyAlignment="1">
      <alignment horizontal="right" vertical="center"/>
    </xf>
    <xf numFmtId="0" fontId="20" fillId="0" borderId="125" xfId="0" applyFont="1" applyBorder="1" applyAlignment="1">
      <alignment horizontal="right" vertical="center"/>
    </xf>
    <xf numFmtId="0" fontId="123" fillId="0" borderId="123" xfId="0" applyFont="1" applyBorder="1" applyAlignment="1">
      <alignment vertical="center"/>
    </xf>
    <xf numFmtId="0" fontId="123" fillId="0" borderId="125" xfId="0" applyFont="1" applyBorder="1" applyAlignment="1">
      <alignment vertical="center"/>
    </xf>
    <xf numFmtId="0" fontId="23" fillId="0" borderId="114" xfId="0" applyFont="1" applyBorder="1" applyAlignment="1">
      <alignment horizontal="left" vertical="center" wrapText="1"/>
    </xf>
    <xf numFmtId="3" fontId="20" fillId="0" borderId="115" xfId="0" applyNumberFormat="1" applyFont="1" applyBorder="1" applyAlignment="1">
      <alignment horizontal="right" vertical="center"/>
    </xf>
    <xf numFmtId="0" fontId="23" fillId="0" borderId="115" xfId="0" applyFont="1" applyBorder="1" applyAlignment="1">
      <alignment horizontal="right" vertical="center"/>
    </xf>
    <xf numFmtId="3" fontId="24" fillId="39" borderId="0" xfId="0" applyNumberFormat="1" applyFont="1" applyFill="1" applyAlignment="1">
      <alignment horizontal="center" vertical="center" wrapText="1"/>
    </xf>
    <xf numFmtId="1" fontId="24" fillId="39" borderId="0" xfId="0" applyNumberFormat="1" applyFont="1" applyFill="1" applyAlignment="1">
      <alignment horizontal="center" vertical="center" wrapText="1"/>
    </xf>
    <xf numFmtId="3" fontId="20" fillId="0" borderId="114" xfId="0" applyNumberFormat="1" applyFont="1" applyBorder="1" applyAlignment="1">
      <alignment horizontal="right" vertical="center"/>
    </xf>
    <xf numFmtId="0" fontId="24" fillId="24" borderId="0" xfId="0" applyFont="1" applyFill="1" applyAlignment="1">
      <alignment horizontal="left" vertical="center" wrapText="1"/>
    </xf>
    <xf numFmtId="3" fontId="24" fillId="24" borderId="0" xfId="0" applyNumberFormat="1" applyFont="1" applyFill="1" applyAlignment="1">
      <alignment horizontal="right" vertical="center" wrapText="1"/>
    </xf>
    <xf numFmtId="0" fontId="24" fillId="24" borderId="0" xfId="0" applyFont="1" applyFill="1" applyAlignment="1">
      <alignment horizontal="right" vertical="center" wrapText="1"/>
    </xf>
    <xf numFmtId="0" fontId="25" fillId="7" borderId="115" xfId="0" applyFont="1" applyFill="1" applyBorder="1" applyAlignment="1">
      <alignment horizontal="right" vertical="center"/>
    </xf>
    <xf numFmtId="0" fontId="31" fillId="0" borderId="123" xfId="0" applyFont="1" applyBorder="1" applyAlignment="1">
      <alignment vertical="center"/>
    </xf>
    <xf numFmtId="0" fontId="124" fillId="0" borderId="123" xfId="0" applyFont="1" applyBorder="1" applyAlignment="1">
      <alignment horizontal="right" vertical="center"/>
    </xf>
    <xf numFmtId="0" fontId="23" fillId="45" borderId="123" xfId="0" applyFont="1" applyFill="1" applyBorder="1" applyAlignment="1">
      <alignment horizontal="right" vertical="center"/>
    </xf>
    <xf numFmtId="3" fontId="23" fillId="45" borderId="123" xfId="0" applyNumberFormat="1" applyFont="1" applyFill="1" applyBorder="1" applyAlignment="1">
      <alignment horizontal="right" vertical="center"/>
    </xf>
    <xf numFmtId="0" fontId="23" fillId="0" borderId="124" xfId="0" applyFont="1" applyBorder="1" applyAlignment="1">
      <alignment horizontal="left" vertical="center" wrapText="1"/>
    </xf>
    <xf numFmtId="0" fontId="31" fillId="45" borderId="123" xfId="0" applyFont="1" applyFill="1" applyBorder="1" applyAlignment="1">
      <alignment vertical="center"/>
    </xf>
    <xf numFmtId="0" fontId="124" fillId="45" borderId="123" xfId="0" applyFont="1" applyFill="1" applyBorder="1" applyAlignment="1">
      <alignment horizontal="right" vertical="center"/>
    </xf>
    <xf numFmtId="0" fontId="27" fillId="0" borderId="0" xfId="0" applyFont="1"/>
    <xf numFmtId="0" fontId="61" fillId="2" borderId="0" xfId="0" applyFont="1" applyFill="1" applyAlignment="1">
      <alignment horizontal="center" vertical="center"/>
    </xf>
    <xf numFmtId="0" fontId="12" fillId="0" borderId="0" xfId="33" applyFont="1" applyAlignment="1">
      <alignment horizontal="left"/>
    </xf>
    <xf numFmtId="0" fontId="12" fillId="0" borderId="0" xfId="33" applyFont="1" applyFill="1" applyAlignment="1">
      <alignment horizontal="left"/>
    </xf>
    <xf numFmtId="0" fontId="12" fillId="2" borderId="0" xfId="33" applyFont="1" applyFill="1"/>
    <xf numFmtId="0" fontId="12" fillId="0" borderId="0" xfId="33" applyFont="1"/>
    <xf numFmtId="0" fontId="26" fillId="0" borderId="0" xfId="33" applyFont="1" applyAlignment="1">
      <alignment horizontal="left"/>
    </xf>
    <xf numFmtId="0" fontId="12" fillId="2" borderId="0" xfId="33" applyFont="1" applyFill="1" applyAlignment="1">
      <alignment horizontal="left"/>
    </xf>
    <xf numFmtId="0" fontId="27" fillId="2" borderId="0" xfId="33" applyFont="1" applyFill="1" applyAlignment="1">
      <alignment horizontal="left"/>
    </xf>
    <xf numFmtId="0" fontId="44" fillId="2" borderId="0" xfId="33" applyFont="1" applyFill="1" applyAlignment="1">
      <alignment horizontal="left"/>
    </xf>
    <xf numFmtId="0" fontId="37" fillId="2" borderId="0" xfId="33" applyFont="1" applyFill="1" applyAlignment="1">
      <alignment horizontal="left"/>
    </xf>
    <xf numFmtId="0" fontId="37" fillId="15" borderId="0" xfId="33" applyFont="1" applyFill="1" applyAlignment="1">
      <alignment horizontal="left"/>
    </xf>
    <xf numFmtId="0" fontId="16" fillId="0" borderId="0" xfId="94" applyFont="1" applyAlignment="1">
      <alignment horizontal="center" wrapText="1"/>
    </xf>
    <xf numFmtId="168" fontId="13" fillId="15" borderId="5" xfId="102" applyNumberFormat="1" applyFont="1" applyFill="1" applyBorder="1" applyAlignment="1" applyProtection="1">
      <alignment horizontal="left" vertical="center"/>
    </xf>
    <xf numFmtId="0" fontId="13" fillId="15" borderId="0" xfId="84" quotePrefix="1" applyNumberFormat="1" applyFont="1" applyFill="1" applyBorder="1" applyAlignment="1">
      <alignment horizontal="right" vertical="center" wrapText="1"/>
    </xf>
    <xf numFmtId="0" fontId="15" fillId="0" borderId="107" xfId="112" applyFont="1" applyBorder="1" applyAlignment="1">
      <alignment horizontal="left" wrapText="1"/>
    </xf>
    <xf numFmtId="0" fontId="18" fillId="0" borderId="0" xfId="112" applyFont="1" applyAlignment="1">
      <alignment horizontal="center" vertical="center" wrapText="1"/>
    </xf>
    <xf numFmtId="0" fontId="19" fillId="0" borderId="0" xfId="112" applyFont="1" applyAlignment="1">
      <alignment horizontal="center" vertical="center"/>
    </xf>
    <xf numFmtId="0" fontId="24" fillId="15" borderId="35" xfId="52" applyFont="1" applyFill="1" applyBorder="1" applyAlignment="1">
      <alignment horizontal="center" vertical="center" wrapText="1"/>
    </xf>
    <xf numFmtId="0" fontId="24" fillId="15" borderId="28" xfId="52" applyFont="1" applyFill="1" applyBorder="1" applyAlignment="1">
      <alignment horizontal="center" vertical="center" wrapText="1"/>
    </xf>
    <xf numFmtId="181" fontId="24" fillId="16" borderId="25" xfId="81" applyNumberFormat="1" applyFont="1" applyFill="1" applyBorder="1" applyAlignment="1">
      <alignment horizontal="center" vertical="center"/>
    </xf>
    <xf numFmtId="0" fontId="24" fillId="15" borderId="26" xfId="52" applyFont="1" applyFill="1" applyBorder="1" applyAlignment="1">
      <alignment horizontal="center" vertical="center" wrapText="1"/>
    </xf>
    <xf numFmtId="0" fontId="24" fillId="15" borderId="31" xfId="52" applyFont="1" applyFill="1" applyBorder="1" applyAlignment="1">
      <alignment horizontal="center" vertical="center" wrapText="1"/>
    </xf>
    <xf numFmtId="0" fontId="14" fillId="2" borderId="0" xfId="77" applyFont="1" applyFill="1" applyAlignment="1">
      <alignment horizontal="center" vertical="center" wrapText="1"/>
    </xf>
    <xf numFmtId="0" fontId="15" fillId="2" borderId="0" xfId="77" applyFont="1" applyFill="1" applyAlignment="1">
      <alignment horizontal="center" vertical="center"/>
    </xf>
    <xf numFmtId="0" fontId="15" fillId="2" borderId="0" xfId="77" applyFont="1" applyFill="1" applyAlignment="1">
      <alignment horizontal="left" vertical="center" wrapText="1"/>
    </xf>
    <xf numFmtId="165" fontId="18" fillId="0" borderId="0" xfId="114" applyNumberFormat="1" applyFont="1" applyFill="1" applyBorder="1" applyAlignment="1" applyProtection="1">
      <alignment horizontal="center"/>
    </xf>
    <xf numFmtId="165" fontId="19" fillId="0" borderId="0" xfId="114" applyNumberFormat="1" applyFont="1" applyFill="1" applyBorder="1" applyAlignment="1" applyProtection="1">
      <alignment horizontal="center"/>
    </xf>
    <xf numFmtId="176" fontId="13" fillId="15" borderId="0" xfId="40" applyNumberFormat="1" applyFont="1" applyFill="1" applyBorder="1" applyAlignment="1" applyProtection="1">
      <alignment horizontal="center" vertical="top" wrapText="1"/>
    </xf>
    <xf numFmtId="176" fontId="13" fillId="15" borderId="6" xfId="40" applyNumberFormat="1" applyFont="1" applyFill="1" applyBorder="1" applyAlignment="1" applyProtection="1">
      <alignment horizontal="center" vertical="top"/>
    </xf>
    <xf numFmtId="176" fontId="13" fillId="15" borderId="7" xfId="40" applyNumberFormat="1" applyFont="1" applyFill="1" applyBorder="1" applyAlignment="1" applyProtection="1">
      <alignment horizontal="center" vertical="top"/>
    </xf>
    <xf numFmtId="168" fontId="13" fillId="15" borderId="8" xfId="40" applyNumberFormat="1" applyFont="1" applyFill="1" applyBorder="1" applyAlignment="1">
      <alignment horizontal="center" vertical="top" wrapText="1"/>
    </xf>
    <xf numFmtId="168" fontId="13" fillId="15" borderId="6" xfId="40" applyNumberFormat="1" applyFont="1" applyFill="1" applyBorder="1" applyAlignment="1">
      <alignment horizontal="center" vertical="top" wrapText="1"/>
    </xf>
    <xf numFmtId="0" fontId="13" fillId="0" borderId="0" xfId="84" quotePrefix="1" applyNumberFormat="1" applyFont="1" applyFill="1" applyBorder="1" applyAlignment="1">
      <alignment horizontal="center" vertical="top" wrapText="1"/>
    </xf>
    <xf numFmtId="0" fontId="13" fillId="0" borderId="0" xfId="118" applyFont="1" applyAlignment="1">
      <alignment horizontal="center" vertical="top" wrapText="1"/>
    </xf>
    <xf numFmtId="0" fontId="22" fillId="0" borderId="0" xfId="118" applyFont="1" applyAlignment="1">
      <alignment horizontal="left" wrapText="1"/>
    </xf>
    <xf numFmtId="0" fontId="22" fillId="0" borderId="0" xfId="118" applyFont="1" applyAlignment="1">
      <alignment horizontal="left" vertical="top" wrapText="1"/>
    </xf>
    <xf numFmtId="0" fontId="22" fillId="0" borderId="0" xfId="118" applyFont="1" applyAlignment="1">
      <alignment horizontal="left"/>
    </xf>
    <xf numFmtId="0" fontId="14" fillId="0" borderId="0" xfId="125" applyFont="1" applyAlignment="1">
      <alignment horizontal="center" vertical="center"/>
    </xf>
    <xf numFmtId="0" fontId="14" fillId="0" borderId="0" xfId="118" applyFont="1" applyAlignment="1">
      <alignment horizontal="center" vertical="center"/>
    </xf>
    <xf numFmtId="0" fontId="13" fillId="15" borderId="0" xfId="84" quotePrefix="1" applyNumberFormat="1" applyFont="1" applyFill="1" applyBorder="1" applyAlignment="1">
      <alignment horizontal="center" vertical="top" wrapText="1"/>
    </xf>
    <xf numFmtId="0" fontId="13" fillId="15" borderId="8" xfId="118" applyFont="1" applyFill="1" applyBorder="1" applyAlignment="1">
      <alignment horizontal="center" vertical="top" wrapText="1"/>
    </xf>
    <xf numFmtId="0" fontId="13" fillId="15" borderId="6" xfId="118" applyFont="1" applyFill="1" applyBorder="1" applyAlignment="1">
      <alignment horizontal="center" vertical="top" wrapText="1"/>
    </xf>
    <xf numFmtId="0" fontId="15" fillId="0" borderId="0" xfId="118" applyFont="1" applyAlignment="1">
      <alignment horizontal="left"/>
    </xf>
    <xf numFmtId="0" fontId="14" fillId="3" borderId="0" xfId="118" applyFont="1" applyFill="1" applyAlignment="1">
      <alignment horizontal="center"/>
    </xf>
    <xf numFmtId="0" fontId="13" fillId="15" borderId="5" xfId="84" quotePrefix="1" applyNumberFormat="1" applyFont="1" applyFill="1" applyBorder="1" applyAlignment="1">
      <alignment horizontal="center" vertical="top" wrapText="1"/>
    </xf>
    <xf numFmtId="168" fontId="14" fillId="0" borderId="0" xfId="40" applyNumberFormat="1" applyFont="1" applyFill="1" applyBorder="1" applyAlignment="1">
      <alignment horizontal="center" vertical="center"/>
    </xf>
    <xf numFmtId="0" fontId="14" fillId="3" borderId="0" xfId="4" applyFont="1" applyFill="1" applyAlignment="1">
      <alignment horizontal="center"/>
    </xf>
    <xf numFmtId="0" fontId="14" fillId="3" borderId="0" xfId="4" applyFont="1" applyFill="1" applyAlignment="1">
      <alignment horizontal="center" vertical="center"/>
    </xf>
    <xf numFmtId="0" fontId="15" fillId="0" borderId="0" xfId="4" applyFont="1" applyAlignment="1">
      <alignment horizontal="left"/>
    </xf>
    <xf numFmtId="0" fontId="13" fillId="0" borderId="0" xfId="122" applyFont="1" applyAlignment="1">
      <alignment horizontal="center" vertical="center" wrapText="1"/>
    </xf>
    <xf numFmtId="0" fontId="32" fillId="0" borderId="0" xfId="125" applyFont="1" applyAlignment="1">
      <alignment horizontal="left" vertical="center"/>
    </xf>
    <xf numFmtId="0" fontId="98" fillId="0" borderId="0" xfId="125" applyFont="1" applyAlignment="1">
      <alignment horizontal="left" vertical="center"/>
    </xf>
    <xf numFmtId="0" fontId="14" fillId="3" borderId="0" xfId="131" applyFont="1" applyFill="1" applyAlignment="1">
      <alignment horizontal="center" vertical="center"/>
    </xf>
    <xf numFmtId="0" fontId="13" fillId="15" borderId="8" xfId="118" applyFont="1" applyFill="1" applyBorder="1" applyAlignment="1">
      <alignment horizontal="center" vertical="center" wrapText="1"/>
    </xf>
    <xf numFmtId="0" fontId="13" fillId="15" borderId="6" xfId="118" applyFont="1" applyFill="1" applyBorder="1" applyAlignment="1">
      <alignment horizontal="center" vertical="center" wrapText="1"/>
    </xf>
    <xf numFmtId="0" fontId="13" fillId="0" borderId="0" xfId="122" applyFont="1" applyAlignment="1">
      <alignment horizontal="center" vertical="top"/>
    </xf>
    <xf numFmtId="0" fontId="13" fillId="0" borderId="0" xfId="122" applyFont="1" applyAlignment="1">
      <alignment horizontal="center" vertical="top" wrapText="1"/>
    </xf>
    <xf numFmtId="0" fontId="22" fillId="0" borderId="0" xfId="40" applyNumberFormat="1" applyFont="1" applyFill="1" applyBorder="1" applyAlignment="1">
      <alignment horizontal="left" vertical="center" wrapText="1"/>
    </xf>
    <xf numFmtId="0" fontId="14" fillId="3" borderId="0" xfId="117" applyFont="1" applyFill="1" applyAlignment="1">
      <alignment horizontal="center"/>
    </xf>
    <xf numFmtId="0" fontId="15" fillId="0" borderId="0" xfId="117" applyFont="1" applyAlignment="1">
      <alignment horizontal="center"/>
    </xf>
    <xf numFmtId="0" fontId="22" fillId="2" borderId="0" xfId="66" applyFont="1" applyFill="1" applyAlignment="1">
      <alignment horizontal="left" vertical="top" wrapText="1"/>
    </xf>
    <xf numFmtId="0" fontId="22" fillId="2" borderId="0" xfId="66" applyFont="1" applyFill="1" applyAlignment="1">
      <alignment vertical="top" wrapText="1"/>
    </xf>
    <xf numFmtId="0" fontId="22" fillId="2" borderId="0" xfId="66" applyFont="1" applyFill="1" applyAlignment="1">
      <alignment vertical="top"/>
    </xf>
    <xf numFmtId="0" fontId="14" fillId="0" borderId="0" xfId="120" applyFont="1" applyAlignment="1">
      <alignment horizontal="center"/>
    </xf>
    <xf numFmtId="0" fontId="15" fillId="0" borderId="0" xfId="26" applyFont="1" applyAlignment="1">
      <alignment horizontal="center"/>
    </xf>
    <xf numFmtId="0" fontId="13" fillId="15" borderId="0" xfId="120" applyFont="1" applyFill="1" applyAlignment="1">
      <alignment horizontal="left" vertical="center"/>
    </xf>
    <xf numFmtId="0" fontId="13" fillId="15" borderId="0" xfId="118" applyFont="1" applyFill="1" applyAlignment="1">
      <alignment horizontal="center" vertical="top" wrapText="1"/>
    </xf>
    <xf numFmtId="0" fontId="13" fillId="15" borderId="5" xfId="69" quotePrefix="1" applyNumberFormat="1" applyFont="1" applyFill="1" applyBorder="1" applyAlignment="1">
      <alignment horizontal="center" vertical="top" wrapText="1"/>
    </xf>
    <xf numFmtId="165" fontId="22" fillId="0" borderId="0" xfId="40" applyNumberFormat="1" applyFont="1" applyFill="1" applyBorder="1" applyAlignment="1">
      <alignment vertical="center" wrapText="1"/>
    </xf>
    <xf numFmtId="0" fontId="14" fillId="0" borderId="0" xfId="120" applyFont="1" applyAlignment="1">
      <alignment horizontal="center" vertical="center"/>
    </xf>
    <xf numFmtId="0" fontId="15" fillId="2" borderId="0" xfId="120" applyFont="1" applyFill="1" applyAlignment="1">
      <alignment horizontal="center"/>
    </xf>
    <xf numFmtId="0" fontId="13" fillId="15" borderId="0" xfId="120" applyFont="1" applyFill="1" applyAlignment="1">
      <alignment horizontal="center" vertical="center"/>
    </xf>
    <xf numFmtId="0" fontId="14" fillId="0" borderId="0" xfId="28" applyFont="1" applyAlignment="1">
      <alignment horizontal="center"/>
    </xf>
    <xf numFmtId="0" fontId="15" fillId="0" borderId="0" xfId="28" applyFont="1" applyAlignment="1">
      <alignment horizontal="center"/>
    </xf>
    <xf numFmtId="168" fontId="13" fillId="15" borderId="0" xfId="120" applyNumberFormat="1" applyFont="1" applyFill="1" applyAlignment="1">
      <alignment horizontal="center" vertical="center"/>
    </xf>
    <xf numFmtId="0" fontId="13" fillId="15" borderId="0" xfId="69" quotePrefix="1" applyNumberFormat="1" applyFont="1" applyFill="1" applyBorder="1" applyAlignment="1">
      <alignment horizontal="center" vertical="top" wrapText="1"/>
    </xf>
    <xf numFmtId="168" fontId="13" fillId="15" borderId="8" xfId="42" applyNumberFormat="1" applyFont="1" applyFill="1" applyBorder="1" applyAlignment="1">
      <alignment horizontal="center" vertical="center" wrapText="1"/>
    </xf>
    <xf numFmtId="168" fontId="13" fillId="15" borderId="6" xfId="42" applyNumberFormat="1" applyFont="1" applyFill="1" applyBorder="1" applyAlignment="1">
      <alignment horizontal="center" vertical="center" wrapText="1"/>
    </xf>
    <xf numFmtId="0" fontId="15" fillId="0" borderId="0" xfId="120" applyFont="1" applyAlignment="1">
      <alignment horizontal="center"/>
    </xf>
    <xf numFmtId="0" fontId="13" fillId="15" borderId="6" xfId="120" quotePrefix="1" applyFont="1" applyFill="1" applyBorder="1" applyAlignment="1">
      <alignment horizontal="center" vertical="top"/>
    </xf>
    <xf numFmtId="0" fontId="13" fillId="15" borderId="7" xfId="120" quotePrefix="1" applyFont="1" applyFill="1" applyBorder="1" applyAlignment="1">
      <alignment horizontal="center" vertical="top"/>
    </xf>
    <xf numFmtId="0" fontId="13" fillId="15" borderId="8" xfId="120" applyFont="1" applyFill="1" applyBorder="1" applyAlignment="1">
      <alignment horizontal="center" vertical="top"/>
    </xf>
    <xf numFmtId="0" fontId="13" fillId="15" borderId="6" xfId="120" applyFont="1" applyFill="1" applyBorder="1" applyAlignment="1">
      <alignment horizontal="center" vertical="top"/>
    </xf>
    <xf numFmtId="0" fontId="13" fillId="15" borderId="7" xfId="120" applyFont="1" applyFill="1" applyBorder="1" applyAlignment="1">
      <alignment horizontal="center" vertical="top"/>
    </xf>
    <xf numFmtId="0" fontId="15" fillId="0" borderId="0" xfId="21" applyFont="1" applyAlignment="1">
      <alignment horizontal="left" wrapText="1"/>
    </xf>
    <xf numFmtId="168" fontId="14" fillId="0" borderId="0" xfId="124" applyNumberFormat="1" applyFont="1" applyFill="1" applyBorder="1" applyAlignment="1">
      <alignment horizontal="center"/>
    </xf>
    <xf numFmtId="168" fontId="15" fillId="0" borderId="0" xfId="124" applyNumberFormat="1" applyFont="1" applyFill="1" applyBorder="1" applyAlignment="1">
      <alignment horizontal="center"/>
    </xf>
    <xf numFmtId="0" fontId="13" fillId="15" borderId="0" xfId="66" applyFont="1" applyFill="1" applyAlignment="1">
      <alignment vertical="center" wrapText="1"/>
    </xf>
    <xf numFmtId="0" fontId="16" fillId="0" borderId="0" xfId="120" applyFont="1" applyAlignment="1">
      <alignment horizontal="center" vertical="center" wrapText="1"/>
    </xf>
    <xf numFmtId="0" fontId="20" fillId="0" borderId="0" xfId="120" applyFont="1" applyAlignment="1">
      <alignment horizontal="center" wrapText="1"/>
    </xf>
    <xf numFmtId="0" fontId="15" fillId="0" borderId="95" xfId="120" applyFont="1" applyBorder="1" applyAlignment="1">
      <alignment horizontal="left" vertical="top" wrapText="1"/>
    </xf>
    <xf numFmtId="0" fontId="79" fillId="0" borderId="0" xfId="120" applyFont="1" applyAlignment="1">
      <alignment horizontal="center" vertical="center" wrapText="1"/>
    </xf>
    <xf numFmtId="0" fontId="54" fillId="0" borderId="0" xfId="120" applyFont="1" applyAlignment="1">
      <alignment horizontal="center" wrapText="1"/>
    </xf>
    <xf numFmtId="0" fontId="20" fillId="0" borderId="95" xfId="120" applyFont="1" applyBorder="1" applyAlignment="1">
      <alignment horizontal="left" vertical="top" wrapText="1"/>
    </xf>
    <xf numFmtId="0" fontId="74" fillId="0" borderId="0" xfId="0" applyFont="1" applyAlignment="1">
      <alignment horizontal="center"/>
    </xf>
    <xf numFmtId="0" fontId="74" fillId="0" borderId="6" xfId="0" applyFont="1" applyBorder="1" applyAlignment="1">
      <alignment horizontal="center"/>
    </xf>
    <xf numFmtId="0" fontId="24" fillId="15" borderId="10" xfId="0" applyFont="1" applyFill="1" applyBorder="1" applyAlignment="1">
      <alignment horizontal="center" vertical="center" wrapText="1"/>
    </xf>
    <xf numFmtId="0" fontId="13" fillId="15" borderId="10" xfId="0" applyFont="1" applyFill="1" applyBorder="1" applyAlignment="1">
      <alignment horizontal="center"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24" fillId="16" borderId="25" xfId="0" applyFont="1" applyFill="1" applyBorder="1" applyAlignment="1">
      <alignment horizontal="center" vertical="center"/>
    </xf>
    <xf numFmtId="0" fontId="24" fillId="16" borderId="26" xfId="0" applyFont="1" applyFill="1" applyBorder="1" applyAlignment="1">
      <alignment horizontal="center" vertical="center"/>
    </xf>
    <xf numFmtId="0" fontId="24" fillId="15" borderId="35"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74" fillId="0" borderId="0" xfId="0" applyFont="1" applyAlignment="1">
      <alignment horizontal="center" wrapText="1"/>
    </xf>
    <xf numFmtId="0" fontId="74" fillId="2" borderId="0" xfId="33" applyFont="1" applyFill="1" applyBorder="1" applyAlignment="1">
      <alignment horizontal="center" vertical="center"/>
    </xf>
    <xf numFmtId="0" fontId="20" fillId="0" borderId="36" xfId="0" applyFont="1" applyBorder="1" applyAlignment="1">
      <alignment horizontal="left" vertical="top" wrapText="1"/>
    </xf>
    <xf numFmtId="165" fontId="13" fillId="15" borderId="25" xfId="0" applyNumberFormat="1" applyFont="1" applyFill="1" applyBorder="1" applyAlignment="1">
      <alignment horizontal="center" vertical="center"/>
    </xf>
    <xf numFmtId="165" fontId="13" fillId="15" borderId="26" xfId="0" applyNumberFormat="1" applyFont="1" applyFill="1" applyBorder="1" applyAlignment="1">
      <alignment horizontal="center" vertical="center" wrapText="1"/>
    </xf>
    <xf numFmtId="165" fontId="13" fillId="15" borderId="31" xfId="0" applyNumberFormat="1" applyFont="1" applyFill="1" applyBorder="1" applyAlignment="1">
      <alignment horizontal="center" vertical="center" wrapText="1"/>
    </xf>
    <xf numFmtId="0" fontId="15" fillId="2" borderId="0" xfId="33" applyFont="1" applyFill="1" applyBorder="1" applyAlignment="1">
      <alignment horizontal="center" vertical="center"/>
    </xf>
    <xf numFmtId="0" fontId="20" fillId="0" borderId="0" xfId="0" applyFont="1" applyAlignment="1">
      <alignment horizontal="left" vertical="center" wrapText="1"/>
    </xf>
    <xf numFmtId="0" fontId="74" fillId="2" borderId="27" xfId="33" applyFont="1" applyFill="1" applyBorder="1" applyAlignment="1">
      <alignment horizontal="center" vertical="center"/>
    </xf>
    <xf numFmtId="0" fontId="74" fillId="2" borderId="0" xfId="33" applyFont="1" applyFill="1" applyBorder="1" applyAlignment="1">
      <alignment horizontal="center" vertical="center" wrapText="1"/>
    </xf>
    <xf numFmtId="181" fontId="24" fillId="16" borderId="25" xfId="1" applyNumberFormat="1" applyFont="1" applyFill="1" applyBorder="1" applyAlignment="1">
      <alignment horizontal="center" vertical="center"/>
    </xf>
    <xf numFmtId="0" fontId="24" fillId="15" borderId="26" xfId="0" applyFont="1" applyFill="1" applyBorder="1" applyAlignment="1">
      <alignment horizontal="center" vertical="center" wrapText="1"/>
    </xf>
    <xf numFmtId="0" fontId="24" fillId="15" borderId="31" xfId="0" applyFont="1" applyFill="1" applyBorder="1" applyAlignment="1">
      <alignment horizontal="center" vertical="center" wrapText="1"/>
    </xf>
    <xf numFmtId="0" fontId="32" fillId="0" borderId="0" xfId="0" applyFont="1" applyAlignment="1">
      <alignment horizontal="left" vertical="center" wrapText="1"/>
    </xf>
    <xf numFmtId="0" fontId="13" fillId="15" borderId="35" xfId="0" applyFont="1" applyFill="1" applyBorder="1" applyAlignment="1">
      <alignment horizontal="center" vertical="center"/>
    </xf>
    <xf numFmtId="0" fontId="13" fillId="15" borderId="19" xfId="0" applyFont="1" applyFill="1" applyBorder="1" applyAlignment="1">
      <alignment horizontal="center" vertical="center"/>
    </xf>
    <xf numFmtId="0" fontId="13" fillId="15" borderId="25" xfId="0" applyFont="1" applyFill="1" applyBorder="1" applyAlignment="1">
      <alignment horizontal="center" vertical="center"/>
    </xf>
    <xf numFmtId="0" fontId="13" fillId="15" borderId="26" xfId="0" applyFont="1" applyFill="1" applyBorder="1" applyAlignment="1">
      <alignment horizontal="center" vertical="center"/>
    </xf>
    <xf numFmtId="0" fontId="74" fillId="2" borderId="0" xfId="33" applyFont="1" applyFill="1" applyAlignment="1">
      <alignment horizontal="center" vertical="center"/>
    </xf>
    <xf numFmtId="0" fontId="74" fillId="2" borderId="0" xfId="33" applyFont="1" applyFill="1" applyAlignment="1">
      <alignment horizontal="center" vertical="center" wrapText="1"/>
    </xf>
    <xf numFmtId="0" fontId="74" fillId="2" borderId="0" xfId="0" applyFont="1" applyFill="1" applyAlignment="1">
      <alignment horizontal="center"/>
    </xf>
    <xf numFmtId="0" fontId="74" fillId="0" borderId="0" xfId="13" applyFont="1" applyAlignment="1">
      <alignment horizontal="center" vertical="top"/>
    </xf>
    <xf numFmtId="2" fontId="14" fillId="0" borderId="0" xfId="13" applyNumberFormat="1" applyFont="1" applyAlignment="1">
      <alignment horizontal="center"/>
    </xf>
    <xf numFmtId="2" fontId="15" fillId="0" borderId="0" xfId="13" applyNumberFormat="1" applyFont="1" applyAlignment="1">
      <alignment horizontal="center"/>
    </xf>
    <xf numFmtId="0" fontId="74" fillId="0" borderId="0" xfId="13" applyFont="1" applyAlignment="1">
      <alignment horizontal="center" vertical="top" wrapText="1"/>
    </xf>
    <xf numFmtId="0" fontId="15" fillId="0" borderId="0" xfId="13" applyFont="1" applyAlignment="1">
      <alignment horizontal="center" vertical="center"/>
    </xf>
    <xf numFmtId="0" fontId="14" fillId="6" borderId="0" xfId="13" applyFont="1" applyFill="1" applyAlignment="1">
      <alignment horizontal="center" wrapText="1"/>
    </xf>
    <xf numFmtId="0" fontId="14" fillId="6" borderId="0" xfId="62" applyFont="1" applyFill="1" applyAlignment="1">
      <alignment horizontal="center" wrapText="1"/>
    </xf>
    <xf numFmtId="198" fontId="14" fillId="6" borderId="0" xfId="13" applyNumberFormat="1" applyFont="1" applyFill="1" applyAlignment="1">
      <alignment horizontal="center" vertical="top" wrapText="1"/>
    </xf>
    <xf numFmtId="0" fontId="14" fillId="6" borderId="0" xfId="62" applyFont="1" applyFill="1" applyAlignment="1">
      <alignment horizontal="center" vertical="top" wrapText="1"/>
    </xf>
    <xf numFmtId="0" fontId="13" fillId="22" borderId="62" xfId="13" applyFont="1" applyFill="1" applyBorder="1" applyAlignment="1">
      <alignment horizontal="center" wrapText="1"/>
    </xf>
    <xf numFmtId="0" fontId="13" fillId="22" borderId="0" xfId="13" applyFont="1" applyFill="1" applyAlignment="1">
      <alignment horizontal="center" wrapText="1"/>
    </xf>
    <xf numFmtId="0" fontId="13" fillId="22" borderId="5" xfId="13" applyFont="1" applyFill="1" applyBorder="1" applyAlignment="1">
      <alignment horizontal="center" wrapText="1"/>
    </xf>
    <xf numFmtId="0" fontId="14" fillId="2" borderId="0" xfId="13" applyFont="1" applyFill="1" applyAlignment="1">
      <alignment horizontal="center" vertical="center"/>
    </xf>
    <xf numFmtId="0" fontId="13" fillId="15" borderId="0" xfId="13" applyFont="1" applyFill="1" applyAlignment="1">
      <alignment horizontal="center" vertical="center" wrapText="1"/>
    </xf>
    <xf numFmtId="199" fontId="13" fillId="22" borderId="62" xfId="13" applyNumberFormat="1" applyFont="1" applyFill="1" applyBorder="1" applyAlignment="1">
      <alignment horizontal="center" vertical="center" wrapText="1"/>
    </xf>
    <xf numFmtId="199" fontId="13" fillId="22" borderId="0" xfId="13" applyNumberFormat="1" applyFont="1" applyFill="1" applyAlignment="1">
      <alignment horizontal="center" vertical="center" wrapText="1"/>
    </xf>
    <xf numFmtId="199" fontId="13" fillId="22" borderId="5" xfId="13" applyNumberFormat="1" applyFont="1" applyFill="1" applyBorder="1" applyAlignment="1">
      <alignment horizontal="center" vertical="center" wrapText="1"/>
    </xf>
    <xf numFmtId="0" fontId="15" fillId="2" borderId="0" xfId="82" quotePrefix="1" applyFont="1" applyFill="1" applyAlignment="1">
      <alignment horizontal="left" vertical="center" wrapText="1"/>
    </xf>
    <xf numFmtId="0" fontId="14" fillId="7" borderId="0" xfId="13" applyFont="1" applyFill="1" applyAlignment="1">
      <alignment horizontal="center" wrapText="1"/>
    </xf>
    <xf numFmtId="0" fontId="14" fillId="7" borderId="0" xfId="62" applyFont="1" applyFill="1" applyAlignment="1">
      <alignment horizontal="center" wrapText="1"/>
    </xf>
    <xf numFmtId="198" fontId="14" fillId="6" borderId="0" xfId="62" applyNumberFormat="1" applyFont="1" applyFill="1" applyAlignment="1">
      <alignment horizontal="center" vertical="top" wrapText="1"/>
    </xf>
    <xf numFmtId="199" fontId="15" fillId="6" borderId="0" xfId="13" applyNumberFormat="1" applyFont="1" applyFill="1" applyAlignment="1">
      <alignment horizontal="center" vertical="center" wrapText="1"/>
    </xf>
    <xf numFmtId="0" fontId="22" fillId="3" borderId="0" xfId="13" applyFont="1" applyFill="1" applyAlignment="1">
      <alignment horizontal="left" vertical="center" wrapText="1"/>
    </xf>
    <xf numFmtId="0" fontId="70" fillId="0" borderId="0" xfId="13" applyFont="1" applyAlignment="1">
      <alignment horizontal="left" vertical="center" wrapText="1"/>
    </xf>
    <xf numFmtId="0" fontId="14" fillId="0" borderId="0" xfId="13" applyFont="1" applyAlignment="1">
      <alignment horizontal="left" vertical="center" wrapText="1"/>
    </xf>
    <xf numFmtId="0" fontId="15" fillId="6" borderId="0" xfId="13" applyFont="1" applyFill="1" applyAlignment="1">
      <alignment horizontal="center" wrapText="1"/>
    </xf>
    <xf numFmtId="0" fontId="13" fillId="22" borderId="62" xfId="13" applyFont="1" applyFill="1" applyBorder="1" applyAlignment="1">
      <alignment horizontal="center" vertical="center" wrapText="1"/>
    </xf>
    <xf numFmtId="0" fontId="13" fillId="22" borderId="0" xfId="13" applyFont="1" applyFill="1" applyAlignment="1">
      <alignment horizontal="center" vertical="center" wrapText="1"/>
    </xf>
    <xf numFmtId="0" fontId="13" fillId="22" borderId="5" xfId="13" applyFont="1" applyFill="1" applyBorder="1" applyAlignment="1">
      <alignment horizontal="center" vertical="center" wrapText="1"/>
    </xf>
    <xf numFmtId="198" fontId="13" fillId="22" borderId="62" xfId="13" applyNumberFormat="1" applyFont="1" applyFill="1" applyBorder="1" applyAlignment="1">
      <alignment horizontal="center" vertical="top" wrapText="1"/>
    </xf>
    <xf numFmtId="198" fontId="13" fillId="22" borderId="0" xfId="13" applyNumberFormat="1" applyFont="1" applyFill="1" applyAlignment="1">
      <alignment horizontal="center" vertical="top" wrapText="1"/>
    </xf>
    <xf numFmtId="198" fontId="13" fillId="22" borderId="5" xfId="13" applyNumberFormat="1" applyFont="1" applyFill="1" applyBorder="1" applyAlignment="1">
      <alignment horizontal="center" vertical="top" wrapText="1"/>
    </xf>
    <xf numFmtId="0" fontId="15" fillId="6" borderId="62" xfId="13" applyFont="1" applyFill="1" applyBorder="1" applyAlignment="1">
      <alignment horizontal="center" vertical="center" wrapText="1"/>
    </xf>
    <xf numFmtId="0" fontId="15" fillId="6" borderId="0" xfId="13" applyFont="1" applyFill="1" applyAlignment="1">
      <alignment horizontal="center" vertical="center" wrapText="1"/>
    </xf>
    <xf numFmtId="0" fontId="15" fillId="6" borderId="5" xfId="13" applyFont="1" applyFill="1" applyBorder="1" applyAlignment="1">
      <alignment horizontal="center" vertical="center" wrapText="1"/>
    </xf>
    <xf numFmtId="199" fontId="16" fillId="6" borderId="62" xfId="62" applyNumberFormat="1" applyFont="1" applyFill="1" applyBorder="1" applyAlignment="1">
      <alignment horizontal="center" vertical="center" wrapText="1"/>
    </xf>
    <xf numFmtId="199" fontId="16" fillId="6" borderId="0" xfId="62" applyNumberFormat="1" applyFont="1" applyFill="1" applyAlignment="1">
      <alignment horizontal="center" vertical="center" wrapText="1"/>
    </xf>
    <xf numFmtId="199" fontId="16" fillId="6" borderId="5" xfId="62" applyNumberFormat="1" applyFont="1" applyFill="1" applyBorder="1" applyAlignment="1">
      <alignment horizontal="center" vertical="center" wrapText="1"/>
    </xf>
    <xf numFmtId="199" fontId="13" fillId="22" borderId="62" xfId="13" applyNumberFormat="1" applyFont="1" applyFill="1" applyBorder="1" applyAlignment="1">
      <alignment horizontal="center" vertical="top" wrapText="1"/>
    </xf>
    <xf numFmtId="199" fontId="13" fillId="22" borderId="0" xfId="13" applyNumberFormat="1" applyFont="1" applyFill="1" applyAlignment="1">
      <alignment horizontal="center" vertical="top" wrapText="1"/>
    </xf>
    <xf numFmtId="199" fontId="13" fillId="22" borderId="5" xfId="13" applyNumberFormat="1" applyFont="1" applyFill="1" applyBorder="1" applyAlignment="1">
      <alignment horizontal="center" vertical="top" wrapText="1"/>
    </xf>
    <xf numFmtId="2" fontId="74" fillId="0" borderId="0" xfId="13" applyNumberFormat="1" applyFont="1" applyAlignment="1">
      <alignment horizontal="center" wrapText="1"/>
    </xf>
    <xf numFmtId="0" fontId="15" fillId="0" borderId="0" xfId="46" applyFont="1" applyAlignment="1">
      <alignment horizontal="center"/>
    </xf>
    <xf numFmtId="0" fontId="74" fillId="0" borderId="0" xfId="13" applyFont="1" applyAlignment="1">
      <alignment horizontal="center" vertical="center" wrapText="1"/>
    </xf>
    <xf numFmtId="174" fontId="13" fillId="16" borderId="0" xfId="51" applyNumberFormat="1" applyFont="1" applyFill="1" applyBorder="1" applyAlignment="1">
      <alignment horizontal="center" vertical="top" wrapText="1"/>
    </xf>
    <xf numFmtId="0" fontId="3" fillId="16" borderId="0" xfId="62" applyFont="1" applyFill="1" applyAlignment="1">
      <alignment horizontal="center" vertical="top" wrapText="1"/>
    </xf>
    <xf numFmtId="174" fontId="13" fillId="16" borderId="6" xfId="51" applyNumberFormat="1" applyFont="1" applyFill="1" applyBorder="1" applyAlignment="1">
      <alignment horizontal="center" vertical="center"/>
    </xf>
    <xf numFmtId="174" fontId="13" fillId="16" borderId="7" xfId="51" applyNumberFormat="1" applyFont="1" applyFill="1" applyBorder="1" applyAlignment="1">
      <alignment horizontal="center" vertical="center"/>
    </xf>
    <xf numFmtId="0" fontId="74" fillId="0" borderId="0" xfId="46" applyFont="1" applyAlignment="1">
      <alignment horizontal="center"/>
    </xf>
    <xf numFmtId="0" fontId="75" fillId="0" borderId="0" xfId="46" applyFont="1" applyAlignment="1">
      <alignment horizontal="center"/>
    </xf>
    <xf numFmtId="0" fontId="15" fillId="0" borderId="0" xfId="46" applyFont="1" applyAlignment="1">
      <alignment horizontal="left" vertical="justify"/>
    </xf>
    <xf numFmtId="2" fontId="117" fillId="0" borderId="0" xfId="13" applyNumberFormat="1" applyFont="1" applyAlignment="1">
      <alignment horizontal="center"/>
    </xf>
    <xf numFmtId="0" fontId="22" fillId="0" borderId="0" xfId="46" applyFont="1" applyAlignment="1">
      <alignment horizontal="left" vertical="justify"/>
    </xf>
    <xf numFmtId="0" fontId="15" fillId="0" borderId="0" xfId="13" applyFont="1" applyAlignment="1">
      <alignment horizontal="center"/>
    </xf>
    <xf numFmtId="0" fontId="75" fillId="0" borderId="0" xfId="13" applyFont="1" applyAlignment="1">
      <alignment horizontal="center"/>
    </xf>
    <xf numFmtId="0" fontId="47" fillId="15" borderId="0" xfId="104" applyFont="1" applyFill="1" applyAlignment="1">
      <alignment horizontal="center" vertical="center"/>
    </xf>
    <xf numFmtId="0" fontId="13" fillId="15" borderId="0" xfId="4" applyFont="1" applyFill="1" applyAlignment="1">
      <alignment horizontal="center" vertical="center"/>
    </xf>
    <xf numFmtId="0" fontId="13" fillId="15" borderId="33" xfId="4" applyFont="1" applyFill="1" applyBorder="1" applyAlignment="1">
      <alignment horizontal="center" vertical="center"/>
    </xf>
    <xf numFmtId="0" fontId="14" fillId="0" borderId="0" xfId="13" applyFont="1" applyAlignment="1">
      <alignment horizontal="center" vertical="center" wrapText="1"/>
    </xf>
    <xf numFmtId="0" fontId="29" fillId="0" borderId="0" xfId="13" applyFont="1" applyAlignment="1">
      <alignment horizontal="center"/>
    </xf>
    <xf numFmtId="0" fontId="13" fillId="15" borderId="0" xfId="74" applyFont="1" applyFill="1" applyAlignment="1">
      <alignment horizontal="center" vertical="center"/>
    </xf>
    <xf numFmtId="0" fontId="13" fillId="15" borderId="0" xfId="74" applyFont="1" applyFill="1" applyAlignment="1">
      <alignment horizontal="center" vertical="top" wrapText="1"/>
    </xf>
    <xf numFmtId="0" fontId="13" fillId="15" borderId="5" xfId="74" applyFont="1" applyFill="1" applyBorder="1" applyAlignment="1">
      <alignment horizontal="center" vertical="top" wrapText="1"/>
    </xf>
    <xf numFmtId="0" fontId="13" fillId="15" borderId="62" xfId="74" applyFont="1" applyFill="1" applyBorder="1" applyAlignment="1">
      <alignment horizontal="center" vertical="top" wrapText="1"/>
    </xf>
    <xf numFmtId="0" fontId="13" fillId="15" borderId="61" xfId="74" applyFont="1" applyFill="1" applyBorder="1" applyAlignment="1">
      <alignment horizontal="center" vertical="top" wrapText="1"/>
    </xf>
    <xf numFmtId="168" fontId="74" fillId="0" borderId="0" xfId="18" applyNumberFormat="1" applyFont="1" applyBorder="1" applyAlignment="1" applyProtection="1">
      <alignment horizontal="center"/>
    </xf>
    <xf numFmtId="0" fontId="14" fillId="0" borderId="0" xfId="68" applyFont="1" applyAlignment="1">
      <alignment horizontal="center" vertical="center" wrapText="1"/>
    </xf>
    <xf numFmtId="0" fontId="75" fillId="0" borderId="0" xfId="68" applyFont="1" applyAlignment="1">
      <alignment horizontal="center"/>
    </xf>
    <xf numFmtId="0" fontId="29" fillId="0" borderId="0" xfId="68" applyFont="1" applyAlignment="1">
      <alignment horizontal="center"/>
    </xf>
    <xf numFmtId="0" fontId="74" fillId="0" borderId="0" xfId="68" applyFont="1" applyAlignment="1">
      <alignment horizontal="center" vertical="center" wrapText="1"/>
    </xf>
    <xf numFmtId="164" fontId="13" fillId="15" borderId="0" xfId="10" applyFont="1" applyFill="1" applyBorder="1" applyAlignment="1" applyProtection="1">
      <alignment horizontal="center" vertical="center"/>
    </xf>
    <xf numFmtId="164" fontId="13" fillId="15" borderId="33" xfId="10" applyFont="1" applyFill="1" applyBorder="1" applyAlignment="1" applyProtection="1">
      <alignment horizontal="center" vertical="center"/>
    </xf>
    <xf numFmtId="168" fontId="13" fillId="15" borderId="6" xfId="7" applyNumberFormat="1" applyFont="1" applyFill="1" applyBorder="1" applyAlignment="1" applyProtection="1">
      <alignment horizontal="center" vertical="center"/>
    </xf>
    <xf numFmtId="165" fontId="13" fillId="15" borderId="0" xfId="7" applyNumberFormat="1" applyFont="1" applyFill="1" applyBorder="1" applyAlignment="1" applyProtection="1">
      <alignment horizontal="center" vertical="top" wrapText="1"/>
    </xf>
    <xf numFmtId="165" fontId="13" fillId="15" borderId="0" xfId="10" applyNumberFormat="1" applyFont="1" applyFill="1" applyBorder="1" applyAlignment="1" applyProtection="1">
      <alignment horizontal="center" vertical="top" wrapText="1"/>
    </xf>
    <xf numFmtId="165" fontId="13" fillId="15" borderId="0" xfId="10" applyNumberFormat="1" applyFont="1" applyFill="1" applyBorder="1" applyAlignment="1" applyProtection="1">
      <alignment horizontal="center" vertical="center" wrapText="1"/>
    </xf>
    <xf numFmtId="0" fontId="19" fillId="0" borderId="0" xfId="13" applyFont="1" applyAlignment="1">
      <alignment horizontal="left" vertical="center"/>
    </xf>
    <xf numFmtId="0" fontId="13" fillId="15" borderId="0" xfId="13" applyFont="1" applyFill="1" applyAlignment="1">
      <alignment vertical="center"/>
    </xf>
    <xf numFmtId="0" fontId="15" fillId="6" borderId="13" xfId="13" applyFont="1" applyFill="1" applyBorder="1" applyAlignment="1">
      <alignment horizontal="left" vertical="center"/>
    </xf>
    <xf numFmtId="0" fontId="15" fillId="6" borderId="5" xfId="13" applyFont="1" applyFill="1" applyBorder="1" applyAlignment="1">
      <alignment horizontal="left" vertical="center"/>
    </xf>
    <xf numFmtId="0" fontId="15" fillId="6" borderId="7" xfId="13" applyFont="1" applyFill="1" applyBorder="1" applyAlignment="1">
      <alignment horizontal="left" vertical="center"/>
    </xf>
    <xf numFmtId="49" fontId="15" fillId="6" borderId="11" xfId="28" quotePrefix="1" applyNumberFormat="1" applyFont="1" applyFill="1" applyBorder="1" applyAlignment="1">
      <alignment horizontal="center" vertical="center" wrapText="1"/>
    </xf>
    <xf numFmtId="49" fontId="15" fillId="6" borderId="9" xfId="28" quotePrefix="1" applyNumberFormat="1" applyFont="1" applyFill="1" applyBorder="1" applyAlignment="1">
      <alignment horizontal="center" vertical="center" wrapText="1"/>
    </xf>
    <xf numFmtId="49" fontId="15" fillId="6" borderId="12" xfId="28" quotePrefix="1" applyNumberFormat="1" applyFont="1" applyFill="1" applyBorder="1" applyAlignment="1">
      <alignment horizontal="center" vertical="center" wrapText="1"/>
    </xf>
    <xf numFmtId="16" fontId="15" fillId="6" borderId="11" xfId="13" applyNumberFormat="1" applyFont="1" applyFill="1" applyBorder="1" applyAlignment="1">
      <alignment horizontal="center" vertical="center" wrapText="1"/>
    </xf>
    <xf numFmtId="16" fontId="15" fillId="6" borderId="9" xfId="13" applyNumberFormat="1" applyFont="1" applyFill="1" applyBorder="1" applyAlignment="1">
      <alignment horizontal="center" vertical="center" wrapText="1"/>
    </xf>
    <xf numFmtId="16" fontId="15" fillId="6" borderId="12" xfId="13" applyNumberFormat="1" applyFont="1" applyFill="1" applyBorder="1" applyAlignment="1">
      <alignment horizontal="center" vertical="center" wrapText="1"/>
    </xf>
    <xf numFmtId="0" fontId="15" fillId="6" borderId="11" xfId="13" applyFont="1" applyFill="1" applyBorder="1" applyAlignment="1">
      <alignment horizontal="left" vertical="center" wrapText="1"/>
    </xf>
    <xf numFmtId="0" fontId="15" fillId="6" borderId="9" xfId="13" applyFont="1" applyFill="1" applyBorder="1" applyAlignment="1">
      <alignment horizontal="left" vertical="center" wrapText="1"/>
    </xf>
    <xf numFmtId="0" fontId="15" fillId="6" borderId="12" xfId="13" applyFont="1" applyFill="1" applyBorder="1" applyAlignment="1">
      <alignment horizontal="left" vertical="center" wrapText="1"/>
    </xf>
    <xf numFmtId="0" fontId="74" fillId="0" borderId="0" xfId="0" applyFont="1" applyAlignment="1">
      <alignment horizontal="center" vertical="center"/>
    </xf>
    <xf numFmtId="168" fontId="13" fillId="15" borderId="0" xfId="7" applyNumberFormat="1" applyFont="1" applyFill="1" applyBorder="1" applyAlignment="1" applyProtection="1">
      <alignment horizontal="center" vertical="center" wrapText="1"/>
    </xf>
    <xf numFmtId="168" fontId="13" fillId="15" borderId="33" xfId="7" applyNumberFormat="1" applyFont="1" applyFill="1" applyBorder="1" applyAlignment="1" applyProtection="1">
      <alignment horizontal="center" vertical="center" wrapText="1"/>
    </xf>
    <xf numFmtId="165" fontId="13" fillId="15" borderId="6" xfId="18" applyNumberFormat="1" applyFont="1" applyFill="1" applyBorder="1" applyAlignment="1" applyProtection="1">
      <alignment horizontal="center" vertical="center" wrapText="1"/>
    </xf>
    <xf numFmtId="165" fontId="13" fillId="15" borderId="0" xfId="18" applyNumberFormat="1" applyFont="1" applyFill="1" applyBorder="1" applyAlignment="1" applyProtection="1">
      <alignment horizontal="center" vertical="center" wrapText="1"/>
    </xf>
    <xf numFmtId="165" fontId="13" fillId="15" borderId="0" xfId="24" applyNumberFormat="1" applyFont="1" applyFill="1" applyBorder="1" applyAlignment="1" applyProtection="1">
      <alignment horizontal="center" vertical="top" wrapText="1"/>
    </xf>
    <xf numFmtId="168" fontId="24" fillId="15" borderId="44" xfId="7" applyNumberFormat="1" applyFont="1" applyFill="1" applyBorder="1" applyAlignment="1" applyProtection="1">
      <alignment horizontal="center" vertical="center" wrapText="1"/>
    </xf>
    <xf numFmtId="165" fontId="24" fillId="15" borderId="0" xfId="18" applyNumberFormat="1" applyFont="1" applyFill="1" applyBorder="1" applyAlignment="1" applyProtection="1">
      <alignment horizontal="center" vertical="top" wrapText="1"/>
    </xf>
    <xf numFmtId="165" fontId="24" fillId="15" borderId="0" xfId="24" applyNumberFormat="1" applyFont="1" applyFill="1" applyBorder="1" applyAlignment="1" applyProtection="1">
      <alignment horizontal="center" vertical="top" wrapText="1"/>
    </xf>
    <xf numFmtId="0" fontId="62" fillId="0" borderId="0" xfId="0" applyFont="1" applyAlignment="1">
      <alignment horizontal="center" vertical="center"/>
    </xf>
    <xf numFmtId="0" fontId="62" fillId="0" borderId="0" xfId="0" applyFont="1" applyAlignment="1">
      <alignment horizontal="center"/>
    </xf>
    <xf numFmtId="168" fontId="74" fillId="0" borderId="0" xfId="15" applyNumberFormat="1" applyFont="1" applyFill="1" applyBorder="1" applyAlignment="1" applyProtection="1">
      <alignment horizontal="center" vertical="center"/>
    </xf>
    <xf numFmtId="168" fontId="74" fillId="0" borderId="0" xfId="15" applyNumberFormat="1" applyFont="1" applyFill="1" applyBorder="1" applyAlignment="1" applyProtection="1">
      <alignment horizontal="center"/>
    </xf>
    <xf numFmtId="168" fontId="24" fillId="15" borderId="48" xfId="7" applyNumberFormat="1" applyFont="1" applyFill="1" applyBorder="1" applyAlignment="1" applyProtection="1">
      <alignment horizontal="left" vertical="center" wrapText="1"/>
    </xf>
    <xf numFmtId="168" fontId="74" fillId="0" borderId="0" xfId="15" applyNumberFormat="1" applyFont="1" applyAlignment="1">
      <alignment horizontal="center"/>
    </xf>
    <xf numFmtId="0" fontId="24" fillId="15" borderId="44" xfId="0" applyFont="1" applyFill="1" applyBorder="1" applyAlignment="1">
      <alignment horizontal="center" vertical="center" wrapText="1"/>
    </xf>
    <xf numFmtId="0" fontId="24" fillId="15" borderId="45" xfId="0" applyFont="1" applyFill="1" applyBorder="1" applyAlignment="1">
      <alignment horizontal="center" vertical="center" wrapText="1"/>
    </xf>
    <xf numFmtId="0" fontId="24" fillId="15" borderId="0" xfId="0" applyFont="1" applyFill="1" applyAlignment="1">
      <alignment horizontal="center" vertical="top" wrapText="1"/>
    </xf>
    <xf numFmtId="0" fontId="24" fillId="15" borderId="6" xfId="0" applyFont="1" applyFill="1" applyBorder="1" applyAlignment="1">
      <alignment horizontal="center" vertical="center" wrapText="1"/>
    </xf>
    <xf numFmtId="0" fontId="24" fillId="15" borderId="51" xfId="0" applyFont="1" applyFill="1" applyBorder="1" applyAlignment="1">
      <alignment horizontal="center" vertical="center" wrapText="1"/>
    </xf>
    <xf numFmtId="0" fontId="13" fillId="15" borderId="0" xfId="4" applyFont="1" applyFill="1" applyAlignment="1">
      <alignment horizontal="left" vertical="center" wrapText="1"/>
    </xf>
    <xf numFmtId="0" fontId="13" fillId="15" borderId="33" xfId="4" applyFont="1" applyFill="1" applyBorder="1" applyAlignment="1">
      <alignment horizontal="left" vertical="center" wrapText="1"/>
    </xf>
    <xf numFmtId="0" fontId="29" fillId="0" borderId="0" xfId="0" applyFont="1" applyAlignment="1">
      <alignment horizontal="left" vertical="center"/>
    </xf>
    <xf numFmtId="0" fontId="79" fillId="0" borderId="0" xfId="0" applyFont="1" applyAlignment="1">
      <alignment horizontal="center" vertical="center"/>
    </xf>
    <xf numFmtId="165" fontId="13" fillId="15" borderId="0" xfId="7" applyNumberFormat="1" applyFont="1" applyFill="1" applyBorder="1" applyAlignment="1" applyProtection="1">
      <alignment horizontal="center" vertical="center" wrapText="1"/>
    </xf>
    <xf numFmtId="168" fontId="74" fillId="0" borderId="0" xfId="7" applyNumberFormat="1" applyFont="1" applyBorder="1" applyAlignment="1">
      <alignment horizontal="center"/>
    </xf>
    <xf numFmtId="168" fontId="15" fillId="0" borderId="0" xfId="7" applyNumberFormat="1" applyFont="1" applyBorder="1" applyAlignment="1">
      <alignment horizontal="center"/>
    </xf>
    <xf numFmtId="0" fontId="74" fillId="0" borderId="0" xfId="4" applyFont="1" applyAlignment="1">
      <alignment horizontal="center" vertical="center" wrapText="1"/>
    </xf>
    <xf numFmtId="0" fontId="13" fillId="15" borderId="0" xfId="100" applyFont="1" applyFill="1" applyAlignment="1">
      <alignment vertical="center"/>
    </xf>
    <xf numFmtId="0" fontId="19" fillId="0" borderId="0" xfId="100" applyFont="1" applyAlignment="1">
      <alignment horizontal="left" vertical="center"/>
    </xf>
    <xf numFmtId="168" fontId="13" fillId="15" borderId="5" xfId="102" applyNumberFormat="1" applyFont="1" applyFill="1" applyBorder="1" applyAlignment="1" applyProtection="1">
      <alignment horizontal="center" vertical="center"/>
    </xf>
    <xf numFmtId="187" fontId="13" fillId="15" borderId="2" xfId="103" applyNumberFormat="1" applyFont="1" applyFill="1" applyBorder="1" applyAlignment="1">
      <alignment horizontal="center" vertical="center" wrapText="1"/>
    </xf>
    <xf numFmtId="187" fontId="13" fillId="15" borderId="0" xfId="103" applyNumberFormat="1" applyFont="1" applyFill="1" applyBorder="1" applyAlignment="1">
      <alignment horizontal="center" vertical="center" wrapText="1"/>
    </xf>
    <xf numFmtId="0" fontId="74" fillId="0" borderId="0" xfId="100" applyFont="1" applyAlignment="1">
      <alignment horizontal="center"/>
    </xf>
    <xf numFmtId="168" fontId="13" fillId="15" borderId="54" xfId="11" applyNumberFormat="1" applyFont="1" applyFill="1" applyBorder="1" applyAlignment="1">
      <alignment horizontal="left" vertical="center" wrapText="1"/>
    </xf>
    <xf numFmtId="165" fontId="13" fillId="15" borderId="0" xfId="7" applyNumberFormat="1" applyFont="1" applyFill="1" applyBorder="1" applyAlignment="1">
      <alignment horizontal="center" vertical="center" wrapText="1"/>
    </xf>
    <xf numFmtId="165" fontId="13" fillId="15" borderId="0" xfId="7" applyNumberFormat="1" applyFont="1" applyFill="1" applyBorder="1" applyAlignment="1">
      <alignment horizontal="justify" vertical="center" wrapText="1"/>
    </xf>
    <xf numFmtId="165" fontId="13" fillId="15" borderId="54" xfId="7" applyNumberFormat="1" applyFont="1" applyFill="1" applyBorder="1" applyAlignment="1">
      <alignment horizontal="center" vertical="center" wrapText="1"/>
    </xf>
    <xf numFmtId="168" fontId="13" fillId="15" borderId="0" xfId="7" applyNumberFormat="1" applyFont="1" applyFill="1" applyBorder="1" applyAlignment="1">
      <alignment horizontal="center" vertical="center"/>
    </xf>
    <xf numFmtId="0" fontId="14" fillId="0" borderId="0" xfId="0" applyFont="1" applyAlignment="1">
      <alignment horizontal="center"/>
    </xf>
    <xf numFmtId="165" fontId="24" fillId="15" borderId="0" xfId="18" applyNumberFormat="1" applyFont="1" applyFill="1" applyBorder="1" applyAlignment="1" applyProtection="1">
      <alignment horizontal="center" vertical="center" wrapText="1"/>
    </xf>
    <xf numFmtId="165" fontId="24" fillId="15" borderId="0" xfId="24" applyNumberFormat="1" applyFont="1" applyFill="1" applyBorder="1" applyAlignment="1" applyProtection="1">
      <alignment horizontal="center" vertical="center" wrapText="1"/>
    </xf>
    <xf numFmtId="0" fontId="43" fillId="15" borderId="44" xfId="0" applyFont="1" applyFill="1" applyBorder="1" applyAlignment="1">
      <alignment horizontal="center" vertical="center" wrapText="1"/>
    </xf>
    <xf numFmtId="0" fontId="43" fillId="15" borderId="0" xfId="0" applyFont="1" applyFill="1" applyAlignment="1">
      <alignment horizontal="center" vertical="center" wrapText="1"/>
    </xf>
    <xf numFmtId="0" fontId="14" fillId="2" borderId="0" xfId="0" applyFont="1" applyFill="1" applyAlignment="1">
      <alignment horizontal="center" vertical="center" wrapText="1"/>
    </xf>
    <xf numFmtId="0" fontId="15" fillId="0" borderId="0" xfId="0" applyFont="1" applyAlignment="1">
      <alignment horizontal="center" vertical="center" wrapText="1"/>
    </xf>
    <xf numFmtId="0" fontId="15" fillId="2" borderId="0" xfId="28" applyFont="1" applyFill="1" applyAlignment="1">
      <alignment horizontal="left" vertical="center" wrapText="1"/>
    </xf>
    <xf numFmtId="0" fontId="14" fillId="0" borderId="0" xfId="0" applyFont="1" applyAlignment="1">
      <alignment horizontal="center" vertical="center"/>
    </xf>
    <xf numFmtId="0" fontId="15" fillId="0" borderId="0" xfId="0" applyFont="1" applyAlignment="1">
      <alignment horizontal="center" vertical="center"/>
    </xf>
    <xf numFmtId="0" fontId="15" fillId="2" borderId="0" xfId="0" applyFont="1" applyFill="1" applyAlignment="1">
      <alignment horizontal="left" vertical="center" wrapText="1"/>
    </xf>
    <xf numFmtId="0" fontId="15" fillId="2" borderId="80" xfId="0" applyFont="1" applyFill="1" applyBorder="1" applyAlignment="1">
      <alignment horizontal="left" vertical="center" wrapText="1"/>
    </xf>
    <xf numFmtId="0" fontId="15" fillId="2" borderId="70" xfId="0" applyFont="1" applyFill="1" applyBorder="1" applyAlignment="1">
      <alignment horizontal="center"/>
    </xf>
    <xf numFmtId="0" fontId="15" fillId="2" borderId="0" xfId="0" applyFont="1" applyFill="1" applyAlignment="1">
      <alignment horizontal="center" vertical="center"/>
    </xf>
    <xf numFmtId="199" fontId="13" fillId="31" borderId="62" xfId="26" applyNumberFormat="1" applyFont="1" applyFill="1" applyBorder="1" applyAlignment="1">
      <alignment horizontal="center" vertical="center" wrapText="1"/>
    </xf>
    <xf numFmtId="199" fontId="13" fillId="31" borderId="0" xfId="26" applyNumberFormat="1" applyFont="1" applyFill="1" applyAlignment="1">
      <alignment horizontal="center" vertical="center" wrapText="1"/>
    </xf>
    <xf numFmtId="199" fontId="13" fillId="31" borderId="5" xfId="26" applyNumberFormat="1" applyFont="1" applyFill="1" applyBorder="1" applyAlignment="1">
      <alignment horizontal="center" vertical="center" wrapText="1"/>
    </xf>
    <xf numFmtId="0" fontId="15" fillId="6" borderId="0" xfId="26" applyFont="1" applyFill="1" applyAlignment="1">
      <alignment horizontal="center" wrapText="1"/>
    </xf>
    <xf numFmtId="198" fontId="15" fillId="6" borderId="0" xfId="26" applyNumberFormat="1" applyFont="1" applyFill="1" applyAlignment="1">
      <alignment horizontal="center" vertical="top" wrapText="1"/>
    </xf>
    <xf numFmtId="0" fontId="15" fillId="6" borderId="0" xfId="13" applyFont="1" applyFill="1" applyAlignment="1">
      <alignment horizontal="center" vertical="top" wrapText="1"/>
    </xf>
    <xf numFmtId="0" fontId="14" fillId="0" borderId="0" xfId="26" applyFont="1" applyAlignment="1">
      <alignment horizontal="center" vertical="center"/>
    </xf>
    <xf numFmtId="0" fontId="14" fillId="2" borderId="0" xfId="26" applyFont="1" applyFill="1" applyAlignment="1">
      <alignment horizontal="center" vertical="center"/>
    </xf>
    <xf numFmtId="198" fontId="13" fillId="22" borderId="62" xfId="26" applyNumberFormat="1" applyFont="1" applyFill="1" applyBorder="1" applyAlignment="1">
      <alignment horizontal="center" vertical="center" wrapText="1"/>
    </xf>
    <xf numFmtId="198" fontId="13" fillId="22" borderId="0" xfId="26" applyNumberFormat="1" applyFont="1" applyFill="1" applyAlignment="1">
      <alignment horizontal="center" vertical="center" wrapText="1"/>
    </xf>
    <xf numFmtId="198" fontId="13" fillId="22" borderId="5" xfId="26" applyNumberFormat="1" applyFont="1" applyFill="1" applyBorder="1" applyAlignment="1">
      <alignment horizontal="center" vertical="center" wrapText="1"/>
    </xf>
    <xf numFmtId="199" fontId="13" fillId="22" borderId="62" xfId="26" applyNumberFormat="1" applyFont="1" applyFill="1" applyBorder="1" applyAlignment="1">
      <alignment horizontal="center" vertical="center" wrapText="1"/>
    </xf>
    <xf numFmtId="199" fontId="13" fillId="22" borderId="0" xfId="26" applyNumberFormat="1" applyFont="1" applyFill="1" applyAlignment="1">
      <alignment horizontal="center" vertical="center" wrapText="1"/>
    </xf>
    <xf numFmtId="199" fontId="13" fillId="22" borderId="5" xfId="26" applyNumberFormat="1" applyFont="1" applyFill="1" applyBorder="1" applyAlignment="1">
      <alignment horizontal="center" vertical="center" wrapText="1"/>
    </xf>
    <xf numFmtId="199" fontId="15" fillId="6" borderId="0" xfId="26" applyNumberFormat="1" applyFont="1" applyFill="1" applyAlignment="1">
      <alignment horizontal="left" vertical="center" wrapText="1"/>
    </xf>
    <xf numFmtId="0" fontId="14" fillId="4" borderId="0" xfId="26" applyFont="1" applyFill="1" applyAlignment="1">
      <alignment horizontal="center" vertical="center"/>
    </xf>
    <xf numFmtId="0" fontId="13" fillId="18" borderId="6" xfId="26" applyFont="1" applyFill="1" applyBorder="1" applyAlignment="1">
      <alignment horizontal="center" vertical="center" wrapText="1"/>
    </xf>
    <xf numFmtId="0" fontId="13" fillId="18" borderId="8" xfId="26" applyFont="1" applyFill="1" applyBorder="1" applyAlignment="1">
      <alignment horizontal="center" vertical="center" wrapText="1"/>
    </xf>
    <xf numFmtId="0" fontId="13" fillId="18" borderId="0" xfId="26" applyFont="1" applyFill="1" applyAlignment="1">
      <alignment horizontal="center" vertical="center" wrapText="1"/>
    </xf>
    <xf numFmtId="0" fontId="13" fillId="18" borderId="0" xfId="26" quotePrefix="1" applyFont="1" applyFill="1" applyAlignment="1">
      <alignment horizontal="center" vertical="center" wrapText="1"/>
    </xf>
    <xf numFmtId="0" fontId="13" fillId="18" borderId="14" xfId="26" applyFont="1" applyFill="1" applyBorder="1" applyAlignment="1">
      <alignment horizontal="center" vertical="center" wrapText="1"/>
    </xf>
    <xf numFmtId="0" fontId="13" fillId="18" borderId="96" xfId="26" applyFont="1" applyFill="1" applyBorder="1" applyAlignment="1">
      <alignment horizontal="center" vertical="center" wrapText="1"/>
    </xf>
    <xf numFmtId="0" fontId="17" fillId="18" borderId="96" xfId="26" applyFont="1" applyFill="1" applyBorder="1" applyAlignment="1">
      <alignment horizontal="center"/>
    </xf>
    <xf numFmtId="0" fontId="17" fillId="18" borderId="96" xfId="26" applyFont="1" applyFill="1" applyBorder="1" applyAlignment="1">
      <alignment horizontal="center" vertical="center" wrapText="1"/>
    </xf>
    <xf numFmtId="0" fontId="14" fillId="4" borderId="0" xfId="13" applyFont="1" applyFill="1" applyAlignment="1">
      <alignment horizontal="center" vertical="center"/>
    </xf>
    <xf numFmtId="0" fontId="15" fillId="4" borderId="0" xfId="13" applyFont="1" applyFill="1" applyAlignment="1">
      <alignment horizontal="center" vertical="center"/>
    </xf>
    <xf numFmtId="0" fontId="13" fillId="18" borderId="6" xfId="13" applyFont="1" applyFill="1" applyBorder="1" applyAlignment="1">
      <alignment horizontal="center" vertical="center" wrapText="1"/>
    </xf>
    <xf numFmtId="0" fontId="13" fillId="18" borderId="7" xfId="13" applyFont="1" applyFill="1" applyBorder="1" applyAlignment="1">
      <alignment horizontal="center" vertical="center" wrapText="1"/>
    </xf>
    <xf numFmtId="0" fontId="13" fillId="18" borderId="8" xfId="13" applyFont="1" applyFill="1" applyBorder="1" applyAlignment="1">
      <alignment horizontal="center" wrapText="1"/>
    </xf>
    <xf numFmtId="0" fontId="13" fillId="18" borderId="6" xfId="13" applyFont="1" applyFill="1" applyBorder="1" applyAlignment="1">
      <alignment horizontal="center" wrapText="1"/>
    </xf>
    <xf numFmtId="0" fontId="13" fillId="18" borderId="0" xfId="13" applyFont="1" applyFill="1" applyAlignment="1">
      <alignment horizontal="center" vertical="center" wrapText="1"/>
    </xf>
    <xf numFmtId="0" fontId="13" fillId="18" borderId="5" xfId="13" quotePrefix="1" applyFont="1" applyFill="1" applyBorder="1" applyAlignment="1">
      <alignment horizontal="center" vertical="center" wrapText="1"/>
    </xf>
    <xf numFmtId="0" fontId="13" fillId="18" borderId="14" xfId="26" applyFont="1" applyFill="1" applyBorder="1" applyAlignment="1">
      <alignment horizontal="center" wrapText="1"/>
    </xf>
    <xf numFmtId="0" fontId="13" fillId="18" borderId="96" xfId="26" applyFont="1" applyFill="1" applyBorder="1" applyAlignment="1">
      <alignment horizontal="center" wrapText="1"/>
    </xf>
    <xf numFmtId="0" fontId="13" fillId="18" borderId="97" xfId="26" applyFont="1" applyFill="1" applyBorder="1" applyAlignment="1">
      <alignment horizontal="center" wrapText="1"/>
    </xf>
    <xf numFmtId="0" fontId="13" fillId="18" borderId="98" xfId="26" applyFont="1" applyFill="1" applyBorder="1" applyAlignment="1">
      <alignment horizontal="center" wrapText="1"/>
    </xf>
    <xf numFmtId="0" fontId="13" fillId="18" borderId="0" xfId="13" applyFont="1" applyFill="1" applyAlignment="1">
      <alignment horizontal="center" vertical="top" wrapText="1"/>
    </xf>
    <xf numFmtId="0" fontId="13" fillId="18" borderId="5" xfId="13" quotePrefix="1" applyFont="1" applyFill="1" applyBorder="1" applyAlignment="1">
      <alignment horizontal="center" vertical="top" wrapText="1"/>
    </xf>
    <xf numFmtId="0" fontId="13" fillId="18" borderId="5" xfId="13" applyFont="1" applyFill="1" applyBorder="1" applyAlignment="1">
      <alignment horizontal="center" vertical="top" wrapText="1"/>
    </xf>
    <xf numFmtId="0" fontId="13" fillId="18" borderId="96" xfId="13" applyFont="1" applyFill="1" applyBorder="1" applyAlignment="1">
      <alignment horizontal="center" vertical="center" wrapText="1"/>
    </xf>
    <xf numFmtId="0" fontId="25" fillId="4" borderId="0" xfId="109" applyFont="1" applyFill="1" applyAlignment="1">
      <alignment horizontal="center" vertical="center"/>
    </xf>
    <xf numFmtId="0" fontId="14" fillId="4" borderId="0" xfId="109" applyFont="1" applyFill="1" applyAlignment="1">
      <alignment horizontal="center" vertical="center"/>
    </xf>
    <xf numFmtId="0" fontId="13" fillId="18" borderId="0" xfId="109" applyFont="1" applyFill="1" applyAlignment="1">
      <alignment horizontal="center" vertical="center"/>
    </xf>
    <xf numFmtId="0" fontId="17" fillId="18" borderId="0" xfId="13" applyFont="1" applyFill="1" applyAlignment="1">
      <alignment horizontal="center" vertical="center"/>
    </xf>
    <xf numFmtId="37" fontId="13" fillId="18" borderId="0" xfId="110" quotePrefix="1" applyNumberFormat="1" applyFont="1" applyFill="1" applyBorder="1" applyAlignment="1" applyProtection="1">
      <alignment horizontal="center" vertical="center" wrapText="1"/>
    </xf>
    <xf numFmtId="205" fontId="13" fillId="18" borderId="0" xfId="109" applyNumberFormat="1" applyFont="1" applyFill="1" applyAlignment="1">
      <alignment horizontal="center" vertical="center" wrapText="1"/>
    </xf>
    <xf numFmtId="0" fontId="13" fillId="15" borderId="73" xfId="0" applyFont="1" applyFill="1" applyBorder="1" applyAlignment="1">
      <alignment horizontal="center" vertical="top" wrapText="1"/>
    </xf>
    <xf numFmtId="0" fontId="13" fillId="15" borderId="74" xfId="0" applyFont="1" applyFill="1" applyBorder="1" applyAlignment="1">
      <alignment horizontal="center" vertical="top" wrapText="1"/>
    </xf>
    <xf numFmtId="0" fontId="13" fillId="15" borderId="75" xfId="0" applyFont="1" applyFill="1" applyBorder="1" applyAlignment="1">
      <alignment horizontal="center" vertical="top" wrapText="1"/>
    </xf>
    <xf numFmtId="0" fontId="14" fillId="2" borderId="0" xfId="0" applyFont="1" applyFill="1" applyAlignment="1">
      <alignment horizontal="center"/>
    </xf>
    <xf numFmtId="0" fontId="16" fillId="2" borderId="0" xfId="0" applyFont="1" applyFill="1" applyAlignment="1">
      <alignment horizontal="center"/>
    </xf>
    <xf numFmtId="0" fontId="13" fillId="24" borderId="77" xfId="0" applyFont="1" applyFill="1" applyBorder="1" applyAlignment="1">
      <alignment horizontal="center" vertical="top" wrapText="1"/>
    </xf>
    <xf numFmtId="0" fontId="13" fillId="24" borderId="78" xfId="0" applyFont="1" applyFill="1" applyBorder="1" applyAlignment="1">
      <alignment horizontal="center" vertical="top" wrapText="1"/>
    </xf>
    <xf numFmtId="0" fontId="15" fillId="2" borderId="80" xfId="0" applyFont="1" applyFill="1" applyBorder="1" applyAlignment="1">
      <alignment horizontal="left"/>
    </xf>
    <xf numFmtId="0" fontId="13" fillId="24" borderId="83" xfId="0" applyFont="1" applyFill="1" applyBorder="1" applyAlignment="1">
      <alignment horizontal="center" vertical="top" wrapText="1"/>
    </xf>
    <xf numFmtId="0" fontId="13" fillId="24" borderId="84" xfId="0" applyFont="1" applyFill="1" applyBorder="1" applyAlignment="1">
      <alignment horizontal="center" vertical="top" wrapText="1"/>
    </xf>
    <xf numFmtId="0" fontId="15" fillId="2" borderId="0" xfId="0" applyFont="1" applyFill="1" applyAlignment="1">
      <alignment horizontal="left"/>
    </xf>
    <xf numFmtId="0" fontId="13" fillId="24" borderId="73" xfId="0" applyFont="1" applyFill="1" applyBorder="1" applyAlignment="1">
      <alignment horizontal="center" vertical="top" wrapText="1"/>
    </xf>
    <xf numFmtId="0" fontId="13" fillId="24" borderId="0" xfId="0" applyFont="1" applyFill="1" applyAlignment="1">
      <alignment horizontal="center" vertical="top" wrapText="1"/>
    </xf>
    <xf numFmtId="0" fontId="20" fillId="0" borderId="0" xfId="0" applyFont="1" applyAlignment="1">
      <alignment horizontal="left"/>
    </xf>
    <xf numFmtId="41" fontId="15" fillId="2" borderId="0" xfId="8" applyFont="1" applyFill="1" applyBorder="1" applyAlignment="1">
      <alignment horizontal="left"/>
    </xf>
    <xf numFmtId="0" fontId="13" fillId="24" borderId="0" xfId="0" applyFont="1" applyFill="1" applyAlignment="1">
      <alignment horizontal="center" vertical="center" wrapText="1"/>
    </xf>
    <xf numFmtId="0" fontId="13" fillId="24" borderId="90" xfId="0" applyFont="1" applyFill="1" applyBorder="1" applyAlignment="1">
      <alignment horizontal="center" vertical="top" wrapText="1"/>
    </xf>
    <xf numFmtId="0" fontId="13" fillId="24" borderId="91" xfId="0" applyFont="1" applyFill="1" applyBorder="1" applyAlignment="1">
      <alignment horizontal="center" vertical="top" wrapText="1"/>
    </xf>
    <xf numFmtId="168" fontId="14" fillId="38" borderId="0" xfId="7" applyNumberFormat="1" applyFont="1" applyFill="1" applyBorder="1" applyAlignment="1">
      <alignment horizontal="center" wrapText="1"/>
    </xf>
    <xf numFmtId="0" fontId="15" fillId="0" borderId="116" xfId="21" applyFont="1" applyBorder="1" applyAlignment="1">
      <alignment horizontal="left" wrapText="1"/>
    </xf>
    <xf numFmtId="0" fontId="15" fillId="38" borderId="0" xfId="21" applyFont="1" applyFill="1" applyAlignment="1">
      <alignment horizontal="left" wrapText="1"/>
    </xf>
    <xf numFmtId="168" fontId="14" fillId="0" borderId="0" xfId="7" applyNumberFormat="1" applyFont="1" applyBorder="1" applyAlignment="1">
      <alignment horizontal="center"/>
    </xf>
    <xf numFmtId="0" fontId="23" fillId="2" borderId="0" xfId="0" applyFont="1" applyFill="1" applyAlignment="1">
      <alignment horizontal="left" vertical="center" wrapText="1"/>
    </xf>
    <xf numFmtId="168" fontId="14" fillId="0" borderId="0" xfId="7" applyNumberFormat="1" applyFont="1" applyBorder="1" applyAlignment="1">
      <alignment horizontal="center" wrapText="1"/>
    </xf>
    <xf numFmtId="0" fontId="15" fillId="38" borderId="116" xfId="21" applyFont="1" applyFill="1" applyBorder="1" applyAlignment="1">
      <alignment horizontal="left" wrapText="1"/>
    </xf>
    <xf numFmtId="0" fontId="24" fillId="15" borderId="0" xfId="0" applyFont="1" applyFill="1" applyAlignment="1">
      <alignment horizontal="center" vertical="center"/>
    </xf>
    <xf numFmtId="0" fontId="24" fillId="15" borderId="128" xfId="0" applyFont="1" applyFill="1" applyBorder="1" applyAlignment="1">
      <alignment horizontal="center" vertical="center"/>
    </xf>
    <xf numFmtId="0" fontId="24" fillId="39" borderId="117" xfId="0" applyFont="1" applyFill="1" applyBorder="1" applyAlignment="1">
      <alignment horizontal="center" vertical="center" wrapText="1"/>
    </xf>
    <xf numFmtId="0" fontId="24" fillId="39" borderId="124" xfId="0" applyFont="1" applyFill="1" applyBorder="1" applyAlignment="1">
      <alignment horizontal="center" vertical="center" wrapText="1"/>
    </xf>
    <xf numFmtId="0" fontId="24" fillId="39" borderId="125" xfId="0" applyFont="1" applyFill="1" applyBorder="1" applyAlignment="1">
      <alignment horizontal="center" vertical="center" wrapText="1"/>
    </xf>
    <xf numFmtId="0" fontId="15" fillId="2" borderId="0" xfId="21" applyFont="1" applyFill="1" applyAlignment="1">
      <alignment horizontal="left" wrapText="1"/>
    </xf>
    <xf numFmtId="0" fontId="24" fillId="39" borderId="118" xfId="0" applyFont="1" applyFill="1" applyBorder="1" applyAlignment="1">
      <alignment horizontal="center" vertical="center" wrapText="1"/>
    </xf>
    <xf numFmtId="0" fontId="24" fillId="39" borderId="123" xfId="0" applyFont="1" applyFill="1" applyBorder="1" applyAlignment="1">
      <alignment horizontal="center" vertical="center" wrapText="1"/>
    </xf>
    <xf numFmtId="0" fontId="24" fillId="39" borderId="119" xfId="0" applyFont="1" applyFill="1" applyBorder="1" applyAlignment="1">
      <alignment horizontal="center" vertical="center" wrapText="1"/>
    </xf>
    <xf numFmtId="0" fontId="24" fillId="39" borderId="116" xfId="0" applyFont="1" applyFill="1" applyBorder="1" applyAlignment="1">
      <alignment horizontal="center" vertical="center" wrapText="1"/>
    </xf>
    <xf numFmtId="0" fontId="24" fillId="39" borderId="120" xfId="0" applyFont="1" applyFill="1" applyBorder="1" applyAlignment="1">
      <alignment horizontal="center" vertical="center" wrapText="1"/>
    </xf>
    <xf numFmtId="0" fontId="24" fillId="39" borderId="121" xfId="0" applyFont="1" applyFill="1" applyBorder="1" applyAlignment="1">
      <alignment horizontal="center" vertical="center" wrapText="1"/>
    </xf>
    <xf numFmtId="0" fontId="24" fillId="39" borderId="122" xfId="0" applyFont="1" applyFill="1" applyBorder="1" applyAlignment="1">
      <alignment horizontal="center" vertical="center" wrapText="1"/>
    </xf>
    <xf numFmtId="0" fontId="43" fillId="24" borderId="117" xfId="0" applyFont="1" applyFill="1" applyBorder="1" applyAlignment="1">
      <alignment horizontal="center" vertical="center" wrapText="1"/>
    </xf>
    <xf numFmtId="0" fontId="43" fillId="24" borderId="124" xfId="0" applyFont="1" applyFill="1" applyBorder="1" applyAlignment="1">
      <alignment horizontal="center" vertical="center" wrapText="1"/>
    </xf>
    <xf numFmtId="0" fontId="43" fillId="24" borderId="125" xfId="0" applyFont="1" applyFill="1" applyBorder="1" applyAlignment="1">
      <alignment horizontal="center" vertical="center" wrapText="1"/>
    </xf>
    <xf numFmtId="0" fontId="24" fillId="24" borderId="118" xfId="0" applyFont="1" applyFill="1" applyBorder="1" applyAlignment="1">
      <alignment horizontal="center" vertical="center" wrapText="1"/>
    </xf>
    <xf numFmtId="0" fontId="24" fillId="24" borderId="123" xfId="0" applyFont="1" applyFill="1" applyBorder="1" applyAlignment="1">
      <alignment horizontal="center" vertical="center" wrapText="1"/>
    </xf>
    <xf numFmtId="0" fontId="24" fillId="24" borderId="119" xfId="0" applyFont="1" applyFill="1" applyBorder="1" applyAlignment="1">
      <alignment horizontal="center" vertical="center" wrapText="1"/>
    </xf>
    <xf numFmtId="0" fontId="24" fillId="24" borderId="116" xfId="0" applyFont="1" applyFill="1" applyBorder="1" applyAlignment="1">
      <alignment horizontal="center" vertical="center" wrapText="1"/>
    </xf>
    <xf numFmtId="0" fontId="24" fillId="24" borderId="120" xfId="0" applyFont="1" applyFill="1" applyBorder="1" applyAlignment="1">
      <alignment horizontal="center" vertical="center" wrapText="1"/>
    </xf>
    <xf numFmtId="0" fontId="24" fillId="24" borderId="121" xfId="0" applyFont="1" applyFill="1" applyBorder="1" applyAlignment="1">
      <alignment horizontal="center" vertical="center" wrapText="1"/>
    </xf>
    <xf numFmtId="0" fontId="24" fillId="24" borderId="122" xfId="0" applyFont="1" applyFill="1" applyBorder="1" applyAlignment="1">
      <alignment horizontal="center" vertical="center" wrapText="1"/>
    </xf>
    <xf numFmtId="0" fontId="20" fillId="2" borderId="0" xfId="0" applyFont="1" applyFill="1" applyAlignment="1">
      <alignment horizontal="left" wrapText="1"/>
    </xf>
    <xf numFmtId="0" fontId="24" fillId="24" borderId="117" xfId="0" applyFont="1" applyFill="1" applyBorder="1" applyAlignment="1">
      <alignment horizontal="center" vertical="center" wrapText="1"/>
    </xf>
    <xf numFmtId="0" fontId="24" fillId="24" borderId="125" xfId="0" applyFont="1" applyFill="1" applyBorder="1" applyAlignment="1">
      <alignment horizontal="center" vertical="center" wrapText="1"/>
    </xf>
    <xf numFmtId="0" fontId="24" fillId="24" borderId="126" xfId="0" applyFont="1" applyFill="1" applyBorder="1" applyAlignment="1">
      <alignment horizontal="center" vertical="center" wrapText="1"/>
    </xf>
    <xf numFmtId="0" fontId="24" fillId="24" borderId="127" xfId="0" applyFont="1" applyFill="1" applyBorder="1" applyAlignment="1">
      <alignment horizontal="center" vertical="center" wrapText="1"/>
    </xf>
    <xf numFmtId="0" fontId="24" fillId="24" borderId="115" xfId="0" applyFont="1" applyFill="1" applyBorder="1" applyAlignment="1">
      <alignment horizontal="center" vertical="center" wrapText="1"/>
    </xf>
    <xf numFmtId="0" fontId="24" fillId="39" borderId="0" xfId="0" applyFont="1" applyFill="1" applyAlignment="1">
      <alignment horizontal="center" vertical="center" wrapText="1"/>
    </xf>
    <xf numFmtId="168" fontId="52" fillId="2" borderId="0" xfId="18" applyNumberFormat="1" applyFont="1" applyFill="1" applyBorder="1" applyAlignment="1" applyProtection="1">
      <alignment horizontal="center"/>
    </xf>
    <xf numFmtId="168" fontId="14" fillId="2" borderId="0" xfId="18" applyNumberFormat="1" applyFont="1" applyFill="1" applyBorder="1" applyAlignment="1" applyProtection="1">
      <alignment horizontal="center"/>
    </xf>
    <xf numFmtId="168" fontId="74" fillId="2" borderId="0" xfId="18" applyNumberFormat="1" applyFont="1" applyFill="1" applyBorder="1" applyAlignment="1" applyProtection="1">
      <alignment horizontal="center" wrapText="1"/>
    </xf>
    <xf numFmtId="0" fontId="40" fillId="0" borderId="0" xfId="0" applyFont="1" applyAlignment="1">
      <alignment horizontal="center" vertical="center"/>
    </xf>
    <xf numFmtId="0" fontId="15" fillId="2" borderId="36" xfId="97" applyFont="1" applyFill="1" applyBorder="1" applyAlignment="1">
      <alignment horizontal="left" vertical="center" wrapText="1"/>
    </xf>
    <xf numFmtId="0" fontId="15" fillId="2" borderId="0" xfId="97" applyFont="1" applyFill="1" applyAlignment="1">
      <alignment horizontal="left" vertical="center" wrapText="1"/>
    </xf>
    <xf numFmtId="0" fontId="74" fillId="2" borderId="0" xfId="62" applyFont="1" applyFill="1" applyAlignment="1">
      <alignment horizontal="center" vertical="center" wrapText="1"/>
    </xf>
    <xf numFmtId="0" fontId="74" fillId="2" borderId="0" xfId="62" applyFont="1" applyFill="1" applyAlignment="1">
      <alignment horizontal="center"/>
    </xf>
    <xf numFmtId="1" fontId="24" fillId="16" borderId="35" xfId="97" applyNumberFormat="1" applyFont="1" applyFill="1" applyBorder="1" applyAlignment="1">
      <alignment horizontal="center" vertical="center"/>
    </xf>
    <xf numFmtId="1" fontId="24" fillId="16" borderId="28" xfId="97" applyNumberFormat="1" applyFont="1" applyFill="1" applyBorder="1" applyAlignment="1">
      <alignment horizontal="center" vertical="center"/>
    </xf>
    <xf numFmtId="0" fontId="24" fillId="15" borderId="25" xfId="0" applyFont="1" applyFill="1" applyBorder="1" applyAlignment="1">
      <alignment horizontal="center" vertical="center"/>
    </xf>
    <xf numFmtId="0" fontId="74" fillId="2" borderId="0" xfId="62" applyFont="1" applyFill="1" applyAlignment="1">
      <alignment horizontal="center" wrapText="1"/>
    </xf>
    <xf numFmtId="0" fontId="15" fillId="2" borderId="0" xfId="62" applyFont="1" applyFill="1" applyAlignment="1">
      <alignment horizontal="left" vertical="center" wrapText="1"/>
    </xf>
    <xf numFmtId="0" fontId="15" fillId="0" borderId="0" xfId="62" applyFont="1" applyAlignment="1">
      <alignment horizontal="left" vertical="center" wrapText="1"/>
    </xf>
    <xf numFmtId="0" fontId="13" fillId="18" borderId="0" xfId="118" applyFont="1" applyFill="1" applyAlignment="1">
      <alignment horizontal="left" vertical="center"/>
    </xf>
    <xf numFmtId="0" fontId="14" fillId="2" borderId="0" xfId="62" applyFont="1" applyFill="1" applyAlignment="1">
      <alignment horizontal="center"/>
    </xf>
    <xf numFmtId="0" fontId="13" fillId="15" borderId="0" xfId="118" applyFont="1" applyFill="1" applyAlignment="1">
      <alignment horizontal="center" vertical="top"/>
    </xf>
    <xf numFmtId="0" fontId="14" fillId="2" borderId="0" xfId="62" applyFont="1" applyFill="1" applyAlignment="1">
      <alignment horizontal="center" wrapText="1"/>
    </xf>
    <xf numFmtId="0" fontId="74" fillId="2" borderId="0" xfId="52" applyFont="1" applyFill="1" applyAlignment="1">
      <alignment horizontal="center"/>
    </xf>
    <xf numFmtId="0" fontId="14" fillId="3" borderId="0" xfId="62" applyFont="1" applyFill="1" applyAlignment="1">
      <alignment horizontal="center" vertical="center"/>
    </xf>
    <xf numFmtId="0" fontId="14" fillId="3" borderId="0" xfId="62" applyFont="1" applyFill="1" applyAlignment="1">
      <alignment horizontal="center"/>
    </xf>
  </cellXfs>
  <cellStyles count="138">
    <cellStyle name="Comma" xfId="5" xr:uid="{B40B6E7B-4DE7-4B52-A373-F9C314C320F6}"/>
    <cellStyle name="Comma 10" xfId="3" xr:uid="{AF3B1884-0EDC-4D3E-BEB9-1F0B981388A7}"/>
    <cellStyle name="Hipervínculo" xfId="33" builtinId="8"/>
    <cellStyle name="Hyperlink" xfId="6" xr:uid="{0BFA18CF-327F-4167-8509-941233DF5902}"/>
    <cellStyle name="Millares" xfId="7" builtinId="3"/>
    <cellStyle name="Millares [0]" xfId="8" builtinId="6"/>
    <cellStyle name="Millares [0] 2" xfId="2" xr:uid="{C17F62A9-3CCF-4D4A-A9CB-6A9CA5430236}"/>
    <cellStyle name="Millares [0] 2 2" xfId="70" xr:uid="{22E6567C-7563-4743-AA86-6E05F55472C6}"/>
    <cellStyle name="Millares [0] 2 3" xfId="88" xr:uid="{F8FC3540-33A5-4640-A263-BD743FE99488}"/>
    <cellStyle name="Millares [0] 3" xfId="57" xr:uid="{147F323B-9B13-402B-AED9-827466C3848E}"/>
    <cellStyle name="Millares [0] 3 2" xfId="31" xr:uid="{B488924F-2574-4410-9555-CE77175FA9FE}"/>
    <cellStyle name="Millares 11 3" xfId="42" xr:uid="{FEEBD234-0000-46E4-B66F-99CC535F382E}"/>
    <cellStyle name="Millares 13" xfId="71" xr:uid="{BB59A106-FBBD-4546-A610-19218B1EFB43}"/>
    <cellStyle name="Millares 14" xfId="72" xr:uid="{056C0D1A-8415-44AB-A841-58B0D834C5DF}"/>
    <cellStyle name="Millares 15" xfId="73" xr:uid="{243136ED-F6F2-4757-9B7B-B87138181893}"/>
    <cellStyle name="Millares 2" xfId="12" xr:uid="{C8D0803F-77A4-4965-8379-90DEAA7AB03A}"/>
    <cellStyle name="Millares 2 2" xfId="51" xr:uid="{A3F21321-906E-4270-8531-99441B60ECE2}"/>
    <cellStyle name="Millares 2 2 2" xfId="40" xr:uid="{29F2838F-B8CC-4EE7-9D7B-6C0CAAB0BC9B}"/>
    <cellStyle name="Millares 2 2 2 2" xfId="49" xr:uid="{A8A67199-0877-4ABA-8BC1-0D9A252529AF}"/>
    <cellStyle name="Millares 2 2 2 3" xfId="55" xr:uid="{208B9E8C-C3ED-4487-B07D-5F61183A74F7}"/>
    <cellStyle name="Millares 2 2 2 4" xfId="93" xr:uid="{8C24DF0C-1E4D-434F-8EE7-E4F139775FD7}"/>
    <cellStyle name="Millares 2 2 3" xfId="53" xr:uid="{5710B43C-3FBC-4C82-AA34-279F71FB08AA}"/>
    <cellStyle name="Millares 2 2 3 2" xfId="123" xr:uid="{E6A5D5AD-49D1-44C8-9C22-33C7C44732C9}"/>
    <cellStyle name="Millares 2 2 4" xfId="86" xr:uid="{70DF7EC8-4BE5-4DE9-AA20-46447F9F7F39}"/>
    <cellStyle name="Millares 2 2 4 2" xfId="91" xr:uid="{8EBC2F5B-C116-496A-93F2-37C7B61FA716}"/>
    <cellStyle name="Millares 2 2 4 3" xfId="96" xr:uid="{F56017FF-0B14-47B3-AC16-44DCCBDF41A5}"/>
    <cellStyle name="Millares 2 2 5" xfId="121" xr:uid="{C162B087-7EA2-4B5C-984C-405F15A61115}"/>
    <cellStyle name="Millares 2 3" xfId="65" xr:uid="{E3EFC6C6-6280-4A24-8DCF-A5A247D89514}"/>
    <cellStyle name="Millares 2 3 2" xfId="106" xr:uid="{C59E0BF5-8437-4273-83B0-6BF323B4B80A}"/>
    <cellStyle name="Millares 2 4" xfId="11" xr:uid="{6B96442F-378F-499A-BE91-EB7FA9AE3CCC}"/>
    <cellStyle name="Millares 2 4 2" xfId="69" xr:uid="{470B8924-E26A-4A89-AB15-63246C4E2118}"/>
    <cellStyle name="Millares 2 4 3" xfId="84" xr:uid="{1D021110-CDC2-4C2C-8AF7-7F9797B26C3B}"/>
    <cellStyle name="Millares 2 5" xfId="67" xr:uid="{9ED0C672-8817-4D1A-B0C4-EC67CAC9A31A}"/>
    <cellStyle name="Millares 3" xfId="27" xr:uid="{01FE2295-F31D-4BB1-9253-3BDE7562CA5B}"/>
    <cellStyle name="Millares 3 2" xfId="10" xr:uid="{E66BC084-AA38-43DA-972A-E85B05C1A0CD}"/>
    <cellStyle name="Millares 3 2 2" xfId="59" xr:uid="{94C2F703-376F-4576-8BEF-2726F1B85D96}"/>
    <cellStyle name="Millares 3 2 3" xfId="87" xr:uid="{3054DECB-9BA2-4DBE-ABF5-DC349B3DC912}"/>
    <cellStyle name="Millares 3 3" xfId="95" xr:uid="{366DAAD3-3927-4251-AFB4-565037EE1390}"/>
    <cellStyle name="Millares 3 4" xfId="127" xr:uid="{12A89729-26B4-4E30-A63E-748C23E0EB1E}"/>
    <cellStyle name="Millares 3 5" xfId="76" xr:uid="{AD35A2F1-9460-4B81-8FA6-9413A729DCEC}"/>
    <cellStyle name="Millares 3 6" xfId="136" xr:uid="{6329AFEC-AC1B-4874-8908-57DA6692C6ED}"/>
    <cellStyle name="Millares 4" xfId="17" xr:uid="{04BA776D-02EE-45A6-AF6D-3EBEE51064E9}"/>
    <cellStyle name="Millares 4 2" xfId="58" xr:uid="{ED913DBE-C5BD-4103-927D-ADC0C271BAF2}"/>
    <cellStyle name="Millares 4 3" xfId="18" xr:uid="{1AC60E7B-E7DB-401B-AC50-DC5347CAA2F4}"/>
    <cellStyle name="Millares 4 3 2" xfId="92" xr:uid="{8B4DEEE6-1169-4B3B-B81B-A334264B7A77}"/>
    <cellStyle name="Millares 4 4" xfId="30" xr:uid="{B678A400-869D-450A-AEFD-DD30549F8DC8}"/>
    <cellStyle name="Millares 4 5" xfId="102" xr:uid="{AC8D4FD2-7CCC-4B8D-B9EF-2227FD44C514}"/>
    <cellStyle name="Millares 4 6" xfId="137" xr:uid="{7A6C46DC-E63B-4E19-8445-CFB04BA8B5DA}"/>
    <cellStyle name="Millares 5" xfId="20" xr:uid="{95CC08AE-46E7-40A8-A8A0-B1DB9AF827DB}"/>
    <cellStyle name="Millares 6" xfId="47" xr:uid="{9BE0215B-FAFD-49AB-918A-30CD67B0EC2B}"/>
    <cellStyle name="Millares 7" xfId="48" xr:uid="{955EE357-D2BA-43CA-ABFE-6B9D6594F0F0}"/>
    <cellStyle name="Millares 7 2" xfId="24" xr:uid="{494FACE7-ACE5-43F1-AD0D-8B9DE6BDCAAE}"/>
    <cellStyle name="Millares 8" xfId="113" xr:uid="{65D9D7D4-559D-4ECC-BCFE-08A2667235ED}"/>
    <cellStyle name="Millares 9 2 2" xfId="15" xr:uid="{90EFFF22-8726-420F-BE36-78F01604DDCF}"/>
    <cellStyle name="Millares_APRO9899FEB221" xfId="124" xr:uid="{603F8CC6-2039-4A29-AD8C-6DBF9B36C0D6}"/>
    <cellStyle name="Millares_CIFRAS PAGINA WEB 1995 - 2003" xfId="60" xr:uid="{71A39FAD-C9A7-441A-AE46-78C52F1101CD}"/>
    <cellStyle name="Millares_CIFRAS PAGINA WEB 1995 - 2003 2" xfId="21" xr:uid="{92616745-328A-4290-9BBF-DEB6312BCEC9}"/>
    <cellStyle name="Millares_Cuadros presentación" xfId="114" xr:uid="{6776C380-5A90-4E7C-A984-C3D728540B4A}"/>
    <cellStyle name="Millares_Cuadros presentación 2" xfId="116" xr:uid="{21BF0E97-D45B-4A24-8017-F1665A38E901}"/>
    <cellStyle name="Millares_Hoja1 2" xfId="134" xr:uid="{E1AAEDEE-4220-4527-B010-580B248BD36D}"/>
    <cellStyle name="Millares_Hoja2" xfId="108" xr:uid="{BBD322C6-09EF-4D9C-AF7A-D3677E7F1B46}"/>
    <cellStyle name="Millares_Hoja3" xfId="110" xr:uid="{73AE2276-A019-4B3C-9F65-BBEFA3DC228C}"/>
    <cellStyle name="Millares_Hoja3 2" xfId="111" xr:uid="{5AC173AB-C52A-42BC-B773-2C2040EC8284}"/>
    <cellStyle name="Millares_Plano ejecucion principales programas julio 13 - Despues de consejo de ministros" xfId="19" xr:uid="{BD449B8A-2024-4712-AE54-466586F61C67}"/>
    <cellStyle name="Moneda" xfId="105" builtinId="4"/>
    <cellStyle name="Moneda [0] 2" xfId="107" xr:uid="{6A7122A3-4DBE-4B26-83FE-4324824E8D83}"/>
    <cellStyle name="Moneda 2" xfId="103" xr:uid="{6591E285-A089-4240-94A2-1DD69CE1FAF1}"/>
    <cellStyle name="Normal" xfId="0" builtinId="0"/>
    <cellStyle name="Normal - Modelo1_Estima caída ($4,9 bll) (2)" xfId="62" xr:uid="{50D298C7-3912-4E40-913A-17815D0E28C0}"/>
    <cellStyle name="Normal 10 2" xfId="37" xr:uid="{8F4D8AA2-2941-4DA3-8DAA-5358E4580961}"/>
    <cellStyle name="Normal 10 4" xfId="74" xr:uid="{086EF862-5CFE-4120-A7B3-25956F785CAC}"/>
    <cellStyle name="Normal 11" xfId="38" xr:uid="{E41C80E8-D259-484D-B6E6-47CA033A3871}"/>
    <cellStyle name="Normal 12" xfId="29" xr:uid="{22BA497F-168A-49ED-824B-1B001CF7A80B}"/>
    <cellStyle name="Normal 13 3" xfId="25" xr:uid="{2BB5E202-7049-415B-944D-6A829A87A83B}"/>
    <cellStyle name="Normal 14" xfId="43" xr:uid="{F562DCA2-FBF7-495D-94E4-E9D308FC3DA2}"/>
    <cellStyle name="Normal 14 2" xfId="66" xr:uid="{9453D5D7-80EA-43DC-BDBE-BAE2A7050B25}"/>
    <cellStyle name="Normal 2" xfId="4" xr:uid="{BAF63EF0-4A2A-4EC0-B655-8BCB10CF7B7C}"/>
    <cellStyle name="Normal 2 10" xfId="32" xr:uid="{4833AF58-84FA-4770-BC23-C35D3F1EFAAF}"/>
    <cellStyle name="Normal 2 2" xfId="85" xr:uid="{8F8BA149-30BE-496F-A205-F5789D6650CB}"/>
    <cellStyle name="Normal 2 2 2 2" xfId="28" xr:uid="{304E96C3-EBC7-4B2D-8CA7-D14020D1C603}"/>
    <cellStyle name="Normal 2 2 3" xfId="23" xr:uid="{73C8F048-218F-43C8-A8DD-AFD3B4D89942}"/>
    <cellStyle name="Normal 2 3" xfId="44" xr:uid="{3FA49653-17D8-42AE-9652-8696B14CC01E}"/>
    <cellStyle name="Normal 2 4 3" xfId="50" xr:uid="{B2CB2119-400F-4630-9641-F1CE46A6C338}"/>
    <cellStyle name="Normal 23" xfId="22" xr:uid="{3668C5D4-E9C6-4077-9F07-A5A53AD01D36}"/>
    <cellStyle name="Normal 25" xfId="14" xr:uid="{B1C40980-D3B3-4471-B877-BF94DB17A317}"/>
    <cellStyle name="Normal 3" xfId="13" xr:uid="{D34D63BF-674D-44A9-AFA2-690DE4E2C0D0}"/>
    <cellStyle name="Normal 3 2" xfId="26" xr:uid="{19B83447-5C6A-4313-9CCE-9EB5BC35A994}"/>
    <cellStyle name="Normal 3 2 2" xfId="64" xr:uid="{C6CEF73B-91CA-416E-B657-665E61B86A0E}"/>
    <cellStyle name="Normal 3 2 3" xfId="75" xr:uid="{2BCAA796-8407-43FD-86FF-6B4207764827}"/>
    <cellStyle name="Normal 3 2 4" xfId="82" xr:uid="{DC0BDC99-456C-43F0-9F96-F19594C4A5BB}"/>
    <cellStyle name="Normal 3 3" xfId="68" xr:uid="{6CFF3305-B4AE-47BD-85E0-5B4CF5EF5FCC}"/>
    <cellStyle name="Normal 3 4" xfId="77" xr:uid="{EB879288-1EC6-44B8-9F83-D24AD2C4EFBF}"/>
    <cellStyle name="Normal 3 5" xfId="90" xr:uid="{F6A41367-3401-4EC8-9CBF-B9017EFB02A4}"/>
    <cellStyle name="Normal 3 6" xfId="100" xr:uid="{AE071F91-DC03-4256-9271-59487131A776}"/>
    <cellStyle name="Normal 3 7" xfId="125" xr:uid="{D843945F-949C-4DB9-881D-E4FF74A37EFF}"/>
    <cellStyle name="Normal 4" xfId="35" xr:uid="{0303AAC6-85A7-4967-8FC5-D4EF7C6A80CC}"/>
    <cellStyle name="Normal 4 2" xfId="79" xr:uid="{E703197B-47A7-449D-9E15-5BF535CD039C}"/>
    <cellStyle name="Normal 4 3" xfId="101" xr:uid="{9C68161A-81E4-4FBB-AC28-1EC67254C459}"/>
    <cellStyle name="Normal 4 4" xfId="120" xr:uid="{CCE678C1-7156-4722-92A5-AFA90EA6122B}"/>
    <cellStyle name="Normal 5" xfId="52" xr:uid="{EDF1B82C-B00F-4D60-9726-AFFBA8A4C697}"/>
    <cellStyle name="Normal 5 2" xfId="94" xr:uid="{1041C1E1-684B-46CC-9405-15E64421AA0B}"/>
    <cellStyle name="Normal 5 3" xfId="104" xr:uid="{D4A49CF2-96B7-424D-B82B-EC8D59E29CF7}"/>
    <cellStyle name="Normal 5 4" xfId="135" xr:uid="{6B21D386-EF83-4CFE-B735-FAF54BEE82F6}"/>
    <cellStyle name="Normal 6" xfId="1" xr:uid="{5C253A8F-C021-49B5-82EF-3CE4127540CF}"/>
    <cellStyle name="Normal 6 2" xfId="46" xr:uid="{46ABDD96-DB26-403A-B52F-B7E47D880A3E}"/>
    <cellStyle name="Normal 6 2 2" xfId="81" xr:uid="{021639D7-C99B-4FBE-9EB9-E76212BA4441}"/>
    <cellStyle name="Normal 6 3" xfId="83" xr:uid="{31AACE96-8917-4682-ADB5-4E70F0CD348C}"/>
    <cellStyle name="Normal 7" xfId="54" xr:uid="{63614FD8-5E0A-42AF-83C3-DABF8B3897B0}"/>
    <cellStyle name="Normal 7 2" xfId="36" xr:uid="{811810BE-6515-4A02-92A7-3BCF73090254}"/>
    <cellStyle name="Normal 7 3" xfId="80" xr:uid="{D67B540D-E198-4569-87A0-15364E20ACDA}"/>
    <cellStyle name="Normal 76" xfId="41" xr:uid="{FF04658F-E937-469B-8844-41587F1B98D7}"/>
    <cellStyle name="Normal 79" xfId="45" xr:uid="{21D2B4B7-02FF-4AAB-B28F-76648DFAB5E6}"/>
    <cellStyle name="Normal 8" xfId="61" xr:uid="{1B8A9A41-0121-4AD9-9CEC-C00AEA2C380E}"/>
    <cellStyle name="Normal 80" xfId="97" xr:uid="{655C67C1-7A83-4B79-84DD-DF0B7FFDA1CF}"/>
    <cellStyle name="Normal 9" xfId="112" xr:uid="{CBB7CF94-6593-45FC-ABD8-129341474FA4}"/>
    <cellStyle name="Normal_archivoplanoacumulado.junio.sacado.julio17-2007-sector" xfId="99" xr:uid="{4DE18ED4-37AB-47C8-ADD7-E439F089595C}"/>
    <cellStyle name="Normal_CUADROS MEMO INGRESOS" xfId="131" xr:uid="{B486EFD9-6072-46BD-9B01-81F8AB337621}"/>
    <cellStyle name="Normal_Homologacion Gastos-Envio-1" xfId="109" xr:uid="{A5DF9C5E-F3C5-4476-B79C-A53F1EA37B1E}"/>
    <cellStyle name="Normal_Libro2 (12)" xfId="118" xr:uid="{76556AD1-63A1-4CBE-ACAB-E94D8F9D5509}"/>
    <cellStyle name="Normal_Libro2 (12) 2" xfId="133" xr:uid="{5881A61A-C015-4D13-96B8-7CC98047A0C9}"/>
    <cellStyle name="Normal_ministro cuadros" xfId="122" xr:uid="{2CF2A1FB-6685-4AB3-9FB6-5380E1E693E8}"/>
    <cellStyle name="Normal_ministro cuadros 2" xfId="130" xr:uid="{E7058ABF-28E9-45B3-AD16-473A3B8B6D23}"/>
    <cellStyle name="Normal_PAQUETE BASE PROYECCIONES 99 - 00 FEBRERO 5" xfId="132" xr:uid="{F80FCA76-E65B-44DD-9A84-E5D845BAD1F8}"/>
    <cellStyle name="Normal_Principales Programas 2007" xfId="98" xr:uid="{7CD2ADC0-3348-4A00-875D-8C49DCC0F953}"/>
    <cellStyle name="Normal_RESUMENES  2003-04-nov 2" xfId="117" xr:uid="{45AD90B6-4B4C-433F-8B30-A5814427A8FB}"/>
    <cellStyle name="Normal_rezago.2002nacion17marzo" xfId="115" xr:uid="{07907F1E-A063-4433-8821-E7BF8F0B06BA}"/>
    <cellStyle name="Porcentaje" xfId="9" builtinId="5"/>
    <cellStyle name="Porcentaje 2" xfId="34" xr:uid="{997631C1-DE99-4673-A104-6B1CF115AAED}"/>
    <cellStyle name="Porcentaje 2 2" xfId="56" xr:uid="{7FA65B7D-95C3-4E7E-9508-434E4FAFE457}"/>
    <cellStyle name="Porcentaje 2 2 2" xfId="129" xr:uid="{96606717-B250-498B-A3AE-52EEA4AE9E14}"/>
    <cellStyle name="Porcentaje 2 3" xfId="78" xr:uid="{A8D3640F-867F-45EF-B22B-EC5732021B56}"/>
    <cellStyle name="Porcentaje 2 4" xfId="89" xr:uid="{6767699A-0F5F-456E-BF9A-00C7CD66DFE1}"/>
    <cellStyle name="Porcentaje 2 5" xfId="128" xr:uid="{A4EF643E-78AF-4ABE-9ED1-2AAED33A64BC}"/>
    <cellStyle name="Porcentaje 3" xfId="63" xr:uid="{F209F2EC-E298-43B4-B3D7-3ABD6A50D7E8}"/>
    <cellStyle name="Porcentaje 4" xfId="119" xr:uid="{1344A373-66F7-4751-9CCA-4697CF54B9D8}"/>
    <cellStyle name="Porcentaje 6" xfId="39" xr:uid="{8C0AEE28-DA85-4109-886C-8D95CA991761}"/>
    <cellStyle name="Porcentaje 8 3" xfId="126" xr:uid="{68EDDC73-F213-40E5-A4EA-14A88CD5A444}"/>
    <cellStyle name="Porcentual 3" xfId="16" xr:uid="{BB279CB9-6216-4266-A008-DB851A0F0AD4}"/>
  </cellStyles>
  <dxfs count="0"/>
  <tableStyles count="0" defaultTableStyle="TableStyleMedium2" defaultPivotStyle="PivotStyleLight16"/>
  <colors>
    <mruColors>
      <color rgb="FF00B0F0"/>
      <color rgb="FF314F70"/>
      <color rgb="FF002060"/>
      <color rgb="FF1F4E79"/>
      <color rgb="FF5B9BD5"/>
      <color rgb="FF0070C0"/>
      <color rgb="FF26325C"/>
      <color rgb="FF264644"/>
      <color rgb="FF346EB1"/>
      <color rgb="FF52AC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calcChain" Target="calcChain.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29.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84.xml"/><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87.xml"/><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MFMP 2024</c:v>
          </c:tx>
          <c:spPr>
            <a:ln w="28575" cap="rnd">
              <a:solidFill>
                <a:srgbClr val="5B9BD5"/>
              </a:solidFill>
              <a:round/>
            </a:ln>
            <a:effectLst/>
          </c:spPr>
          <c:marker>
            <c:symbol val="circle"/>
            <c:size val="6"/>
            <c:spPr>
              <a:solidFill>
                <a:srgbClr val="5B9BD5"/>
              </a:solidFill>
              <a:ln w="9525">
                <a:solidFill>
                  <a:srgbClr val="5B9BD5">
                    <a:alpha val="92000"/>
                  </a:srgbClr>
                </a:solidFill>
              </a:ln>
              <a:effectLst/>
            </c:spPr>
          </c:marker>
          <c:dLbls>
            <c:dLbl>
              <c:idx val="4"/>
              <c:delete val="1"/>
              <c:extLst>
                <c:ext xmlns:c15="http://schemas.microsoft.com/office/drawing/2012/chart" uri="{CE6537A1-D6FC-4f65-9D91-7224C49458BB}"/>
                <c:ext xmlns:c16="http://schemas.microsoft.com/office/drawing/2014/chart" uri="{C3380CC4-5D6E-409C-BE32-E72D297353CC}">
                  <c16:uniqueId val="{00000000-6F2F-47A9-AD38-C31ADAA7FE9D}"/>
                </c:ext>
              </c:extLst>
            </c:dLbl>
            <c:dLbl>
              <c:idx val="6"/>
              <c:layout>
                <c:manualLayout>
                  <c:x val="-4.681722076407116E-2"/>
                  <c:y val="7.91653495388793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2F-47A9-AD38-C31ADAA7FE9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B9BD5"/>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2019</c:v>
              </c:pt>
              <c:pt idx="1">
                <c:v>2020</c:v>
              </c:pt>
              <c:pt idx="2">
                <c:v>2021</c:v>
              </c:pt>
              <c:pt idx="3">
                <c:v>2022</c:v>
              </c:pt>
              <c:pt idx="4">
                <c:v>2023</c:v>
              </c:pt>
              <c:pt idx="5">
                <c:v>2024</c:v>
              </c:pt>
              <c:pt idx="6">
                <c:v>2025*</c:v>
              </c:pt>
            </c:strLit>
          </c:cat>
          <c:val>
            <c:numLit>
              <c:formatCode>General</c:formatCode>
              <c:ptCount val="7"/>
              <c:pt idx="4">
                <c:v>53.8</c:v>
              </c:pt>
              <c:pt idx="5">
                <c:v>55.3</c:v>
              </c:pt>
              <c:pt idx="6">
                <c:v>56.5</c:v>
              </c:pt>
            </c:numLit>
          </c:val>
          <c:smooth val="1"/>
          <c:extLst>
            <c:ext xmlns:c16="http://schemas.microsoft.com/office/drawing/2014/chart" uri="{C3380CC4-5D6E-409C-BE32-E72D297353CC}">
              <c16:uniqueId val="{00000002-6F2F-47A9-AD38-C31ADAA7FE9D}"/>
            </c:ext>
          </c:extLst>
        </c:ser>
        <c:ser>
          <c:idx val="1"/>
          <c:order val="1"/>
          <c:tx>
            <c:v>PF 2025</c:v>
          </c:tx>
          <c:spPr>
            <a:ln w="28575" cap="rnd">
              <a:solidFill>
                <a:srgbClr val="002060"/>
              </a:solidFill>
              <a:round/>
            </a:ln>
            <a:effectLst/>
          </c:spPr>
          <c:marker>
            <c:symbol val="circle"/>
            <c:size val="6"/>
            <c:spPr>
              <a:solidFill>
                <a:srgbClr val="097C79"/>
              </a:solidFill>
              <a:ln w="9525">
                <a:solidFill>
                  <a:srgbClr val="097C79"/>
                </a:solidFill>
              </a:ln>
              <a:effectLst/>
            </c:spPr>
          </c:marker>
          <c:dLbls>
            <c:dLbl>
              <c:idx val="4"/>
              <c:layout>
                <c:manualLayout>
                  <c:x val="-6.4583417457433206E-2"/>
                  <c:y val="-7.3383783783783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2F-47A9-AD38-C31ADAA7FE9D}"/>
                </c:ext>
              </c:extLst>
            </c:dLbl>
            <c:dLbl>
              <c:idx val="6"/>
              <c:layout>
                <c:manualLayout>
                  <c:x val="-7.4653689122193062E-3"/>
                  <c:y val="-4.047990988545752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2F-47A9-AD38-C31ADAA7FE9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2019</c:v>
              </c:pt>
              <c:pt idx="1">
                <c:v>2020</c:v>
              </c:pt>
              <c:pt idx="2">
                <c:v>2021</c:v>
              </c:pt>
              <c:pt idx="3">
                <c:v>2022</c:v>
              </c:pt>
              <c:pt idx="4">
                <c:v>2023</c:v>
              </c:pt>
              <c:pt idx="5">
                <c:v>2024</c:v>
              </c:pt>
              <c:pt idx="6">
                <c:v>2025*</c:v>
              </c:pt>
            </c:strLit>
          </c:cat>
          <c:val>
            <c:numLit>
              <c:formatCode>General</c:formatCode>
              <c:ptCount val="7"/>
              <c:pt idx="4">
                <c:v>53.8</c:v>
              </c:pt>
              <c:pt idx="5">
                <c:v>60</c:v>
              </c:pt>
              <c:pt idx="6">
                <c:v>60.6</c:v>
              </c:pt>
            </c:numLit>
          </c:val>
          <c:smooth val="1"/>
          <c:extLst>
            <c:ext xmlns:c16="http://schemas.microsoft.com/office/drawing/2014/chart" uri="{C3380CC4-5D6E-409C-BE32-E72D297353CC}">
              <c16:uniqueId val="{00000005-6F2F-47A9-AD38-C31ADAA7FE9D}"/>
            </c:ext>
          </c:extLst>
        </c:ser>
        <c:ser>
          <c:idx val="2"/>
          <c:order val="2"/>
          <c:tx>
            <c:v>MFMP 2025</c:v>
          </c:tx>
          <c:spPr>
            <a:ln w="28575" cap="rnd">
              <a:solidFill>
                <a:srgbClr val="1F4E79"/>
              </a:solidFill>
              <a:round/>
            </a:ln>
            <a:effectLst/>
          </c:spPr>
          <c:marker>
            <c:symbol val="circle"/>
            <c:size val="6"/>
            <c:spPr>
              <a:solidFill>
                <a:srgbClr val="264644"/>
              </a:solidFill>
              <a:ln w="9525">
                <a:solidFill>
                  <a:srgbClr val="264644"/>
                </a:solidFill>
              </a:ln>
              <a:effectLst/>
            </c:spPr>
          </c:marker>
          <c:dLbls>
            <c:dLbl>
              <c:idx val="0"/>
              <c:layout>
                <c:manualLayout>
                  <c:x val="-6.3020924467774866E-2"/>
                  <c:y val="-5.4126230022101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2F-47A9-AD38-C31ADAA7FE9D}"/>
                </c:ext>
              </c:extLst>
            </c:dLbl>
            <c:dLbl>
              <c:idx val="4"/>
              <c:layout>
                <c:manualLayout>
                  <c:x val="-4.681722076407116E-2"/>
                  <c:y val="3.7683874872750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2F-47A9-AD38-C31ADAA7FE9D}"/>
                </c:ext>
              </c:extLst>
            </c:dLbl>
            <c:dLbl>
              <c:idx val="5"/>
              <c:layout>
                <c:manualLayout>
                  <c:x val="-3.9872776319626713E-2"/>
                  <c:y val="5.02034346311395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2F-47A9-AD38-C31ADAA7FE9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2019</c:v>
              </c:pt>
              <c:pt idx="1">
                <c:v>2020</c:v>
              </c:pt>
              <c:pt idx="2">
                <c:v>2021</c:v>
              </c:pt>
              <c:pt idx="3">
                <c:v>2022</c:v>
              </c:pt>
              <c:pt idx="4">
                <c:v>2023</c:v>
              </c:pt>
              <c:pt idx="5">
                <c:v>2024</c:v>
              </c:pt>
              <c:pt idx="6">
                <c:v>2025*</c:v>
              </c:pt>
            </c:strLit>
          </c:cat>
          <c:val>
            <c:numLit>
              <c:formatCode>General</c:formatCode>
              <c:ptCount val="7"/>
              <c:pt idx="0">
                <c:v>48.4</c:v>
              </c:pt>
              <c:pt idx="1">
                <c:v>60.7</c:v>
              </c:pt>
              <c:pt idx="2">
                <c:v>60</c:v>
              </c:pt>
              <c:pt idx="3">
                <c:v>57.6</c:v>
              </c:pt>
              <c:pt idx="4">
                <c:v>53.4</c:v>
              </c:pt>
              <c:pt idx="5">
                <c:v>59.3</c:v>
              </c:pt>
              <c:pt idx="6">
                <c:v>61.3</c:v>
              </c:pt>
            </c:numLit>
          </c:val>
          <c:smooth val="1"/>
          <c:extLst>
            <c:ext xmlns:c16="http://schemas.microsoft.com/office/drawing/2014/chart" uri="{C3380CC4-5D6E-409C-BE32-E72D297353CC}">
              <c16:uniqueId val="{00000009-6F2F-47A9-AD38-C31ADAA7FE9D}"/>
            </c:ext>
          </c:extLst>
        </c:ser>
        <c:ser>
          <c:idx val="3"/>
          <c:order val="3"/>
          <c:tx>
            <c:v>Límite</c:v>
          </c:tx>
          <c:spPr>
            <a:ln w="28575" cap="rnd">
              <a:solidFill>
                <a:srgbClr val="52D2D2"/>
              </a:solidFill>
              <a:prstDash val="dash"/>
              <a:round/>
            </a:ln>
            <a:effectLst/>
          </c:spPr>
          <c:marker>
            <c:symbol val="none"/>
          </c:marker>
          <c:dLbls>
            <c:dLbl>
              <c:idx val="0"/>
              <c:layout>
                <c:manualLayout>
                  <c:x val="4.6296296296296294E-3"/>
                  <c:y val="-4.5905052447426063E-2"/>
                </c:manualLayout>
              </c:layout>
              <c:tx>
                <c:rich>
                  <a:bodyPr/>
                  <a:lstStyle/>
                  <a:p>
                    <a:r>
                      <a:rPr lang="en-US"/>
                      <a:t>Límite </a:t>
                    </a:r>
                    <a:fld id="{C9D22D0A-C1D5-4B96-A3D0-E61E996449E5}" type="VALUE">
                      <a:rPr lang="en-US"/>
                      <a:pPr/>
                      <a:t>[VALOR]</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6F2F-47A9-AD38-C31ADAA7FE9D}"/>
                </c:ext>
              </c:extLst>
            </c:dLbl>
            <c:dLbl>
              <c:idx val="1"/>
              <c:delete val="1"/>
              <c:extLst>
                <c:ext xmlns:c15="http://schemas.microsoft.com/office/drawing/2012/chart" uri="{CE6537A1-D6FC-4f65-9D91-7224C49458BB}"/>
                <c:ext xmlns:c16="http://schemas.microsoft.com/office/drawing/2014/chart" uri="{C3380CC4-5D6E-409C-BE32-E72D297353CC}">
                  <c16:uniqueId val="{0000000B-6F2F-47A9-AD38-C31ADAA7FE9D}"/>
                </c:ext>
              </c:extLst>
            </c:dLbl>
            <c:dLbl>
              <c:idx val="2"/>
              <c:delete val="1"/>
              <c:extLst>
                <c:ext xmlns:c15="http://schemas.microsoft.com/office/drawing/2012/chart" uri="{CE6537A1-D6FC-4f65-9D91-7224C49458BB}"/>
                <c:ext xmlns:c16="http://schemas.microsoft.com/office/drawing/2014/chart" uri="{C3380CC4-5D6E-409C-BE32-E72D297353CC}">
                  <c16:uniqueId val="{0000000C-6F2F-47A9-AD38-C31ADAA7FE9D}"/>
                </c:ext>
              </c:extLst>
            </c:dLbl>
            <c:dLbl>
              <c:idx val="3"/>
              <c:delete val="1"/>
              <c:extLst>
                <c:ext xmlns:c15="http://schemas.microsoft.com/office/drawing/2012/chart" uri="{CE6537A1-D6FC-4f65-9D91-7224C49458BB}"/>
                <c:ext xmlns:c16="http://schemas.microsoft.com/office/drawing/2014/chart" uri="{C3380CC4-5D6E-409C-BE32-E72D297353CC}">
                  <c16:uniqueId val="{0000000D-6F2F-47A9-AD38-C31ADAA7FE9D}"/>
                </c:ext>
              </c:extLst>
            </c:dLbl>
            <c:dLbl>
              <c:idx val="4"/>
              <c:delete val="1"/>
              <c:extLst>
                <c:ext xmlns:c15="http://schemas.microsoft.com/office/drawing/2012/chart" uri="{CE6537A1-D6FC-4f65-9D91-7224C49458BB}"/>
                <c:ext xmlns:c16="http://schemas.microsoft.com/office/drawing/2014/chart" uri="{C3380CC4-5D6E-409C-BE32-E72D297353CC}">
                  <c16:uniqueId val="{0000000E-6F2F-47A9-AD38-C31ADAA7FE9D}"/>
                </c:ext>
              </c:extLst>
            </c:dLbl>
            <c:dLbl>
              <c:idx val="5"/>
              <c:delete val="1"/>
              <c:extLst>
                <c:ext xmlns:c15="http://schemas.microsoft.com/office/drawing/2012/chart" uri="{CE6537A1-D6FC-4f65-9D91-7224C49458BB}"/>
                <c:ext xmlns:c16="http://schemas.microsoft.com/office/drawing/2014/chart" uri="{C3380CC4-5D6E-409C-BE32-E72D297353CC}">
                  <c16:uniqueId val="{0000000F-6F2F-47A9-AD38-C31ADAA7FE9D}"/>
                </c:ext>
              </c:extLst>
            </c:dLbl>
            <c:dLbl>
              <c:idx val="6"/>
              <c:delete val="1"/>
              <c:extLst>
                <c:ext xmlns:c15="http://schemas.microsoft.com/office/drawing/2012/chart" uri="{CE6537A1-D6FC-4f65-9D91-7224C49458BB}"/>
                <c:ext xmlns:c16="http://schemas.microsoft.com/office/drawing/2014/chart" uri="{C3380CC4-5D6E-409C-BE32-E72D297353CC}">
                  <c16:uniqueId val="{00000010-6F2F-47A9-AD38-C31ADAA7FE9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2D2D2"/>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2019</c:v>
              </c:pt>
              <c:pt idx="1">
                <c:v>2020</c:v>
              </c:pt>
              <c:pt idx="2">
                <c:v>2021</c:v>
              </c:pt>
              <c:pt idx="3">
                <c:v>2022</c:v>
              </c:pt>
              <c:pt idx="4">
                <c:v>2023</c:v>
              </c:pt>
              <c:pt idx="5">
                <c:v>2024</c:v>
              </c:pt>
              <c:pt idx="6">
                <c:v>2025*</c:v>
              </c:pt>
            </c:strLit>
          </c:cat>
          <c:val>
            <c:numLit>
              <c:formatCode>General</c:formatCode>
              <c:ptCount val="7"/>
              <c:pt idx="0">
                <c:v>71</c:v>
              </c:pt>
              <c:pt idx="1">
                <c:v>71</c:v>
              </c:pt>
              <c:pt idx="2">
                <c:v>71</c:v>
              </c:pt>
              <c:pt idx="3">
                <c:v>71</c:v>
              </c:pt>
              <c:pt idx="4">
                <c:v>71</c:v>
              </c:pt>
              <c:pt idx="5">
                <c:v>71</c:v>
              </c:pt>
              <c:pt idx="6">
                <c:v>71</c:v>
              </c:pt>
            </c:numLit>
          </c:val>
          <c:smooth val="0"/>
          <c:extLst>
            <c:ext xmlns:c16="http://schemas.microsoft.com/office/drawing/2014/chart" uri="{C3380CC4-5D6E-409C-BE32-E72D297353CC}">
              <c16:uniqueId val="{00000011-6F2F-47A9-AD38-C31ADAA7FE9D}"/>
            </c:ext>
          </c:extLst>
        </c:ser>
        <c:ser>
          <c:idx val="4"/>
          <c:order val="4"/>
          <c:tx>
            <c:v>Ancla</c:v>
          </c:tx>
          <c:spPr>
            <a:ln w="28575" cap="rnd">
              <a:solidFill>
                <a:srgbClr val="00B0F0"/>
              </a:solidFill>
              <a:prstDash val="dash"/>
              <a:round/>
            </a:ln>
            <a:effectLst/>
          </c:spPr>
          <c:marker>
            <c:symbol val="none"/>
          </c:marker>
          <c:dLbls>
            <c:dLbl>
              <c:idx val="0"/>
              <c:layout>
                <c:manualLayout>
                  <c:x val="8.5648148148148112E-2"/>
                  <c:y val="3.3385492689037136E-2"/>
                </c:manualLayout>
              </c:layout>
              <c:tx>
                <c:rich>
                  <a:bodyPr/>
                  <a:lstStyle/>
                  <a:p>
                    <a:r>
                      <a:rPr lang="en-US"/>
                      <a:t>Ancla </a:t>
                    </a:r>
                    <a:fld id="{186FBD5A-DD82-4BC9-B356-FD28DEA2F986}" type="VALUE">
                      <a:rPr lang="en-US"/>
                      <a:pPr/>
                      <a:t>[VALOR]</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2-6F2F-47A9-AD38-C31ADAA7FE9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EEAA26"/>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7"/>
              <c:pt idx="0">
                <c:v>2019</c:v>
              </c:pt>
              <c:pt idx="1">
                <c:v>2020</c:v>
              </c:pt>
              <c:pt idx="2">
                <c:v>2021</c:v>
              </c:pt>
              <c:pt idx="3">
                <c:v>2022</c:v>
              </c:pt>
              <c:pt idx="4">
                <c:v>2023</c:v>
              </c:pt>
              <c:pt idx="5">
                <c:v>2024</c:v>
              </c:pt>
              <c:pt idx="6">
                <c:v>2025*</c:v>
              </c:pt>
            </c:strLit>
          </c:cat>
          <c:val>
            <c:numLit>
              <c:formatCode>General</c:formatCode>
              <c:ptCount val="7"/>
              <c:pt idx="0">
                <c:v>55</c:v>
              </c:pt>
              <c:pt idx="1">
                <c:v>55</c:v>
              </c:pt>
              <c:pt idx="2">
                <c:v>55</c:v>
              </c:pt>
              <c:pt idx="3">
                <c:v>55</c:v>
              </c:pt>
              <c:pt idx="4">
                <c:v>55</c:v>
              </c:pt>
              <c:pt idx="5">
                <c:v>55</c:v>
              </c:pt>
              <c:pt idx="6">
                <c:v>55</c:v>
              </c:pt>
            </c:numLit>
          </c:val>
          <c:smooth val="0"/>
          <c:extLst>
            <c:ext xmlns:c16="http://schemas.microsoft.com/office/drawing/2014/chart" uri="{C3380CC4-5D6E-409C-BE32-E72D297353CC}">
              <c16:uniqueId val="{00000013-6F2F-47A9-AD38-C31ADAA7FE9D}"/>
            </c:ext>
          </c:extLst>
        </c:ser>
        <c:dLbls>
          <c:showLegendKey val="0"/>
          <c:showVal val="0"/>
          <c:showCatName val="0"/>
          <c:showSerName val="0"/>
          <c:showPercent val="0"/>
          <c:showBubbleSize val="0"/>
        </c:dLbls>
        <c:marker val="1"/>
        <c:smooth val="0"/>
        <c:axId val="1101845728"/>
        <c:axId val="1101842368"/>
      </c:lineChart>
      <c:catAx>
        <c:axId val="1101845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101842368"/>
        <c:crosses val="autoZero"/>
        <c:auto val="1"/>
        <c:lblAlgn val="ctr"/>
        <c:lblOffset val="100"/>
        <c:noMultiLvlLbl val="0"/>
      </c:catAx>
      <c:valAx>
        <c:axId val="1101842368"/>
        <c:scaling>
          <c:orientation val="minMax"/>
          <c:max val="73"/>
          <c:min val="45"/>
        </c:scaling>
        <c:delete val="1"/>
        <c:axPos val="l"/>
        <c:numFmt formatCode="General" sourceLinked="1"/>
        <c:majorTickMark val="none"/>
        <c:minorTickMark val="none"/>
        <c:tickLblPos val="nextTo"/>
        <c:crossAx val="1101845728"/>
        <c:crosses val="autoZero"/>
        <c:crossBetween val="between"/>
      </c:valAx>
      <c:spPr>
        <a:noFill/>
        <a:ln>
          <a:noFill/>
        </a:ln>
        <a:effectLst/>
      </c:spPr>
    </c:plotArea>
    <c:legend>
      <c:legendPos val="b"/>
      <c:legendEntry>
        <c:idx val="3"/>
        <c:delete val="1"/>
      </c:legendEntry>
      <c:legendEntry>
        <c:idx val="4"/>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883976169502259"/>
          <c:y val="0.20930220441236772"/>
          <c:w val="0.58031768991830346"/>
          <c:h val="0.55740465078959012"/>
        </c:manualLayout>
      </c:layout>
      <c:ofPieChart>
        <c:ofPieType val="pie"/>
        <c:varyColors val="1"/>
        <c:ser>
          <c:idx val="0"/>
          <c:order val="0"/>
          <c:dPt>
            <c:idx val="0"/>
            <c:bubble3D val="0"/>
            <c:spPr>
              <a:solidFill>
                <a:srgbClr val="314F70"/>
              </a:solidFill>
              <a:ln w="19050">
                <a:solidFill>
                  <a:schemeClr val="lt1"/>
                </a:solidFill>
              </a:ln>
              <a:effectLst/>
            </c:spPr>
            <c:extLst>
              <c:ext xmlns:c16="http://schemas.microsoft.com/office/drawing/2014/chart" uri="{C3380CC4-5D6E-409C-BE32-E72D297353CC}">
                <c16:uniqueId val="{00000001-42D5-41E5-A0C0-E1FDB2297B91}"/>
              </c:ext>
            </c:extLst>
          </c:dPt>
          <c:dPt>
            <c:idx val="1"/>
            <c:bubble3D val="0"/>
            <c:spPr>
              <a:solidFill>
                <a:srgbClr val="18ADBA"/>
              </a:solidFill>
              <a:ln w="19050">
                <a:solidFill>
                  <a:schemeClr val="lt1"/>
                </a:solidFill>
              </a:ln>
              <a:effectLst/>
            </c:spPr>
            <c:extLst>
              <c:ext xmlns:c16="http://schemas.microsoft.com/office/drawing/2014/chart" uri="{C3380CC4-5D6E-409C-BE32-E72D297353CC}">
                <c16:uniqueId val="{00000003-42D5-41E5-A0C0-E1FDB2297B91}"/>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42D5-41E5-A0C0-E1FDB2297B91}"/>
              </c:ext>
            </c:extLst>
          </c:dPt>
          <c:dPt>
            <c:idx val="3"/>
            <c:bubble3D val="0"/>
            <c:spPr>
              <a:solidFill>
                <a:srgbClr val="16B9A5"/>
              </a:solidFill>
              <a:ln w="19050">
                <a:solidFill>
                  <a:schemeClr val="lt1"/>
                </a:solidFill>
              </a:ln>
              <a:effectLst/>
            </c:spPr>
            <c:extLst>
              <c:ext xmlns:c16="http://schemas.microsoft.com/office/drawing/2014/chart" uri="{C3380CC4-5D6E-409C-BE32-E72D297353CC}">
                <c16:uniqueId val="{00000007-42D5-41E5-A0C0-E1FDB2297B91}"/>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42D5-41E5-A0C0-E1FDB2297B91}"/>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B-42D5-41E5-A0C0-E1FDB2297B91}"/>
              </c:ext>
            </c:extLst>
          </c:dPt>
          <c:dPt>
            <c:idx val="6"/>
            <c:bubble3D val="0"/>
            <c:spPr>
              <a:solidFill>
                <a:srgbClr val="18ADBA"/>
              </a:solidFill>
              <a:ln w="19050">
                <a:solidFill>
                  <a:schemeClr val="lt1"/>
                </a:solidFill>
              </a:ln>
              <a:effectLst/>
            </c:spPr>
            <c:extLst>
              <c:ext xmlns:c16="http://schemas.microsoft.com/office/drawing/2014/chart" uri="{C3380CC4-5D6E-409C-BE32-E72D297353CC}">
                <c16:uniqueId val="{0000000D-42D5-41E5-A0C0-E1FDB2297B91}"/>
              </c:ext>
            </c:extLst>
          </c:dPt>
          <c:dPt>
            <c:idx val="7"/>
            <c:bubble3D val="0"/>
            <c:spPr>
              <a:solidFill>
                <a:srgbClr val="008AA9"/>
              </a:solidFill>
              <a:ln w="19050">
                <a:solidFill>
                  <a:schemeClr val="lt1"/>
                </a:solidFill>
              </a:ln>
              <a:effectLst/>
            </c:spPr>
            <c:extLst>
              <c:ext xmlns:c16="http://schemas.microsoft.com/office/drawing/2014/chart" uri="{C3380CC4-5D6E-409C-BE32-E72D297353CC}">
                <c16:uniqueId val="{0000000F-42D5-41E5-A0C0-E1FDB2297B91}"/>
              </c:ext>
            </c:extLst>
          </c:dPt>
          <c:dPt>
            <c:idx val="8"/>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11-42D5-41E5-A0C0-E1FDB2297B91}"/>
              </c:ext>
            </c:extLst>
          </c:dPt>
          <c:dPt>
            <c:idx val="9"/>
            <c:bubble3D val="0"/>
            <c:spPr>
              <a:solidFill>
                <a:srgbClr val="16B9A5"/>
              </a:solidFill>
              <a:ln w="19050">
                <a:solidFill>
                  <a:schemeClr val="lt1"/>
                </a:solidFill>
              </a:ln>
              <a:effectLst/>
            </c:spPr>
            <c:extLst>
              <c:ext xmlns:c16="http://schemas.microsoft.com/office/drawing/2014/chart" uri="{C3380CC4-5D6E-409C-BE32-E72D297353CC}">
                <c16:uniqueId val="{00000013-42D5-41E5-A0C0-E1FDB2297B91}"/>
              </c:ext>
            </c:extLst>
          </c:dPt>
          <c:dPt>
            <c:idx val="10"/>
            <c:bubble3D val="0"/>
            <c:spPr>
              <a:solidFill>
                <a:srgbClr val="5AB393"/>
              </a:solidFill>
              <a:ln w="19050">
                <a:solidFill>
                  <a:schemeClr val="lt1"/>
                </a:solidFill>
              </a:ln>
              <a:effectLst/>
            </c:spPr>
            <c:extLst>
              <c:ext xmlns:c16="http://schemas.microsoft.com/office/drawing/2014/chart" uri="{C3380CC4-5D6E-409C-BE32-E72D297353CC}">
                <c16:uniqueId val="{00000015-42D5-41E5-A0C0-E1FDB2297B91}"/>
              </c:ext>
            </c:extLst>
          </c:dPt>
          <c:dPt>
            <c:idx val="11"/>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17-42D5-41E5-A0C0-E1FDB2297B91}"/>
              </c:ext>
            </c:extLst>
          </c:dPt>
          <c:dPt>
            <c:idx val="12"/>
            <c:bubble3D val="0"/>
            <c:spPr>
              <a:solidFill>
                <a:srgbClr val="008AA9"/>
              </a:solidFill>
              <a:ln w="19050">
                <a:solidFill>
                  <a:schemeClr val="lt1"/>
                </a:solidFill>
              </a:ln>
              <a:effectLst/>
            </c:spPr>
            <c:extLst>
              <c:ext xmlns:c16="http://schemas.microsoft.com/office/drawing/2014/chart" uri="{C3380CC4-5D6E-409C-BE32-E72D297353CC}">
                <c16:uniqueId val="{00000019-42D5-41E5-A0C0-E1FDB2297B91}"/>
              </c:ext>
            </c:extLst>
          </c:dPt>
          <c:dLbls>
            <c:dLbl>
              <c:idx val="0"/>
              <c:layout>
                <c:manualLayout>
                  <c:x val="3.346719155872048E-2"/>
                  <c:y val="3.15955766192733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2D5-41E5-A0C0-E1FDB2297B91}"/>
                </c:ext>
              </c:extLst>
            </c:dLbl>
            <c:dLbl>
              <c:idx val="1"/>
              <c:layout>
                <c:manualLayout>
                  <c:x val="3.8293227608954248E-3"/>
                  <c:y val="0.10801086946366188"/>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3393061687104605"/>
                      <c:h val="7.0101500452156712E-2"/>
                    </c:manualLayout>
                  </c15:layout>
                </c:ext>
                <c:ext xmlns:c16="http://schemas.microsoft.com/office/drawing/2014/chart" uri="{C3380CC4-5D6E-409C-BE32-E72D297353CC}">
                  <c16:uniqueId val="{00000003-42D5-41E5-A0C0-E1FDB2297B91}"/>
                </c:ext>
              </c:extLst>
            </c:dLbl>
            <c:dLbl>
              <c:idx val="2"/>
              <c:layout>
                <c:manualLayout>
                  <c:x val="7.9655783658378601E-4"/>
                  <c:y val="-0.11279625607362756"/>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3287134107702193"/>
                      <c:h val="7.0101500452156712E-2"/>
                    </c:manualLayout>
                  </c15:layout>
                </c:ext>
                <c:ext xmlns:c16="http://schemas.microsoft.com/office/drawing/2014/chart" uri="{C3380CC4-5D6E-409C-BE32-E72D297353CC}">
                  <c16:uniqueId val="{00000005-42D5-41E5-A0C0-E1FDB2297B91}"/>
                </c:ext>
              </c:extLst>
            </c:dLbl>
            <c:dLbl>
              <c:idx val="3"/>
              <c:layout>
                <c:manualLayout>
                  <c:x val="-7.2260295107086578E-3"/>
                  <c:y val="-3.0895162095351709E-2"/>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5037027615677432"/>
                      <c:h val="6.2513676572480054E-2"/>
                    </c:manualLayout>
                  </c15:layout>
                </c:ext>
                <c:ext xmlns:c16="http://schemas.microsoft.com/office/drawing/2014/chart" uri="{C3380CC4-5D6E-409C-BE32-E72D297353CC}">
                  <c16:uniqueId val="{00000007-42D5-41E5-A0C0-E1FDB2297B91}"/>
                </c:ext>
              </c:extLst>
            </c:dLbl>
            <c:dLbl>
              <c:idx val="4"/>
              <c:layout>
                <c:manualLayout>
                  <c:x val="-5.7007476266954057E-2"/>
                  <c:y val="-4.9904184084575677E-2"/>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4135395139347762"/>
                      <c:h val="7.0101500452156712E-2"/>
                    </c:manualLayout>
                  </c15:layout>
                </c:ext>
                <c:ext xmlns:c16="http://schemas.microsoft.com/office/drawing/2014/chart" uri="{C3380CC4-5D6E-409C-BE32-E72D297353CC}">
                  <c16:uniqueId val="{00000009-42D5-41E5-A0C0-E1FDB2297B91}"/>
                </c:ext>
              </c:extLst>
            </c:dLbl>
            <c:dLbl>
              <c:idx val="5"/>
              <c:layout>
                <c:manualLayout>
                  <c:x val="-2.664430697925806E-2"/>
                  <c:y val="-4.97079427513740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42D5-41E5-A0C0-E1FDB2297B91}"/>
                </c:ext>
              </c:extLst>
            </c:dLbl>
            <c:dLbl>
              <c:idx val="6"/>
              <c:layout>
                <c:manualLayout>
                  <c:x val="2.1551724137931088E-2"/>
                  <c:y val="-9.5693755869405549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42D5-41E5-A0C0-E1FDB2297B91}"/>
                </c:ext>
              </c:extLst>
            </c:dLbl>
            <c:dLbl>
              <c:idx val="7"/>
              <c:layout>
                <c:manualLayout>
                  <c:x val="8.1739402350199941E-2"/>
                  <c:y val="0.21699329314277502"/>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6528856704632509"/>
                      <c:h val="6.2513579261465321E-2"/>
                    </c:manualLayout>
                  </c15:layout>
                </c:ext>
                <c:ext xmlns:c16="http://schemas.microsoft.com/office/drawing/2014/chart" uri="{C3380CC4-5D6E-409C-BE32-E72D297353CC}">
                  <c16:uniqueId val="{0000000F-42D5-41E5-A0C0-E1FDB2297B91}"/>
                </c:ext>
              </c:extLst>
            </c:dLbl>
            <c:dLbl>
              <c:idx val="8"/>
              <c:layout>
                <c:manualLayout>
                  <c:x val="-5.6001397610250914E-2"/>
                  <c:y val="-0.2158716197128844"/>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3907143180720075"/>
                      <c:h val="6.2513579261465321E-2"/>
                    </c:manualLayout>
                  </c15:layout>
                </c:ext>
                <c:ext xmlns:c16="http://schemas.microsoft.com/office/drawing/2014/chart" uri="{C3380CC4-5D6E-409C-BE32-E72D297353CC}">
                  <c16:uniqueId val="{00000011-42D5-41E5-A0C0-E1FDB2297B91}"/>
                </c:ext>
              </c:extLst>
            </c:dLbl>
            <c:dLbl>
              <c:idx val="9"/>
              <c:layout>
                <c:manualLayout>
                  <c:x val="1.752358761016733E-2"/>
                  <c:y val="-0.19116477993168995"/>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1204293096155902"/>
                      <c:h val="7.0101500452156712E-2"/>
                    </c:manualLayout>
                  </c15:layout>
                </c:ext>
                <c:ext xmlns:c16="http://schemas.microsoft.com/office/drawing/2014/chart" uri="{C3380CC4-5D6E-409C-BE32-E72D297353CC}">
                  <c16:uniqueId val="{00000013-42D5-41E5-A0C0-E1FDB2297B91}"/>
                </c:ext>
              </c:extLst>
            </c:dLbl>
            <c:dLbl>
              <c:idx val="10"/>
              <c:layout>
                <c:manualLayout>
                  <c:x val="1.6334212925996433E-2"/>
                  <c:y val="5.2127841100479105E-2"/>
                </c:manualLayout>
              </c:layout>
              <c:dLblPos val="bestFit"/>
              <c:showLegendKey val="0"/>
              <c:showVal val="1"/>
              <c:showCatName val="1"/>
              <c:showSerName val="0"/>
              <c:showPercent val="1"/>
              <c:showBubbleSize val="0"/>
              <c:extLst>
                <c:ext xmlns:c15="http://schemas.microsoft.com/office/drawing/2012/chart" uri="{CE6537A1-D6FC-4f65-9D91-7224C49458BB}">
                  <c15:layout>
                    <c:manualLayout>
                      <c:w val="0.22858607189679228"/>
                      <c:h val="7.0101500452156712E-2"/>
                    </c:manualLayout>
                  </c15:layout>
                </c:ext>
                <c:ext xmlns:c16="http://schemas.microsoft.com/office/drawing/2014/chart" uri="{C3380CC4-5D6E-409C-BE32-E72D297353CC}">
                  <c16:uniqueId val="{00000015-42D5-41E5-A0C0-E1FDB2297B91}"/>
                </c:ext>
              </c:extLst>
            </c:dLbl>
            <c:dLbl>
              <c:idx val="11"/>
              <c:layout>
                <c:manualLayout>
                  <c:x val="-2.8480965707419724E-3"/>
                  <c:y val="8.3165797046453535E-2"/>
                </c:manualLayout>
              </c:layout>
              <c:tx>
                <c:rich>
                  <a:bodyPr/>
                  <a:lstStyle/>
                  <a:p>
                    <a:r>
                      <a:rPr lang="en-US" baseline="0"/>
                      <a:t>Otros prot.; </a:t>
                    </a:r>
                    <a:fld id="{F2413A48-23B7-43F9-A82E-C27FB84B398C}" type="VALUE">
                      <a:rPr lang="en-US" baseline="0"/>
                      <a:pPr/>
                      <a:t>[VALOR]</a:t>
                    </a:fld>
                    <a:r>
                      <a:rPr lang="en-US" baseline="0"/>
                      <a:t>; </a:t>
                    </a:r>
                    <a:fld id="{C7409404-D960-4385-9C7E-1949810F59DB}" type="PERCENTAGE">
                      <a:rPr lang="en-US" baseline="0"/>
                      <a:pPr/>
                      <a:t>[PORCENTAJE]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42D5-41E5-A0C0-E1FDB2297B91}"/>
                </c:ext>
              </c:extLst>
            </c:dLbl>
            <c:dLbl>
              <c:idx val="12"/>
              <c:layout>
                <c:manualLayout>
                  <c:x val="-4.6075988393999921E-2"/>
                  <c:y val="-0.17635624583504186"/>
                </c:manualLayout>
              </c:layout>
              <c:tx>
                <c:rich>
                  <a:bodyPr/>
                  <a:lstStyle/>
                  <a:p>
                    <a:r>
                      <a:rPr lang="en-US" baseline="0"/>
                      <a:t>Prot.soc; </a:t>
                    </a:r>
                    <a:fld id="{BDB7A581-AB2F-4F4B-9C73-EAB193B34E4F}" type="VALUE">
                      <a:rPr lang="en-US" baseline="0"/>
                      <a:pPr/>
                      <a:t>[VALOR]</a:t>
                    </a:fld>
                    <a:r>
                      <a:rPr lang="en-US" baseline="0"/>
                      <a:t>; </a:t>
                    </a:r>
                    <a:fld id="{6694381F-5C73-4456-9762-976CC640EA74}" type="PERCENTAGE">
                      <a:rPr lang="en-US" baseline="0"/>
                      <a:pPr/>
                      <a:t>[PORCENTAJE]</a:t>
                    </a:fld>
                    <a:endParaRPr lang="en-US" baseline="0"/>
                  </a:p>
                </c:rich>
              </c:tx>
              <c:dLblPos val="bestFit"/>
              <c:showLegendKey val="0"/>
              <c:showVal val="1"/>
              <c:showCatName val="1"/>
              <c:showSerName val="0"/>
              <c:showPercent val="1"/>
              <c:showBubbleSize val="0"/>
              <c:extLst>
                <c:ext xmlns:c15="http://schemas.microsoft.com/office/drawing/2012/chart" uri="{CE6537A1-D6FC-4f65-9D91-7224C49458BB}">
                  <c15:layout>
                    <c:manualLayout>
                      <c:w val="0.22764633308698426"/>
                      <c:h val="7.0101500452156712E-2"/>
                    </c:manualLayout>
                  </c15:layout>
                  <c15:dlblFieldTable/>
                  <c15:showDataLabelsRange val="0"/>
                </c:ext>
                <c:ext xmlns:c16="http://schemas.microsoft.com/office/drawing/2014/chart" uri="{C3380CC4-5D6E-409C-BE32-E72D297353CC}">
                  <c16:uniqueId val="{00000019-42D5-41E5-A0C0-E1FDB2297B9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4.3.1'!$B$4:$B$15</c:f>
              <c:strCache>
                <c:ptCount val="12"/>
                <c:pt idx="0">
                  <c:v>Salud</c:v>
                </c:pt>
                <c:pt idx="1">
                  <c:v>Educación</c:v>
                </c:pt>
                <c:pt idx="2">
                  <c:v>Órd.Público</c:v>
                </c:pt>
                <c:pt idx="3">
                  <c:v>Asunt.Económ.</c:v>
                </c:pt>
                <c:pt idx="4">
                  <c:v>Serv.Públicos</c:v>
                </c:pt>
                <c:pt idx="5">
                  <c:v>Defensa</c:v>
                </c:pt>
                <c:pt idx="6">
                  <c:v>Otros</c:v>
                </c:pt>
                <c:pt idx="7">
                  <c:v>Edad avanzada</c:v>
                </c:pt>
                <c:pt idx="8">
                  <c:v>Pobl.vulnerable</c:v>
                </c:pt>
                <c:pt idx="9">
                  <c:v>Flia e hijos</c:v>
                </c:pt>
                <c:pt idx="10">
                  <c:v>Prot.soc.n.e.p</c:v>
                </c:pt>
                <c:pt idx="11">
                  <c:v>Otros prot. Soc.</c:v>
                </c:pt>
              </c:strCache>
            </c:strRef>
          </c:cat>
          <c:val>
            <c:numRef>
              <c:f>'Gráfico 4.3.1'!$C$4:$C$15</c:f>
              <c:numCache>
                <c:formatCode>#,##0</c:formatCode>
                <c:ptCount val="12"/>
                <c:pt idx="0">
                  <c:v>86298.9020542043</c:v>
                </c:pt>
                <c:pt idx="1">
                  <c:v>76556.64521250251</c:v>
                </c:pt>
                <c:pt idx="2">
                  <c:v>49181.42493375796</c:v>
                </c:pt>
                <c:pt idx="3">
                  <c:v>40066.825782063454</c:v>
                </c:pt>
                <c:pt idx="4">
                  <c:v>35024.40003288514</c:v>
                </c:pt>
                <c:pt idx="5">
                  <c:v>25855.667400130085</c:v>
                </c:pt>
                <c:pt idx="6">
                  <c:v>12842.9203998665</c:v>
                </c:pt>
                <c:pt idx="7">
                  <c:v>86874.623797307082</c:v>
                </c:pt>
                <c:pt idx="8">
                  <c:v>17514.645146930052</c:v>
                </c:pt>
                <c:pt idx="9">
                  <c:v>12025.180724122574</c:v>
                </c:pt>
                <c:pt idx="10">
                  <c:v>9441.3797541083095</c:v>
                </c:pt>
                <c:pt idx="11">
                  <c:v>2842.8752142310668</c:v>
                </c:pt>
              </c:numCache>
            </c:numRef>
          </c:val>
          <c:extLst>
            <c:ext xmlns:c16="http://schemas.microsoft.com/office/drawing/2014/chart" uri="{C3380CC4-5D6E-409C-BE32-E72D297353CC}">
              <c16:uniqueId val="{0000001A-42D5-41E5-A0C0-E1FDB2297B91}"/>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C-42D5-41E5-A0C0-E1FDB2297B9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1E-42D5-41E5-A0C0-E1FDB2297B91}"/>
              </c:ext>
            </c:extLst>
          </c:dPt>
          <c:cat>
            <c:strRef>
              <c:f>'Gráfico 4.3.1'!$B$4:$B$15</c:f>
              <c:strCache>
                <c:ptCount val="12"/>
                <c:pt idx="0">
                  <c:v>Salud</c:v>
                </c:pt>
                <c:pt idx="1">
                  <c:v>Educación</c:v>
                </c:pt>
                <c:pt idx="2">
                  <c:v>Órd.Público</c:v>
                </c:pt>
                <c:pt idx="3">
                  <c:v>Asunt.Económ.</c:v>
                </c:pt>
                <c:pt idx="4">
                  <c:v>Serv.Públicos</c:v>
                </c:pt>
                <c:pt idx="5">
                  <c:v>Defensa</c:v>
                </c:pt>
                <c:pt idx="6">
                  <c:v>Otros</c:v>
                </c:pt>
                <c:pt idx="7">
                  <c:v>Edad avanzada</c:v>
                </c:pt>
                <c:pt idx="8">
                  <c:v>Pobl.vulnerable</c:v>
                </c:pt>
                <c:pt idx="9">
                  <c:v>Flia e hijos</c:v>
                </c:pt>
                <c:pt idx="10">
                  <c:v>Prot.soc.n.e.p</c:v>
                </c:pt>
                <c:pt idx="11">
                  <c:v>Otros prot. Soc.</c:v>
                </c:pt>
              </c:strCache>
            </c:strRef>
          </c:cat>
          <c:val>
            <c:numRef>
              <c:f>'Gráfico 4.3.1'!$E$32</c:f>
              <c:numCache>
                <c:formatCode>General</c:formatCode>
                <c:ptCount val="1"/>
              </c:numCache>
            </c:numRef>
          </c:val>
          <c:extLst>
            <c:ext xmlns:c16="http://schemas.microsoft.com/office/drawing/2014/chart" uri="{C3380CC4-5D6E-409C-BE32-E72D297353CC}">
              <c16:uniqueId val="{0000001F-42D5-41E5-A0C0-E1FDB2297B91}"/>
            </c:ext>
          </c:extLst>
        </c:ser>
        <c:dLbls>
          <c:showLegendKey val="0"/>
          <c:showVal val="0"/>
          <c:showCatName val="0"/>
          <c:showSerName val="0"/>
          <c:showPercent val="0"/>
          <c:showBubbleSize val="0"/>
          <c:showLeaderLines val="1"/>
        </c:dLbls>
        <c:gapWidth val="100"/>
        <c:splitType val="pos"/>
        <c:splitPos val="5"/>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orientation="landscape"/>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79168558204585E-2"/>
          <c:y val="4.5478028773235868E-2"/>
          <c:w val="0.88546244840667288"/>
          <c:h val="0.73710248638182074"/>
        </c:manualLayout>
      </c:layout>
      <c:barChart>
        <c:barDir val="col"/>
        <c:grouping val="clustered"/>
        <c:varyColors val="0"/>
        <c:ser>
          <c:idx val="0"/>
          <c:order val="0"/>
          <c:tx>
            <c:v>Ahorro Fiscal % PIB</c:v>
          </c:tx>
          <c:spPr>
            <a:solidFill>
              <a:schemeClr val="accent1"/>
            </a:solidFill>
            <a:ln>
              <a:solidFill>
                <a:srgbClr val="1F4E79"/>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1"/>
              <c:pt idx="0">
                <c:v>2023</c:v>
              </c:pt>
              <c:pt idx="1">
                <c:v>2024</c:v>
              </c:pt>
              <c:pt idx="2">
                <c:v>2025</c:v>
              </c:pt>
              <c:pt idx="3">
                <c:v>2026</c:v>
              </c:pt>
              <c:pt idx="4">
                <c:v>2027</c:v>
              </c:pt>
              <c:pt idx="5">
                <c:v>2028</c:v>
              </c:pt>
              <c:pt idx="6">
                <c:v>2029</c:v>
              </c:pt>
              <c:pt idx="7">
                <c:v>2030</c:v>
              </c:pt>
              <c:pt idx="8">
                <c:v>2031</c:v>
              </c:pt>
              <c:pt idx="9">
                <c:v>2032</c:v>
              </c:pt>
              <c:pt idx="10">
                <c:v>2033</c:v>
              </c:pt>
            </c:numLit>
          </c:cat>
          <c:val>
            <c:numLit>
              <c:formatCode>General</c:formatCode>
              <c:ptCount val="11"/>
              <c:pt idx="0">
                <c:v>0.08</c:v>
              </c:pt>
              <c:pt idx="1">
                <c:v>0.1</c:v>
              </c:pt>
              <c:pt idx="2">
                <c:v>0.12</c:v>
              </c:pt>
              <c:pt idx="3">
                <c:v>0.12</c:v>
              </c:pt>
              <c:pt idx="4">
                <c:v>0.13</c:v>
              </c:pt>
              <c:pt idx="5">
                <c:v>0.13</c:v>
              </c:pt>
              <c:pt idx="6">
                <c:v>0.12</c:v>
              </c:pt>
              <c:pt idx="7">
                <c:v>0.12</c:v>
              </c:pt>
              <c:pt idx="8">
                <c:v>0.12</c:v>
              </c:pt>
              <c:pt idx="9">
                <c:v>0.12</c:v>
              </c:pt>
              <c:pt idx="10">
                <c:v>0.12</c:v>
              </c:pt>
            </c:numLit>
          </c:val>
          <c:extLst>
            <c:ext xmlns:c16="http://schemas.microsoft.com/office/drawing/2014/chart" uri="{C3380CC4-5D6E-409C-BE32-E72D297353CC}">
              <c16:uniqueId val="{00000000-E784-41F9-BE6F-AF8E54B6C7C5}"/>
            </c:ext>
          </c:extLst>
        </c:ser>
        <c:dLbls>
          <c:dLblPos val="outEnd"/>
          <c:showLegendKey val="0"/>
          <c:showVal val="1"/>
          <c:showCatName val="0"/>
          <c:showSerName val="0"/>
          <c:showPercent val="0"/>
          <c:showBubbleSize val="0"/>
        </c:dLbls>
        <c:gapWidth val="100"/>
        <c:overlap val="43"/>
        <c:axId val="1739597248"/>
        <c:axId val="1739577088"/>
      </c:barChart>
      <c:catAx>
        <c:axId val="1739597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39577088"/>
        <c:crosses val="autoZero"/>
        <c:auto val="1"/>
        <c:lblAlgn val="ctr"/>
        <c:lblOffset val="100"/>
        <c:noMultiLvlLbl val="0"/>
      </c:catAx>
      <c:valAx>
        <c:axId val="1739577088"/>
        <c:scaling>
          <c:orientation val="minMax"/>
        </c:scaling>
        <c:delete val="0"/>
        <c:axPos val="l"/>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39597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s-CO"/>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78918087455661E-2"/>
          <c:y val="1.1422305237212124E-2"/>
          <c:w val="0.95992169094316282"/>
          <c:h val="0.74956730553568851"/>
        </c:manualLayout>
      </c:layout>
      <c:barChart>
        <c:barDir val="col"/>
        <c:grouping val="stacked"/>
        <c:varyColors val="0"/>
        <c:ser>
          <c:idx val="0"/>
          <c:order val="0"/>
          <c:tx>
            <c:v>Gasolina corriente - Zona de frontera</c:v>
          </c:tx>
          <c:spPr>
            <a:solidFill>
              <a:srgbClr val="264644"/>
            </a:solidFill>
            <a:ln>
              <a:noFill/>
            </a:ln>
            <a:effectLst/>
          </c:spPr>
          <c:invertIfNegative val="0"/>
          <c:dPt>
            <c:idx val="0"/>
            <c:invertIfNegative val="0"/>
            <c:bubble3D val="0"/>
            <c:spPr>
              <a:solidFill>
                <a:srgbClr val="5B9BD5"/>
              </a:solidFill>
              <a:ln>
                <a:noFill/>
              </a:ln>
              <a:effectLst/>
            </c:spPr>
            <c:extLst>
              <c:ext xmlns:c16="http://schemas.microsoft.com/office/drawing/2014/chart" uri="{C3380CC4-5D6E-409C-BE32-E72D297353CC}">
                <c16:uniqueId val="{00000001-D7A9-4D7E-AEC9-F078977E8B7D}"/>
              </c:ext>
            </c:extLst>
          </c:dPt>
          <c:dPt>
            <c:idx val="1"/>
            <c:invertIfNegative val="0"/>
            <c:bubble3D val="0"/>
            <c:spPr>
              <a:solidFill>
                <a:srgbClr val="5B9BD5"/>
              </a:solidFill>
              <a:ln>
                <a:noFill/>
              </a:ln>
              <a:effectLst/>
            </c:spPr>
            <c:extLst>
              <c:ext xmlns:c16="http://schemas.microsoft.com/office/drawing/2014/chart" uri="{C3380CC4-5D6E-409C-BE32-E72D297353CC}">
                <c16:uniqueId val="{00000003-D7A9-4D7E-AEC9-F078977E8B7D}"/>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216.5</c:v>
              </c:pt>
              <c:pt idx="1">
                <c:v>207.2</c:v>
              </c:pt>
            </c:numLit>
          </c:val>
          <c:extLst>
            <c:ext xmlns:c16="http://schemas.microsoft.com/office/drawing/2014/chart" uri="{C3380CC4-5D6E-409C-BE32-E72D297353CC}">
              <c16:uniqueId val="{00000004-D7A9-4D7E-AEC9-F078977E8B7D}"/>
            </c:ext>
          </c:extLst>
        </c:ser>
        <c:ser>
          <c:idx val="1"/>
          <c:order val="1"/>
          <c:tx>
            <c:v>Gasolina extra - Zona de frontera</c:v>
          </c:tx>
          <c:spPr>
            <a:solidFill>
              <a:srgbClr val="02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0.1</c:v>
              </c:pt>
              <c:pt idx="1">
                <c:v>0.4</c:v>
              </c:pt>
            </c:numLit>
          </c:val>
          <c:extLst>
            <c:ext xmlns:c16="http://schemas.microsoft.com/office/drawing/2014/chart" uri="{C3380CC4-5D6E-409C-BE32-E72D297353CC}">
              <c16:uniqueId val="{00000005-D7A9-4D7E-AEC9-F078977E8B7D}"/>
            </c:ext>
          </c:extLst>
        </c:ser>
        <c:ser>
          <c:idx val="2"/>
          <c:order val="2"/>
          <c:tx>
            <c:v>ACPM - Zona de frontera</c:v>
          </c:tx>
          <c:spPr>
            <a:solidFill>
              <a:srgbClr val="1F4E79"/>
            </a:solidFill>
            <a:ln>
              <a:noFill/>
            </a:ln>
            <a:effectLst/>
          </c:spPr>
          <c:invertIfNegative val="0"/>
          <c:dPt>
            <c:idx val="0"/>
            <c:invertIfNegative val="0"/>
            <c:bubble3D val="0"/>
            <c:spPr>
              <a:solidFill>
                <a:srgbClr val="1F4E79"/>
              </a:solidFill>
              <a:ln>
                <a:noFill/>
              </a:ln>
              <a:effectLst/>
            </c:spPr>
            <c:extLst>
              <c:ext xmlns:c16="http://schemas.microsoft.com/office/drawing/2014/chart" uri="{C3380CC4-5D6E-409C-BE32-E72D297353CC}">
                <c16:uniqueId val="{00000007-D7A9-4D7E-AEC9-F078977E8B7D}"/>
              </c:ext>
            </c:extLst>
          </c:dPt>
          <c:dPt>
            <c:idx val="1"/>
            <c:invertIfNegative val="0"/>
            <c:bubble3D val="0"/>
            <c:spPr>
              <a:solidFill>
                <a:srgbClr val="1F4E79"/>
              </a:solidFill>
              <a:ln>
                <a:noFill/>
              </a:ln>
              <a:effectLst/>
            </c:spPr>
            <c:extLst>
              <c:ext xmlns:c16="http://schemas.microsoft.com/office/drawing/2014/chart" uri="{C3380CC4-5D6E-409C-BE32-E72D297353CC}">
                <c16:uniqueId val="{00000009-D7A9-4D7E-AEC9-F078977E8B7D}"/>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169.4</c:v>
              </c:pt>
              <c:pt idx="1">
                <c:v>209.2</c:v>
              </c:pt>
            </c:numLit>
          </c:val>
          <c:extLst>
            <c:ext xmlns:c16="http://schemas.microsoft.com/office/drawing/2014/chart" uri="{C3380CC4-5D6E-409C-BE32-E72D297353CC}">
              <c16:uniqueId val="{0000000A-D7A9-4D7E-AEC9-F078977E8B7D}"/>
            </c:ext>
          </c:extLst>
        </c:ser>
        <c:dLbls>
          <c:showLegendKey val="0"/>
          <c:showVal val="1"/>
          <c:showCatName val="0"/>
          <c:showSerName val="0"/>
          <c:showPercent val="0"/>
          <c:showBubbleSize val="0"/>
        </c:dLbls>
        <c:gapWidth val="200"/>
        <c:overlap val="100"/>
        <c:axId val="12918560"/>
        <c:axId val="145458112"/>
      </c:barChart>
      <c:lineChart>
        <c:grouping val="standard"/>
        <c:varyColors val="0"/>
        <c:ser>
          <c:idx val="3"/>
          <c:order val="3"/>
          <c:tx>
            <c:v>Total unidades no gravados</c:v>
          </c:tx>
          <c:spPr>
            <a:ln w="28575" cap="rnd">
              <a:noFill/>
              <a:round/>
            </a:ln>
            <a:effectLst/>
          </c:spPr>
          <c:marker>
            <c:symbol val="circle"/>
            <c:size val="8"/>
            <c:spPr>
              <a:solidFill>
                <a:srgbClr val="BDD7EE"/>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5B9BD5"/>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386</c:v>
              </c:pt>
              <c:pt idx="1">
                <c:v>417</c:v>
              </c:pt>
            </c:numLit>
          </c:val>
          <c:smooth val="0"/>
          <c:extLst>
            <c:ext xmlns:c16="http://schemas.microsoft.com/office/drawing/2014/chart" uri="{C3380CC4-5D6E-409C-BE32-E72D297353CC}">
              <c16:uniqueId val="{0000000B-D7A9-4D7E-AEC9-F078977E8B7D}"/>
            </c:ext>
          </c:extLst>
        </c:ser>
        <c:dLbls>
          <c:showLegendKey val="0"/>
          <c:showVal val="1"/>
          <c:showCatName val="0"/>
          <c:showSerName val="0"/>
          <c:showPercent val="0"/>
          <c:showBubbleSize val="0"/>
        </c:dLbls>
        <c:marker val="1"/>
        <c:smooth val="0"/>
        <c:axId val="12918560"/>
        <c:axId val="145458112"/>
      </c:lineChart>
      <c:catAx>
        <c:axId val="12918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45458112"/>
        <c:crosses val="autoZero"/>
        <c:auto val="1"/>
        <c:lblAlgn val="ctr"/>
        <c:lblOffset val="100"/>
        <c:noMultiLvlLbl val="0"/>
      </c:catAx>
      <c:valAx>
        <c:axId val="145458112"/>
        <c:scaling>
          <c:orientation val="minMax"/>
        </c:scaling>
        <c:delete val="1"/>
        <c:axPos val="l"/>
        <c:numFmt formatCode="General" sourceLinked="1"/>
        <c:majorTickMark val="none"/>
        <c:minorTickMark val="none"/>
        <c:tickLblPos val="nextTo"/>
        <c:crossAx val="12918560"/>
        <c:crosses val="autoZero"/>
        <c:crossBetween val="between"/>
      </c:valAx>
      <c:spPr>
        <a:noFill/>
        <a:ln>
          <a:noFill/>
        </a:ln>
        <a:effectLst/>
      </c:spPr>
    </c:plotArea>
    <c:legend>
      <c:legendPos val="b"/>
      <c:layout>
        <c:manualLayout>
          <c:xMode val="edge"/>
          <c:yMode val="edge"/>
          <c:x val="0"/>
          <c:y val="0.8291254452840332"/>
          <c:w val="0.99382112808138245"/>
          <c:h val="0.1623930047519540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207455161583602E-2"/>
          <c:y val="1.8590736123868259E-2"/>
          <c:w val="0.94038003990312291"/>
          <c:h val="0.59556814945189762"/>
        </c:manualLayout>
      </c:layout>
      <c:barChart>
        <c:barDir val="col"/>
        <c:grouping val="stacked"/>
        <c:varyColors val="0"/>
        <c:ser>
          <c:idx val="0"/>
          <c:order val="0"/>
          <c:tx>
            <c:v>Gasolina y ACPM de los departamentos y municipios exentos</c:v>
          </c:tx>
          <c:spPr>
            <a:solidFill>
              <a:schemeClr val="bg1">
                <a:lumMod val="85000"/>
              </a:schemeClr>
            </a:solidFill>
            <a:ln>
              <a:noFill/>
            </a:ln>
            <a:effectLst/>
          </c:spPr>
          <c:invertIfNegative val="0"/>
          <c:dLbls>
            <c:delete val="1"/>
          </c:dLbls>
          <c:cat>
            <c:numLit>
              <c:formatCode>General</c:formatCode>
              <c:ptCount val="2"/>
              <c:pt idx="0">
                <c:v>2023</c:v>
              </c:pt>
              <c:pt idx="1">
                <c:v>2024</c:v>
              </c:pt>
            </c:numLit>
          </c:cat>
          <c:val>
            <c:numLit>
              <c:formatCode>General</c:formatCode>
              <c:ptCount val="2"/>
              <c:pt idx="0">
                <c:v>0.1</c:v>
              </c:pt>
              <c:pt idx="1">
                <c:v>0.4</c:v>
              </c:pt>
            </c:numLit>
          </c:val>
          <c:extLst>
            <c:ext xmlns:c16="http://schemas.microsoft.com/office/drawing/2014/chart" uri="{C3380CC4-5D6E-409C-BE32-E72D297353CC}">
              <c16:uniqueId val="{00000000-956E-4EAC-BC1D-BE20AB52E16A}"/>
            </c:ext>
          </c:extLst>
        </c:ser>
        <c:ser>
          <c:idx val="1"/>
          <c:order val="1"/>
          <c:tx>
            <c:v>Combustibles fósiles certificados como carbono neutro</c:v>
          </c:tx>
          <c:spPr>
            <a:solidFill>
              <a:srgbClr val="1F4E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269.3</c:v>
              </c:pt>
              <c:pt idx="1">
                <c:v>383.9</c:v>
              </c:pt>
            </c:numLit>
          </c:val>
          <c:extLst>
            <c:ext xmlns:c16="http://schemas.microsoft.com/office/drawing/2014/chart" uri="{C3380CC4-5D6E-409C-BE32-E72D297353CC}">
              <c16:uniqueId val="{00000001-956E-4EAC-BC1D-BE20AB52E16A}"/>
            </c:ext>
          </c:extLst>
        </c:ser>
        <c:ser>
          <c:idx val="2"/>
          <c:order val="2"/>
          <c:tx>
            <c:v>Diésel marino y combustibles reaprovisionamiento </c:v>
          </c:tx>
          <c:spPr>
            <a:solidFill>
              <a:srgbClr val="BDD7EE"/>
            </a:solidFill>
            <a:ln>
              <a:noFill/>
            </a:ln>
            <a:effectLst/>
          </c:spPr>
          <c:invertIfNegative val="0"/>
          <c:dLbls>
            <c:dLbl>
              <c:idx val="0"/>
              <c:layout>
                <c:manualLayout>
                  <c:x val="0"/>
                  <c:y val="4.0810066677864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6E-4EAC-BC1D-BE20AB52E16A}"/>
                </c:ext>
              </c:extLst>
            </c:dLbl>
            <c:dLbl>
              <c:idx val="1"/>
              <c:layout>
                <c:manualLayout>
                  <c:x val="0"/>
                  <c:y val="3.33900545546166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6E-4EAC-BC1D-BE20AB52E16A}"/>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2023</c:v>
              </c:pt>
              <c:pt idx="1">
                <c:v>2024</c:v>
              </c:pt>
            </c:numLit>
          </c:cat>
          <c:val>
            <c:numLit>
              <c:formatCode>General</c:formatCode>
              <c:ptCount val="2"/>
              <c:pt idx="0">
                <c:v>7.9</c:v>
              </c:pt>
              <c:pt idx="1">
                <c:v>7.6</c:v>
              </c:pt>
            </c:numLit>
          </c:val>
          <c:extLst>
            <c:ext xmlns:c16="http://schemas.microsoft.com/office/drawing/2014/chart" uri="{C3380CC4-5D6E-409C-BE32-E72D297353CC}">
              <c16:uniqueId val="{00000004-956E-4EAC-BC1D-BE20AB52E16A}"/>
            </c:ext>
          </c:extLst>
        </c:ser>
        <c:ser>
          <c:idx val="3"/>
          <c:order val="3"/>
          <c:tx>
            <c:v>Combustibles fósiles para exportación</c:v>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43</c:v>
              </c:pt>
              <c:pt idx="1">
                <c:v>60</c:v>
              </c:pt>
            </c:numLit>
          </c:val>
          <c:extLst>
            <c:ext xmlns:c16="http://schemas.microsoft.com/office/drawing/2014/chart" uri="{C3380CC4-5D6E-409C-BE32-E72D297353CC}">
              <c16:uniqueId val="{00000005-956E-4EAC-BC1D-BE20AB52E16A}"/>
            </c:ext>
          </c:extLst>
        </c:ser>
        <c:dLbls>
          <c:showLegendKey val="0"/>
          <c:showVal val="1"/>
          <c:showCatName val="0"/>
          <c:showSerName val="0"/>
          <c:showPercent val="0"/>
          <c:showBubbleSize val="0"/>
        </c:dLbls>
        <c:gapWidth val="200"/>
        <c:overlap val="100"/>
        <c:axId val="2021727776"/>
        <c:axId val="2021728256"/>
      </c:barChart>
      <c:lineChart>
        <c:grouping val="standard"/>
        <c:varyColors val="0"/>
        <c:ser>
          <c:idx val="4"/>
          <c:order val="4"/>
          <c:tx>
            <c:v>Total unidades no gravados</c:v>
          </c:tx>
          <c:spPr>
            <a:ln w="28575" cap="rnd">
              <a:noFill/>
              <a:round/>
            </a:ln>
            <a:effectLst/>
          </c:spPr>
          <c:marker>
            <c:symbol val="circle"/>
            <c:size val="8"/>
            <c:spPr>
              <a:solidFill>
                <a:schemeClr val="bg1">
                  <a:lumMod val="95000"/>
                </a:schemeClr>
              </a:solidFill>
              <a:ln w="9525">
                <a:solidFill>
                  <a:schemeClr val="bg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lumMod val="75000"/>
                      </a:schemeClr>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2023</c:v>
              </c:pt>
              <c:pt idx="1">
                <c:v>2024</c:v>
              </c:pt>
            </c:numLit>
          </c:cat>
          <c:val>
            <c:numLit>
              <c:formatCode>General</c:formatCode>
              <c:ptCount val="2"/>
              <c:pt idx="0">
                <c:v>320</c:v>
              </c:pt>
              <c:pt idx="1">
                <c:v>452</c:v>
              </c:pt>
            </c:numLit>
          </c:val>
          <c:smooth val="0"/>
          <c:extLst>
            <c:ext xmlns:c16="http://schemas.microsoft.com/office/drawing/2014/chart" uri="{C3380CC4-5D6E-409C-BE32-E72D297353CC}">
              <c16:uniqueId val="{00000006-956E-4EAC-BC1D-BE20AB52E16A}"/>
            </c:ext>
          </c:extLst>
        </c:ser>
        <c:dLbls>
          <c:showLegendKey val="0"/>
          <c:showVal val="1"/>
          <c:showCatName val="0"/>
          <c:showSerName val="0"/>
          <c:showPercent val="0"/>
          <c:showBubbleSize val="0"/>
        </c:dLbls>
        <c:marker val="1"/>
        <c:smooth val="0"/>
        <c:axId val="2021727776"/>
        <c:axId val="2021728256"/>
      </c:lineChart>
      <c:catAx>
        <c:axId val="202172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21728256"/>
        <c:crosses val="autoZero"/>
        <c:auto val="1"/>
        <c:lblAlgn val="ctr"/>
        <c:lblOffset val="100"/>
        <c:noMultiLvlLbl val="0"/>
      </c:catAx>
      <c:valAx>
        <c:axId val="2021728256"/>
        <c:scaling>
          <c:orientation val="minMax"/>
        </c:scaling>
        <c:delete val="1"/>
        <c:axPos val="l"/>
        <c:numFmt formatCode="General" sourceLinked="1"/>
        <c:majorTickMark val="none"/>
        <c:minorTickMark val="none"/>
        <c:tickLblPos val="nextTo"/>
        <c:crossAx val="2021727776"/>
        <c:crosses val="autoZero"/>
        <c:crossBetween val="between"/>
      </c:valAx>
      <c:spPr>
        <a:noFill/>
        <a:ln>
          <a:noFill/>
        </a:ln>
        <a:effectLst/>
      </c:spPr>
    </c:plotArea>
    <c:legend>
      <c:legendPos val="b"/>
      <c:layout>
        <c:manualLayout>
          <c:xMode val="edge"/>
          <c:yMode val="edge"/>
          <c:x val="4.3453007137751125E-2"/>
          <c:y val="0.75870120575196998"/>
          <c:w val="0.92832352607635016"/>
          <c:h val="0.2250881439232058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Deuda Agregada </c:v>
          </c:tx>
          <c:spPr>
            <a:solidFill>
              <a:srgbClr val="1F4E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2023</c:v>
              </c:pt>
              <c:pt idx="1">
                <c:v>2024</c:v>
              </c:pt>
              <c:pt idx="2">
                <c:v>2025*</c:v>
              </c:pt>
            </c:strLit>
          </c:cat>
          <c:val>
            <c:numLit>
              <c:formatCode>General</c:formatCode>
              <c:ptCount val="3"/>
              <c:pt idx="0">
                <c:v>59.9</c:v>
              </c:pt>
              <c:pt idx="1">
                <c:v>64.400000000000006</c:v>
              </c:pt>
              <c:pt idx="2">
                <c:v>66.7</c:v>
              </c:pt>
            </c:numLit>
          </c:val>
          <c:extLst>
            <c:ext xmlns:c16="http://schemas.microsoft.com/office/drawing/2014/chart" uri="{C3380CC4-5D6E-409C-BE32-E72D297353CC}">
              <c16:uniqueId val="{00000000-4BDF-4966-BF91-9A497A65EA32}"/>
            </c:ext>
          </c:extLst>
        </c:ser>
        <c:ser>
          <c:idx val="1"/>
          <c:order val="1"/>
          <c:tx>
            <c:v>Deuda Consolidada</c:v>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2023</c:v>
              </c:pt>
              <c:pt idx="1">
                <c:v>2024</c:v>
              </c:pt>
              <c:pt idx="2">
                <c:v>2025*</c:v>
              </c:pt>
            </c:strLit>
          </c:cat>
          <c:val>
            <c:numLit>
              <c:formatCode>General</c:formatCode>
              <c:ptCount val="3"/>
              <c:pt idx="0">
                <c:v>53.4</c:v>
              </c:pt>
              <c:pt idx="1">
                <c:v>56.6</c:v>
              </c:pt>
              <c:pt idx="2">
                <c:v>58.7</c:v>
              </c:pt>
            </c:numLit>
          </c:val>
          <c:extLst>
            <c:ext xmlns:c16="http://schemas.microsoft.com/office/drawing/2014/chart" uri="{C3380CC4-5D6E-409C-BE32-E72D297353CC}">
              <c16:uniqueId val="{00000001-4BDF-4966-BF91-9A497A65EA32}"/>
            </c:ext>
          </c:extLst>
        </c:ser>
        <c:ser>
          <c:idx val="2"/>
          <c:order val="2"/>
          <c:tx>
            <c:v>Deuda Neta </c:v>
          </c:tx>
          <c:spPr>
            <a:solidFill>
              <a:srgbClr val="BDD7E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2023</c:v>
              </c:pt>
              <c:pt idx="1">
                <c:v>2024</c:v>
              </c:pt>
              <c:pt idx="2">
                <c:v>2025*</c:v>
              </c:pt>
            </c:strLit>
          </c:cat>
          <c:val>
            <c:numLit>
              <c:formatCode>General</c:formatCode>
              <c:ptCount val="3"/>
              <c:pt idx="0">
                <c:v>47.5</c:v>
              </c:pt>
              <c:pt idx="1">
                <c:v>51</c:v>
              </c:pt>
              <c:pt idx="2">
                <c:v>52.6</c:v>
              </c:pt>
            </c:numLit>
          </c:val>
          <c:extLst>
            <c:ext xmlns:c16="http://schemas.microsoft.com/office/drawing/2014/chart" uri="{C3380CC4-5D6E-409C-BE32-E72D297353CC}">
              <c16:uniqueId val="{00000002-4BDF-4966-BF91-9A497A65EA32}"/>
            </c:ext>
          </c:extLst>
        </c:ser>
        <c:dLbls>
          <c:showLegendKey val="0"/>
          <c:showVal val="0"/>
          <c:showCatName val="0"/>
          <c:showSerName val="0"/>
          <c:showPercent val="0"/>
          <c:showBubbleSize val="0"/>
        </c:dLbls>
        <c:gapWidth val="75"/>
        <c:axId val="693881439"/>
        <c:axId val="693884319"/>
      </c:barChart>
      <c:catAx>
        <c:axId val="693881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93884319"/>
        <c:crosses val="autoZero"/>
        <c:auto val="1"/>
        <c:lblAlgn val="ctr"/>
        <c:lblOffset val="100"/>
        <c:noMultiLvlLbl val="0"/>
      </c:catAx>
      <c:valAx>
        <c:axId val="693884319"/>
        <c:scaling>
          <c:orientation val="minMax"/>
        </c:scaling>
        <c:delete val="1"/>
        <c:axPos val="l"/>
        <c:numFmt formatCode="General" sourceLinked="1"/>
        <c:majorTickMark val="none"/>
        <c:minorTickMark val="none"/>
        <c:tickLblPos val="nextTo"/>
        <c:crossAx val="693881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Ancla</c:v>
          </c:tx>
          <c:spPr>
            <a:ln w="28575" cap="rnd">
              <a:solidFill>
                <a:srgbClr val="EEAA26"/>
              </a:solidFill>
              <a:prstDash val="dash"/>
              <a:round/>
            </a:ln>
            <a:effectLst/>
          </c:spPr>
          <c:marker>
            <c:symbol val="circle"/>
            <c:size val="5"/>
            <c:spPr>
              <a:noFill/>
              <a:ln w="9525">
                <a:noFill/>
              </a:ln>
              <a:effectLst/>
            </c:spPr>
          </c:marker>
          <c:dLbls>
            <c:dLbl>
              <c:idx val="0"/>
              <c:layout>
                <c:manualLayout>
                  <c:x val="-1.3081906990628108E-2"/>
                  <c:y val="5.0567220764071157E-2"/>
                </c:manualLayout>
              </c:layout>
              <c:tx>
                <c:rich>
                  <a:bodyPr wrap="square" lIns="38100" tIns="19050" rIns="38100" bIns="19050" anchor="ctr">
                    <a:spAutoFit/>
                  </a:bodyPr>
                  <a:lstStyle/>
                  <a:p>
                    <a:pPr>
                      <a:defRPr sz="800" b="1">
                        <a:solidFill>
                          <a:srgbClr val="EEAA26"/>
                        </a:solidFill>
                      </a:defRPr>
                    </a:pPr>
                    <a:r>
                      <a:rPr lang="en-US" sz="800" b="1">
                        <a:solidFill>
                          <a:srgbClr val="EEAA26"/>
                        </a:solidFill>
                      </a:rPr>
                      <a:t>Ancla:</a:t>
                    </a:r>
                    <a:r>
                      <a:rPr lang="en-US" sz="800" b="1" baseline="0">
                        <a:solidFill>
                          <a:srgbClr val="EEAA26"/>
                        </a:solidFill>
                      </a:rPr>
                      <a:t> 55</a:t>
                    </a:r>
                    <a:endParaRPr lang="en-US" sz="800" b="1">
                      <a:solidFill>
                        <a:srgbClr val="EEAA26"/>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0D-4102-9040-DA4EC0C6E89A}"/>
                </c:ext>
              </c:extLst>
            </c:dLbl>
            <c:spPr>
              <a:noFill/>
              <a:ln>
                <a:noFill/>
              </a:ln>
              <a:effectLst/>
            </c:spPr>
            <c:txPr>
              <a:bodyPr wrap="square" lIns="38100" tIns="19050" rIns="38100" bIns="19050" anchor="ctr">
                <a:spAutoFit/>
              </a:bodyPr>
              <a:lstStyle/>
              <a:p>
                <a:pPr>
                  <a:defRPr sz="800"/>
                </a:pPr>
                <a:endParaRPr lang="es-CO"/>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Lit>
              <c:formatCode>General</c:formatCode>
              <c:ptCount val="7"/>
              <c:pt idx="0">
                <c:v>2020</c:v>
              </c:pt>
              <c:pt idx="1">
                <c:v>2021</c:v>
              </c:pt>
              <c:pt idx="2">
                <c:v>2022</c:v>
              </c:pt>
              <c:pt idx="3">
                <c:v>2023</c:v>
              </c:pt>
              <c:pt idx="4">
                <c:v>2024</c:v>
              </c:pt>
              <c:pt idx="5">
                <c:v>2025</c:v>
              </c:pt>
              <c:pt idx="6">
                <c:v>2026</c:v>
              </c:pt>
            </c:numLit>
          </c:cat>
          <c:val>
            <c:numLit>
              <c:formatCode>General</c:formatCode>
              <c:ptCount val="7"/>
              <c:pt idx="0">
                <c:v>55</c:v>
              </c:pt>
              <c:pt idx="1">
                <c:v>55</c:v>
              </c:pt>
              <c:pt idx="2">
                <c:v>55</c:v>
              </c:pt>
              <c:pt idx="3">
                <c:v>55</c:v>
              </c:pt>
              <c:pt idx="4">
                <c:v>55</c:v>
              </c:pt>
              <c:pt idx="5">
                <c:v>55</c:v>
              </c:pt>
              <c:pt idx="6">
                <c:v>55</c:v>
              </c:pt>
            </c:numLit>
          </c:val>
          <c:smooth val="1"/>
          <c:extLst>
            <c:ext xmlns:c16="http://schemas.microsoft.com/office/drawing/2014/chart" uri="{C3380CC4-5D6E-409C-BE32-E72D297353CC}">
              <c16:uniqueId val="{00000001-AB0D-4102-9040-DA4EC0C6E89A}"/>
            </c:ext>
          </c:extLst>
        </c:ser>
        <c:ser>
          <c:idx val="1"/>
          <c:order val="1"/>
          <c:tx>
            <c:v>Deuda neta MFMP 2024</c:v>
          </c:tx>
          <c:spPr>
            <a:ln w="28575" cap="rnd">
              <a:solidFill>
                <a:srgbClr val="0070C0"/>
              </a:solidFill>
              <a:round/>
            </a:ln>
            <a:effectLst/>
          </c:spPr>
          <c:marker>
            <c:symbol val="circle"/>
            <c:size val="5"/>
            <c:spPr>
              <a:solidFill>
                <a:srgbClr val="0070C0"/>
              </a:solidFill>
              <a:ln w="9525">
                <a:noFill/>
              </a:ln>
              <a:effectLst/>
            </c:spPr>
          </c:marker>
          <c:dLbls>
            <c:dLbl>
              <c:idx val="3"/>
              <c:delete val="1"/>
              <c:extLst>
                <c:ext xmlns:c15="http://schemas.microsoft.com/office/drawing/2012/chart" uri="{CE6537A1-D6FC-4f65-9D91-7224C49458BB}"/>
                <c:ext xmlns:c16="http://schemas.microsoft.com/office/drawing/2014/chart" uri="{C3380CC4-5D6E-409C-BE32-E72D297353CC}">
                  <c16:uniqueId val="{00000002-AB0D-4102-9040-DA4EC0C6E89A}"/>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0D-4102-9040-DA4EC0C6E89A}"/>
                </c:ext>
              </c:extLst>
            </c:dLbl>
            <c:spPr>
              <a:noFill/>
              <a:ln>
                <a:noFill/>
              </a:ln>
              <a:effectLst/>
            </c:spPr>
            <c:txPr>
              <a:bodyPr wrap="square" lIns="38100" tIns="19050" rIns="38100" bIns="19050" anchor="ctr">
                <a:spAutoFit/>
              </a:bodyPr>
              <a:lstStyle/>
              <a:p>
                <a:pPr>
                  <a:defRPr b="1">
                    <a:solidFill>
                      <a:srgbClr val="0070C0"/>
                    </a:solidFill>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7"/>
              <c:pt idx="0">
                <c:v>2020</c:v>
              </c:pt>
              <c:pt idx="1">
                <c:v>2021</c:v>
              </c:pt>
              <c:pt idx="2">
                <c:v>2022</c:v>
              </c:pt>
              <c:pt idx="3">
                <c:v>2023</c:v>
              </c:pt>
              <c:pt idx="4">
                <c:v>2024</c:v>
              </c:pt>
              <c:pt idx="5">
                <c:v>2025</c:v>
              </c:pt>
              <c:pt idx="6">
                <c:v>2026</c:v>
              </c:pt>
            </c:numLit>
          </c:cat>
          <c:val>
            <c:numLit>
              <c:formatCode>General</c:formatCode>
              <c:ptCount val="7"/>
              <c:pt idx="3">
                <c:v>53.4</c:v>
              </c:pt>
              <c:pt idx="4">
                <c:v>55.3</c:v>
              </c:pt>
              <c:pt idx="5">
                <c:v>56.5</c:v>
              </c:pt>
              <c:pt idx="6">
                <c:v>56.6</c:v>
              </c:pt>
            </c:numLit>
          </c:val>
          <c:smooth val="1"/>
          <c:extLst>
            <c:ext xmlns:c16="http://schemas.microsoft.com/office/drawing/2014/chart" uri="{C3380CC4-5D6E-409C-BE32-E72D297353CC}">
              <c16:uniqueId val="{00000004-AB0D-4102-9040-DA4EC0C6E89A}"/>
            </c:ext>
          </c:extLst>
        </c:ser>
        <c:ser>
          <c:idx val="2"/>
          <c:order val="2"/>
          <c:tx>
            <c:v>Límite</c:v>
          </c:tx>
          <c:spPr>
            <a:ln w="28575" cap="rnd">
              <a:solidFill>
                <a:srgbClr val="00B0F0"/>
              </a:solidFill>
              <a:prstDash val="dash"/>
              <a:round/>
            </a:ln>
            <a:effectLst/>
          </c:spPr>
          <c:marker>
            <c:symbol val="circle"/>
            <c:size val="7"/>
            <c:spPr>
              <a:noFill/>
              <a:ln w="9525">
                <a:noFill/>
              </a:ln>
              <a:effectLst/>
            </c:spPr>
          </c:marker>
          <c:dLbls>
            <c:dLbl>
              <c:idx val="0"/>
              <c:layout>
                <c:manualLayout>
                  <c:x val="-1.9112358632963865E-3"/>
                  <c:y val="5.9826480023330415E-2"/>
                </c:manualLayout>
              </c:layout>
              <c:tx>
                <c:rich>
                  <a:bodyPr/>
                  <a:lstStyle/>
                  <a:p>
                    <a:r>
                      <a:rPr lang="en-US"/>
                      <a:t>Límite:</a:t>
                    </a:r>
                    <a:r>
                      <a:rPr lang="en-US" baseline="0"/>
                      <a:t> 71</a:t>
                    </a:r>
                    <a:endParaRPr lang="en-US"/>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0D-4102-9040-DA4EC0C6E89A}"/>
                </c:ext>
              </c:extLst>
            </c:dLbl>
            <c:spPr>
              <a:noFill/>
              <a:ln>
                <a:noFill/>
              </a:ln>
              <a:effectLst/>
            </c:spPr>
            <c:txPr>
              <a:bodyPr wrap="square" lIns="38100" tIns="19050" rIns="38100" bIns="19050" anchor="ctr">
                <a:spAutoFit/>
              </a:bodyPr>
              <a:lstStyle/>
              <a:p>
                <a:pPr>
                  <a:defRPr sz="800" b="1">
                    <a:solidFill>
                      <a:srgbClr val="5B9BD5"/>
                    </a:solidFill>
                  </a:defRPr>
                </a:pPr>
                <a:endParaRPr lang="es-CO"/>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7"/>
              <c:pt idx="0">
                <c:v>2020</c:v>
              </c:pt>
              <c:pt idx="1">
                <c:v>2021</c:v>
              </c:pt>
              <c:pt idx="2">
                <c:v>2022</c:v>
              </c:pt>
              <c:pt idx="3">
                <c:v>2023</c:v>
              </c:pt>
              <c:pt idx="4">
                <c:v>2024</c:v>
              </c:pt>
              <c:pt idx="5">
                <c:v>2025</c:v>
              </c:pt>
              <c:pt idx="6">
                <c:v>2026</c:v>
              </c:pt>
            </c:numLit>
          </c:cat>
          <c:val>
            <c:numLit>
              <c:formatCode>General</c:formatCode>
              <c:ptCount val="7"/>
              <c:pt idx="0">
                <c:v>71</c:v>
              </c:pt>
              <c:pt idx="1">
                <c:v>71</c:v>
              </c:pt>
              <c:pt idx="2">
                <c:v>71</c:v>
              </c:pt>
              <c:pt idx="3">
                <c:v>71</c:v>
              </c:pt>
              <c:pt idx="4">
                <c:v>71</c:v>
              </c:pt>
              <c:pt idx="5">
                <c:v>71</c:v>
              </c:pt>
              <c:pt idx="6">
                <c:v>71</c:v>
              </c:pt>
            </c:numLit>
          </c:val>
          <c:smooth val="1"/>
          <c:extLst>
            <c:ext xmlns:c16="http://schemas.microsoft.com/office/drawing/2014/chart" uri="{C3380CC4-5D6E-409C-BE32-E72D297353CC}">
              <c16:uniqueId val="{00000006-AB0D-4102-9040-DA4EC0C6E89A}"/>
            </c:ext>
          </c:extLst>
        </c:ser>
        <c:ser>
          <c:idx val="3"/>
          <c:order val="3"/>
          <c:tx>
            <c:v>Deuda Neta MFMP 2025</c:v>
          </c:tx>
          <c:spPr>
            <a:ln w="25400">
              <a:solidFill>
                <a:srgbClr val="264644"/>
              </a:solidFill>
            </a:ln>
          </c:spPr>
          <c:marker>
            <c:symbol val="circle"/>
            <c:size val="6"/>
            <c:spPr>
              <a:solidFill>
                <a:srgbClr val="264644"/>
              </a:solidFill>
              <a:ln>
                <a:noFill/>
              </a:ln>
            </c:spPr>
          </c:marker>
          <c:dPt>
            <c:idx val="3"/>
            <c:bubble3D val="0"/>
            <c:extLst>
              <c:ext xmlns:c16="http://schemas.microsoft.com/office/drawing/2014/chart" uri="{C3380CC4-5D6E-409C-BE32-E72D297353CC}">
                <c16:uniqueId val="{00000007-AB0D-4102-9040-DA4EC0C6E89A}"/>
              </c:ext>
            </c:extLst>
          </c:dPt>
          <c:dLbls>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0D-4102-9040-DA4EC0C6E89A}"/>
                </c:ext>
              </c:extLst>
            </c:dLbl>
            <c:spPr>
              <a:noFill/>
              <a:ln>
                <a:noFill/>
              </a:ln>
              <a:effectLst/>
            </c:spPr>
            <c:txPr>
              <a:bodyPr wrap="square" lIns="38100" tIns="19050" rIns="38100" bIns="19050" anchor="ctr">
                <a:spAutoFit/>
              </a:bodyPr>
              <a:lstStyle/>
              <a:p>
                <a:pPr>
                  <a:defRPr sz="800" b="1">
                    <a:solidFill>
                      <a:srgbClr val="264644"/>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7"/>
              <c:pt idx="0">
                <c:v>2020</c:v>
              </c:pt>
              <c:pt idx="1">
                <c:v>2021</c:v>
              </c:pt>
              <c:pt idx="2">
                <c:v>2022</c:v>
              </c:pt>
              <c:pt idx="3">
                <c:v>2023</c:v>
              </c:pt>
              <c:pt idx="4">
                <c:v>2024</c:v>
              </c:pt>
              <c:pt idx="5">
                <c:v>2025</c:v>
              </c:pt>
              <c:pt idx="6">
                <c:v>2026</c:v>
              </c:pt>
            </c:numLit>
          </c:cat>
          <c:val>
            <c:numLit>
              <c:formatCode>General</c:formatCode>
              <c:ptCount val="7"/>
              <c:pt idx="0">
                <c:v>60.7</c:v>
              </c:pt>
              <c:pt idx="1">
                <c:v>60</c:v>
              </c:pt>
              <c:pt idx="2">
                <c:v>57.6</c:v>
              </c:pt>
              <c:pt idx="3">
                <c:v>53.4</c:v>
              </c:pt>
              <c:pt idx="4">
                <c:v>59.3</c:v>
              </c:pt>
              <c:pt idx="5">
                <c:v>61.3</c:v>
              </c:pt>
              <c:pt idx="6">
                <c:v>63</c:v>
              </c:pt>
            </c:numLit>
          </c:val>
          <c:smooth val="1"/>
          <c:extLst>
            <c:ext xmlns:c16="http://schemas.microsoft.com/office/drawing/2014/chart" uri="{C3380CC4-5D6E-409C-BE32-E72D297353CC}">
              <c16:uniqueId val="{00000008-AB0D-4102-9040-DA4EC0C6E89A}"/>
            </c:ext>
          </c:extLst>
        </c:ser>
        <c:dLbls>
          <c:dLblPos val="t"/>
          <c:showLegendKey val="0"/>
          <c:showVal val="1"/>
          <c:showCatName val="0"/>
          <c:showSerName val="0"/>
          <c:showPercent val="0"/>
          <c:showBubbleSize val="0"/>
        </c:dLbls>
        <c:marker val="1"/>
        <c:smooth val="0"/>
        <c:axId val="1246397376"/>
        <c:axId val="1246396416"/>
      </c:lineChart>
      <c:catAx>
        <c:axId val="124639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Verdana  "/>
                <a:ea typeface="+mn-ea"/>
                <a:cs typeface="+mn-cs"/>
              </a:defRPr>
            </a:pPr>
            <a:endParaRPr lang="es-CO"/>
          </a:p>
        </c:txPr>
        <c:crossAx val="1246396416"/>
        <c:crosses val="autoZero"/>
        <c:auto val="1"/>
        <c:lblAlgn val="ctr"/>
        <c:lblOffset val="100"/>
        <c:noMultiLvlLbl val="0"/>
      </c:catAx>
      <c:valAx>
        <c:axId val="1246396416"/>
        <c:scaling>
          <c:orientation val="minMax"/>
          <c:max val="73"/>
          <c:min val="45"/>
        </c:scaling>
        <c:delete val="1"/>
        <c:axPos val="l"/>
        <c:numFmt formatCode="General" sourceLinked="1"/>
        <c:majorTickMark val="none"/>
        <c:minorTickMark val="none"/>
        <c:tickLblPos val="nextTo"/>
        <c:crossAx val="1246397376"/>
        <c:crosses val="autoZero"/>
        <c:crossBetween val="between"/>
      </c:valAx>
      <c:spPr>
        <a:noFill/>
      </c:spPr>
    </c:plotArea>
    <c:legend>
      <c:legendPos val="b"/>
      <c:legendEntry>
        <c:idx val="0"/>
        <c:delete val="1"/>
      </c:legendEntry>
      <c:legendEntry>
        <c:idx val="2"/>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latin typeface="Verdana  "/>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633620689655173E-2"/>
          <c:y val="5.1880674448767837E-2"/>
          <c:w val="0.94073275862068961"/>
          <c:h val="0.75225343913722842"/>
        </c:manualLayout>
      </c:layout>
      <c:barChart>
        <c:barDir val="col"/>
        <c:grouping val="clustered"/>
        <c:varyColors val="0"/>
        <c:ser>
          <c:idx val="0"/>
          <c:order val="0"/>
          <c:tx>
            <c:v>Deuda Agregada </c:v>
          </c:tx>
          <c:spPr>
            <a:solidFill>
              <a:srgbClr val="1F4E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2024</c:v>
              </c:pt>
              <c:pt idx="1">
                <c:v>2025*</c:v>
              </c:pt>
              <c:pt idx="2">
                <c:v>2026*</c:v>
              </c:pt>
            </c:strLit>
          </c:cat>
          <c:val>
            <c:numLit>
              <c:formatCode>General</c:formatCode>
              <c:ptCount val="3"/>
              <c:pt idx="0">
                <c:v>64.400000000000006</c:v>
              </c:pt>
              <c:pt idx="1">
                <c:v>66.7</c:v>
              </c:pt>
              <c:pt idx="2">
                <c:v>67.900000000000006</c:v>
              </c:pt>
            </c:numLit>
          </c:val>
          <c:extLst>
            <c:ext xmlns:c16="http://schemas.microsoft.com/office/drawing/2014/chart" uri="{C3380CC4-5D6E-409C-BE32-E72D297353CC}">
              <c16:uniqueId val="{00000000-FAE9-4F53-BB05-B0E4B06340B6}"/>
            </c:ext>
          </c:extLst>
        </c:ser>
        <c:ser>
          <c:idx val="1"/>
          <c:order val="1"/>
          <c:tx>
            <c:v>Deuda Consolidada</c:v>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2024</c:v>
              </c:pt>
              <c:pt idx="1">
                <c:v>2025*</c:v>
              </c:pt>
              <c:pt idx="2">
                <c:v>2026*</c:v>
              </c:pt>
            </c:strLit>
          </c:cat>
          <c:val>
            <c:numLit>
              <c:formatCode>General</c:formatCode>
              <c:ptCount val="3"/>
              <c:pt idx="0">
                <c:v>56.6</c:v>
              </c:pt>
              <c:pt idx="1">
                <c:v>58.7</c:v>
              </c:pt>
              <c:pt idx="2">
                <c:v>59.8</c:v>
              </c:pt>
            </c:numLit>
          </c:val>
          <c:extLst>
            <c:ext xmlns:c16="http://schemas.microsoft.com/office/drawing/2014/chart" uri="{C3380CC4-5D6E-409C-BE32-E72D297353CC}">
              <c16:uniqueId val="{00000001-FAE9-4F53-BB05-B0E4B06340B6}"/>
            </c:ext>
          </c:extLst>
        </c:ser>
        <c:ser>
          <c:idx val="2"/>
          <c:order val="2"/>
          <c:tx>
            <c:v>Deuda Neta </c:v>
          </c:tx>
          <c:spPr>
            <a:solidFill>
              <a:srgbClr val="BDD7E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2024</c:v>
              </c:pt>
              <c:pt idx="1">
                <c:v>2025*</c:v>
              </c:pt>
              <c:pt idx="2">
                <c:v>2026*</c:v>
              </c:pt>
            </c:strLit>
          </c:cat>
          <c:val>
            <c:numLit>
              <c:formatCode>General</c:formatCode>
              <c:ptCount val="3"/>
              <c:pt idx="0">
                <c:v>51</c:v>
              </c:pt>
              <c:pt idx="1">
                <c:v>52.6</c:v>
              </c:pt>
              <c:pt idx="2">
                <c:v>54.2</c:v>
              </c:pt>
            </c:numLit>
          </c:val>
          <c:extLst>
            <c:ext xmlns:c16="http://schemas.microsoft.com/office/drawing/2014/chart" uri="{C3380CC4-5D6E-409C-BE32-E72D297353CC}">
              <c16:uniqueId val="{00000002-FAE9-4F53-BB05-B0E4B06340B6}"/>
            </c:ext>
          </c:extLst>
        </c:ser>
        <c:dLbls>
          <c:showLegendKey val="0"/>
          <c:showVal val="0"/>
          <c:showCatName val="0"/>
          <c:showSerName val="0"/>
          <c:showPercent val="0"/>
          <c:showBubbleSize val="0"/>
        </c:dLbls>
        <c:gapWidth val="75"/>
        <c:axId val="693881439"/>
        <c:axId val="693884319"/>
      </c:barChart>
      <c:catAx>
        <c:axId val="693881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93884319"/>
        <c:crosses val="autoZero"/>
        <c:auto val="1"/>
        <c:lblAlgn val="ctr"/>
        <c:lblOffset val="100"/>
        <c:noMultiLvlLbl val="0"/>
      </c:catAx>
      <c:valAx>
        <c:axId val="693884319"/>
        <c:scaling>
          <c:orientation val="minMax"/>
        </c:scaling>
        <c:delete val="1"/>
        <c:axPos val="l"/>
        <c:numFmt formatCode="General" sourceLinked="1"/>
        <c:majorTickMark val="none"/>
        <c:minorTickMark val="none"/>
        <c:tickLblPos val="nextTo"/>
        <c:crossAx val="693881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Deuda Agregada </c:v>
          </c:tx>
          <c:spPr>
            <a:solidFill>
              <a:srgbClr val="1F4E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2024</c:v>
              </c:pt>
              <c:pt idx="1">
                <c:v>2025*</c:v>
              </c:pt>
              <c:pt idx="2">
                <c:v>2026*</c:v>
              </c:pt>
            </c:strLit>
          </c:cat>
          <c:val>
            <c:numLit>
              <c:formatCode>General</c:formatCode>
              <c:ptCount val="3"/>
              <c:pt idx="0">
                <c:v>67.900000000000006</c:v>
              </c:pt>
              <c:pt idx="1">
                <c:v>70</c:v>
              </c:pt>
              <c:pt idx="2">
                <c:v>71</c:v>
              </c:pt>
            </c:numLit>
          </c:val>
          <c:extLst>
            <c:ext xmlns:c16="http://schemas.microsoft.com/office/drawing/2014/chart" uri="{C3380CC4-5D6E-409C-BE32-E72D297353CC}">
              <c16:uniqueId val="{00000000-F47D-4539-AB81-EE25FE0A9D57}"/>
            </c:ext>
          </c:extLst>
        </c:ser>
        <c:ser>
          <c:idx val="1"/>
          <c:order val="1"/>
          <c:tx>
            <c:v>Deuda Consolidada </c:v>
          </c:tx>
          <c:spPr>
            <a:solidFill>
              <a:srgbClr val="5B9B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2024</c:v>
              </c:pt>
              <c:pt idx="1">
                <c:v>2025*</c:v>
              </c:pt>
              <c:pt idx="2">
                <c:v>2026*</c:v>
              </c:pt>
            </c:strLit>
          </c:cat>
          <c:val>
            <c:numLit>
              <c:formatCode>General</c:formatCode>
              <c:ptCount val="3"/>
              <c:pt idx="0">
                <c:v>57.6</c:v>
              </c:pt>
              <c:pt idx="1">
                <c:v>59.6</c:v>
              </c:pt>
              <c:pt idx="2">
                <c:v>60.6</c:v>
              </c:pt>
            </c:numLit>
          </c:val>
          <c:extLst>
            <c:ext xmlns:c16="http://schemas.microsoft.com/office/drawing/2014/chart" uri="{C3380CC4-5D6E-409C-BE32-E72D297353CC}">
              <c16:uniqueId val="{00000001-F47D-4539-AB81-EE25FE0A9D57}"/>
            </c:ext>
          </c:extLst>
        </c:ser>
        <c:ser>
          <c:idx val="2"/>
          <c:order val="2"/>
          <c:tx>
            <c:v>Deuda Neta </c:v>
          </c:tx>
          <c:spPr>
            <a:solidFill>
              <a:srgbClr val="BDD7E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2024</c:v>
              </c:pt>
              <c:pt idx="1">
                <c:v>2025*</c:v>
              </c:pt>
              <c:pt idx="2">
                <c:v>2026*</c:v>
              </c:pt>
            </c:strLit>
          </c:cat>
          <c:val>
            <c:numLit>
              <c:formatCode>General</c:formatCode>
              <c:ptCount val="3"/>
              <c:pt idx="0">
                <c:v>50.5</c:v>
              </c:pt>
              <c:pt idx="1">
                <c:v>52</c:v>
              </c:pt>
              <c:pt idx="2">
                <c:v>53.4</c:v>
              </c:pt>
            </c:numLit>
          </c:val>
          <c:extLst>
            <c:ext xmlns:c16="http://schemas.microsoft.com/office/drawing/2014/chart" uri="{C3380CC4-5D6E-409C-BE32-E72D297353CC}">
              <c16:uniqueId val="{00000002-F47D-4539-AB81-EE25FE0A9D57}"/>
            </c:ext>
          </c:extLst>
        </c:ser>
        <c:dLbls>
          <c:showLegendKey val="0"/>
          <c:showVal val="0"/>
          <c:showCatName val="0"/>
          <c:showSerName val="0"/>
          <c:showPercent val="0"/>
          <c:showBubbleSize val="0"/>
        </c:dLbls>
        <c:gapWidth val="75"/>
        <c:axId val="693881439"/>
        <c:axId val="693884319"/>
      </c:barChart>
      <c:catAx>
        <c:axId val="693881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93884319"/>
        <c:crosses val="autoZero"/>
        <c:auto val="1"/>
        <c:lblAlgn val="ctr"/>
        <c:lblOffset val="100"/>
        <c:noMultiLvlLbl val="0"/>
      </c:catAx>
      <c:valAx>
        <c:axId val="693884319"/>
        <c:scaling>
          <c:orientation val="minMax"/>
        </c:scaling>
        <c:delete val="1"/>
        <c:axPos val="l"/>
        <c:numFmt formatCode="General" sourceLinked="1"/>
        <c:majorTickMark val="none"/>
        <c:minorTickMark val="none"/>
        <c:tickLblPos val="nextTo"/>
        <c:crossAx val="693881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Deuda Neta </c:v>
          </c:tx>
          <c:spPr>
            <a:ln w="28575" cap="rnd">
              <a:solidFill>
                <a:srgbClr val="097C79"/>
              </a:solidFill>
              <a:round/>
            </a:ln>
            <a:effectLst/>
          </c:spPr>
          <c:marker>
            <c:symbol val="none"/>
          </c:marker>
          <c:dLbls>
            <c:dLbl>
              <c:idx val="0"/>
              <c:layout>
                <c:manualLayout>
                  <c:x val="-2.6936475148933445E-3"/>
                  <c:y val="-1.48954300800187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8E-4E3B-B344-2F67CCE6F22D}"/>
                </c:ext>
              </c:extLst>
            </c:dLbl>
            <c:dLbl>
              <c:idx val="1"/>
              <c:layout>
                <c:manualLayout>
                  <c:x val="-6.5131106056950328E-2"/>
                  <c:y val="-3.44125739700727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8E-4E3B-B344-2F67CCE6F22D}"/>
                </c:ext>
              </c:extLst>
            </c:dLbl>
            <c:dLbl>
              <c:idx val="2"/>
              <c:layout>
                <c:manualLayout>
                  <c:x val="-4.5919580351702023E-2"/>
                  <c:y val="3.47332928751290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8E-4E3B-B344-2F67CCE6F22D}"/>
                </c:ext>
              </c:extLst>
            </c:dLbl>
            <c:dLbl>
              <c:idx val="3"/>
              <c:layout>
                <c:manualLayout>
                  <c:x val="-2.1905173220141645E-2"/>
                  <c:y val="-2.89813590333508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8E-4E3B-B344-2F67CCE6F22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8E-4E3B-B344-2F67CCE6F22D}"/>
                </c:ext>
              </c:extLst>
            </c:dLbl>
            <c:dLbl>
              <c:idx val="5"/>
              <c:layout>
                <c:manualLayout>
                  <c:x val="-1.710229179382957E-2"/>
                  <c:y val="3.74148150367524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8E-4E3B-B344-2F67CCE6F22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8E-4E3B-B344-2F67CCE6F22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8E-4E3B-B344-2F67CCE6F22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8E-4E3B-B344-2F67CCE6F22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8E-4E3B-B344-2F67CCE6F22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8E-4E3B-B344-2F67CCE6F22D}"/>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Lit>
              <c:formatCode>General</c:formatCode>
              <c:ptCount val="18"/>
              <c:pt idx="0">
                <c:v>48.4</c:v>
              </c:pt>
              <c:pt idx="1">
                <c:v>60.7</c:v>
              </c:pt>
              <c:pt idx="2">
                <c:v>60</c:v>
              </c:pt>
              <c:pt idx="3">
                <c:v>57.6</c:v>
              </c:pt>
              <c:pt idx="4">
                <c:v>53.4</c:v>
              </c:pt>
              <c:pt idx="5">
                <c:v>59.3</c:v>
              </c:pt>
              <c:pt idx="6">
                <c:v>61.3</c:v>
              </c:pt>
              <c:pt idx="7">
                <c:v>63</c:v>
              </c:pt>
              <c:pt idx="8">
                <c:v>63.8</c:v>
              </c:pt>
              <c:pt idx="9">
                <c:v>63.4</c:v>
              </c:pt>
              <c:pt idx="10">
                <c:v>63.2</c:v>
              </c:pt>
              <c:pt idx="11">
                <c:v>62.9</c:v>
              </c:pt>
              <c:pt idx="12">
                <c:v>62.3</c:v>
              </c:pt>
              <c:pt idx="13">
                <c:v>62</c:v>
              </c:pt>
              <c:pt idx="14">
                <c:v>61.7</c:v>
              </c:pt>
              <c:pt idx="15">
                <c:v>61.6</c:v>
              </c:pt>
              <c:pt idx="16">
                <c:v>61.4</c:v>
              </c:pt>
              <c:pt idx="17">
                <c:v>61.3</c:v>
              </c:pt>
            </c:numLit>
          </c:val>
          <c:smooth val="1"/>
          <c:extLst>
            <c:ext xmlns:c16="http://schemas.microsoft.com/office/drawing/2014/chart" uri="{C3380CC4-5D6E-409C-BE32-E72D297353CC}">
              <c16:uniqueId val="{0000000B-598E-4E3B-B344-2F67CCE6F22D}"/>
            </c:ext>
          </c:extLst>
        </c:ser>
        <c:ser>
          <c:idx val="4"/>
          <c:order val="2"/>
          <c:tx>
            <c:v>Exposición motivos RF 2021</c:v>
          </c:tx>
          <c:spPr>
            <a:ln w="28575" cap="rnd">
              <a:solidFill>
                <a:srgbClr val="264644"/>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C-598E-4E3B-B344-2F67CCE6F22D}"/>
                </c:ext>
              </c:extLst>
            </c:dLbl>
            <c:dLbl>
              <c:idx val="1"/>
              <c:layout>
                <c:manualLayout>
                  <c:x val="-6.2205256243178582E-2"/>
                  <c:y val="4.057921461147823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8E-4E3B-B344-2F67CCE6F22D}"/>
                </c:ext>
              </c:extLst>
            </c:dLbl>
            <c:dLbl>
              <c:idx val="2"/>
              <c:layout>
                <c:manualLayout>
                  <c:x val="-3.357617508607999E-2"/>
                  <c:y val="-4.94461914390450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98E-4E3B-B344-2F67CCE6F22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98E-4E3B-B344-2F67CCE6F2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98E-4E3B-B344-2F67CCE6F22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98E-4E3B-B344-2F67CCE6F22D}"/>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Lit>
              <c:formatCode>General</c:formatCode>
              <c:ptCount val="18"/>
              <c:pt idx="0">
                <c:v>48.3</c:v>
              </c:pt>
              <c:pt idx="1">
                <c:v>60.4</c:v>
              </c:pt>
              <c:pt idx="2">
                <c:v>65.099999999999994</c:v>
              </c:pt>
              <c:pt idx="3">
                <c:v>67</c:v>
              </c:pt>
              <c:pt idx="4">
                <c:v>67.7</c:v>
              </c:pt>
              <c:pt idx="5">
                <c:v>67.599999999999994</c:v>
              </c:pt>
              <c:pt idx="6">
                <c:v>66.900000000000006</c:v>
              </c:pt>
              <c:pt idx="7">
                <c:v>66</c:v>
              </c:pt>
              <c:pt idx="8">
                <c:v>65</c:v>
              </c:pt>
              <c:pt idx="9">
                <c:v>64.099999999999994</c:v>
              </c:pt>
              <c:pt idx="10">
                <c:v>63.4</c:v>
              </c:pt>
              <c:pt idx="11">
                <c:v>62.8</c:v>
              </c:pt>
              <c:pt idx="12">
                <c:v>62.2</c:v>
              </c:pt>
              <c:pt idx="13">
                <c:v>61.9</c:v>
              </c:pt>
            </c:numLit>
          </c:val>
          <c:smooth val="1"/>
          <c:extLst>
            <c:ext xmlns:c16="http://schemas.microsoft.com/office/drawing/2014/chart" uri="{C3380CC4-5D6E-409C-BE32-E72D297353CC}">
              <c16:uniqueId val="{00000012-598E-4E3B-B344-2F67CCE6F22D}"/>
            </c:ext>
          </c:extLst>
        </c:ser>
        <c:ser>
          <c:idx val="0"/>
          <c:order val="3"/>
          <c:tx>
            <c:v>Ancla </c:v>
          </c:tx>
          <c:spPr>
            <a:ln w="28575" cap="rnd">
              <a:solidFill>
                <a:srgbClr val="0270C0"/>
              </a:solidFill>
              <a:prstDash val="dash"/>
              <a:round/>
            </a:ln>
            <a:effectLst/>
          </c:spPr>
          <c:marker>
            <c:symbol val="none"/>
          </c:marker>
          <c:dLbls>
            <c:dLbl>
              <c:idx val="17"/>
              <c:layout>
                <c:manualLayout>
                  <c:x val="-4.4808958969182251E-2"/>
                  <c:y val="3.3237173021170942E-2"/>
                </c:manualLayout>
              </c:layout>
              <c:tx>
                <c:rich>
                  <a:bodyPr/>
                  <a:lstStyle/>
                  <a:p>
                    <a:r>
                      <a:rPr lang="en-US"/>
                      <a:t>Ancla</a:t>
                    </a:r>
                    <a:r>
                      <a:rPr lang="en-US" baseline="0"/>
                      <a:t> 55</a:t>
                    </a:r>
                    <a:endParaRPr lang="en-US"/>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98E-4E3B-B344-2F67CCE6F22D}"/>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Lit>
              <c:formatCode>General</c:formatCode>
              <c:ptCount val="18"/>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numLit>
          </c:val>
          <c:smooth val="1"/>
          <c:extLst>
            <c:ext xmlns:c16="http://schemas.microsoft.com/office/drawing/2014/chart" uri="{C3380CC4-5D6E-409C-BE32-E72D297353CC}">
              <c16:uniqueId val="{00000014-598E-4E3B-B344-2F67CCE6F22D}"/>
            </c:ext>
          </c:extLst>
        </c:ser>
        <c:ser>
          <c:idx val="2"/>
          <c:order val="4"/>
          <c:tx>
            <c:v>Límite </c:v>
          </c:tx>
          <c:spPr>
            <a:ln w="28575" cap="rnd">
              <a:solidFill>
                <a:srgbClr val="EEAA26"/>
              </a:solidFill>
              <a:prstDash val="dash"/>
              <a:round/>
            </a:ln>
            <a:effectLst/>
          </c:spPr>
          <c:marker>
            <c:symbol val="none"/>
          </c:marker>
          <c:dLbls>
            <c:dLbl>
              <c:idx val="17"/>
              <c:layout>
                <c:manualLayout>
                  <c:x val="-3.9698393871001478E-2"/>
                  <c:y val="4.1493106079205387E-2"/>
                </c:manualLayout>
              </c:layout>
              <c:tx>
                <c:rich>
                  <a:bodyPr rot="0" spcFirstLastPara="1" vertOverflow="ellipsis" vert="horz" wrap="square" lIns="38100" tIns="19050" rIns="38100" bIns="19050" anchor="ctr" anchorCtr="1">
                    <a:spAutoFit/>
                  </a:bodyPr>
                  <a:lstStyle/>
                  <a:p>
                    <a:pPr>
                      <a:defRPr sz="800" b="1" i="0" u="none" strike="noStrike" kern="1200" baseline="0">
                        <a:solidFill>
                          <a:srgbClr val="EEAA26"/>
                        </a:solidFill>
                        <a:latin typeface="Verdana" panose="020B0604030504040204" pitchFamily="34" charset="0"/>
                        <a:ea typeface="Verdana" panose="020B0604030504040204" pitchFamily="34" charset="0"/>
                        <a:cs typeface="+mn-cs"/>
                      </a:defRPr>
                    </a:pPr>
                    <a:r>
                      <a:rPr lang="en-US" sz="800" b="1">
                        <a:solidFill>
                          <a:srgbClr val="EEAA26"/>
                        </a:solidFill>
                      </a:rPr>
                      <a:t>Límite</a:t>
                    </a:r>
                    <a:r>
                      <a:rPr lang="en-US" sz="800" b="1" baseline="0">
                        <a:solidFill>
                          <a:srgbClr val="EEAA26"/>
                        </a:solidFill>
                      </a:rPr>
                      <a:t> 71</a:t>
                    </a:r>
                    <a:endParaRPr lang="en-US" sz="800" b="1">
                      <a:solidFill>
                        <a:srgbClr val="EEAA26"/>
                      </a:solidFill>
                    </a:endParaRPr>
                  </a:p>
                </c:rich>
              </c:tx>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EEAA26"/>
                      </a:solidFill>
                      <a:latin typeface="Verdana" panose="020B0604030504040204" pitchFamily="34" charset="0"/>
                      <a:ea typeface="Verdana" panose="020B0604030504040204" pitchFamily="34" charset="0"/>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98E-4E3B-B344-2F67CCE6F22D}"/>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Lit>
              <c:formatCode>General</c:formatCode>
              <c:ptCount val="18"/>
              <c:pt idx="0">
                <c:v>71</c:v>
              </c:pt>
              <c:pt idx="1">
                <c:v>71</c:v>
              </c:pt>
              <c:pt idx="2">
                <c:v>71</c:v>
              </c:pt>
              <c:pt idx="3">
                <c:v>71</c:v>
              </c:pt>
              <c:pt idx="4">
                <c:v>71</c:v>
              </c:pt>
              <c:pt idx="5">
                <c:v>71</c:v>
              </c:pt>
              <c:pt idx="6">
                <c:v>71</c:v>
              </c:pt>
              <c:pt idx="7">
                <c:v>71</c:v>
              </c:pt>
              <c:pt idx="8">
                <c:v>71</c:v>
              </c:pt>
              <c:pt idx="9">
                <c:v>71</c:v>
              </c:pt>
              <c:pt idx="10">
                <c:v>71</c:v>
              </c:pt>
              <c:pt idx="11">
                <c:v>71</c:v>
              </c:pt>
              <c:pt idx="12">
                <c:v>71</c:v>
              </c:pt>
              <c:pt idx="13">
                <c:v>71</c:v>
              </c:pt>
              <c:pt idx="14">
                <c:v>71</c:v>
              </c:pt>
              <c:pt idx="15">
                <c:v>71</c:v>
              </c:pt>
              <c:pt idx="16">
                <c:v>71</c:v>
              </c:pt>
              <c:pt idx="17">
                <c:v>71</c:v>
              </c:pt>
            </c:numLit>
          </c:val>
          <c:smooth val="1"/>
          <c:extLst>
            <c:ext xmlns:c16="http://schemas.microsoft.com/office/drawing/2014/chart" uri="{C3380CC4-5D6E-409C-BE32-E72D297353CC}">
              <c16:uniqueId val="{00000016-598E-4E3B-B344-2F67CCE6F22D}"/>
            </c:ext>
          </c:extLst>
        </c:ser>
        <c:dLbls>
          <c:showLegendKey val="0"/>
          <c:showVal val="0"/>
          <c:showCatName val="0"/>
          <c:showSerName val="0"/>
          <c:showPercent val="0"/>
          <c:showBubbleSize val="0"/>
        </c:dLbls>
        <c:smooth val="0"/>
        <c:axId val="539334815"/>
        <c:axId val="539340575"/>
        <c:extLst>
          <c:ext xmlns:c15="http://schemas.microsoft.com/office/drawing/2012/chart" uri="{02D57815-91ED-43cb-92C2-25804820EDAC}">
            <c15:filteredLineSeries>
              <c15:ser>
                <c:idx val="3"/>
                <c:order val="1"/>
                <c:tx>
                  <c:v>MFMP 2021</c:v>
                </c:tx>
                <c:spPr>
                  <a:ln w="28575" cap="rnd">
                    <a:solidFill>
                      <a:schemeClr val="accent4"/>
                    </a:solidFill>
                    <a:round/>
                  </a:ln>
                  <a:effectLst/>
                </c:spPr>
                <c:marker>
                  <c:symbol val="none"/>
                </c:marker>
                <c:dLbls>
                  <c:dLbl>
                    <c:idx val="0"/>
                    <c:delete val="1"/>
                    <c:extLst>
                      <c:ext uri="{CE6537A1-D6FC-4f65-9D91-7224C49458BB}"/>
                      <c:ext xmlns:c16="http://schemas.microsoft.com/office/drawing/2014/chart" uri="{C3380CC4-5D6E-409C-BE32-E72D297353CC}">
                        <c16:uniqueId val="{00000017-598E-4E3B-B344-2F67CCE6F22D}"/>
                      </c:ext>
                    </c:extLst>
                  </c:dLbl>
                  <c:dLbl>
                    <c:idx val="1"/>
                    <c:delete val="1"/>
                    <c:extLst>
                      <c:ext uri="{CE6537A1-D6FC-4f65-9D91-7224C49458BB}"/>
                      <c:ext xmlns:c16="http://schemas.microsoft.com/office/drawing/2014/chart" uri="{C3380CC4-5D6E-409C-BE32-E72D297353CC}">
                        <c16:uniqueId val="{00000018-598E-4E3B-B344-2F67CCE6F22D}"/>
                      </c:ext>
                    </c:extLst>
                  </c:dLbl>
                  <c:dLbl>
                    <c:idx val="2"/>
                    <c:delete val="1"/>
                    <c:extLst>
                      <c:ext uri="{CE6537A1-D6FC-4f65-9D91-7224C49458BB}"/>
                      <c:ext xmlns:c16="http://schemas.microsoft.com/office/drawing/2014/chart" uri="{C3380CC4-5D6E-409C-BE32-E72D297353CC}">
                        <c16:uniqueId val="{00000019-598E-4E3B-B344-2F67CCE6F22D}"/>
                      </c:ext>
                    </c:extLst>
                  </c:dLbl>
                  <c:dLbl>
                    <c:idx val="3"/>
                    <c:delete val="1"/>
                    <c:extLst>
                      <c:ext uri="{CE6537A1-D6FC-4f65-9D91-7224C49458BB}"/>
                      <c:ext xmlns:c16="http://schemas.microsoft.com/office/drawing/2014/chart" uri="{C3380CC4-5D6E-409C-BE32-E72D297353CC}">
                        <c16:uniqueId val="{0000001A-598E-4E3B-B344-2F67CCE6F22D}"/>
                      </c:ext>
                    </c:extLst>
                  </c:dLbl>
                  <c:dLbl>
                    <c:idx val="4"/>
                    <c:delete val="1"/>
                    <c:extLst>
                      <c:ext uri="{CE6537A1-D6FC-4f65-9D91-7224C49458BB}"/>
                      <c:ext xmlns:c16="http://schemas.microsoft.com/office/drawing/2014/chart" uri="{C3380CC4-5D6E-409C-BE32-E72D297353CC}">
                        <c16:uniqueId val="{0000001B-598E-4E3B-B344-2F67CCE6F22D}"/>
                      </c:ext>
                    </c:extLst>
                  </c:dLbl>
                  <c:dLbl>
                    <c:idx val="5"/>
                    <c:delete val="1"/>
                    <c:extLst>
                      <c:ext uri="{CE6537A1-D6FC-4f65-9D91-7224C49458BB}"/>
                      <c:ext xmlns:c16="http://schemas.microsoft.com/office/drawing/2014/chart" uri="{C3380CC4-5D6E-409C-BE32-E72D297353CC}">
                        <c16:uniqueId val="{0000001C-598E-4E3B-B344-2F67CCE6F22D}"/>
                      </c:ext>
                    </c:extLst>
                  </c:dLbl>
                  <c:dLbl>
                    <c:idx val="6"/>
                    <c:delete val="1"/>
                    <c:extLst>
                      <c:ext uri="{CE6537A1-D6FC-4f65-9D91-7224C49458BB}"/>
                      <c:ext xmlns:c16="http://schemas.microsoft.com/office/drawing/2014/chart" uri="{C3380CC4-5D6E-409C-BE32-E72D297353CC}">
                        <c16:uniqueId val="{0000001D-598E-4E3B-B344-2F67CCE6F22D}"/>
                      </c:ext>
                    </c:extLst>
                  </c:dLbl>
                  <c:dLbl>
                    <c:idx val="7"/>
                    <c:delete val="1"/>
                    <c:extLst>
                      <c:ext uri="{CE6537A1-D6FC-4f65-9D91-7224C49458BB}"/>
                      <c:ext xmlns:c16="http://schemas.microsoft.com/office/drawing/2014/chart" uri="{C3380CC4-5D6E-409C-BE32-E72D297353CC}">
                        <c16:uniqueId val="{0000001E-598E-4E3B-B344-2F67CCE6F22D}"/>
                      </c:ext>
                    </c:extLst>
                  </c:dLbl>
                  <c:dLbl>
                    <c:idx val="8"/>
                    <c:delete val="1"/>
                    <c:extLst>
                      <c:ext uri="{CE6537A1-D6FC-4f65-9D91-7224C49458BB}"/>
                      <c:ext xmlns:c16="http://schemas.microsoft.com/office/drawing/2014/chart" uri="{C3380CC4-5D6E-409C-BE32-E72D297353CC}">
                        <c16:uniqueId val="{0000001F-598E-4E3B-B344-2F67CCE6F22D}"/>
                      </c:ext>
                    </c:extLst>
                  </c:dLbl>
                  <c:dLbl>
                    <c:idx val="9"/>
                    <c:delete val="1"/>
                    <c:extLst>
                      <c:ext uri="{CE6537A1-D6FC-4f65-9D91-7224C49458BB}"/>
                      <c:ext xmlns:c16="http://schemas.microsoft.com/office/drawing/2014/chart" uri="{C3380CC4-5D6E-409C-BE32-E72D297353CC}">
                        <c16:uniqueId val="{00000020-598E-4E3B-B344-2F67CCE6F22D}"/>
                      </c:ext>
                    </c:extLst>
                  </c:dLbl>
                  <c:dLbl>
                    <c:idx val="10"/>
                    <c:delete val="1"/>
                    <c:extLst>
                      <c:ext uri="{CE6537A1-D6FC-4f65-9D91-7224C49458BB}"/>
                      <c:ext xmlns:c16="http://schemas.microsoft.com/office/drawing/2014/chart" uri="{C3380CC4-5D6E-409C-BE32-E72D297353CC}">
                        <c16:uniqueId val="{00000021-598E-4E3B-B344-2F67CCE6F22D}"/>
                      </c:ext>
                    </c:extLst>
                  </c:dLbl>
                  <c:dLbl>
                    <c:idx val="11"/>
                    <c:delete val="1"/>
                    <c:extLst>
                      <c:ext uri="{CE6537A1-D6FC-4f65-9D91-7224C49458BB}"/>
                      <c:ext xmlns:c16="http://schemas.microsoft.com/office/drawing/2014/chart" uri="{C3380CC4-5D6E-409C-BE32-E72D297353CC}">
                        <c16:uniqueId val="{00000022-598E-4E3B-B344-2F67CCE6F22D}"/>
                      </c:ext>
                    </c:extLst>
                  </c:dLbl>
                  <c:dLbl>
                    <c:idx val="12"/>
                    <c:delete val="1"/>
                    <c:extLst>
                      <c:ext uri="{CE6537A1-D6FC-4f65-9D91-7224C49458BB}"/>
                      <c:ext xmlns:c16="http://schemas.microsoft.com/office/drawing/2014/chart" uri="{C3380CC4-5D6E-409C-BE32-E72D297353CC}">
                        <c16:uniqueId val="{00000023-598E-4E3B-B344-2F67CCE6F22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Lit>
                </c:cat>
                <c:val>
                  <c:numLit>
                    <c:formatCode>General</c:formatCode>
                    <c:ptCount val="18"/>
                    <c:pt idx="0">
                      <c:v>48.8</c:v>
                    </c:pt>
                    <c:pt idx="1">
                      <c:v>60.6</c:v>
                    </c:pt>
                    <c:pt idx="2">
                      <c:v>65.099999999999994</c:v>
                    </c:pt>
                    <c:pt idx="3">
                      <c:v>67</c:v>
                    </c:pt>
                    <c:pt idx="4">
                      <c:v>67.5</c:v>
                    </c:pt>
                    <c:pt idx="5">
                      <c:v>67.3</c:v>
                    </c:pt>
                    <c:pt idx="6">
                      <c:v>66.599999999999994</c:v>
                    </c:pt>
                    <c:pt idx="7">
                      <c:v>65.599999999999994</c:v>
                    </c:pt>
                    <c:pt idx="8">
                      <c:v>64.5</c:v>
                    </c:pt>
                    <c:pt idx="9">
                      <c:v>63.6</c:v>
                    </c:pt>
                    <c:pt idx="10">
                      <c:v>62.8</c:v>
                    </c:pt>
                    <c:pt idx="11">
                      <c:v>62.1</c:v>
                    </c:pt>
                    <c:pt idx="12">
                      <c:v>61.5</c:v>
                    </c:pt>
                    <c:pt idx="13">
                      <c:v>61.1</c:v>
                    </c:pt>
                  </c:numLit>
                </c:val>
                <c:smooth val="1"/>
                <c:extLst>
                  <c:ext xmlns:c16="http://schemas.microsoft.com/office/drawing/2014/chart" uri="{C3380CC4-5D6E-409C-BE32-E72D297353CC}">
                    <c16:uniqueId val="{00000024-598E-4E3B-B344-2F67CCE6F22D}"/>
                  </c:ext>
                </c:extLst>
              </c15:ser>
            </c15:filteredLineSeries>
          </c:ext>
        </c:extLst>
      </c:lineChart>
      <c:catAx>
        <c:axId val="539334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539340575"/>
        <c:crosses val="autoZero"/>
        <c:auto val="1"/>
        <c:lblAlgn val="ctr"/>
        <c:lblOffset val="100"/>
        <c:noMultiLvlLbl val="0"/>
      </c:catAx>
      <c:valAx>
        <c:axId val="539340575"/>
        <c:scaling>
          <c:orientation val="minMax"/>
          <c:max val="72"/>
          <c:min val="48"/>
        </c:scaling>
        <c:delete val="1"/>
        <c:axPos val="l"/>
        <c:numFmt formatCode="General" sourceLinked="1"/>
        <c:majorTickMark val="none"/>
        <c:minorTickMark val="none"/>
        <c:tickLblPos val="nextTo"/>
        <c:crossAx val="539334815"/>
        <c:crosses val="autoZero"/>
        <c:crossBetween val="between"/>
      </c:valAx>
      <c:spPr>
        <a:noFill/>
        <a:ln>
          <a:noFill/>
        </a:ln>
        <a:effectLst/>
      </c:spPr>
    </c:plotArea>
    <c:legend>
      <c:legendPos val="b"/>
      <c:layout>
        <c:manualLayout>
          <c:xMode val="edge"/>
          <c:yMode val="edge"/>
          <c:x val="0.18387329926349055"/>
          <c:y val="0.93399234438826517"/>
          <c:w val="0.61938337714184466"/>
          <c:h val="5.167893061112126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017227820978304E-2"/>
          <c:y val="2.4106784445242096E-2"/>
          <c:w val="0.95965552693289591"/>
          <c:h val="0.73971317285386584"/>
        </c:manualLayout>
      </c:layout>
      <c:barChart>
        <c:barDir val="col"/>
        <c:grouping val="stacked"/>
        <c:varyColors val="0"/>
        <c:ser>
          <c:idx val="0"/>
          <c:order val="0"/>
          <c:tx>
            <c:strRef>
              <c:f>'Gráfica No 2.2.2'!$B$5</c:f>
              <c:strCache>
                <c:ptCount val="1"/>
                <c:pt idx="0">
                  <c:v>GNC </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2.2.2'!$C$4:$O$4</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2.2.2'!$C$5:$O$5</c:f>
              <c:numCache>
                <c:formatCode>#,##0.0</c:formatCode>
                <c:ptCount val="13"/>
                <c:pt idx="0">
                  <c:v>-6.7</c:v>
                </c:pt>
                <c:pt idx="1">
                  <c:v>-7.1</c:v>
                </c:pt>
                <c:pt idx="2">
                  <c:v>-6.2</c:v>
                </c:pt>
                <c:pt idx="3">
                  <c:v>-4.9000000000000004</c:v>
                </c:pt>
                <c:pt idx="4">
                  <c:v>-3.1</c:v>
                </c:pt>
                <c:pt idx="5">
                  <c:v>-3.1</c:v>
                </c:pt>
                <c:pt idx="6">
                  <c:v>-2.9</c:v>
                </c:pt>
                <c:pt idx="7">
                  <c:v>-2.7</c:v>
                </c:pt>
                <c:pt idx="8">
                  <c:v>-2.8</c:v>
                </c:pt>
                <c:pt idx="9">
                  <c:v>-2.8</c:v>
                </c:pt>
                <c:pt idx="10">
                  <c:v>-2.8</c:v>
                </c:pt>
                <c:pt idx="11">
                  <c:v>-2.8</c:v>
                </c:pt>
                <c:pt idx="12">
                  <c:v>-2.8</c:v>
                </c:pt>
              </c:numCache>
            </c:numRef>
          </c:val>
          <c:extLst>
            <c:ext xmlns:c16="http://schemas.microsoft.com/office/drawing/2014/chart" uri="{C3380CC4-5D6E-409C-BE32-E72D297353CC}">
              <c16:uniqueId val="{00000000-1C12-4292-89EC-B744C70D5C93}"/>
            </c:ext>
          </c:extLst>
        </c:ser>
        <c:ser>
          <c:idx val="3"/>
          <c:order val="1"/>
          <c:tx>
            <c:strRef>
              <c:f>'Gráfica No 2.2.2'!$B$6</c:f>
              <c:strCache>
                <c:ptCount val="1"/>
                <c:pt idx="0">
                  <c:v>Resto del Nivel Central</c:v>
                </c:pt>
              </c:strCache>
            </c:strRef>
          </c:tx>
          <c:spPr>
            <a:solidFill>
              <a:srgbClr val="92D050"/>
            </a:solidFill>
            <a:ln>
              <a:noFill/>
            </a:ln>
            <a:effectLst/>
          </c:spPr>
          <c:invertIfNegative val="0"/>
          <c:dLbls>
            <c:dLbl>
              <c:idx val="0"/>
              <c:layout>
                <c:manualLayout>
                  <c:x val="-7.7065260406535132E-18"/>
                  <c:y val="1.1426939865503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12-4292-89EC-B744C70D5C93}"/>
                </c:ext>
              </c:extLst>
            </c:dLbl>
            <c:dLbl>
              <c:idx val="2"/>
              <c:delete val="1"/>
              <c:extLst>
                <c:ext xmlns:c15="http://schemas.microsoft.com/office/drawing/2012/chart" uri="{CE6537A1-D6FC-4f65-9D91-7224C49458BB}"/>
                <c:ext xmlns:c16="http://schemas.microsoft.com/office/drawing/2014/chart" uri="{C3380CC4-5D6E-409C-BE32-E72D297353CC}">
                  <c16:uniqueId val="{00000002-1C12-4292-89EC-B744C70D5C93}"/>
                </c:ext>
              </c:extLst>
            </c:dLbl>
            <c:dLbl>
              <c:idx val="4"/>
              <c:delete val="1"/>
              <c:extLst>
                <c:ext xmlns:c15="http://schemas.microsoft.com/office/drawing/2012/chart" uri="{CE6537A1-D6FC-4f65-9D91-7224C49458BB}"/>
                <c:ext xmlns:c16="http://schemas.microsoft.com/office/drawing/2014/chart" uri="{C3380CC4-5D6E-409C-BE32-E72D297353CC}">
                  <c16:uniqueId val="{00000003-1C12-4292-89EC-B744C70D5C93}"/>
                </c:ext>
              </c:extLst>
            </c:dLbl>
            <c:dLbl>
              <c:idx val="5"/>
              <c:delete val="1"/>
              <c:extLst>
                <c:ext xmlns:c15="http://schemas.microsoft.com/office/drawing/2012/chart" uri="{CE6537A1-D6FC-4f65-9D91-7224C49458BB}"/>
                <c:ext xmlns:c16="http://schemas.microsoft.com/office/drawing/2014/chart" uri="{C3380CC4-5D6E-409C-BE32-E72D297353CC}">
                  <c16:uniqueId val="{00000004-1C12-4292-89EC-B744C70D5C93}"/>
                </c:ext>
              </c:extLst>
            </c:dLbl>
            <c:dLbl>
              <c:idx val="6"/>
              <c:delete val="1"/>
              <c:extLst>
                <c:ext xmlns:c15="http://schemas.microsoft.com/office/drawing/2012/chart" uri="{CE6537A1-D6FC-4f65-9D91-7224C49458BB}"/>
                <c:ext xmlns:c16="http://schemas.microsoft.com/office/drawing/2014/chart" uri="{C3380CC4-5D6E-409C-BE32-E72D297353CC}">
                  <c16:uniqueId val="{00000005-1C12-4292-89EC-B744C70D5C93}"/>
                </c:ext>
              </c:extLst>
            </c:dLbl>
            <c:dLbl>
              <c:idx val="7"/>
              <c:delete val="1"/>
              <c:extLst>
                <c:ext xmlns:c15="http://schemas.microsoft.com/office/drawing/2012/chart" uri="{CE6537A1-D6FC-4f65-9D91-7224C49458BB}"/>
                <c:ext xmlns:c16="http://schemas.microsoft.com/office/drawing/2014/chart" uri="{C3380CC4-5D6E-409C-BE32-E72D297353CC}">
                  <c16:uniqueId val="{00000006-1C12-4292-89EC-B744C70D5C93}"/>
                </c:ext>
              </c:extLst>
            </c:dLbl>
            <c:dLbl>
              <c:idx val="8"/>
              <c:delete val="1"/>
              <c:extLst>
                <c:ext xmlns:c15="http://schemas.microsoft.com/office/drawing/2012/chart" uri="{CE6537A1-D6FC-4f65-9D91-7224C49458BB}"/>
                <c:ext xmlns:c16="http://schemas.microsoft.com/office/drawing/2014/chart" uri="{C3380CC4-5D6E-409C-BE32-E72D297353CC}">
                  <c16:uniqueId val="{00000007-1C12-4292-89EC-B744C70D5C93}"/>
                </c:ext>
              </c:extLst>
            </c:dLbl>
            <c:dLbl>
              <c:idx val="9"/>
              <c:delete val="1"/>
              <c:extLst>
                <c:ext xmlns:c15="http://schemas.microsoft.com/office/drawing/2012/chart" uri="{CE6537A1-D6FC-4f65-9D91-7224C49458BB}"/>
                <c:ext xmlns:c16="http://schemas.microsoft.com/office/drawing/2014/chart" uri="{C3380CC4-5D6E-409C-BE32-E72D297353CC}">
                  <c16:uniqueId val="{00000008-1C12-4292-89EC-B744C70D5C93}"/>
                </c:ext>
              </c:extLst>
            </c:dLbl>
            <c:dLbl>
              <c:idx val="10"/>
              <c:delete val="1"/>
              <c:extLst>
                <c:ext xmlns:c15="http://schemas.microsoft.com/office/drawing/2012/chart" uri="{CE6537A1-D6FC-4f65-9D91-7224C49458BB}"/>
                <c:ext xmlns:c16="http://schemas.microsoft.com/office/drawing/2014/chart" uri="{C3380CC4-5D6E-409C-BE32-E72D297353CC}">
                  <c16:uniqueId val="{00000009-1C12-4292-89EC-B744C70D5C93}"/>
                </c:ext>
              </c:extLst>
            </c:dLbl>
            <c:dLbl>
              <c:idx val="11"/>
              <c:delete val="1"/>
              <c:extLst>
                <c:ext xmlns:c15="http://schemas.microsoft.com/office/drawing/2012/chart" uri="{CE6537A1-D6FC-4f65-9D91-7224C49458BB}"/>
                <c:ext xmlns:c16="http://schemas.microsoft.com/office/drawing/2014/chart" uri="{C3380CC4-5D6E-409C-BE32-E72D297353CC}">
                  <c16:uniqueId val="{0000000A-1C12-4292-89EC-B744C70D5C93}"/>
                </c:ext>
              </c:extLst>
            </c:dLbl>
            <c:dLbl>
              <c:idx val="12"/>
              <c:delete val="1"/>
              <c:extLst>
                <c:ext xmlns:c15="http://schemas.microsoft.com/office/drawing/2012/chart" uri="{CE6537A1-D6FC-4f65-9D91-7224C49458BB}"/>
                <c:ext xmlns:c16="http://schemas.microsoft.com/office/drawing/2014/chart" uri="{C3380CC4-5D6E-409C-BE32-E72D297353CC}">
                  <c16:uniqueId val="{0000000B-1C12-4292-89EC-B744C70D5C9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2.2.2'!$C$4:$O$4</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2.2.2'!$C$6:$O$6</c:f>
              <c:numCache>
                <c:formatCode>#,##0.0</c:formatCode>
                <c:ptCount val="13"/>
                <c:pt idx="0">
                  <c:v>0.3</c:v>
                </c:pt>
                <c:pt idx="1">
                  <c:v>-0.1</c:v>
                </c:pt>
                <c:pt idx="2">
                  <c:v>0</c:v>
                </c:pt>
                <c:pt idx="3">
                  <c:v>0.1</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C-1C12-4292-89EC-B744C70D5C93}"/>
            </c:ext>
          </c:extLst>
        </c:ser>
        <c:ser>
          <c:idx val="2"/>
          <c:order val="2"/>
          <c:tx>
            <c:strRef>
              <c:f>'Gráfica No 2.2.2'!$B$8</c:f>
              <c:strCache>
                <c:ptCount val="1"/>
                <c:pt idx="0">
                  <c:v>Seguridad Social</c:v>
                </c:pt>
              </c:strCache>
            </c:strRef>
          </c:tx>
          <c:spPr>
            <a:solidFill>
              <a:srgbClr val="0270C0"/>
            </a:solidFill>
            <a:ln>
              <a:noFill/>
            </a:ln>
            <a:effectLst/>
          </c:spPr>
          <c:invertIfNegative val="0"/>
          <c:dLbls>
            <c:dLbl>
              <c:idx val="0"/>
              <c:layout>
                <c:manualLayout>
                  <c:x val="1.6814432873672636E-3"/>
                  <c:y val="-3.80897995516800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C12-4292-89EC-B744C70D5C9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2.2.2'!$C$4:$O$4</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2.2.2'!$C$8:$O$8</c:f>
              <c:numCache>
                <c:formatCode>#,##0.0</c:formatCode>
                <c:ptCount val="13"/>
                <c:pt idx="0">
                  <c:v>0.2</c:v>
                </c:pt>
                <c:pt idx="1">
                  <c:v>0.9</c:v>
                </c:pt>
                <c:pt idx="2">
                  <c:v>1.8</c:v>
                </c:pt>
                <c:pt idx="3">
                  <c:v>1.7</c:v>
                </c:pt>
                <c:pt idx="4">
                  <c:v>1.7</c:v>
                </c:pt>
                <c:pt idx="5">
                  <c:v>1.7</c:v>
                </c:pt>
                <c:pt idx="6">
                  <c:v>1.7</c:v>
                </c:pt>
                <c:pt idx="7">
                  <c:v>1.7</c:v>
                </c:pt>
                <c:pt idx="8">
                  <c:v>1.7</c:v>
                </c:pt>
                <c:pt idx="9">
                  <c:v>1.7</c:v>
                </c:pt>
                <c:pt idx="10">
                  <c:v>1.8</c:v>
                </c:pt>
                <c:pt idx="11">
                  <c:v>1.7</c:v>
                </c:pt>
                <c:pt idx="12">
                  <c:v>1.8</c:v>
                </c:pt>
              </c:numCache>
            </c:numRef>
          </c:val>
          <c:extLst>
            <c:ext xmlns:c16="http://schemas.microsoft.com/office/drawing/2014/chart" uri="{C3380CC4-5D6E-409C-BE32-E72D297353CC}">
              <c16:uniqueId val="{0000000E-1C12-4292-89EC-B744C70D5C93}"/>
            </c:ext>
          </c:extLst>
        </c:ser>
        <c:ser>
          <c:idx val="1"/>
          <c:order val="4"/>
          <c:tx>
            <c:strRef>
              <c:f>'Gráfica No 2.2.2'!$B$7</c:f>
              <c:strCache>
                <c:ptCount val="1"/>
                <c:pt idx="0">
                  <c:v>Regionales y Locales</c:v>
                </c:pt>
              </c:strCache>
            </c:strRef>
          </c:tx>
          <c:spPr>
            <a:solidFill>
              <a:srgbClr val="264644"/>
            </a:solidFill>
            <a:ln>
              <a:noFill/>
            </a:ln>
            <a:effectLst/>
          </c:spPr>
          <c:invertIfNegative val="0"/>
          <c:dLbls>
            <c:dLbl>
              <c:idx val="0"/>
              <c:layout>
                <c:manualLayout>
                  <c:x val="-7.7065260406535132E-18"/>
                  <c:y val="-4.570775946201609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C12-4292-89EC-B744C70D5C93}"/>
                </c:ext>
              </c:extLst>
            </c:dLbl>
            <c:dLbl>
              <c:idx val="1"/>
              <c:delete val="1"/>
              <c:extLst>
                <c:ext xmlns:c15="http://schemas.microsoft.com/office/drawing/2012/chart" uri="{CE6537A1-D6FC-4f65-9D91-7224C49458BB}"/>
                <c:ext xmlns:c16="http://schemas.microsoft.com/office/drawing/2014/chart" uri="{C3380CC4-5D6E-409C-BE32-E72D297353CC}">
                  <c16:uniqueId val="{00000010-1C12-4292-89EC-B744C70D5C93}"/>
                </c:ext>
              </c:extLst>
            </c:dLbl>
            <c:dLbl>
              <c:idx val="2"/>
              <c:layout>
                <c:manualLayout>
                  <c:x val="0"/>
                  <c:y val="-2.48321155344355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C12-4292-89EC-B744C70D5C93}"/>
                </c:ext>
              </c:extLst>
            </c:dLbl>
            <c:dLbl>
              <c:idx val="3"/>
              <c:layout>
                <c:manualLayout>
                  <c:x val="-2.9890150649880101E-17"/>
                  <c:y val="-3.198878830751854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C12-4292-89EC-B744C70D5C93}"/>
                </c:ext>
              </c:extLst>
            </c:dLbl>
            <c:dLbl>
              <c:idx val="4"/>
              <c:layout>
                <c:manualLayout>
                  <c:x val="1.6814432873672636E-3"/>
                  <c:y val="-3.04718396413440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C12-4292-89EC-B744C70D5C93}"/>
                </c:ext>
              </c:extLst>
            </c:dLbl>
            <c:dLbl>
              <c:idx val="5"/>
              <c:layout>
                <c:manualLayout>
                  <c:x val="-6.1652208325228106E-17"/>
                  <c:y val="-2.66628596861760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C12-4292-89EC-B744C70D5C93}"/>
                </c:ext>
              </c:extLst>
            </c:dLbl>
            <c:dLbl>
              <c:idx val="6"/>
              <c:layout>
                <c:manualLayout>
                  <c:x val="0"/>
                  <c:y val="-3.42808195965120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C12-4292-89EC-B744C70D5C93}"/>
                </c:ext>
              </c:extLst>
            </c:dLbl>
            <c:dLbl>
              <c:idx val="7"/>
              <c:layout>
                <c:manualLayout>
                  <c:x val="0"/>
                  <c:y val="-2.66628596861760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C12-4292-89EC-B744C70D5C93}"/>
                </c:ext>
              </c:extLst>
            </c:dLbl>
            <c:dLbl>
              <c:idx val="8"/>
              <c:layout>
                <c:manualLayout>
                  <c:x val="-1.6814432873672636E-3"/>
                  <c:y val="-3.04718396413440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C12-4292-89EC-B744C70D5C93}"/>
                </c:ext>
              </c:extLst>
            </c:dLbl>
            <c:dLbl>
              <c:idx val="9"/>
              <c:layout>
                <c:manualLayout>
                  <c:x val="0"/>
                  <c:y val="-3.42808195965120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C12-4292-89EC-B744C70D5C93}"/>
                </c:ext>
              </c:extLst>
            </c:dLbl>
            <c:dLbl>
              <c:idx val="10"/>
              <c:layout>
                <c:manualLayout>
                  <c:x val="1.6814432873672636E-3"/>
                  <c:y val="-3.42808195965120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C12-4292-89EC-B744C70D5C93}"/>
                </c:ext>
              </c:extLst>
            </c:dLbl>
            <c:dLbl>
              <c:idx val="11"/>
              <c:layout>
                <c:manualLayout>
                  <c:x val="0"/>
                  <c:y val="-3.04718396413440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C12-4292-89EC-B744C70D5C93}"/>
                </c:ext>
              </c:extLst>
            </c:dLbl>
            <c:dLbl>
              <c:idx val="12"/>
              <c:layout>
                <c:manualLayout>
                  <c:x val="-1.2330441665045621E-16"/>
                  <c:y val="-2.66628596861760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C12-4292-89EC-B744C70D5C9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2.2.2'!$C$4:$O$4</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2.2.2'!$C$7:$O$7</c:f>
              <c:numCache>
                <c:formatCode>#,##0.0</c:formatCode>
                <c:ptCount val="13"/>
                <c:pt idx="0">
                  <c:v>0.3</c:v>
                </c:pt>
                <c:pt idx="1">
                  <c:v>-0.1</c:v>
                </c:pt>
                <c:pt idx="2">
                  <c:v>-0.1</c:v>
                </c:pt>
                <c:pt idx="3">
                  <c:v>-0.1</c:v>
                </c:pt>
                <c:pt idx="4">
                  <c:v>0.2</c:v>
                </c:pt>
                <c:pt idx="5">
                  <c:v>0.2</c:v>
                </c:pt>
                <c:pt idx="6">
                  <c:v>0.2</c:v>
                </c:pt>
                <c:pt idx="7">
                  <c:v>0.2</c:v>
                </c:pt>
                <c:pt idx="8">
                  <c:v>0.2</c:v>
                </c:pt>
                <c:pt idx="9">
                  <c:v>0.2</c:v>
                </c:pt>
                <c:pt idx="10">
                  <c:v>0.1</c:v>
                </c:pt>
                <c:pt idx="11">
                  <c:v>0.1</c:v>
                </c:pt>
                <c:pt idx="12">
                  <c:v>0.1</c:v>
                </c:pt>
              </c:numCache>
            </c:numRef>
          </c:val>
          <c:extLst>
            <c:ext xmlns:c16="http://schemas.microsoft.com/office/drawing/2014/chart" uri="{C3380CC4-5D6E-409C-BE32-E72D297353CC}">
              <c16:uniqueId val="{0000001C-1C12-4292-89EC-B744C70D5C93}"/>
            </c:ext>
          </c:extLst>
        </c:ser>
        <c:dLbls>
          <c:dLblPos val="ctr"/>
          <c:showLegendKey val="0"/>
          <c:showVal val="1"/>
          <c:showCatName val="0"/>
          <c:showSerName val="0"/>
          <c:showPercent val="0"/>
          <c:showBubbleSize val="0"/>
        </c:dLbls>
        <c:gapWidth val="50"/>
        <c:overlap val="100"/>
        <c:axId val="1018978928"/>
        <c:axId val="1018982192"/>
      </c:barChart>
      <c:lineChart>
        <c:grouping val="standard"/>
        <c:varyColors val="0"/>
        <c:ser>
          <c:idx val="4"/>
          <c:order val="3"/>
          <c:tx>
            <c:strRef>
              <c:f>'Gráfica No 2.2.2'!$B$9</c:f>
              <c:strCache>
                <c:ptCount val="1"/>
                <c:pt idx="0">
                  <c:v>Gobierno General</c:v>
                </c:pt>
              </c:strCache>
            </c:strRef>
          </c:tx>
          <c:spPr>
            <a:ln w="28575" cap="rnd">
              <a:solidFill>
                <a:srgbClr val="00B0F0"/>
              </a:solidFill>
              <a:round/>
            </a:ln>
            <a:effectLst/>
          </c:spPr>
          <c:marker>
            <c:symbol val="circle"/>
            <c:size val="7"/>
            <c:spPr>
              <a:solidFill>
                <a:srgbClr val="00B0F0"/>
              </a:solidFill>
              <a:ln w="9525">
                <a:solidFill>
                  <a:srgbClr val="00B0F0"/>
                </a:solidFill>
                <a:prstDash val="solid"/>
              </a:ln>
              <a:effectLst/>
            </c:spPr>
          </c:marker>
          <c:dLbls>
            <c:dLbl>
              <c:idx val="0"/>
              <c:layout>
                <c:manualLayout>
                  <c:x val="-3.8366299110225224E-2"/>
                  <c:y val="0.1336097193171668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C12-4292-89EC-B744C70D5C93}"/>
                </c:ext>
              </c:extLst>
            </c:dLbl>
            <c:dLbl>
              <c:idx val="1"/>
              <c:layout>
                <c:manualLayout>
                  <c:x val="-3.5003412535490698E-2"/>
                  <c:y val="9.55199197654868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C12-4292-89EC-B744C70D5C93}"/>
                </c:ext>
              </c:extLst>
            </c:dLbl>
            <c:dLbl>
              <c:idx val="2"/>
              <c:layout>
                <c:manualLayout>
                  <c:x val="-3.5003461049838119E-2"/>
                  <c:y val="0.192723129984552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C12-4292-89EC-B744C70D5C93}"/>
                </c:ext>
              </c:extLst>
            </c:dLbl>
            <c:dLbl>
              <c:idx val="3"/>
              <c:layout>
                <c:manualLayout>
                  <c:x val="-3.3321976228647049E-2"/>
                  <c:y val="0.203688231727789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C12-4292-89EC-B744C70D5C93}"/>
                </c:ext>
              </c:extLst>
            </c:dLbl>
            <c:dLbl>
              <c:idx val="4"/>
              <c:layout>
                <c:manualLayout>
                  <c:x val="-3.5003412535490698E-2"/>
                  <c:y val="0.16408155895851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C12-4292-89EC-B744C70D5C93}"/>
                </c:ext>
              </c:extLst>
            </c:dLbl>
            <c:dLbl>
              <c:idx val="5"/>
              <c:layout>
                <c:manualLayout>
                  <c:x val="-3.5003412535490698E-2"/>
                  <c:y val="0.171699518868846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C12-4292-89EC-B744C70D5C93}"/>
                </c:ext>
              </c:extLst>
            </c:dLbl>
            <c:dLbl>
              <c:idx val="6"/>
              <c:layout>
                <c:manualLayout>
                  <c:x val="-3.500341253549076E-2"/>
                  <c:y val="0.175508498824014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C12-4292-89EC-B744C70D5C93}"/>
                </c:ext>
              </c:extLst>
            </c:dLbl>
            <c:dLbl>
              <c:idx val="7"/>
              <c:layout>
                <c:manualLayout>
                  <c:x val="-3.5003412535490823E-2"/>
                  <c:y val="0.171699518868846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C12-4292-89EC-B744C70D5C93}"/>
                </c:ext>
              </c:extLst>
            </c:dLbl>
            <c:dLbl>
              <c:idx val="8"/>
              <c:layout>
                <c:manualLayout>
                  <c:x val="-3.5003412535490698E-2"/>
                  <c:y val="0.175508498824014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C12-4292-89EC-B744C70D5C93}"/>
                </c:ext>
              </c:extLst>
            </c:dLbl>
            <c:dLbl>
              <c:idx val="9"/>
              <c:layout>
                <c:manualLayout>
                  <c:x val="-3.3321969248123438E-2"/>
                  <c:y val="0.171699518868846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C12-4292-89EC-B744C70D5C93}"/>
                </c:ext>
              </c:extLst>
            </c:dLbl>
            <c:dLbl>
              <c:idx val="10"/>
              <c:layout>
                <c:manualLayout>
                  <c:x val="-3.3321969248123438E-2"/>
                  <c:y val="0.16789053891367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C12-4292-89EC-B744C70D5C93}"/>
                </c:ext>
              </c:extLst>
            </c:dLbl>
            <c:dLbl>
              <c:idx val="11"/>
              <c:layout>
                <c:manualLayout>
                  <c:x val="-3.5003412535490698E-2"/>
                  <c:y val="0.160272579003342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C12-4292-89EC-B744C70D5C93}"/>
                </c:ext>
              </c:extLst>
            </c:dLbl>
            <c:dLbl>
              <c:idx val="12"/>
              <c:layout>
                <c:manualLayout>
                  <c:x val="-3.3007923305002684E-2"/>
                  <c:y val="0.171699518868846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C12-4292-89EC-B744C70D5C93}"/>
                </c:ext>
              </c:extLst>
            </c:dLbl>
            <c:spPr>
              <a:noFill/>
              <a:ln>
                <a:noFill/>
              </a:ln>
              <a:effectLst/>
            </c:spPr>
            <c:txPr>
              <a:bodyPr rot="0" spcFirstLastPara="1" vertOverflow="ellipsis" vert="horz" wrap="square" anchor="ctr" anchorCtr="1"/>
              <a:lstStyle/>
              <a:p>
                <a:pPr>
                  <a:defRPr sz="800" b="1" i="0" u="none" strike="noStrike" kern="1200" baseline="0">
                    <a:solidFill>
                      <a:srgbClr val="5B9BD5"/>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4"/>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strLit>
          </c:cat>
          <c:val>
            <c:numRef>
              <c:f>'Gráfica No 2.2.2'!$C$9:$O$9</c:f>
              <c:numCache>
                <c:formatCode>#,##0.0</c:formatCode>
                <c:ptCount val="13"/>
                <c:pt idx="0">
                  <c:v>-5.8</c:v>
                </c:pt>
                <c:pt idx="1">
                  <c:v>-6.5</c:v>
                </c:pt>
                <c:pt idx="2">
                  <c:v>-4.5</c:v>
                </c:pt>
                <c:pt idx="3">
                  <c:v>-3.1</c:v>
                </c:pt>
                <c:pt idx="4">
                  <c:v>-1.3</c:v>
                </c:pt>
                <c:pt idx="5">
                  <c:v>-1.1000000000000001</c:v>
                </c:pt>
                <c:pt idx="6">
                  <c:v>-1</c:v>
                </c:pt>
                <c:pt idx="7">
                  <c:v>-0.9</c:v>
                </c:pt>
                <c:pt idx="8">
                  <c:v>-0.8</c:v>
                </c:pt>
                <c:pt idx="9">
                  <c:v>-0.9</c:v>
                </c:pt>
                <c:pt idx="10">
                  <c:v>-0.9</c:v>
                </c:pt>
                <c:pt idx="11">
                  <c:v>-1</c:v>
                </c:pt>
                <c:pt idx="12">
                  <c:v>-0.8</c:v>
                </c:pt>
              </c:numCache>
            </c:numRef>
          </c:val>
          <c:smooth val="1"/>
          <c:extLst>
            <c:ext xmlns:c16="http://schemas.microsoft.com/office/drawing/2014/chart" uri="{C3380CC4-5D6E-409C-BE32-E72D297353CC}">
              <c16:uniqueId val="{0000002A-1C12-4292-89EC-B744C70D5C93}"/>
            </c:ext>
          </c:extLst>
        </c:ser>
        <c:dLbls>
          <c:dLblPos val="ctr"/>
          <c:showLegendKey val="0"/>
          <c:showVal val="1"/>
          <c:showCatName val="0"/>
          <c:showSerName val="0"/>
          <c:showPercent val="0"/>
          <c:showBubbleSize val="0"/>
        </c:dLbls>
        <c:marker val="1"/>
        <c:smooth val="0"/>
        <c:axId val="1018978928"/>
        <c:axId val="1018982192"/>
      </c:lineChart>
      <c:catAx>
        <c:axId val="1018978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018982192"/>
        <c:crosses val="autoZero"/>
        <c:auto val="1"/>
        <c:lblAlgn val="ctr"/>
        <c:lblOffset val="100"/>
        <c:noMultiLvlLbl val="0"/>
      </c:catAx>
      <c:valAx>
        <c:axId val="1018982192"/>
        <c:scaling>
          <c:orientation val="minMax"/>
          <c:max val="3"/>
          <c:min val="-8"/>
        </c:scaling>
        <c:delete val="1"/>
        <c:axPos val="l"/>
        <c:numFmt formatCode="#,##0.0" sourceLinked="1"/>
        <c:majorTickMark val="out"/>
        <c:minorTickMark val="none"/>
        <c:tickLblPos val="nextTo"/>
        <c:crossAx val="1018978928"/>
        <c:crosses val="autoZero"/>
        <c:crossBetween val="between"/>
      </c:valAx>
      <c:spPr>
        <a:solidFill>
          <a:schemeClr val="bg1"/>
        </a:solidFill>
        <a:ln>
          <a:noFill/>
        </a:ln>
        <a:effectLst/>
      </c:spPr>
    </c:plotArea>
    <c:legend>
      <c:legendPos val="b"/>
      <c:layout>
        <c:manualLayout>
          <c:xMode val="edge"/>
          <c:yMode val="edge"/>
          <c:x val="2.5481747818683908E-2"/>
          <c:y val="0.84169903855648587"/>
          <c:w val="0.95086582799258412"/>
          <c:h val="0.1337114481932516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4224103936064395E-2"/>
          <c:y val="5.1788616439493694E-2"/>
          <c:w val="0.94577589606393564"/>
          <c:h val="0.7302105946830848"/>
        </c:manualLayout>
      </c:layout>
      <c:barChart>
        <c:barDir val="col"/>
        <c:grouping val="clustered"/>
        <c:varyColors val="0"/>
        <c:ser>
          <c:idx val="3"/>
          <c:order val="3"/>
          <c:tx>
            <c:v>Balance Primario</c:v>
          </c:tx>
          <c:spPr>
            <a:solidFill>
              <a:srgbClr val="02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Lit>
          </c:cat>
          <c:val>
            <c:numLit>
              <c:formatCode>General</c:formatCode>
              <c:ptCount val="13"/>
              <c:pt idx="0">
                <c:v>-1.3</c:v>
              </c:pt>
              <c:pt idx="1">
                <c:v>-1.5</c:v>
              </c:pt>
              <c:pt idx="2">
                <c:v>0.6</c:v>
              </c:pt>
              <c:pt idx="3">
                <c:v>1.8</c:v>
              </c:pt>
              <c:pt idx="4">
                <c:v>3</c:v>
              </c:pt>
              <c:pt idx="5">
                <c:v>3.2</c:v>
              </c:pt>
              <c:pt idx="6">
                <c:v>3.3</c:v>
              </c:pt>
              <c:pt idx="7">
                <c:v>3.4</c:v>
              </c:pt>
              <c:pt idx="8">
                <c:v>3.4</c:v>
              </c:pt>
              <c:pt idx="9">
                <c:v>3.3</c:v>
              </c:pt>
              <c:pt idx="10">
                <c:v>3.2</c:v>
              </c:pt>
              <c:pt idx="11">
                <c:v>3.1</c:v>
              </c:pt>
              <c:pt idx="12">
                <c:v>3.3</c:v>
              </c:pt>
            </c:numLit>
          </c:val>
          <c:extLst>
            <c:ext xmlns:c16="http://schemas.microsoft.com/office/drawing/2014/chart" uri="{C3380CC4-5D6E-409C-BE32-E72D297353CC}">
              <c16:uniqueId val="{00000000-8DC7-480E-8C4F-7A5DD8B4DD41}"/>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v>Deuda agregada</c:v>
          </c:tx>
          <c:spPr>
            <a:ln w="28575" cap="rnd">
              <a:solidFill>
                <a:srgbClr val="264644"/>
              </a:solidFill>
              <a:round/>
            </a:ln>
            <a:effectLst/>
          </c:spPr>
          <c:marker>
            <c:symbol val="circle"/>
            <c:size val="8"/>
            <c:spPr>
              <a:solidFill>
                <a:srgbClr val="264644"/>
              </a:solidFill>
              <a:ln w="9525">
                <a:solidFill>
                  <a:srgbClr val="26464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Lit>
          </c:cat>
          <c:val>
            <c:numLit>
              <c:formatCode>General</c:formatCode>
              <c:ptCount val="13"/>
              <c:pt idx="0">
                <c:v>64.400000000000006</c:v>
              </c:pt>
              <c:pt idx="1">
                <c:v>66.7</c:v>
              </c:pt>
              <c:pt idx="2">
                <c:v>67.900000000000006</c:v>
              </c:pt>
              <c:pt idx="3">
                <c:v>68.099999999999994</c:v>
              </c:pt>
              <c:pt idx="4">
                <c:v>67.099999999999994</c:v>
              </c:pt>
              <c:pt idx="5">
                <c:v>66.3</c:v>
              </c:pt>
              <c:pt idx="6">
                <c:v>65.7</c:v>
              </c:pt>
              <c:pt idx="7">
                <c:v>65.2</c:v>
              </c:pt>
              <c:pt idx="8">
                <c:v>64.8</c:v>
              </c:pt>
              <c:pt idx="9">
                <c:v>64.5</c:v>
              </c:pt>
              <c:pt idx="10">
                <c:v>64.400000000000006</c:v>
              </c:pt>
              <c:pt idx="11">
                <c:v>64.2</c:v>
              </c:pt>
              <c:pt idx="12">
                <c:v>64.2</c:v>
              </c:pt>
            </c:numLit>
          </c:val>
          <c:smooth val="1"/>
          <c:extLst>
            <c:ext xmlns:c16="http://schemas.microsoft.com/office/drawing/2014/chart" uri="{C3380CC4-5D6E-409C-BE32-E72D297353CC}">
              <c16:uniqueId val="{00000001-8DC7-480E-8C4F-7A5DD8B4DD41}"/>
            </c:ext>
          </c:extLst>
        </c:ser>
        <c:ser>
          <c:idx val="1"/>
          <c:order val="1"/>
          <c:tx>
            <c:v>Deuda consolidada</c:v>
          </c:tx>
          <c:spPr>
            <a:ln w="28575" cap="rnd">
              <a:solidFill>
                <a:srgbClr val="097C79"/>
              </a:solidFill>
              <a:round/>
            </a:ln>
            <a:effectLst/>
          </c:spPr>
          <c:marker>
            <c:symbol val="circle"/>
            <c:size val="8"/>
            <c:spPr>
              <a:solidFill>
                <a:srgbClr val="097C79"/>
              </a:solidFill>
              <a:ln w="9525">
                <a:solidFill>
                  <a:srgbClr val="097C7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Lit>
          </c:cat>
          <c:val>
            <c:numLit>
              <c:formatCode>General</c:formatCode>
              <c:ptCount val="13"/>
              <c:pt idx="0">
                <c:v>56.6</c:v>
              </c:pt>
              <c:pt idx="1">
                <c:v>58.7</c:v>
              </c:pt>
              <c:pt idx="2">
                <c:v>59.8</c:v>
              </c:pt>
              <c:pt idx="3">
                <c:v>60.1</c:v>
              </c:pt>
              <c:pt idx="4">
                <c:v>59.1</c:v>
              </c:pt>
              <c:pt idx="5">
                <c:v>58.2</c:v>
              </c:pt>
              <c:pt idx="6">
                <c:v>57.6</c:v>
              </c:pt>
              <c:pt idx="7">
                <c:v>57.1</c:v>
              </c:pt>
              <c:pt idx="8">
                <c:v>56.8</c:v>
              </c:pt>
              <c:pt idx="9">
                <c:v>56.5</c:v>
              </c:pt>
              <c:pt idx="10">
                <c:v>56.3</c:v>
              </c:pt>
              <c:pt idx="11">
                <c:v>56.2</c:v>
              </c:pt>
              <c:pt idx="12">
                <c:v>56.1</c:v>
              </c:pt>
            </c:numLit>
          </c:val>
          <c:smooth val="1"/>
          <c:extLst>
            <c:ext xmlns:c16="http://schemas.microsoft.com/office/drawing/2014/chart" uri="{C3380CC4-5D6E-409C-BE32-E72D297353CC}">
              <c16:uniqueId val="{00000002-8DC7-480E-8C4F-7A5DD8B4DD41}"/>
            </c:ext>
          </c:extLst>
        </c:ser>
        <c:ser>
          <c:idx val="2"/>
          <c:order val="2"/>
          <c:tx>
            <c:v>Deuda neta</c:v>
          </c:tx>
          <c:spPr>
            <a:ln w="28575" cap="rnd">
              <a:solidFill>
                <a:srgbClr val="00B0F0"/>
              </a:solidFill>
              <a:round/>
            </a:ln>
            <a:effectLst/>
          </c:spPr>
          <c:marker>
            <c:symbol val="circle"/>
            <c:size val="8"/>
            <c:spPr>
              <a:solidFill>
                <a:srgbClr val="00B0F0"/>
              </a:solidFill>
              <a:ln w="9525">
                <a:solidFill>
                  <a:srgbClr val="00B0F0"/>
                </a:solidFill>
              </a:ln>
              <a:effectLst/>
            </c:spPr>
          </c:marker>
          <c:dLbls>
            <c:dLbl>
              <c:idx val="0"/>
              <c:layout>
                <c:manualLayout>
                  <c:x val="-3.0138167461494617E-2"/>
                  <c:y val="-5.2340421055637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C7-480E-8C4F-7A5DD8B4DD41}"/>
                </c:ext>
              </c:extLst>
            </c:dLbl>
            <c:dLbl>
              <c:idx val="1"/>
              <c:layout>
                <c:manualLayout>
                  <c:x val="-3.0138167461494642E-2"/>
                  <c:y val="-5.23404210556371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C7-480E-8C4F-7A5DD8B4DD41}"/>
                </c:ext>
              </c:extLst>
            </c:dLbl>
            <c:dLbl>
              <c:idx val="2"/>
              <c:layout>
                <c:manualLayout>
                  <c:x val="-3.0138167461494617E-2"/>
                  <c:y val="-5.23404210556371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C7-480E-8C4F-7A5DD8B4DD41}"/>
                </c:ext>
              </c:extLst>
            </c:dLbl>
            <c:dLbl>
              <c:idx val="3"/>
              <c:layout>
                <c:manualLayout>
                  <c:x val="-3.0138167461494617E-2"/>
                  <c:y val="-5.2340421055637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C7-480E-8C4F-7A5DD8B4DD41}"/>
                </c:ext>
              </c:extLst>
            </c:dLbl>
            <c:dLbl>
              <c:idx val="4"/>
              <c:layout>
                <c:manualLayout>
                  <c:x val="-3.0138167461494669E-2"/>
                  <c:y val="-4.75691885072653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C7-480E-8C4F-7A5DD8B4DD41}"/>
                </c:ext>
              </c:extLst>
            </c:dLbl>
            <c:dLbl>
              <c:idx val="5"/>
              <c:layout>
                <c:manualLayout>
                  <c:x val="-3.0138167461494617E-2"/>
                  <c:y val="-4.7569188507265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C7-480E-8C4F-7A5DD8B4DD41}"/>
                </c:ext>
              </c:extLst>
            </c:dLbl>
            <c:dLbl>
              <c:idx val="6"/>
              <c:layout>
                <c:manualLayout>
                  <c:x val="-3.0138167461494617E-2"/>
                  <c:y val="-5.2340421055637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C7-480E-8C4F-7A5DD8B4DD41}"/>
                </c:ext>
              </c:extLst>
            </c:dLbl>
            <c:dLbl>
              <c:idx val="7"/>
              <c:layout>
                <c:manualLayout>
                  <c:x val="-3.0138167461494721E-2"/>
                  <c:y val="-5.2340421055637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DC7-480E-8C4F-7A5DD8B4DD41}"/>
                </c:ext>
              </c:extLst>
            </c:dLbl>
            <c:dLbl>
              <c:idx val="8"/>
              <c:layout>
                <c:manualLayout>
                  <c:x val="-3.0138167461494617E-2"/>
                  <c:y val="-5.71116536040086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DC7-480E-8C4F-7A5DD8B4DD4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0B0F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Lit>
          </c:cat>
          <c:val>
            <c:numLit>
              <c:formatCode>General</c:formatCode>
              <c:ptCount val="13"/>
              <c:pt idx="0">
                <c:v>51</c:v>
              </c:pt>
              <c:pt idx="1">
                <c:v>52.6</c:v>
              </c:pt>
              <c:pt idx="2">
                <c:v>54.2</c:v>
              </c:pt>
              <c:pt idx="3">
                <c:v>54.5</c:v>
              </c:pt>
              <c:pt idx="4">
                <c:v>53.6</c:v>
              </c:pt>
              <c:pt idx="5">
                <c:v>52.9</c:v>
              </c:pt>
              <c:pt idx="6">
                <c:v>52</c:v>
              </c:pt>
              <c:pt idx="7">
                <c:v>51.1</c:v>
              </c:pt>
              <c:pt idx="8">
                <c:v>50.2</c:v>
              </c:pt>
              <c:pt idx="9">
                <c:v>49.5</c:v>
              </c:pt>
              <c:pt idx="10">
                <c:v>49</c:v>
              </c:pt>
              <c:pt idx="11">
                <c:v>48.6</c:v>
              </c:pt>
              <c:pt idx="12">
                <c:v>48.1</c:v>
              </c:pt>
            </c:numLit>
          </c:val>
          <c:smooth val="1"/>
          <c:extLst>
            <c:ext xmlns:c16="http://schemas.microsoft.com/office/drawing/2014/chart" uri="{C3380CC4-5D6E-409C-BE32-E72D297353CC}">
              <c16:uniqueId val="{0000000C-8DC7-480E-8C4F-7A5DD8B4DD41}"/>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0524031"/>
        <c:crosses val="autoZero"/>
        <c:auto val="1"/>
        <c:lblAlgn val="ctr"/>
        <c:lblOffset val="100"/>
        <c:noMultiLvlLbl val="0"/>
      </c:catAx>
      <c:valAx>
        <c:axId val="120524031"/>
        <c:scaling>
          <c:orientation val="minMax"/>
          <c:min val="3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17791"/>
        <c:crosses val="autoZero"/>
        <c:crossBetween val="between"/>
      </c:valAx>
      <c:valAx>
        <c:axId val="1864099423"/>
        <c:scaling>
          <c:orientation val="minMax"/>
          <c:max val="30"/>
          <c:min val="-8"/>
        </c:scaling>
        <c:delete val="0"/>
        <c:axPos val="r"/>
        <c:numFmt formatCode="General"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115554759173344E-2"/>
          <c:y val="5.0890140317631706E-2"/>
          <c:w val="0.9398844452408267"/>
          <c:h val="0.73489114719198989"/>
        </c:manualLayout>
      </c:layout>
      <c:barChart>
        <c:barDir val="col"/>
        <c:grouping val="clustered"/>
        <c:varyColors val="0"/>
        <c:ser>
          <c:idx val="3"/>
          <c:order val="3"/>
          <c:tx>
            <c:strRef>
              <c:f>'Gráfica No 2.2.4'!$B$7</c:f>
              <c:strCache>
                <c:ptCount val="1"/>
                <c:pt idx="0">
                  <c:v>Balance Primario</c:v>
                </c:pt>
              </c:strCache>
            </c:strRef>
          </c:tx>
          <c:spPr>
            <a:solidFill>
              <a:srgbClr val="02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Lit>
          </c:cat>
          <c:val>
            <c:numRef>
              <c:f>'Gráfica No 2.2.4'!$C$7:$O$7</c:f>
              <c:numCache>
                <c:formatCode>#,##0.0</c:formatCode>
                <c:ptCount val="13"/>
                <c:pt idx="0">
                  <c:v>-1.7</c:v>
                </c:pt>
                <c:pt idx="1">
                  <c:v>-1.9</c:v>
                </c:pt>
                <c:pt idx="2">
                  <c:v>0.1</c:v>
                </c:pt>
                <c:pt idx="3">
                  <c:v>1.5</c:v>
                </c:pt>
                <c:pt idx="4">
                  <c:v>2.7</c:v>
                </c:pt>
                <c:pt idx="5">
                  <c:v>2.8</c:v>
                </c:pt>
                <c:pt idx="6">
                  <c:v>2.9</c:v>
                </c:pt>
                <c:pt idx="7">
                  <c:v>3</c:v>
                </c:pt>
                <c:pt idx="8">
                  <c:v>3</c:v>
                </c:pt>
                <c:pt idx="9">
                  <c:v>2.9</c:v>
                </c:pt>
                <c:pt idx="10">
                  <c:v>2.8</c:v>
                </c:pt>
                <c:pt idx="11">
                  <c:v>2.6</c:v>
                </c:pt>
                <c:pt idx="12">
                  <c:v>2.8</c:v>
                </c:pt>
              </c:numCache>
            </c:numRef>
          </c:val>
          <c:extLst>
            <c:ext xmlns:c16="http://schemas.microsoft.com/office/drawing/2014/chart" uri="{C3380CC4-5D6E-409C-BE32-E72D297353CC}">
              <c16:uniqueId val="{00000000-28E8-48F2-82E7-CA05DA7C6D45}"/>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strRef>
              <c:f>'Gráfica No 2.2.4'!$B$4</c:f>
              <c:strCache>
                <c:ptCount val="1"/>
                <c:pt idx="0">
                  <c:v>Deuda agregada</c:v>
                </c:pt>
              </c:strCache>
            </c:strRef>
          </c:tx>
          <c:spPr>
            <a:ln w="28575" cap="rnd">
              <a:solidFill>
                <a:srgbClr val="264644"/>
              </a:solidFill>
              <a:round/>
            </a:ln>
            <a:effectLst/>
          </c:spPr>
          <c:marker>
            <c:symbol val="circle"/>
            <c:size val="8"/>
            <c:spPr>
              <a:solidFill>
                <a:srgbClr val="264644"/>
              </a:solidFill>
              <a:ln w="9525">
                <a:solidFill>
                  <a:srgbClr val="26464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2.2.4'!$C$3:$O$3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2.2.4'!$C$4:$O$4</c:f>
              <c:numCache>
                <c:formatCode>#,##0.0</c:formatCode>
                <c:ptCount val="13"/>
                <c:pt idx="0">
                  <c:v>67.900000000000006</c:v>
                </c:pt>
                <c:pt idx="1">
                  <c:v>70</c:v>
                </c:pt>
                <c:pt idx="2">
                  <c:v>71</c:v>
                </c:pt>
                <c:pt idx="3">
                  <c:v>71.099999999999994</c:v>
                </c:pt>
                <c:pt idx="4">
                  <c:v>70</c:v>
                </c:pt>
                <c:pt idx="5">
                  <c:v>69</c:v>
                </c:pt>
                <c:pt idx="6">
                  <c:v>68.2</c:v>
                </c:pt>
                <c:pt idx="7">
                  <c:v>67.5</c:v>
                </c:pt>
                <c:pt idx="8">
                  <c:v>67</c:v>
                </c:pt>
                <c:pt idx="9">
                  <c:v>66.599999999999994</c:v>
                </c:pt>
                <c:pt idx="10">
                  <c:v>66.2</c:v>
                </c:pt>
                <c:pt idx="11">
                  <c:v>65.900000000000006</c:v>
                </c:pt>
                <c:pt idx="12">
                  <c:v>65.599999999999994</c:v>
                </c:pt>
              </c:numCache>
            </c:numRef>
          </c:val>
          <c:smooth val="1"/>
          <c:extLst>
            <c:ext xmlns:c16="http://schemas.microsoft.com/office/drawing/2014/chart" uri="{C3380CC4-5D6E-409C-BE32-E72D297353CC}">
              <c16:uniqueId val="{00000001-28E8-48F2-82E7-CA05DA7C6D45}"/>
            </c:ext>
          </c:extLst>
        </c:ser>
        <c:ser>
          <c:idx val="1"/>
          <c:order val="1"/>
          <c:tx>
            <c:strRef>
              <c:f>'Gráfica No 2.2.4'!$B$5</c:f>
              <c:strCache>
                <c:ptCount val="1"/>
                <c:pt idx="0">
                  <c:v>Deuda consolidada</c:v>
                </c:pt>
              </c:strCache>
            </c:strRef>
          </c:tx>
          <c:spPr>
            <a:ln w="28575" cap="rnd">
              <a:solidFill>
                <a:srgbClr val="097C79"/>
              </a:solidFill>
              <a:round/>
            </a:ln>
            <a:effectLst/>
          </c:spPr>
          <c:marker>
            <c:symbol val="circle"/>
            <c:size val="8"/>
            <c:spPr>
              <a:solidFill>
                <a:srgbClr val="097C79"/>
              </a:solidFill>
              <a:ln w="9525">
                <a:solidFill>
                  <a:srgbClr val="097C79"/>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2.2.4'!$C$3:$O$3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2.2.4'!$C$5:$O$5</c:f>
              <c:numCache>
                <c:formatCode>#,##0.0</c:formatCode>
                <c:ptCount val="13"/>
                <c:pt idx="0">
                  <c:v>57.6</c:v>
                </c:pt>
                <c:pt idx="1">
                  <c:v>59.6</c:v>
                </c:pt>
                <c:pt idx="2">
                  <c:v>60.6</c:v>
                </c:pt>
                <c:pt idx="3">
                  <c:v>60.7</c:v>
                </c:pt>
                <c:pt idx="4">
                  <c:v>59.6</c:v>
                </c:pt>
                <c:pt idx="5">
                  <c:v>58.5</c:v>
                </c:pt>
                <c:pt idx="6">
                  <c:v>57.7</c:v>
                </c:pt>
                <c:pt idx="7">
                  <c:v>57.1</c:v>
                </c:pt>
                <c:pt idx="8">
                  <c:v>56.6</c:v>
                </c:pt>
                <c:pt idx="9">
                  <c:v>56.1</c:v>
                </c:pt>
                <c:pt idx="10">
                  <c:v>55.8</c:v>
                </c:pt>
                <c:pt idx="11">
                  <c:v>55.5</c:v>
                </c:pt>
                <c:pt idx="12">
                  <c:v>55.2</c:v>
                </c:pt>
              </c:numCache>
            </c:numRef>
          </c:val>
          <c:smooth val="1"/>
          <c:extLst>
            <c:ext xmlns:c16="http://schemas.microsoft.com/office/drawing/2014/chart" uri="{C3380CC4-5D6E-409C-BE32-E72D297353CC}">
              <c16:uniqueId val="{00000002-28E8-48F2-82E7-CA05DA7C6D45}"/>
            </c:ext>
          </c:extLst>
        </c:ser>
        <c:ser>
          <c:idx val="2"/>
          <c:order val="2"/>
          <c:tx>
            <c:strRef>
              <c:f>'Gráfica No 2.2.4'!$B$6</c:f>
              <c:strCache>
                <c:ptCount val="1"/>
                <c:pt idx="0">
                  <c:v>Deuda neta</c:v>
                </c:pt>
              </c:strCache>
            </c:strRef>
          </c:tx>
          <c:spPr>
            <a:ln w="28575" cap="rnd">
              <a:solidFill>
                <a:srgbClr val="00B0F0"/>
              </a:solidFill>
              <a:round/>
            </a:ln>
            <a:effectLst/>
          </c:spPr>
          <c:marker>
            <c:symbol val="circle"/>
            <c:size val="8"/>
            <c:spPr>
              <a:solidFill>
                <a:srgbClr val="00B0F0"/>
              </a:solidFill>
              <a:ln w="9525">
                <a:solidFill>
                  <a:srgbClr val="00B0F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0B0F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No 2.2.4'!$C$3:$O$3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'Gráfica No 2.2.4'!$C$6:$O$6</c:f>
              <c:numCache>
                <c:formatCode>#,##0.0</c:formatCode>
                <c:ptCount val="13"/>
                <c:pt idx="0">
                  <c:v>50.5</c:v>
                </c:pt>
                <c:pt idx="1">
                  <c:v>52</c:v>
                </c:pt>
                <c:pt idx="2">
                  <c:v>53.4</c:v>
                </c:pt>
                <c:pt idx="3">
                  <c:v>53.6</c:v>
                </c:pt>
                <c:pt idx="4">
                  <c:v>52.6</c:v>
                </c:pt>
                <c:pt idx="5">
                  <c:v>51.7</c:v>
                </c:pt>
                <c:pt idx="6">
                  <c:v>50.6</c:v>
                </c:pt>
                <c:pt idx="7">
                  <c:v>49.5</c:v>
                </c:pt>
                <c:pt idx="8">
                  <c:v>48.5</c:v>
                </c:pt>
                <c:pt idx="9">
                  <c:v>47.7</c:v>
                </c:pt>
                <c:pt idx="10">
                  <c:v>47</c:v>
                </c:pt>
                <c:pt idx="11">
                  <c:v>46.4</c:v>
                </c:pt>
                <c:pt idx="12">
                  <c:v>45.8</c:v>
                </c:pt>
              </c:numCache>
            </c:numRef>
          </c:val>
          <c:smooth val="1"/>
          <c:extLst>
            <c:ext xmlns:c16="http://schemas.microsoft.com/office/drawing/2014/chart" uri="{C3380CC4-5D6E-409C-BE32-E72D297353CC}">
              <c16:uniqueId val="{00000003-28E8-48F2-82E7-CA05DA7C6D45}"/>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0524031"/>
        <c:crosses val="autoZero"/>
        <c:auto val="1"/>
        <c:lblAlgn val="ctr"/>
        <c:lblOffset val="100"/>
        <c:noMultiLvlLbl val="0"/>
      </c:catAx>
      <c:valAx>
        <c:axId val="120524031"/>
        <c:scaling>
          <c:orientation val="minMax"/>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17791"/>
        <c:crosses val="autoZero"/>
        <c:crossBetween val="between"/>
      </c:valAx>
      <c:valAx>
        <c:axId val="1864099423"/>
        <c:scaling>
          <c:orientation val="minMax"/>
          <c:max val="30"/>
          <c:min val="-8"/>
        </c:scaling>
        <c:delete val="0"/>
        <c:axPos val="r"/>
        <c:numFmt formatCode="#,##0.0"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3_2">
  <dgm:title val=""/>
  <dgm:desc val=""/>
  <dgm:catLst>
    <dgm:cat type="accent3" pri="11200"/>
  </dgm:catLst>
  <dgm:styleLbl name="node0">
    <dgm:fillClrLst meth="repeat">
      <a:schemeClr val="accent3"/>
    </dgm:fillClrLst>
    <dgm:linClrLst meth="repeat">
      <a:schemeClr val="lt1"/>
    </dgm:linClrLst>
    <dgm:effectClrLst/>
    <dgm:txLinClrLst/>
    <dgm:txFillClrLst/>
    <dgm:txEffectClrLst/>
  </dgm:styleLbl>
  <dgm:styleLbl name="node1">
    <dgm:fillClrLst meth="repeat">
      <a:schemeClr val="accent3"/>
    </dgm:fillClrLst>
    <dgm:linClrLst meth="repeat">
      <a:schemeClr val="lt1"/>
    </dgm:linClrLst>
    <dgm:effectClrLst/>
    <dgm:txLinClrLst/>
    <dgm:txFillClrLst/>
    <dgm:txEffectClrLst/>
  </dgm:styleLbl>
  <dgm:styleLbl name="alignNode1">
    <dgm:fillClrLst meth="repeat">
      <a:schemeClr val="accent3"/>
    </dgm:fillClrLst>
    <dgm:linClrLst meth="repeat">
      <a:schemeClr val="accent3"/>
    </dgm:linClrLst>
    <dgm:effectClrLst/>
    <dgm:txLinClrLst/>
    <dgm:txFillClrLst/>
    <dgm:txEffectClrLst/>
  </dgm:styleLbl>
  <dgm:styleLbl name="lnNode1">
    <dgm:fillClrLst meth="repeat">
      <a:schemeClr val="accent3"/>
    </dgm:fillClrLst>
    <dgm:linClrLst meth="repeat">
      <a:schemeClr val="lt1"/>
    </dgm:linClrLst>
    <dgm:effectClrLst/>
    <dgm:txLinClrLst/>
    <dgm:txFillClrLst/>
    <dgm:txEffectClrLst/>
  </dgm:styleLbl>
  <dgm:styleLbl name="vennNode1">
    <dgm:fillClrLst meth="repeat">
      <a:schemeClr val="accent3">
        <a:alpha val="50000"/>
      </a:schemeClr>
    </dgm:fillClrLst>
    <dgm:linClrLst meth="repeat">
      <a:schemeClr val="lt1"/>
    </dgm:linClrLst>
    <dgm:effectClrLst/>
    <dgm:txLinClrLst/>
    <dgm:txFillClrLst/>
    <dgm:txEffectClrLst/>
  </dgm:styleLbl>
  <dgm:styleLbl name="node2">
    <dgm:fillClrLst meth="repeat">
      <a:schemeClr val="accent3"/>
    </dgm:fillClrLst>
    <dgm:linClrLst meth="repeat">
      <a:schemeClr val="lt1"/>
    </dgm:linClrLst>
    <dgm:effectClrLst/>
    <dgm:txLinClrLst/>
    <dgm:txFillClrLst/>
    <dgm:txEffectClrLst/>
  </dgm:styleLbl>
  <dgm:styleLbl name="node3">
    <dgm:fillClrLst meth="repeat">
      <a:schemeClr val="accent3"/>
    </dgm:fillClrLst>
    <dgm:linClrLst meth="repeat">
      <a:schemeClr val="lt1"/>
    </dgm:linClrLst>
    <dgm:effectClrLst/>
    <dgm:txLinClrLst/>
    <dgm:txFillClrLst/>
    <dgm:txEffectClrLst/>
  </dgm:styleLbl>
  <dgm:styleLbl name="node4">
    <dgm:fillClrLst meth="repeat">
      <a:schemeClr val="accent3"/>
    </dgm:fillClrLst>
    <dgm:linClrLst meth="repeat">
      <a:schemeClr val="lt1"/>
    </dgm:linClrLst>
    <dgm:effectClrLst/>
    <dgm:txLinClrLst/>
    <dgm:txFillClrLst/>
    <dgm:txEffectClrLst/>
  </dgm:styleLbl>
  <dgm:styleLbl name="fgImgPlace1">
    <dgm:fillClrLst meth="repeat">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3">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3">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3">
        <a:tint val="60000"/>
      </a:schemeClr>
    </dgm:fillClrLst>
    <dgm:linClrLst meth="repeat">
      <a:schemeClr val="accent3">
        <a:tint val="60000"/>
      </a:schemeClr>
    </dgm:linClrLst>
    <dgm:effectClrLst/>
    <dgm:txLinClrLst/>
    <dgm:txFillClrLst/>
    <dgm:txEffectClrLst/>
  </dgm:styleLbl>
  <dgm:styleLbl name="fgSibTrans2D1">
    <dgm:fillClrLst meth="repeat">
      <a:schemeClr val="accent3">
        <a:tint val="60000"/>
      </a:schemeClr>
    </dgm:fillClrLst>
    <dgm:linClrLst meth="repeat">
      <a:schemeClr val="accent3">
        <a:tint val="60000"/>
      </a:schemeClr>
    </dgm:linClrLst>
    <dgm:effectClrLst/>
    <dgm:txLinClrLst/>
    <dgm:txFillClrLst/>
    <dgm:txEffectClrLst/>
  </dgm:styleLbl>
  <dgm:styleLbl name="bgSibTrans2D1">
    <dgm:fillClrLst meth="repeat">
      <a:schemeClr val="accent3">
        <a:tint val="60000"/>
      </a:schemeClr>
    </dgm:fillClrLst>
    <dgm:linClrLst meth="repeat">
      <a:schemeClr val="accent3">
        <a:tint val="60000"/>
      </a:schemeClr>
    </dgm:linClrLst>
    <dgm:effectClrLst/>
    <dgm:txLinClrLst/>
    <dgm:txFillClrLst/>
    <dgm:txEffectClrLst/>
  </dgm:styleLbl>
  <dgm:styleLbl name="sibTrans1D1">
    <dgm:fillClrLst meth="repeat">
      <a:schemeClr val="accent3"/>
    </dgm:fillClrLst>
    <dgm:linClrLst meth="repeat">
      <a:schemeClr val="accent3"/>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dgm:linClrLst>
    <dgm:effectClrLst/>
    <dgm:txLinClrLst/>
    <dgm:txFillClrLst/>
    <dgm:txEffectClrLst/>
  </dgm:styleLbl>
  <dgm:styleLbl name="asst1">
    <dgm:fillClrLst meth="repeat">
      <a:schemeClr val="accent3"/>
    </dgm:fillClrLst>
    <dgm:linClrLst meth="repeat">
      <a:schemeClr val="lt1"/>
    </dgm:linClrLst>
    <dgm:effectClrLst/>
    <dgm:txLinClrLst/>
    <dgm:txFillClrLst/>
    <dgm:txEffectClrLst/>
  </dgm:styleLbl>
  <dgm:styleLbl name="asst2">
    <dgm:fillClrLst meth="repeat">
      <a:schemeClr val="accent3"/>
    </dgm:fillClrLst>
    <dgm:linClrLst meth="repeat">
      <a:schemeClr val="lt1"/>
    </dgm:linClrLst>
    <dgm:effectClrLst/>
    <dgm:txLinClrLst/>
    <dgm:txFillClrLst/>
    <dgm:txEffectClrLst/>
  </dgm:styleLbl>
  <dgm:styleLbl name="asst3">
    <dgm:fillClrLst meth="repeat">
      <a:schemeClr val="accent3"/>
    </dgm:fillClrLst>
    <dgm:linClrLst meth="repeat">
      <a:schemeClr val="lt1"/>
    </dgm:linClrLst>
    <dgm:effectClrLst/>
    <dgm:txLinClrLst/>
    <dgm:txFillClrLst/>
    <dgm:txEffectClrLst/>
  </dgm:styleLbl>
  <dgm:styleLbl name="asst4">
    <dgm:fillClrLst meth="repeat">
      <a:schemeClr val="accent3"/>
    </dgm:fillClrLst>
    <dgm:linClrLst meth="repeat">
      <a:schemeClr val="lt1"/>
    </dgm:linClrLst>
    <dgm:effectClrLst/>
    <dgm:txLinClrLst/>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meth="repeat">
      <a:schemeClr val="lt1"/>
    </dgm:txFillClrLst>
    <dgm:txEffectClrLst/>
  </dgm:styleLbl>
  <dgm:styleLbl name="parChTrans2D2">
    <dgm:fillClrLst meth="repeat">
      <a:schemeClr val="accent3"/>
    </dgm:fillClrLst>
    <dgm:linClrLst meth="repeat">
      <a:schemeClr val="accent3"/>
    </dgm:linClrLst>
    <dgm:effectClrLst/>
    <dgm:txLinClrLst/>
    <dgm:txFillClrLst meth="repeat">
      <a:schemeClr val="lt1"/>
    </dgm:txFillClrLst>
    <dgm:txEffectClrLst/>
  </dgm:styleLbl>
  <dgm:styleLbl name="parChTrans2D3">
    <dgm:fillClrLst meth="repeat">
      <a:schemeClr val="accent3"/>
    </dgm:fillClrLst>
    <dgm:linClrLst meth="repeat">
      <a:schemeClr val="accent3"/>
    </dgm:linClrLst>
    <dgm:effectClrLst/>
    <dgm:txLinClrLst/>
    <dgm:txFillClrLst meth="repeat">
      <a:schemeClr val="lt1"/>
    </dgm:txFillClrLst>
    <dgm:txEffectClrLst/>
  </dgm:styleLbl>
  <dgm:styleLbl name="parChTrans2D4">
    <dgm:fillClrLst meth="repeat">
      <a:schemeClr val="accent3"/>
    </dgm:fillClrLst>
    <dgm:linClrLst meth="repeat">
      <a:schemeClr val="accent3"/>
    </dgm:linClrLst>
    <dgm:effectClrLst/>
    <dgm:txLinClrLst/>
    <dgm:txFillClrLst meth="repeat">
      <a:schemeClr val="lt1"/>
    </dgm:txFillClrLst>
    <dgm:txEffectClrLst/>
  </dgm:styleLbl>
  <dgm:styleLbl name="parChTrans1D1">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2">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3">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parChTrans1D4">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3"/>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solidFgAcc1">
    <dgm:fillClrLst meth="repeat">
      <a:schemeClr val="lt1"/>
    </dgm:fillClrLst>
    <dgm:linClrLst meth="repeat">
      <a:schemeClr val="accent3"/>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align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bgAccFollowNode1">
    <dgm:fillClrLst meth="repeat">
      <a:schemeClr val="accent3">
        <a:alpha val="90000"/>
        <a:tint val="40000"/>
      </a:schemeClr>
    </dgm:fillClrLst>
    <dgm:linClrLst meth="repeat">
      <a:schemeClr val="accent3">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3"/>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accent3"/>
    </dgm:linClrLst>
    <dgm:effectClrLst/>
    <dgm:txLinClrLst/>
    <dgm:txFillClrLst meth="repeat">
      <a:schemeClr val="dk1"/>
    </dgm:txFillClrLst>
    <dgm:txEffectClrLst/>
  </dgm:styleLbl>
  <dgm:styleLbl name="dkBgShp">
    <dgm:fillClrLst meth="repeat">
      <a:schemeClr val="accent3">
        <a:shade val="80000"/>
      </a:schemeClr>
    </dgm:fillClrLst>
    <dgm:linClrLst meth="repeat">
      <a:schemeClr val="accent3"/>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FC59504-9C68-416F-B5C1-E518B1B53788}" type="doc">
      <dgm:prSet loTypeId="urn:microsoft.com/office/officeart/2005/8/layout/hProcess9" loCatId="process" qsTypeId="urn:microsoft.com/office/officeart/2005/8/quickstyle/simple1" qsCatId="simple" csTypeId="urn:microsoft.com/office/officeart/2005/8/colors/accent3_2" csCatId="accent3" phldr="1"/>
      <dgm:spPr/>
    </dgm:pt>
    <dgm:pt modelId="{6E87355C-4452-4623-9608-808D8623E58B}">
      <dgm:prSet phldrT="[Texto]" custT="1"/>
      <dgm:spPr>
        <a:solidFill>
          <a:srgbClr val="1F4E79"/>
        </a:solidFill>
      </dgm:spPr>
      <dgm:t>
        <a:bodyPr/>
        <a:lstStyle/>
        <a:p>
          <a:r>
            <a:rPr lang="es-ES" sz="1400" b="1">
              <a:latin typeface="Verdana" panose="020B0604030504040204" pitchFamily="34" charset="0"/>
              <a:ea typeface="Verdana" panose="020B0604030504040204" pitchFamily="34" charset="0"/>
            </a:rPr>
            <a:t>SPNF*</a:t>
          </a:r>
        </a:p>
      </dgm:t>
    </dgm:pt>
    <dgm:pt modelId="{07AD3C1D-0B7A-4F16-9353-D4317268C589}" type="parTrans" cxnId="{CB905503-BC60-46E4-8F44-DC7DF2E26A72}">
      <dgm:prSet/>
      <dgm:spPr/>
      <dgm:t>
        <a:bodyPr/>
        <a:lstStyle/>
        <a:p>
          <a:endParaRPr lang="es-CO"/>
        </a:p>
      </dgm:t>
    </dgm:pt>
    <dgm:pt modelId="{6D0BF74B-7732-40A5-A9D8-CE5EE0F1DC2D}" type="sibTrans" cxnId="{CB905503-BC60-46E4-8F44-DC7DF2E26A72}">
      <dgm:prSet/>
      <dgm:spPr/>
      <dgm:t>
        <a:bodyPr/>
        <a:lstStyle/>
        <a:p>
          <a:endParaRPr lang="es-CO"/>
        </a:p>
      </dgm:t>
    </dgm:pt>
    <dgm:pt modelId="{2A571C5D-2A56-4946-8751-161446A6B61F}">
      <dgm:prSet custT="1"/>
      <dgm:spPr>
        <a:solidFill>
          <a:srgbClr val="1F4E79"/>
        </a:solidFill>
      </dgm:spPr>
      <dgm:t>
        <a:bodyPr/>
        <a:lstStyle/>
        <a:p>
          <a:r>
            <a:rPr lang="es-ES" sz="1200">
              <a:latin typeface="Verdana" panose="020B0604030504040204" pitchFamily="34" charset="0"/>
              <a:ea typeface="Verdana" panose="020B0604030504040204" pitchFamily="34" charset="0"/>
            </a:rPr>
            <a:t>GNC</a:t>
          </a:r>
        </a:p>
      </dgm:t>
    </dgm:pt>
    <dgm:pt modelId="{292890A2-1E49-4F33-87DB-AFC173092D2C}" type="parTrans" cxnId="{953F18A9-5171-461E-9C4B-28462DA937F0}">
      <dgm:prSet/>
      <dgm:spPr/>
      <dgm:t>
        <a:bodyPr/>
        <a:lstStyle/>
        <a:p>
          <a:endParaRPr lang="es-CO"/>
        </a:p>
      </dgm:t>
    </dgm:pt>
    <dgm:pt modelId="{E0A2B059-E8AB-443C-860B-DA86460A8A17}" type="sibTrans" cxnId="{953F18A9-5171-461E-9C4B-28462DA937F0}">
      <dgm:prSet/>
      <dgm:spPr/>
      <dgm:t>
        <a:bodyPr/>
        <a:lstStyle/>
        <a:p>
          <a:endParaRPr lang="es-CO"/>
        </a:p>
      </dgm:t>
    </dgm:pt>
    <dgm:pt modelId="{0CE76579-3ACC-46C7-93FE-2BDDFE0D1295}">
      <dgm:prSet custT="1"/>
      <dgm:spPr>
        <a:solidFill>
          <a:srgbClr val="1F4E79"/>
        </a:solidFill>
      </dgm:spPr>
      <dgm:t>
        <a:bodyPr/>
        <a:lstStyle/>
        <a:p>
          <a:r>
            <a:rPr lang="es-ES" sz="1200">
              <a:latin typeface="Verdana" panose="020B0604030504040204" pitchFamily="34" charset="0"/>
              <a:ea typeface="Verdana" panose="020B0604030504040204" pitchFamily="34" charset="0"/>
            </a:rPr>
            <a:t>Descentralizados</a:t>
          </a:r>
        </a:p>
      </dgm:t>
    </dgm:pt>
    <dgm:pt modelId="{8FE7319B-F10C-422E-BA85-B40AEE7F97A2}" type="parTrans" cxnId="{2623D58A-8A72-4AA7-8CA7-FC38C5343ECC}">
      <dgm:prSet/>
      <dgm:spPr/>
      <dgm:t>
        <a:bodyPr/>
        <a:lstStyle/>
        <a:p>
          <a:endParaRPr lang="es-CO"/>
        </a:p>
      </dgm:t>
    </dgm:pt>
    <dgm:pt modelId="{2FA3CFE9-EDAE-4B28-A94D-BFCA4A97A26B}" type="sibTrans" cxnId="{2623D58A-8A72-4AA7-8CA7-FC38C5343ECC}">
      <dgm:prSet/>
      <dgm:spPr/>
      <dgm:t>
        <a:bodyPr/>
        <a:lstStyle/>
        <a:p>
          <a:endParaRPr lang="es-CO"/>
        </a:p>
      </dgm:t>
    </dgm:pt>
    <dgm:pt modelId="{5934FA44-7766-4814-98A2-2D5A0E72FA21}">
      <dgm:prSet custT="1"/>
      <dgm:spPr>
        <a:solidFill>
          <a:srgbClr val="1F4E79"/>
        </a:solidFill>
      </dgm:spPr>
      <dgm:t>
        <a:bodyPr/>
        <a:lstStyle/>
        <a:p>
          <a:r>
            <a:rPr lang="es-ES" sz="1200">
              <a:latin typeface="Verdana" panose="020B0604030504040204" pitchFamily="34" charset="0"/>
              <a:ea typeface="Verdana" panose="020B0604030504040204" pitchFamily="34" charset="0"/>
            </a:rPr>
            <a:t>EICE</a:t>
          </a:r>
        </a:p>
      </dgm:t>
    </dgm:pt>
    <dgm:pt modelId="{713E756D-D5D8-4603-B0AC-317A11E29205}" type="parTrans" cxnId="{882C6B47-AB32-4BC1-B17B-C7F288532D81}">
      <dgm:prSet/>
      <dgm:spPr/>
      <dgm:t>
        <a:bodyPr/>
        <a:lstStyle/>
        <a:p>
          <a:endParaRPr lang="es-CO"/>
        </a:p>
      </dgm:t>
    </dgm:pt>
    <dgm:pt modelId="{CAE2B977-2237-4756-BD3B-7634E023F598}" type="sibTrans" cxnId="{882C6B47-AB32-4BC1-B17B-C7F288532D81}">
      <dgm:prSet/>
      <dgm:spPr/>
      <dgm:t>
        <a:bodyPr/>
        <a:lstStyle/>
        <a:p>
          <a:endParaRPr lang="es-CO"/>
        </a:p>
      </dgm:t>
    </dgm:pt>
    <dgm:pt modelId="{D272AF80-CB26-4B91-B42D-2A0BB82F5981}">
      <dgm:prSet custT="1"/>
      <dgm:spPr>
        <a:solidFill>
          <a:srgbClr val="1F4E79"/>
        </a:solidFill>
      </dgm:spPr>
      <dgm:t>
        <a:bodyPr/>
        <a:lstStyle/>
        <a:p>
          <a:r>
            <a:rPr lang="es-ES" sz="1200">
              <a:latin typeface="Verdana" panose="020B0604030504040204" pitchFamily="34" charset="0"/>
              <a:ea typeface="Verdana" panose="020B0604030504040204" pitchFamily="34" charset="0"/>
            </a:rPr>
            <a:t>Regional y Local</a:t>
          </a:r>
        </a:p>
      </dgm:t>
    </dgm:pt>
    <dgm:pt modelId="{BFC36408-473E-473F-AA88-C72F68F7FAA8}" type="parTrans" cxnId="{7C3B472D-BC4E-4446-A6CB-A91358C1B26D}">
      <dgm:prSet/>
      <dgm:spPr/>
      <dgm:t>
        <a:bodyPr/>
        <a:lstStyle/>
        <a:p>
          <a:endParaRPr lang="es-CO"/>
        </a:p>
      </dgm:t>
    </dgm:pt>
    <dgm:pt modelId="{B2BC97D7-0E3D-4246-AD12-18A832EDE485}" type="sibTrans" cxnId="{7C3B472D-BC4E-4446-A6CB-A91358C1B26D}">
      <dgm:prSet/>
      <dgm:spPr/>
      <dgm:t>
        <a:bodyPr/>
        <a:lstStyle/>
        <a:p>
          <a:endParaRPr lang="es-CO"/>
        </a:p>
      </dgm:t>
    </dgm:pt>
    <dgm:pt modelId="{A1E92134-96C5-407A-AF24-E7ED08961681}">
      <dgm:prSet custT="1"/>
      <dgm:spPr>
        <a:solidFill>
          <a:srgbClr val="1F4E79"/>
        </a:solidFill>
      </dgm:spPr>
      <dgm:t>
        <a:bodyPr/>
        <a:lstStyle/>
        <a:p>
          <a:r>
            <a:rPr lang="es-ES" sz="1200">
              <a:latin typeface="Verdana" panose="020B0604030504040204" pitchFamily="34" charset="0"/>
              <a:ea typeface="Verdana" panose="020B0604030504040204" pitchFamily="34" charset="0"/>
            </a:rPr>
            <a:t>Seguridad Social</a:t>
          </a:r>
        </a:p>
      </dgm:t>
    </dgm:pt>
    <dgm:pt modelId="{A4B33B86-0143-4E55-AE6B-26082E890C66}" type="parTrans" cxnId="{31274CEF-5CB7-4FA1-84DC-984CC9CFBA3C}">
      <dgm:prSet/>
      <dgm:spPr/>
      <dgm:t>
        <a:bodyPr/>
        <a:lstStyle/>
        <a:p>
          <a:endParaRPr lang="es-CO"/>
        </a:p>
      </dgm:t>
    </dgm:pt>
    <dgm:pt modelId="{50A7E2DB-9BC7-4EFF-B04B-0D032DFA1F71}" type="sibTrans" cxnId="{31274CEF-5CB7-4FA1-84DC-984CC9CFBA3C}">
      <dgm:prSet/>
      <dgm:spPr/>
      <dgm:t>
        <a:bodyPr/>
        <a:lstStyle/>
        <a:p>
          <a:endParaRPr lang="es-CO"/>
        </a:p>
      </dgm:t>
    </dgm:pt>
    <dgm:pt modelId="{11ADD6B2-2998-4497-8302-02659F0AAFB7}">
      <dgm:prSet/>
      <dgm:spPr>
        <a:solidFill>
          <a:srgbClr val="1F4E79"/>
        </a:solidFill>
      </dgm:spPr>
      <dgm:t>
        <a:bodyPr/>
        <a:lstStyle/>
        <a:p>
          <a:endParaRPr lang="es-ES" sz="900">
            <a:latin typeface="Verdana" panose="020B0604030504040204" pitchFamily="34" charset="0"/>
            <a:ea typeface="Verdana" panose="020B0604030504040204" pitchFamily="34" charset="0"/>
          </a:endParaRPr>
        </a:p>
      </dgm:t>
    </dgm:pt>
    <dgm:pt modelId="{5E0D3D0C-9830-48B5-B94D-9B708DDFE80A}" type="parTrans" cxnId="{2911CE9F-81A2-4418-9367-8ABCE5F5972C}">
      <dgm:prSet/>
      <dgm:spPr/>
      <dgm:t>
        <a:bodyPr/>
        <a:lstStyle/>
        <a:p>
          <a:endParaRPr lang="es-CO"/>
        </a:p>
      </dgm:t>
    </dgm:pt>
    <dgm:pt modelId="{77A51769-832A-4726-ABDF-31B4327099A5}" type="sibTrans" cxnId="{2911CE9F-81A2-4418-9367-8ABCE5F5972C}">
      <dgm:prSet/>
      <dgm:spPr/>
      <dgm:t>
        <a:bodyPr/>
        <a:lstStyle/>
        <a:p>
          <a:endParaRPr lang="es-CO"/>
        </a:p>
      </dgm:t>
    </dgm:pt>
    <dgm:pt modelId="{780939DA-4DAC-40A6-80BE-D77426F7E504}">
      <dgm:prSet phldrT="[Texto]" custT="1"/>
      <dgm:spPr>
        <a:solidFill>
          <a:srgbClr val="1F4E79"/>
        </a:solidFill>
      </dgm:spPr>
      <dgm:t>
        <a:bodyPr/>
        <a:lstStyle/>
        <a:p>
          <a:r>
            <a:rPr lang="es-ES" sz="1400" b="1">
              <a:latin typeface="Verdana" panose="020B0604030504040204" pitchFamily="34" charset="0"/>
              <a:ea typeface="Verdana" panose="020B0604030504040204" pitchFamily="34" charset="0"/>
            </a:rPr>
            <a:t>CUASIFISCALES</a:t>
          </a:r>
        </a:p>
      </dgm:t>
    </dgm:pt>
    <dgm:pt modelId="{D9760104-7CFA-43EA-9EDE-C65B5C4E6C81}" type="parTrans" cxnId="{6179EC02-BA69-4EA7-8B38-3F57F0F7ECA9}">
      <dgm:prSet/>
      <dgm:spPr/>
      <dgm:t>
        <a:bodyPr/>
        <a:lstStyle/>
        <a:p>
          <a:endParaRPr lang="es-CO"/>
        </a:p>
      </dgm:t>
    </dgm:pt>
    <dgm:pt modelId="{6BC50F26-EC17-47B7-86A7-AE845014EB59}" type="sibTrans" cxnId="{6179EC02-BA69-4EA7-8B38-3F57F0F7ECA9}">
      <dgm:prSet/>
      <dgm:spPr/>
      <dgm:t>
        <a:bodyPr/>
        <a:lstStyle/>
        <a:p>
          <a:endParaRPr lang="es-CO"/>
        </a:p>
      </dgm:t>
    </dgm:pt>
    <dgm:pt modelId="{766AB5C8-3D7A-4F63-84FD-32319E9698F5}">
      <dgm:prSet custT="1"/>
      <dgm:spPr>
        <a:solidFill>
          <a:srgbClr val="1F4E79"/>
        </a:solidFill>
      </dgm:spPr>
      <dgm:t>
        <a:bodyPr/>
        <a:lstStyle/>
        <a:p>
          <a:r>
            <a:rPr lang="es-ES" sz="1200">
              <a:latin typeface="Verdana" panose="020B0604030504040204" pitchFamily="34" charset="0"/>
              <a:ea typeface="Verdana" panose="020B0604030504040204" pitchFamily="34" charset="0"/>
            </a:rPr>
            <a:t>Banco de la República</a:t>
          </a:r>
        </a:p>
      </dgm:t>
    </dgm:pt>
    <dgm:pt modelId="{29A644A0-8518-4601-9971-0D70B19B36DF}" type="parTrans" cxnId="{177B7F2C-B1C1-4EE7-ABB6-803A6C41786D}">
      <dgm:prSet/>
      <dgm:spPr/>
      <dgm:t>
        <a:bodyPr/>
        <a:lstStyle/>
        <a:p>
          <a:endParaRPr lang="es-CO"/>
        </a:p>
      </dgm:t>
    </dgm:pt>
    <dgm:pt modelId="{4F7EE5D1-10FF-4F14-9A45-1CA718E7C2E7}" type="sibTrans" cxnId="{177B7F2C-B1C1-4EE7-ABB6-803A6C41786D}">
      <dgm:prSet/>
      <dgm:spPr/>
      <dgm:t>
        <a:bodyPr/>
        <a:lstStyle/>
        <a:p>
          <a:endParaRPr lang="es-CO"/>
        </a:p>
      </dgm:t>
    </dgm:pt>
    <dgm:pt modelId="{7F190852-D80F-4E5E-A222-99DD7E513F57}">
      <dgm:prSet custT="1"/>
      <dgm:spPr>
        <a:solidFill>
          <a:srgbClr val="1F4E79"/>
        </a:solidFill>
      </dgm:spPr>
      <dgm:t>
        <a:bodyPr/>
        <a:lstStyle/>
        <a:p>
          <a:r>
            <a:rPr lang="es-ES" sz="1200">
              <a:latin typeface="Verdana" panose="020B0604030504040204" pitchFamily="34" charset="0"/>
              <a:ea typeface="Verdana" panose="020B0604030504040204" pitchFamily="34" charset="0"/>
            </a:rPr>
            <a:t>Fogafin</a:t>
          </a:r>
        </a:p>
      </dgm:t>
    </dgm:pt>
    <dgm:pt modelId="{EDBE0AD7-96A3-4203-A3C9-C6180D2C1832}" type="parTrans" cxnId="{A6AB3327-2D29-42D8-A78B-BCF80E819501}">
      <dgm:prSet/>
      <dgm:spPr/>
      <dgm:t>
        <a:bodyPr/>
        <a:lstStyle/>
        <a:p>
          <a:endParaRPr lang="es-CO"/>
        </a:p>
      </dgm:t>
    </dgm:pt>
    <dgm:pt modelId="{40D55451-633D-48D9-B597-681769D20EE8}" type="sibTrans" cxnId="{A6AB3327-2D29-42D8-A78B-BCF80E819501}">
      <dgm:prSet/>
      <dgm:spPr/>
      <dgm:t>
        <a:bodyPr/>
        <a:lstStyle/>
        <a:p>
          <a:endParaRPr lang="es-CO"/>
        </a:p>
      </dgm:t>
    </dgm:pt>
    <dgm:pt modelId="{B2816E05-B806-4637-AD9E-FE3D22981345}">
      <dgm:prSet phldrT="[Texto]"/>
      <dgm:spPr>
        <a:solidFill>
          <a:srgbClr val="1F4E79"/>
        </a:solidFill>
      </dgm:spPr>
      <dgm:t>
        <a:bodyPr/>
        <a:lstStyle/>
        <a:p>
          <a:r>
            <a:rPr lang="es-ES" b="1">
              <a:latin typeface="Verdana" panose="020B0604030504040204" pitchFamily="34" charset="0"/>
              <a:ea typeface="Verdana" panose="020B0604030504040204" pitchFamily="34" charset="0"/>
            </a:rPr>
            <a:t>SPC</a:t>
          </a:r>
        </a:p>
      </dgm:t>
    </dgm:pt>
    <dgm:pt modelId="{A8A7A1EC-82C6-43D7-9E07-034EDC92C22E}" type="parTrans" cxnId="{91E8601F-B752-4AAD-99DA-2C2D89DE581B}">
      <dgm:prSet/>
      <dgm:spPr/>
      <dgm:t>
        <a:bodyPr/>
        <a:lstStyle/>
        <a:p>
          <a:endParaRPr lang="es-CO"/>
        </a:p>
      </dgm:t>
    </dgm:pt>
    <dgm:pt modelId="{2E204752-68EB-4435-A4CA-E26164B078D0}" type="sibTrans" cxnId="{91E8601F-B752-4AAD-99DA-2C2D89DE581B}">
      <dgm:prSet/>
      <dgm:spPr/>
      <dgm:t>
        <a:bodyPr/>
        <a:lstStyle/>
        <a:p>
          <a:endParaRPr lang="es-CO"/>
        </a:p>
      </dgm:t>
    </dgm:pt>
    <dgm:pt modelId="{6304F576-313E-4095-994D-E4E49BCD94E8}" type="pres">
      <dgm:prSet presAssocID="{5FC59504-9C68-416F-B5C1-E518B1B53788}" presName="CompostProcess" presStyleCnt="0">
        <dgm:presLayoutVars>
          <dgm:dir/>
          <dgm:resizeHandles val="exact"/>
        </dgm:presLayoutVars>
      </dgm:prSet>
      <dgm:spPr/>
    </dgm:pt>
    <dgm:pt modelId="{DCFD4C34-C993-496D-B786-CA7F7DCD629B}" type="pres">
      <dgm:prSet presAssocID="{5FC59504-9C68-416F-B5C1-E518B1B53788}" presName="arrow" presStyleLbl="bgShp" presStyleIdx="0" presStyleCnt="1"/>
      <dgm:spPr>
        <a:solidFill>
          <a:schemeClr val="bg1">
            <a:lumMod val="85000"/>
          </a:schemeClr>
        </a:solidFill>
      </dgm:spPr>
    </dgm:pt>
    <dgm:pt modelId="{A75F68C2-79DA-44BC-878C-5A925F18A507}" type="pres">
      <dgm:prSet presAssocID="{5FC59504-9C68-416F-B5C1-E518B1B53788}" presName="linearProcess" presStyleCnt="0"/>
      <dgm:spPr/>
    </dgm:pt>
    <dgm:pt modelId="{5442E0DB-ED7C-427A-AF1B-32E112B01366}" type="pres">
      <dgm:prSet presAssocID="{6E87355C-4452-4623-9608-808D8623E58B}" presName="textNode" presStyleLbl="node1" presStyleIdx="0" presStyleCnt="3" custScaleX="77528">
        <dgm:presLayoutVars>
          <dgm:bulletEnabled val="1"/>
        </dgm:presLayoutVars>
      </dgm:prSet>
      <dgm:spPr/>
    </dgm:pt>
    <dgm:pt modelId="{66297FFB-2193-4ABB-85EA-384469153A8D}" type="pres">
      <dgm:prSet presAssocID="{6D0BF74B-7732-40A5-A9D8-CE5EE0F1DC2D}" presName="sibTrans" presStyleCnt="0"/>
      <dgm:spPr/>
    </dgm:pt>
    <dgm:pt modelId="{14498D1D-0409-4FC2-8653-CA17F445E022}" type="pres">
      <dgm:prSet presAssocID="{780939DA-4DAC-40A6-80BE-D77426F7E504}" presName="textNode" presStyleLbl="node1" presStyleIdx="1" presStyleCnt="3" custScaleX="82506" custLinFactNeighborX="24491" custLinFactNeighborY="704">
        <dgm:presLayoutVars>
          <dgm:bulletEnabled val="1"/>
        </dgm:presLayoutVars>
      </dgm:prSet>
      <dgm:spPr/>
    </dgm:pt>
    <dgm:pt modelId="{856573D5-88B6-47FC-8DF2-A045BFF43AE3}" type="pres">
      <dgm:prSet presAssocID="{6BC50F26-EC17-47B7-86A7-AE845014EB59}" presName="sibTrans" presStyleCnt="0"/>
      <dgm:spPr/>
    </dgm:pt>
    <dgm:pt modelId="{E48DC85C-5720-48B7-AC09-CF5FA04D263F}" type="pres">
      <dgm:prSet presAssocID="{B2816E05-B806-4637-AD9E-FE3D22981345}" presName="textNode" presStyleLbl="node1" presStyleIdx="2" presStyleCnt="3">
        <dgm:presLayoutVars>
          <dgm:bulletEnabled val="1"/>
        </dgm:presLayoutVars>
      </dgm:prSet>
      <dgm:spPr/>
    </dgm:pt>
  </dgm:ptLst>
  <dgm:cxnLst>
    <dgm:cxn modelId="{6179EC02-BA69-4EA7-8B38-3F57F0F7ECA9}" srcId="{5FC59504-9C68-416F-B5C1-E518B1B53788}" destId="{780939DA-4DAC-40A6-80BE-D77426F7E504}" srcOrd="1" destOrd="0" parTransId="{D9760104-7CFA-43EA-9EDE-C65B5C4E6C81}" sibTransId="{6BC50F26-EC17-47B7-86A7-AE845014EB59}"/>
    <dgm:cxn modelId="{CB905503-BC60-46E4-8F44-DC7DF2E26A72}" srcId="{5FC59504-9C68-416F-B5C1-E518B1B53788}" destId="{6E87355C-4452-4623-9608-808D8623E58B}" srcOrd="0" destOrd="0" parTransId="{07AD3C1D-0B7A-4F16-9353-D4317268C589}" sibTransId="{6D0BF74B-7732-40A5-A9D8-CE5EE0F1DC2D}"/>
    <dgm:cxn modelId="{E8C10015-CAB1-43FA-9957-8B5BFF1930FC}" type="presOf" srcId="{5FC59504-9C68-416F-B5C1-E518B1B53788}" destId="{6304F576-313E-4095-994D-E4E49BCD94E8}" srcOrd="0" destOrd="0" presId="urn:microsoft.com/office/officeart/2005/8/layout/hProcess9"/>
    <dgm:cxn modelId="{27D5CB16-C288-4B22-95C1-B70E278A6126}" type="presOf" srcId="{7F190852-D80F-4E5E-A222-99DD7E513F57}" destId="{14498D1D-0409-4FC2-8653-CA17F445E022}" srcOrd="0" destOrd="2" presId="urn:microsoft.com/office/officeart/2005/8/layout/hProcess9"/>
    <dgm:cxn modelId="{B6561018-E9DE-4BEB-A855-7202DA0C971A}" type="presOf" srcId="{0CE76579-3ACC-46C7-93FE-2BDDFE0D1295}" destId="{5442E0DB-ED7C-427A-AF1B-32E112B01366}" srcOrd="0" destOrd="2" presId="urn:microsoft.com/office/officeart/2005/8/layout/hProcess9"/>
    <dgm:cxn modelId="{91E8601F-B752-4AAD-99DA-2C2D89DE581B}" srcId="{5FC59504-9C68-416F-B5C1-E518B1B53788}" destId="{B2816E05-B806-4637-AD9E-FE3D22981345}" srcOrd="2" destOrd="0" parTransId="{A8A7A1EC-82C6-43D7-9E07-034EDC92C22E}" sibTransId="{2E204752-68EB-4435-A4CA-E26164B078D0}"/>
    <dgm:cxn modelId="{17032227-E7EF-480B-84C4-44B88BDA5586}" type="presOf" srcId="{B2816E05-B806-4637-AD9E-FE3D22981345}" destId="{E48DC85C-5720-48B7-AC09-CF5FA04D263F}" srcOrd="0" destOrd="0" presId="urn:microsoft.com/office/officeart/2005/8/layout/hProcess9"/>
    <dgm:cxn modelId="{A6AB3327-2D29-42D8-A78B-BCF80E819501}" srcId="{780939DA-4DAC-40A6-80BE-D77426F7E504}" destId="{7F190852-D80F-4E5E-A222-99DD7E513F57}" srcOrd="1" destOrd="0" parTransId="{EDBE0AD7-96A3-4203-A3C9-C6180D2C1832}" sibTransId="{40D55451-633D-48D9-B597-681769D20EE8}"/>
    <dgm:cxn modelId="{177B7F2C-B1C1-4EE7-ABB6-803A6C41786D}" srcId="{780939DA-4DAC-40A6-80BE-D77426F7E504}" destId="{766AB5C8-3D7A-4F63-84FD-32319E9698F5}" srcOrd="0" destOrd="0" parTransId="{29A644A0-8518-4601-9971-0D70B19B36DF}" sibTransId="{4F7EE5D1-10FF-4F14-9A45-1CA718E7C2E7}"/>
    <dgm:cxn modelId="{7C3B472D-BC4E-4446-A6CB-A91358C1B26D}" srcId="{6E87355C-4452-4623-9608-808D8623E58B}" destId="{D272AF80-CB26-4B91-B42D-2A0BB82F5981}" srcOrd="3" destOrd="0" parTransId="{BFC36408-473E-473F-AA88-C72F68F7FAA8}" sibTransId="{B2BC97D7-0E3D-4246-AD12-18A832EDE485}"/>
    <dgm:cxn modelId="{9F82CE2E-8C30-4EC4-B525-E96B8CE9632B}" type="presOf" srcId="{D272AF80-CB26-4B91-B42D-2A0BB82F5981}" destId="{5442E0DB-ED7C-427A-AF1B-32E112B01366}" srcOrd="0" destOrd="4" presId="urn:microsoft.com/office/officeart/2005/8/layout/hProcess9"/>
    <dgm:cxn modelId="{0F9D6A5D-2284-4153-A317-7FFF060F7693}" type="presOf" srcId="{6E87355C-4452-4623-9608-808D8623E58B}" destId="{5442E0DB-ED7C-427A-AF1B-32E112B01366}" srcOrd="0" destOrd="0" presId="urn:microsoft.com/office/officeart/2005/8/layout/hProcess9"/>
    <dgm:cxn modelId="{882C6B47-AB32-4BC1-B17B-C7F288532D81}" srcId="{6E87355C-4452-4623-9608-808D8623E58B}" destId="{5934FA44-7766-4814-98A2-2D5A0E72FA21}" srcOrd="2" destOrd="0" parTransId="{713E756D-D5D8-4603-B0AC-317A11E29205}" sibTransId="{CAE2B977-2237-4756-BD3B-7634E023F598}"/>
    <dgm:cxn modelId="{48E2794A-290E-48C6-B804-818B33C310F7}" type="presOf" srcId="{766AB5C8-3D7A-4F63-84FD-32319E9698F5}" destId="{14498D1D-0409-4FC2-8653-CA17F445E022}" srcOrd="0" destOrd="1" presId="urn:microsoft.com/office/officeart/2005/8/layout/hProcess9"/>
    <dgm:cxn modelId="{3FFBAB4B-4A88-44F1-9C11-A3F205063C59}" type="presOf" srcId="{A1E92134-96C5-407A-AF24-E7ED08961681}" destId="{5442E0DB-ED7C-427A-AF1B-32E112B01366}" srcOrd="0" destOrd="5" presId="urn:microsoft.com/office/officeart/2005/8/layout/hProcess9"/>
    <dgm:cxn modelId="{2623D58A-8A72-4AA7-8CA7-FC38C5343ECC}" srcId="{6E87355C-4452-4623-9608-808D8623E58B}" destId="{0CE76579-3ACC-46C7-93FE-2BDDFE0D1295}" srcOrd="1" destOrd="0" parTransId="{8FE7319B-F10C-422E-BA85-B40AEE7F97A2}" sibTransId="{2FA3CFE9-EDAE-4B28-A94D-BFCA4A97A26B}"/>
    <dgm:cxn modelId="{48205095-29C1-4865-809E-F6F78CEB6DAB}" type="presOf" srcId="{5934FA44-7766-4814-98A2-2D5A0E72FA21}" destId="{5442E0DB-ED7C-427A-AF1B-32E112B01366}" srcOrd="0" destOrd="3" presId="urn:microsoft.com/office/officeart/2005/8/layout/hProcess9"/>
    <dgm:cxn modelId="{2911CE9F-81A2-4418-9367-8ABCE5F5972C}" srcId="{6E87355C-4452-4623-9608-808D8623E58B}" destId="{11ADD6B2-2998-4497-8302-02659F0AAFB7}" srcOrd="5" destOrd="0" parTransId="{5E0D3D0C-9830-48B5-B94D-9B708DDFE80A}" sibTransId="{77A51769-832A-4726-ABDF-31B4327099A5}"/>
    <dgm:cxn modelId="{953F18A9-5171-461E-9C4B-28462DA937F0}" srcId="{6E87355C-4452-4623-9608-808D8623E58B}" destId="{2A571C5D-2A56-4946-8751-161446A6B61F}" srcOrd="0" destOrd="0" parTransId="{292890A2-1E49-4F33-87DB-AFC173092D2C}" sibTransId="{E0A2B059-E8AB-443C-860B-DA86460A8A17}"/>
    <dgm:cxn modelId="{131226EB-7673-42D7-9F51-49B8268B073F}" type="presOf" srcId="{11ADD6B2-2998-4497-8302-02659F0AAFB7}" destId="{5442E0DB-ED7C-427A-AF1B-32E112B01366}" srcOrd="0" destOrd="6" presId="urn:microsoft.com/office/officeart/2005/8/layout/hProcess9"/>
    <dgm:cxn modelId="{31274CEF-5CB7-4FA1-84DC-984CC9CFBA3C}" srcId="{6E87355C-4452-4623-9608-808D8623E58B}" destId="{A1E92134-96C5-407A-AF24-E7ED08961681}" srcOrd="4" destOrd="0" parTransId="{A4B33B86-0143-4E55-AE6B-26082E890C66}" sibTransId="{50A7E2DB-9BC7-4EFF-B04B-0D032DFA1F71}"/>
    <dgm:cxn modelId="{BDCA59FB-DB01-4DD7-9739-08AA9CA81BAF}" type="presOf" srcId="{780939DA-4DAC-40A6-80BE-D77426F7E504}" destId="{14498D1D-0409-4FC2-8653-CA17F445E022}" srcOrd="0" destOrd="0" presId="urn:microsoft.com/office/officeart/2005/8/layout/hProcess9"/>
    <dgm:cxn modelId="{4508EFFF-0532-43C0-B7DA-37701B43EEC8}" type="presOf" srcId="{2A571C5D-2A56-4946-8751-161446A6B61F}" destId="{5442E0DB-ED7C-427A-AF1B-32E112B01366}" srcOrd="0" destOrd="1" presId="urn:microsoft.com/office/officeart/2005/8/layout/hProcess9"/>
    <dgm:cxn modelId="{EFB588A3-C9E1-4773-A51F-DEFB338214F3}" type="presParOf" srcId="{6304F576-313E-4095-994D-E4E49BCD94E8}" destId="{DCFD4C34-C993-496D-B786-CA7F7DCD629B}" srcOrd="0" destOrd="0" presId="urn:microsoft.com/office/officeart/2005/8/layout/hProcess9"/>
    <dgm:cxn modelId="{EC377CA4-1EC2-4804-92D6-1061C923D154}" type="presParOf" srcId="{6304F576-313E-4095-994D-E4E49BCD94E8}" destId="{A75F68C2-79DA-44BC-878C-5A925F18A507}" srcOrd="1" destOrd="0" presId="urn:microsoft.com/office/officeart/2005/8/layout/hProcess9"/>
    <dgm:cxn modelId="{3761F601-6FBE-4D56-8944-31B2944412B8}" type="presParOf" srcId="{A75F68C2-79DA-44BC-878C-5A925F18A507}" destId="{5442E0DB-ED7C-427A-AF1B-32E112B01366}" srcOrd="0" destOrd="0" presId="urn:microsoft.com/office/officeart/2005/8/layout/hProcess9"/>
    <dgm:cxn modelId="{5B056BCC-5FD1-4FE1-9DDF-3344C9885FB5}" type="presParOf" srcId="{A75F68C2-79DA-44BC-878C-5A925F18A507}" destId="{66297FFB-2193-4ABB-85EA-384469153A8D}" srcOrd="1" destOrd="0" presId="urn:microsoft.com/office/officeart/2005/8/layout/hProcess9"/>
    <dgm:cxn modelId="{18D06ACA-1F95-40BD-95F9-4940B9266992}" type="presParOf" srcId="{A75F68C2-79DA-44BC-878C-5A925F18A507}" destId="{14498D1D-0409-4FC2-8653-CA17F445E022}" srcOrd="2" destOrd="0" presId="urn:microsoft.com/office/officeart/2005/8/layout/hProcess9"/>
    <dgm:cxn modelId="{2F4F7C87-1376-41A4-8D3C-A962DEDA9DAD}" type="presParOf" srcId="{A75F68C2-79DA-44BC-878C-5A925F18A507}" destId="{856573D5-88B6-47FC-8DF2-A045BFF43AE3}" srcOrd="3" destOrd="0" presId="urn:microsoft.com/office/officeart/2005/8/layout/hProcess9"/>
    <dgm:cxn modelId="{A339FCEE-E4FB-461C-BC20-14A221F7C42D}" type="presParOf" srcId="{A75F68C2-79DA-44BC-878C-5A925F18A507}" destId="{E48DC85C-5720-48B7-AC09-CF5FA04D263F}" srcOrd="4" destOrd="0" presId="urn:microsoft.com/office/officeart/2005/8/layout/hProcess9"/>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CFD4C34-C993-496D-B786-CA7F7DCD629B}">
      <dsp:nvSpPr>
        <dsp:cNvPr id="0" name=""/>
        <dsp:cNvSpPr/>
      </dsp:nvSpPr>
      <dsp:spPr>
        <a:xfrm>
          <a:off x="490775" y="0"/>
          <a:ext cx="5562123" cy="3467101"/>
        </a:xfrm>
        <a:prstGeom prst="rightArrow">
          <a:avLst/>
        </a:prstGeom>
        <a:solidFill>
          <a:schemeClr val="bg1">
            <a:lumMod val="85000"/>
          </a:schemeClr>
        </a:solidFill>
        <a:ln>
          <a:noFill/>
        </a:ln>
        <a:effectLst/>
      </dsp:spPr>
      <dsp:style>
        <a:lnRef idx="0">
          <a:scrgbClr r="0" g="0" b="0"/>
        </a:lnRef>
        <a:fillRef idx="1">
          <a:scrgbClr r="0" g="0" b="0"/>
        </a:fillRef>
        <a:effectRef idx="0">
          <a:scrgbClr r="0" g="0" b="0"/>
        </a:effectRef>
        <a:fontRef idx="minor"/>
      </dsp:style>
    </dsp:sp>
    <dsp:sp modelId="{5442E0DB-ED7C-427A-AF1B-32E112B01366}">
      <dsp:nvSpPr>
        <dsp:cNvPr id="0" name=""/>
        <dsp:cNvSpPr/>
      </dsp:nvSpPr>
      <dsp:spPr>
        <a:xfrm>
          <a:off x="56556" y="1040130"/>
          <a:ext cx="1740437" cy="1386840"/>
        </a:xfrm>
        <a:prstGeom prst="roundRect">
          <a:avLst/>
        </a:prstGeom>
        <a:solidFill>
          <a:srgbClr val="1F4E79"/>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t" anchorCtr="0">
          <a:noAutofit/>
        </a:bodyPr>
        <a:lstStyle/>
        <a:p>
          <a:pPr marL="0" lvl="0" indent="0" algn="l" defTabSz="622300">
            <a:lnSpc>
              <a:spcPct val="90000"/>
            </a:lnSpc>
            <a:spcBef>
              <a:spcPct val="0"/>
            </a:spcBef>
            <a:spcAft>
              <a:spcPct val="35000"/>
            </a:spcAft>
            <a:buNone/>
          </a:pPr>
          <a:r>
            <a:rPr lang="es-ES" sz="1400" b="1" kern="1200">
              <a:latin typeface="Verdana" panose="020B0604030504040204" pitchFamily="34" charset="0"/>
              <a:ea typeface="Verdana" panose="020B0604030504040204" pitchFamily="34" charset="0"/>
            </a:rPr>
            <a:t>SPNF*</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GNC</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Descentralizados</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EICE</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Regional y Local</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Seguridad Social</a:t>
          </a:r>
        </a:p>
        <a:p>
          <a:pPr marL="57150" lvl="1" indent="-57150" algn="l" defTabSz="400050">
            <a:lnSpc>
              <a:spcPct val="90000"/>
            </a:lnSpc>
            <a:spcBef>
              <a:spcPct val="0"/>
            </a:spcBef>
            <a:spcAft>
              <a:spcPct val="15000"/>
            </a:spcAft>
            <a:buChar char="•"/>
          </a:pPr>
          <a:endParaRPr lang="es-ES" sz="900" kern="1200">
            <a:latin typeface="Verdana" panose="020B0604030504040204" pitchFamily="34" charset="0"/>
            <a:ea typeface="Verdana" panose="020B0604030504040204" pitchFamily="34" charset="0"/>
          </a:endParaRPr>
        </a:p>
      </dsp:txBody>
      <dsp:txXfrm>
        <a:off x="124256" y="1107830"/>
        <a:ext cx="1605037" cy="1251440"/>
      </dsp:txXfrm>
    </dsp:sp>
    <dsp:sp modelId="{14498D1D-0409-4FC2-8653-CA17F445E022}">
      <dsp:nvSpPr>
        <dsp:cNvPr id="0" name=""/>
        <dsp:cNvSpPr/>
      </dsp:nvSpPr>
      <dsp:spPr>
        <a:xfrm>
          <a:off x="2166122" y="1049893"/>
          <a:ext cx="1852189" cy="1386840"/>
        </a:xfrm>
        <a:prstGeom prst="roundRect">
          <a:avLst/>
        </a:prstGeom>
        <a:solidFill>
          <a:srgbClr val="1F4E79"/>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t" anchorCtr="0">
          <a:noAutofit/>
        </a:bodyPr>
        <a:lstStyle/>
        <a:p>
          <a:pPr marL="0" lvl="0" indent="0" algn="l" defTabSz="622300">
            <a:lnSpc>
              <a:spcPct val="90000"/>
            </a:lnSpc>
            <a:spcBef>
              <a:spcPct val="0"/>
            </a:spcBef>
            <a:spcAft>
              <a:spcPct val="35000"/>
            </a:spcAft>
            <a:buNone/>
          </a:pPr>
          <a:r>
            <a:rPr lang="es-ES" sz="1400" b="1" kern="1200">
              <a:latin typeface="Verdana" panose="020B0604030504040204" pitchFamily="34" charset="0"/>
              <a:ea typeface="Verdana" panose="020B0604030504040204" pitchFamily="34" charset="0"/>
            </a:rPr>
            <a:t>CUASIFISCALES</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Banco de la República</a:t>
          </a:r>
        </a:p>
        <a:p>
          <a:pPr marL="114300" lvl="1" indent="-114300" algn="l" defTabSz="533400">
            <a:lnSpc>
              <a:spcPct val="90000"/>
            </a:lnSpc>
            <a:spcBef>
              <a:spcPct val="0"/>
            </a:spcBef>
            <a:spcAft>
              <a:spcPct val="15000"/>
            </a:spcAft>
            <a:buChar char="•"/>
          </a:pPr>
          <a:r>
            <a:rPr lang="es-ES" sz="1200" kern="1200">
              <a:latin typeface="Verdana" panose="020B0604030504040204" pitchFamily="34" charset="0"/>
              <a:ea typeface="Verdana" panose="020B0604030504040204" pitchFamily="34" charset="0"/>
            </a:rPr>
            <a:t>Fogafin</a:t>
          </a:r>
        </a:p>
      </dsp:txBody>
      <dsp:txXfrm>
        <a:off x="2233822" y="1117593"/>
        <a:ext cx="1716789" cy="1251440"/>
      </dsp:txXfrm>
    </dsp:sp>
    <dsp:sp modelId="{E48DC85C-5720-48B7-AC09-CF5FA04D263F}">
      <dsp:nvSpPr>
        <dsp:cNvPr id="0" name=""/>
        <dsp:cNvSpPr/>
      </dsp:nvSpPr>
      <dsp:spPr>
        <a:xfrm>
          <a:off x="4242203" y="1040130"/>
          <a:ext cx="2244915" cy="1386840"/>
        </a:xfrm>
        <a:prstGeom prst="roundRect">
          <a:avLst/>
        </a:prstGeom>
        <a:solidFill>
          <a:srgbClr val="1F4E79"/>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20980" tIns="220980" rIns="220980" bIns="220980" numCol="1" spcCol="1270" anchor="ctr" anchorCtr="0">
          <a:noAutofit/>
        </a:bodyPr>
        <a:lstStyle/>
        <a:p>
          <a:pPr marL="0" lvl="0" indent="0" algn="ctr" defTabSz="2578100">
            <a:lnSpc>
              <a:spcPct val="90000"/>
            </a:lnSpc>
            <a:spcBef>
              <a:spcPct val="0"/>
            </a:spcBef>
            <a:spcAft>
              <a:spcPct val="35000"/>
            </a:spcAft>
            <a:buNone/>
          </a:pPr>
          <a:r>
            <a:rPr lang="es-ES" sz="5800" b="1" kern="1200">
              <a:latin typeface="Verdana" panose="020B0604030504040204" pitchFamily="34" charset="0"/>
              <a:ea typeface="Verdana" panose="020B0604030504040204" pitchFamily="34" charset="0"/>
            </a:rPr>
            <a:t>SPC</a:t>
          </a:r>
        </a:p>
      </dsp:txBody>
      <dsp:txXfrm>
        <a:off x="4309903" y="1107830"/>
        <a:ext cx="2109515" cy="1251440"/>
      </dsp:txXfrm>
    </dsp:sp>
  </dsp:spTree>
</dsp:drawing>
</file>

<file path=xl/diagrams/layout1.xml><?xml version="1.0" encoding="utf-8"?>
<dgm:layoutDef xmlns:dgm="http://schemas.openxmlformats.org/drawingml/2006/diagram" xmlns:a="http://schemas.openxmlformats.org/drawingml/2006/main" uniqueId="urn:microsoft.com/office/officeart/2005/8/layout/hProcess9">
  <dgm:title val=""/>
  <dgm:desc val=""/>
  <dgm:catLst>
    <dgm:cat type="process" pri="5000"/>
    <dgm:cat type="convert" pri="13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tProcess">
    <dgm:varLst>
      <dgm:dir/>
      <dgm:resizeHandles val="exact"/>
    </dgm:varLst>
    <dgm:alg type="composite">
      <dgm:param type="horzAlign" val="ctr"/>
      <dgm:param type="vertAlign" val="mid"/>
    </dgm:alg>
    <dgm:shape xmlns:r="http://schemas.openxmlformats.org/officeDocument/2006/relationships" r:blip="">
      <dgm:adjLst/>
    </dgm:shape>
    <dgm:presOf/>
    <dgm:constrLst>
      <dgm:constr type="w" for="ch" forName="arrow" refType="w" fact="0.85"/>
      <dgm:constr type="h" for="ch" forName="arrow" refType="h"/>
      <dgm:constr type="ctrX" for="ch" forName="arrow" refType="w" fact="0.5"/>
      <dgm:constr type="ctrY" for="ch" forName="arrow" refType="h" fact="0.5"/>
      <dgm:constr type="w" for="ch" forName="linearProcess" refType="w"/>
      <dgm:constr type="h" for="ch" forName="linearProcess" refType="h" fact="0.4"/>
      <dgm:constr type="ctrX" for="ch" forName="linearProcess" refType="w" fact="0.5"/>
      <dgm:constr type="ctrY" for="ch" forName="linearProcess" refType="h" fact="0.5"/>
    </dgm:constrLst>
    <dgm:ruleLst/>
    <dgm:layoutNode name="arrow" styleLbl="bgShp">
      <dgm:alg type="sp"/>
      <dgm:choose name="Name0">
        <dgm:if name="Name1" func="var" arg="dir" op="equ" val="norm">
          <dgm:shape xmlns:r="http://schemas.openxmlformats.org/officeDocument/2006/relationships" type="rightArrow" r:blip="">
            <dgm:adjLst/>
          </dgm:shape>
        </dgm:if>
        <dgm:else name="Name2">
          <dgm:shape xmlns:r="http://schemas.openxmlformats.org/officeDocument/2006/relationships" type="leftArrow" r:blip="">
            <dgm:adjLst/>
          </dgm:shape>
        </dgm:else>
      </dgm:choose>
      <dgm:presOf/>
      <dgm:constrLst/>
      <dgm:ruleLst/>
    </dgm:layoutNode>
    <dgm:layoutNode name="linearProcess">
      <dgm:choose name="Name3">
        <dgm:if name="Name4" func="var" arg="dir" op="equ" val="norm">
          <dgm:alg type="lin"/>
        </dgm:if>
        <dgm:else name="Name5">
          <dgm:alg type="lin">
            <dgm:param type="linDir" val="fromR"/>
          </dgm:alg>
        </dgm:else>
      </dgm:choose>
      <dgm:shape xmlns:r="http://schemas.openxmlformats.org/officeDocument/2006/relationships" r:blip="">
        <dgm:adjLst/>
      </dgm:shape>
      <dgm:presOf/>
      <dgm:constrLst>
        <dgm:constr type="userA" for="ch" ptType="node" refType="w"/>
        <dgm:constr type="h" for="ch" ptType="node" refType="h"/>
        <dgm:constr type="w" for="ch" ptType="node" op="equ"/>
        <dgm:constr type="w" for="ch" forName="sibTrans" refType="w" fact="0.05"/>
        <dgm:constr type="primFontSz" for="ch" ptType="node" op="equ" val="65"/>
      </dgm:constrLst>
      <dgm:ruleLst/>
      <dgm:forEach name="Name6" axis="ch" ptType="node">
        <dgm:layoutNode name="textNode" styleLbl="node1">
          <dgm:varLst>
            <dgm:bulletEnabled val="1"/>
          </dgm:varLst>
          <dgm:alg type="tx"/>
          <dgm:shape xmlns:r="http://schemas.openxmlformats.org/officeDocument/2006/relationships" type="roundRect" r:blip="">
            <dgm:adjLst/>
          </dgm:shape>
          <dgm:presOf axis="desOrSelf" ptType="node"/>
          <dgm:constrLst>
            <dgm:constr type="userA"/>
            <dgm:constr type="w" refType="userA" fact="0.3"/>
            <dgm:constr type="tMarg" refType="primFontSz" fact="0.3"/>
            <dgm:constr type="bMarg" refType="primFontSz" fact="0.3"/>
            <dgm:constr type="lMarg" refType="primFontSz" fact="0.3"/>
            <dgm:constr type="rMarg" refType="primFontSz" fact="0.3"/>
          </dgm:constrLst>
          <dgm:ruleLst>
            <dgm:rule type="w" val="NaN" fact="1" max="NaN"/>
            <dgm:rule type="primFontSz" val="5" fact="NaN" max="NaN"/>
          </dgm:ruleLst>
        </dgm:layoutNode>
        <dgm:forEach name="Name7" axis="followSib" ptType="sibTrans" cnt="1">
          <dgm:layoutNode name="sibTrans">
            <dgm:alg type="sp"/>
            <dgm:shape xmlns:r="http://schemas.openxmlformats.org/officeDocument/2006/relationships" r:blip="">
              <dgm:adjLst/>
            </dgm:shape>
            <dgm:presOf/>
            <dgm:constrLst/>
            <dgm:ruleLst/>
          </dgm:layoutNode>
        </dgm:forEach>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hyperlink" Target="#'Listado cap&#237;tulo 3'!A1"/><Relationship Id="rId2" Type="http://schemas.openxmlformats.org/officeDocument/2006/relationships/hyperlink" Target="#'Listado cap&#237;tulo 1'!A1"/><Relationship Id="rId1" Type="http://schemas.openxmlformats.org/officeDocument/2006/relationships/image" Target="../media/image1.jpg"/><Relationship Id="rId6" Type="http://schemas.openxmlformats.org/officeDocument/2006/relationships/hyperlink" Target="#'Listado cap&#237;tulo 2'!A1"/><Relationship Id="rId5" Type="http://schemas.openxmlformats.org/officeDocument/2006/relationships/hyperlink" Target="#'Listado cap&#237;tulo 5'!A1"/><Relationship Id="rId4" Type="http://schemas.openxmlformats.org/officeDocument/2006/relationships/hyperlink" Target="#'Listado cap&#237;tulo 4'!A1"/></Relationships>
</file>

<file path=xl/drawings/_rels/drawing10.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0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1.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0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1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1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2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28.xml.rels><?xml version="1.0" encoding="UTF-8" standalone="yes"?>
<Relationships xmlns="http://schemas.openxmlformats.org/package/2006/relationships"><Relationship Id="rId3" Type="http://schemas.openxmlformats.org/officeDocument/2006/relationships/hyperlink" Target="#'Listado cap&#237;tulo 4'!A1"/><Relationship Id="rId2" Type="http://schemas.openxmlformats.org/officeDocument/2006/relationships/hyperlink" Target="#'Listado cap&#237;tulo 3'!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3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3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4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4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5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5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6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6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7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2.xml.rels><?xml version="1.0" encoding="UTF-8" standalone="yes"?>
<Relationships xmlns="http://schemas.openxmlformats.org/package/2006/relationships"><Relationship Id="rId3" Type="http://schemas.openxmlformats.org/officeDocument/2006/relationships/hyperlink" Target="#'Listado cap&#237;tulo 4'!A1"/><Relationship Id="rId2" Type="http://schemas.openxmlformats.org/officeDocument/2006/relationships/hyperlink" Target="#'Listado cap&#237;tulo 3'!A1"/><Relationship Id="rId1" Type="http://schemas.openxmlformats.org/officeDocument/2006/relationships/image" Target="../media/image31.png"/></Relationships>
</file>

<file path=xl/drawings/_rels/drawing173.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4.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5.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6.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7.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8.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79.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8.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80.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81.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82.xml.rels><?xml version="1.0" encoding="UTF-8" standalone="yes"?>
<Relationships xmlns="http://schemas.openxmlformats.org/package/2006/relationships"><Relationship Id="rId2" Type="http://schemas.openxmlformats.org/officeDocument/2006/relationships/hyperlink" Target="#'Listado cap&#237;tulo 4'!A1"/><Relationship Id="rId1" Type="http://schemas.openxmlformats.org/officeDocument/2006/relationships/hyperlink" Target="#'Listado cap&#237;tulo 3'!A1"/></Relationships>
</file>

<file path=xl/drawings/_rels/drawing183.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Listado cap&#237;tulo 4'!A1"/></Relationships>
</file>

<file path=xl/drawings/_rels/drawing185.xml.rels><?xml version="1.0" encoding="UTF-8" standalone="yes"?>
<Relationships xmlns="http://schemas.openxmlformats.org/package/2006/relationships"><Relationship Id="rId1" Type="http://schemas.openxmlformats.org/officeDocument/2006/relationships/hyperlink" Target="#'Listado cap&#237;tulo 5'!A1"/></Relationships>
</file>

<file path=xl/drawings/_rels/drawing186.xml.rels><?xml version="1.0" encoding="UTF-8" standalone="yes"?>
<Relationships xmlns="http://schemas.openxmlformats.org/package/2006/relationships"><Relationship Id="rId2" Type="http://schemas.openxmlformats.org/officeDocument/2006/relationships/hyperlink" Target="#'Listado cap&#237;tulo 5'!A1"/><Relationship Id="rId1" Type="http://schemas.openxmlformats.org/officeDocument/2006/relationships/chart" Target="../charts/chart12.xml"/></Relationships>
</file>

<file path=xl/drawings/_rels/drawing188.xml.rels><?xml version="1.0" encoding="UTF-8" standalone="yes"?>
<Relationships xmlns="http://schemas.openxmlformats.org/package/2006/relationships"><Relationship Id="rId3" Type="http://schemas.openxmlformats.org/officeDocument/2006/relationships/hyperlink" Target="#'Listado cap&#237;tulo 5'!A1"/><Relationship Id="rId2" Type="http://schemas.openxmlformats.org/officeDocument/2006/relationships/hyperlink" Target="#'Listado cap&#237;tulo 4'!A1"/><Relationship Id="rId1" Type="http://schemas.openxmlformats.org/officeDocument/2006/relationships/chart" Target="../charts/chart13.xml"/></Relationships>
</file>

<file path=xl/drawings/_rels/drawing189.xml.rels><?xml version="1.0" encoding="UTF-8" standalone="yes"?>
<Relationships xmlns="http://schemas.openxmlformats.org/package/2006/relationships"><Relationship Id="rId2" Type="http://schemas.openxmlformats.org/officeDocument/2006/relationships/hyperlink" Target="#'Listado cap&#237;tulo 5'!A1"/><Relationship Id="rId1" Type="http://schemas.openxmlformats.org/officeDocument/2006/relationships/hyperlink" Target="#'Listado cap&#237;tulo 4'!A1"/></Relationships>
</file>

<file path=xl/drawings/_rels/drawing19.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190.xml.rels><?xml version="1.0" encoding="UTF-8" standalone="yes"?>
<Relationships xmlns="http://schemas.openxmlformats.org/package/2006/relationships"><Relationship Id="rId2" Type="http://schemas.openxmlformats.org/officeDocument/2006/relationships/hyperlink" Target="#'Listado cap&#237;tulo 5'!A1"/><Relationship Id="rId1" Type="http://schemas.openxmlformats.org/officeDocument/2006/relationships/hyperlink" Target="#'Listado cap&#237;tulo 4'!A1"/></Relationships>
</file>

<file path=xl/drawings/_rels/drawing191.xml.rels><?xml version="1.0" encoding="UTF-8" standalone="yes"?>
<Relationships xmlns="http://schemas.openxmlformats.org/package/2006/relationships"><Relationship Id="rId2" Type="http://schemas.openxmlformats.org/officeDocument/2006/relationships/hyperlink" Target="#'Listado cap&#237;tulo 5'!A1"/><Relationship Id="rId1" Type="http://schemas.openxmlformats.org/officeDocument/2006/relationships/hyperlink" Target="#'Listado cap&#237;tulo 4'!A1"/></Relationships>
</file>

<file path=xl/drawings/_rels/drawing192.xml.rels><?xml version="1.0" encoding="UTF-8" standalone="yes"?>
<Relationships xmlns="http://schemas.openxmlformats.org/package/2006/relationships"><Relationship Id="rId2" Type="http://schemas.openxmlformats.org/officeDocument/2006/relationships/hyperlink" Target="#'Listado cap&#237;tulo 5'!A1"/><Relationship Id="rId1" Type="http://schemas.openxmlformats.org/officeDocument/2006/relationships/hyperlink" Target="#'Listado cap&#237;tulo 4'!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21.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22.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23.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Listado cap&#237;tulo 1'!A1"/></Relationships>
</file>

<file path=xl/drawings/_rels/drawing2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Listado cap&#237;tulo 1'!A1"/></Relationships>
</file>

<file path=xl/drawings/_rels/drawing2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cap&#237;tulo 1'!A1"/></Relationships>
</file>

<file path=xl/drawings/_rels/drawing2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Listado cap&#237;tulo 1'!A1"/></Relationships>
</file>

<file path=xl/drawings/_rels/drawing2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Listado cap&#237;tulo 1'!A1"/></Relationships>
</file>

<file path=xl/drawings/_rels/drawing2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Listado cap&#237;tulo 1'!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31.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3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Listado cap&#237;tulo 2'!A1"/></Relationships>
</file>

<file path=xl/drawings/_rels/drawing33.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3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Listado cap&#237;tulo 2'!A1"/></Relationships>
</file>

<file path=xl/drawings/_rels/drawing35.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3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Listado cap&#237;tulo 2'!A1"/></Relationships>
</file>

<file path=xl/drawings/_rels/drawing37.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38.xml.rels><?xml version="1.0" encoding="UTF-8" standalone="yes"?>
<Relationships xmlns="http://schemas.openxmlformats.org/package/2006/relationships"><Relationship Id="rId2" Type="http://schemas.openxmlformats.org/officeDocument/2006/relationships/hyperlink" Target="#'Listado cap&#237;tulo 2'!A1"/><Relationship Id="rId1" Type="http://schemas.openxmlformats.org/officeDocument/2006/relationships/chart" Target="../charts/chart4.xml"/></Relationships>
</file>

<file path=xl/drawings/_rels/drawing39.xml.rels><?xml version="1.0" encoding="UTF-8" standalone="yes"?>
<Relationships xmlns="http://schemas.openxmlformats.org/package/2006/relationships"><Relationship Id="rId2" Type="http://schemas.openxmlformats.org/officeDocument/2006/relationships/hyperlink" Target="#'Listado cap&#237;tulo 2'!A1"/><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41.xml.rels><?xml version="1.0" encoding="UTF-8" standalone="yes"?>
<Relationships xmlns="http://schemas.openxmlformats.org/package/2006/relationships"><Relationship Id="rId2" Type="http://schemas.openxmlformats.org/officeDocument/2006/relationships/hyperlink" Target="#'Listado cap&#237;tulo 2'!A1"/><Relationship Id="rId1" Type="http://schemas.openxmlformats.org/officeDocument/2006/relationships/chart" Target="../charts/chart6.xml"/></Relationships>
</file>

<file path=xl/drawings/_rels/drawing42.xml.rels><?xml version="1.0" encoding="UTF-8" standalone="yes"?>
<Relationships xmlns="http://schemas.openxmlformats.org/package/2006/relationships"><Relationship Id="rId2" Type="http://schemas.openxmlformats.org/officeDocument/2006/relationships/hyperlink" Target="#'Listado cap&#237;tulo 2'!A1"/><Relationship Id="rId1" Type="http://schemas.openxmlformats.org/officeDocument/2006/relationships/chart" Target="../charts/chart7.xml"/></Relationships>
</file>

<file path=xl/drawings/_rels/drawing43.xml.rels><?xml version="1.0" encoding="UTF-8" standalone="yes"?>
<Relationships xmlns="http://schemas.openxmlformats.org/package/2006/relationships"><Relationship Id="rId2" Type="http://schemas.openxmlformats.org/officeDocument/2006/relationships/hyperlink" Target="#'Listado cap&#237;tulo 2'!A1"/><Relationship Id="rId1" Type="http://schemas.openxmlformats.org/officeDocument/2006/relationships/chart" Target="../charts/chart8.xml"/></Relationships>
</file>

<file path=xl/drawings/_rels/drawing44.xml.rels><?xml version="1.0" encoding="UTF-8" standalone="yes"?>
<Relationships xmlns="http://schemas.openxmlformats.org/package/2006/relationships"><Relationship Id="rId2" Type="http://schemas.openxmlformats.org/officeDocument/2006/relationships/hyperlink" Target="#'Listado cap&#237;tulo 2'!A1"/><Relationship Id="rId1" Type="http://schemas.openxmlformats.org/officeDocument/2006/relationships/chart" Target="../charts/chart9.xml"/></Relationships>
</file>

<file path=xl/drawings/_rels/drawing45.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Listado cap&#237;tulo 2'!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46.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47.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48.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49.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51.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52.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53.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54.xml.rels><?xml version="1.0" encoding="UTF-8" standalone="yes"?>
<Relationships xmlns="http://schemas.openxmlformats.org/package/2006/relationships"><Relationship Id="rId1" Type="http://schemas.openxmlformats.org/officeDocument/2006/relationships/hyperlink" Target="#'Listado cap&#237;tulo 2'!A1"/></Relationships>
</file>

<file path=xl/drawings/_rels/drawing55.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56.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57.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5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Listado cap&#237;tulo 3'!A1"/></Relationships>
</file>

<file path=xl/drawings/_rels/drawing5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Listado cap&#237;tulo 3'!A1"/></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6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Listado cap&#237;tulo 3'!A1"/></Relationships>
</file>

<file path=xl/drawings/_rels/drawing6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hyperlink" Target="#'Listado cap&#237;tulo 3'!A1"/></Relationships>
</file>

<file path=xl/drawings/_rels/drawing63.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64.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14.png"/></Relationships>
</file>

<file path=xl/drawings/_rels/drawing65.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66.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67.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68.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15.png"/></Relationships>
</file>

<file path=xl/drawings/_rels/drawing69.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7.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70.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16.png"/></Relationships>
</file>

<file path=xl/drawings/_rels/drawing71.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7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hyperlink" Target="#'Listado cap&#237;tulo 3'!A1"/></Relationships>
</file>

<file path=xl/drawings/_rels/drawing73.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74.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75.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Listado cap&#237;tulo 3'!A1"/></Relationships>
</file>

<file path=xl/drawings/_rels/drawing76.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7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hyperlink" Target="#'Listado cap&#237;tulo 3'!A1"/></Relationships>
</file>

<file path=xl/drawings/_rels/drawing7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Listado cap&#237;tulo 3'!A1"/></Relationships>
</file>

<file path=xl/drawings/_rels/drawing79.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8.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80.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81.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8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Listado cap&#237;tulo 3'!A1"/></Relationships>
</file>

<file path=xl/drawings/_rels/drawing83.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Listado cap&#237;tulo 3'!A1"/></Relationships>
</file>

<file path=xl/drawings/_rels/drawing84.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85.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Listado cap&#237;tulo 3'!A1"/></Relationships>
</file>

<file path=xl/drawings/_rels/drawing8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Listado cap&#237;tulo 3'!A1"/></Relationships>
</file>

<file path=xl/drawings/_rels/drawing87.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88.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24.png"/></Relationships>
</file>

<file path=xl/drawings/_rels/drawing89.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9.xml.rels><?xml version="1.0" encoding="UTF-8" standalone="yes"?>
<Relationships xmlns="http://schemas.openxmlformats.org/package/2006/relationships"><Relationship Id="rId1" Type="http://schemas.openxmlformats.org/officeDocument/2006/relationships/hyperlink" Target="#'Listado cap&#237;tulo 1'!A1"/></Relationships>
</file>

<file path=xl/drawings/_rels/drawing90.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91.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92.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93.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25.png"/></Relationships>
</file>

<file path=xl/drawings/_rels/drawing94.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26.png"/></Relationships>
</file>

<file path=xl/drawings/_rels/drawing95.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27.png"/></Relationships>
</file>

<file path=xl/drawings/_rels/drawing96.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97.xml.rels><?xml version="1.0" encoding="UTF-8" standalone="yes"?>
<Relationships xmlns="http://schemas.openxmlformats.org/package/2006/relationships"><Relationship Id="rId1" Type="http://schemas.openxmlformats.org/officeDocument/2006/relationships/hyperlink" Target="#'Listado cap&#237;tulo 3'!A1"/></Relationships>
</file>

<file path=xl/drawings/_rels/drawing98.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28.png"/></Relationships>
</file>

<file path=xl/drawings/_rels/drawing99.xml.rels><?xml version="1.0" encoding="UTF-8" standalone="yes"?>
<Relationships xmlns="http://schemas.openxmlformats.org/package/2006/relationships"><Relationship Id="rId2" Type="http://schemas.openxmlformats.org/officeDocument/2006/relationships/hyperlink" Target="#'Listado cap&#237;tulo 3'!A1"/><Relationship Id="rId1"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0</xdr:col>
      <xdr:colOff>145676</xdr:colOff>
      <xdr:row>0</xdr:row>
      <xdr:rowOff>1</xdr:rowOff>
    </xdr:from>
    <xdr:to>
      <xdr:col>17</xdr:col>
      <xdr:colOff>549088</xdr:colOff>
      <xdr:row>37</xdr:row>
      <xdr:rowOff>4277</xdr:rowOff>
    </xdr:to>
    <xdr:pic>
      <xdr:nvPicPr>
        <xdr:cNvPr id="3" name="Imagen 2">
          <a:extLst>
            <a:ext uri="{FF2B5EF4-FFF2-40B4-BE49-F238E27FC236}">
              <a16:creationId xmlns:a16="http://schemas.microsoft.com/office/drawing/2014/main" id="{23093781-861D-D4F2-1EFB-18095F1834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676" y="1"/>
          <a:ext cx="12897971" cy="6638158"/>
        </a:xfrm>
        <a:prstGeom prst="rect">
          <a:avLst/>
        </a:prstGeom>
      </xdr:spPr>
    </xdr:pic>
    <xdr:clientData/>
  </xdr:twoCellAnchor>
  <xdr:twoCellAnchor>
    <xdr:from>
      <xdr:col>0</xdr:col>
      <xdr:colOff>676276</xdr:colOff>
      <xdr:row>10</xdr:row>
      <xdr:rowOff>28575</xdr:rowOff>
    </xdr:from>
    <xdr:to>
      <xdr:col>1</xdr:col>
      <xdr:colOff>85726</xdr:colOff>
      <xdr:row>11</xdr:row>
      <xdr:rowOff>47625</xdr:rowOff>
    </xdr:to>
    <xdr:sp macro="" textlink="">
      <xdr:nvSpPr>
        <xdr:cNvPr id="12" name="CuadroTexto 11">
          <a:extLst>
            <a:ext uri="{FF2B5EF4-FFF2-40B4-BE49-F238E27FC236}">
              <a16:creationId xmlns:a16="http://schemas.microsoft.com/office/drawing/2014/main" id="{0232128C-F775-5981-DC4E-53BA27BAAC5A}"/>
            </a:ext>
          </a:extLst>
        </xdr:cNvPr>
        <xdr:cNvSpPr txBox="1"/>
      </xdr:nvSpPr>
      <xdr:spPr>
        <a:xfrm>
          <a:off x="676276" y="2124075"/>
          <a:ext cx="93345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900" b="1">
            <a:solidFill>
              <a:schemeClr val="bg1"/>
            </a:solidFill>
            <a:latin typeface="Century Gothic" panose="020B0502020202020204" pitchFamily="34" charset="0"/>
          </a:endParaRPr>
        </a:p>
      </xdr:txBody>
    </xdr:sp>
    <xdr:clientData/>
  </xdr:twoCellAnchor>
  <xdr:twoCellAnchor>
    <xdr:from>
      <xdr:col>5</xdr:col>
      <xdr:colOff>246529</xdr:colOff>
      <xdr:row>3</xdr:row>
      <xdr:rowOff>162486</xdr:rowOff>
    </xdr:from>
    <xdr:to>
      <xdr:col>15</xdr:col>
      <xdr:colOff>539536</xdr:colOff>
      <xdr:row>6</xdr:row>
      <xdr:rowOff>98327</xdr:rowOff>
    </xdr:to>
    <xdr:sp macro="" textlink="">
      <xdr:nvSpPr>
        <xdr:cNvPr id="4" name="CuadroTexto 3">
          <a:extLst>
            <a:ext uri="{FF2B5EF4-FFF2-40B4-BE49-F238E27FC236}">
              <a16:creationId xmlns:a16="http://schemas.microsoft.com/office/drawing/2014/main" id="{E08C85AE-0B0C-4C06-B539-984B2FDAF339}"/>
            </a:ext>
          </a:extLst>
        </xdr:cNvPr>
        <xdr:cNvSpPr txBox="1"/>
      </xdr:nvSpPr>
      <xdr:spPr>
        <a:xfrm>
          <a:off x="3597088" y="700368"/>
          <a:ext cx="7913007" cy="473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a:latin typeface="Verdana" panose="020B0604030504040204" pitchFamily="34" charset="0"/>
              <a:ea typeface="Verdana" panose="020B0604030504040204" pitchFamily="34" charset="0"/>
            </a:rPr>
            <a:t>Cuadros del</a:t>
          </a:r>
          <a:r>
            <a:rPr lang="es-CO" sz="2400" b="1" baseline="0">
              <a:latin typeface="Verdana" panose="020B0604030504040204" pitchFamily="34" charset="0"/>
              <a:ea typeface="Verdana" panose="020B0604030504040204" pitchFamily="34" charset="0"/>
            </a:rPr>
            <a:t> Anexo al Mensaje Presidencial</a:t>
          </a:r>
          <a:endParaRPr lang="es-CO" sz="2400" b="1">
            <a:latin typeface="Verdana" panose="020B0604030504040204" pitchFamily="34" charset="0"/>
            <a:ea typeface="Verdana" panose="020B0604030504040204" pitchFamily="34" charset="0"/>
          </a:endParaRPr>
        </a:p>
      </xdr:txBody>
    </xdr:sp>
    <xdr:clientData/>
  </xdr:twoCellAnchor>
  <xdr:twoCellAnchor>
    <xdr:from>
      <xdr:col>4</xdr:col>
      <xdr:colOff>96183</xdr:colOff>
      <xdr:row>7</xdr:row>
      <xdr:rowOff>15126</xdr:rowOff>
    </xdr:from>
    <xdr:to>
      <xdr:col>17</xdr:col>
      <xdr:colOff>694766</xdr:colOff>
      <xdr:row>12</xdr:row>
      <xdr:rowOff>22410</xdr:rowOff>
    </xdr:to>
    <xdr:sp macro="" textlink="">
      <xdr:nvSpPr>
        <xdr:cNvPr id="7" name="CuadroTexto 6">
          <a:extLst>
            <a:ext uri="{FF2B5EF4-FFF2-40B4-BE49-F238E27FC236}">
              <a16:creationId xmlns:a16="http://schemas.microsoft.com/office/drawing/2014/main" id="{773DD84B-B151-4594-9EE8-A771E82EAAF5}"/>
            </a:ext>
          </a:extLst>
        </xdr:cNvPr>
        <xdr:cNvSpPr txBox="1"/>
      </xdr:nvSpPr>
      <xdr:spPr>
        <a:xfrm>
          <a:off x="2718359" y="1449479"/>
          <a:ext cx="10504583" cy="9037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i="1">
              <a:latin typeface="Verdana" panose="020B0604030504040204" pitchFamily="34" charset="0"/>
              <a:ea typeface="Verdana" panose="020B0604030504040204" pitchFamily="34" charset="0"/>
            </a:rPr>
            <a:t>A continuación</a:t>
          </a:r>
          <a:r>
            <a:rPr lang="es-CO" sz="1100" i="1" baseline="0">
              <a:latin typeface="Verdana" panose="020B0604030504040204" pitchFamily="34" charset="0"/>
              <a:ea typeface="Verdana" panose="020B0604030504040204" pitchFamily="34" charset="0"/>
            </a:rPr>
            <a:t> encontrará un documento preparado por la Subdirección de Análisis y Consolidación Presupuestal que contiene el agregado de cuadros que componen el Anexo al Mensaje Presidencial del Presupuesto General de la Nación 2026. De clic en cada botón para que lo redireccione al listado de cuadros de cada capítulo.</a:t>
          </a:r>
          <a:endParaRPr lang="es-CO" sz="1100" i="1">
            <a:latin typeface="Verdana" panose="020B0604030504040204" pitchFamily="34" charset="0"/>
            <a:ea typeface="Verdana" panose="020B0604030504040204" pitchFamily="34" charset="0"/>
          </a:endParaRPr>
        </a:p>
      </xdr:txBody>
    </xdr:sp>
    <xdr:clientData/>
  </xdr:twoCellAnchor>
  <xdr:twoCellAnchor>
    <xdr:from>
      <xdr:col>5</xdr:col>
      <xdr:colOff>11203</xdr:colOff>
      <xdr:row>11</xdr:row>
      <xdr:rowOff>76761</xdr:rowOff>
    </xdr:from>
    <xdr:to>
      <xdr:col>15</xdr:col>
      <xdr:colOff>358586</xdr:colOff>
      <xdr:row>15</xdr:row>
      <xdr:rowOff>75397</xdr:rowOff>
    </xdr:to>
    <xdr:grpSp>
      <xdr:nvGrpSpPr>
        <xdr:cNvPr id="9" name="Grupo 8">
          <a:hlinkClick xmlns:r="http://schemas.openxmlformats.org/officeDocument/2006/relationships" r:id="rId2"/>
          <a:extLst>
            <a:ext uri="{FF2B5EF4-FFF2-40B4-BE49-F238E27FC236}">
              <a16:creationId xmlns:a16="http://schemas.microsoft.com/office/drawing/2014/main" id="{9474431A-02A2-4DD3-9C0A-ADA499F8D71D}"/>
            </a:ext>
          </a:extLst>
        </xdr:cNvPr>
        <xdr:cNvGrpSpPr/>
      </xdr:nvGrpSpPr>
      <xdr:grpSpPr>
        <a:xfrm>
          <a:off x="3464520" y="1925732"/>
          <a:ext cx="8193405" cy="670989"/>
          <a:chOff x="1788795" y="2192655"/>
          <a:chExt cx="3034665" cy="1415415"/>
        </a:xfrm>
        <a:solidFill>
          <a:srgbClr val="1F4E79"/>
        </a:solidFill>
      </xdr:grpSpPr>
      <xdr:sp macro="" textlink="">
        <xdr:nvSpPr>
          <xdr:cNvPr id="10" name="Rectángulo: esquinas redondeadas 9">
            <a:extLst>
              <a:ext uri="{FF2B5EF4-FFF2-40B4-BE49-F238E27FC236}">
                <a16:creationId xmlns:a16="http://schemas.microsoft.com/office/drawing/2014/main" id="{668B5913-D9ED-54A1-7F1D-3D223D239AB2}"/>
              </a:ext>
            </a:extLst>
          </xdr:cNvPr>
          <xdr:cNvSpPr/>
        </xdr:nvSpPr>
        <xdr:spPr>
          <a:xfrm>
            <a:off x="1788795" y="2192655"/>
            <a:ext cx="3034665" cy="1415415"/>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13" name="CuadroTexto 12">
            <a:extLst>
              <a:ext uri="{FF2B5EF4-FFF2-40B4-BE49-F238E27FC236}">
                <a16:creationId xmlns:a16="http://schemas.microsoft.com/office/drawing/2014/main" id="{35EDB39F-A797-2B30-CA8F-09D4FAB4C16E}"/>
              </a:ext>
            </a:extLst>
          </xdr:cNvPr>
          <xdr:cNvSpPr txBox="1"/>
        </xdr:nvSpPr>
        <xdr:spPr>
          <a:xfrm>
            <a:off x="1848298" y="2346960"/>
            <a:ext cx="2885907" cy="112776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1.</a:t>
            </a:r>
            <a:r>
              <a:rPr lang="es-CO" sz="1800" b="1" baseline="0">
                <a:solidFill>
                  <a:schemeClr val="bg1"/>
                </a:solidFill>
                <a:latin typeface="Verdana" panose="020B0604030504040204" pitchFamily="34" charset="0"/>
                <a:ea typeface="Verdana" panose="020B0604030504040204" pitchFamily="34" charset="0"/>
              </a:rPr>
              <a:t> </a:t>
            </a:r>
            <a:r>
              <a:rPr lang="es-CO" sz="1800" b="1">
                <a:solidFill>
                  <a:schemeClr val="bg1"/>
                </a:solidFill>
                <a:latin typeface="Verdana" panose="020B0604030504040204" pitchFamily="34" charset="0"/>
                <a:ea typeface="Verdana" panose="020B0604030504040204" pitchFamily="34" charset="0"/>
              </a:rPr>
              <a:t>Características</a:t>
            </a:r>
            <a:r>
              <a:rPr lang="es-CO" sz="1800" b="1" baseline="0">
                <a:solidFill>
                  <a:schemeClr val="bg1"/>
                </a:solidFill>
                <a:latin typeface="Verdana" panose="020B0604030504040204" pitchFamily="34" charset="0"/>
                <a:ea typeface="Verdana" panose="020B0604030504040204" pitchFamily="34" charset="0"/>
              </a:rPr>
              <a:t> del PGN 2026</a:t>
            </a:r>
            <a:endParaRPr lang="es-CO" sz="1800" b="1">
              <a:solidFill>
                <a:schemeClr val="bg1"/>
              </a:solidFill>
              <a:latin typeface="Verdana" panose="020B0604030504040204" pitchFamily="34" charset="0"/>
              <a:ea typeface="Verdana" panose="020B0604030504040204" pitchFamily="34" charset="0"/>
            </a:endParaRPr>
          </a:p>
        </xdr:txBody>
      </xdr:sp>
    </xdr:grpSp>
    <xdr:clientData/>
  </xdr:twoCellAnchor>
  <xdr:twoCellAnchor>
    <xdr:from>
      <xdr:col>9</xdr:col>
      <xdr:colOff>571498</xdr:colOff>
      <xdr:row>16</xdr:row>
      <xdr:rowOff>95142</xdr:rowOff>
    </xdr:from>
    <xdr:to>
      <xdr:col>15</xdr:col>
      <xdr:colOff>358587</xdr:colOff>
      <xdr:row>20</xdr:row>
      <xdr:rowOff>156884</xdr:rowOff>
    </xdr:to>
    <xdr:grpSp>
      <xdr:nvGrpSpPr>
        <xdr:cNvPr id="14" name="Grupo 13">
          <a:hlinkClick xmlns:r="http://schemas.openxmlformats.org/officeDocument/2006/relationships" r:id="rId3"/>
          <a:extLst>
            <a:ext uri="{FF2B5EF4-FFF2-40B4-BE49-F238E27FC236}">
              <a16:creationId xmlns:a16="http://schemas.microsoft.com/office/drawing/2014/main" id="{C380F4C0-C6DA-46FC-A064-2D06C39DF02D}"/>
            </a:ext>
          </a:extLst>
        </xdr:cNvPr>
        <xdr:cNvGrpSpPr/>
      </xdr:nvGrpSpPr>
      <xdr:grpSpPr>
        <a:xfrm>
          <a:off x="7160557" y="2788364"/>
          <a:ext cx="4497369" cy="732190"/>
          <a:chOff x="9458325" y="2244725"/>
          <a:chExt cx="3019425" cy="1446742"/>
        </a:xfrm>
        <a:solidFill>
          <a:srgbClr val="1F4E79"/>
        </a:solidFill>
      </xdr:grpSpPr>
      <xdr:sp macro="" textlink="">
        <xdr:nvSpPr>
          <xdr:cNvPr id="15" name="Rectángulo: esquinas redondeadas 14">
            <a:extLst>
              <a:ext uri="{FF2B5EF4-FFF2-40B4-BE49-F238E27FC236}">
                <a16:creationId xmlns:a16="http://schemas.microsoft.com/office/drawing/2014/main" id="{B805109B-6B66-64AD-E8C3-5FAFF284FF58}"/>
              </a:ext>
            </a:extLst>
          </xdr:cNvPr>
          <xdr:cNvSpPr/>
        </xdr:nvSpPr>
        <xdr:spPr>
          <a:xfrm>
            <a:off x="9458325" y="2244725"/>
            <a:ext cx="3019425" cy="1446742"/>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17" name="CuadroTexto 16">
            <a:extLst>
              <a:ext uri="{FF2B5EF4-FFF2-40B4-BE49-F238E27FC236}">
                <a16:creationId xmlns:a16="http://schemas.microsoft.com/office/drawing/2014/main" id="{05EE0DEC-CBB7-C3DA-7B5A-9F7A9B2CB22B}"/>
              </a:ext>
            </a:extLst>
          </xdr:cNvPr>
          <xdr:cNvSpPr txBox="1"/>
        </xdr:nvSpPr>
        <xdr:spPr>
          <a:xfrm>
            <a:off x="9517380" y="2444327"/>
            <a:ext cx="2871788" cy="110235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3. Resultados</a:t>
            </a:r>
            <a:r>
              <a:rPr lang="es-CO" sz="1800" b="1" baseline="0">
                <a:solidFill>
                  <a:schemeClr val="bg1"/>
                </a:solidFill>
                <a:latin typeface="Verdana" panose="020B0604030504040204" pitchFamily="34" charset="0"/>
                <a:ea typeface="Verdana" panose="020B0604030504040204" pitchFamily="34" charset="0"/>
              </a:rPr>
              <a:t> Presupuestales</a:t>
            </a:r>
            <a:endParaRPr lang="es-CO" sz="1800" b="1">
              <a:solidFill>
                <a:schemeClr val="bg1"/>
              </a:solidFill>
              <a:latin typeface="Verdana" panose="020B0604030504040204" pitchFamily="34" charset="0"/>
              <a:ea typeface="Verdana" panose="020B0604030504040204" pitchFamily="34" charset="0"/>
            </a:endParaRPr>
          </a:p>
        </xdr:txBody>
      </xdr:sp>
    </xdr:grpSp>
    <xdr:clientData/>
  </xdr:twoCellAnchor>
  <xdr:twoCellAnchor>
    <xdr:from>
      <xdr:col>5</xdr:col>
      <xdr:colOff>78440</xdr:colOff>
      <xdr:row>22</xdr:row>
      <xdr:rowOff>149713</xdr:rowOff>
    </xdr:from>
    <xdr:to>
      <xdr:col>15</xdr:col>
      <xdr:colOff>369792</xdr:colOff>
      <xdr:row>27</xdr:row>
      <xdr:rowOff>0</xdr:rowOff>
    </xdr:to>
    <xdr:grpSp>
      <xdr:nvGrpSpPr>
        <xdr:cNvPr id="18" name="Grupo 17">
          <a:hlinkClick xmlns:r="http://schemas.openxmlformats.org/officeDocument/2006/relationships" r:id="rId4"/>
          <a:extLst>
            <a:ext uri="{FF2B5EF4-FFF2-40B4-BE49-F238E27FC236}">
              <a16:creationId xmlns:a16="http://schemas.microsoft.com/office/drawing/2014/main" id="{92428F64-0DDB-43E9-8DB4-287BD4C5C211}"/>
            </a:ext>
          </a:extLst>
        </xdr:cNvPr>
        <xdr:cNvGrpSpPr/>
      </xdr:nvGrpSpPr>
      <xdr:grpSpPr>
        <a:xfrm>
          <a:off x="3529852" y="3847654"/>
          <a:ext cx="8133564" cy="690728"/>
          <a:chOff x="3701415" y="4541520"/>
          <a:chExt cx="3034665" cy="1415415"/>
        </a:xfrm>
        <a:solidFill>
          <a:srgbClr val="1F4E79"/>
        </a:solidFill>
      </xdr:grpSpPr>
      <xdr:sp macro="" textlink="">
        <xdr:nvSpPr>
          <xdr:cNvPr id="19" name="Rectángulo: esquinas redondeadas 18">
            <a:extLst>
              <a:ext uri="{FF2B5EF4-FFF2-40B4-BE49-F238E27FC236}">
                <a16:creationId xmlns:a16="http://schemas.microsoft.com/office/drawing/2014/main" id="{31AF7725-B4E1-B2E5-FC3A-40C41969267B}"/>
              </a:ext>
            </a:extLst>
          </xdr:cNvPr>
          <xdr:cNvSpPr/>
        </xdr:nvSpPr>
        <xdr:spPr>
          <a:xfrm>
            <a:off x="3701415" y="4541520"/>
            <a:ext cx="3034665" cy="1415415"/>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20" name="CuadroTexto 19">
            <a:extLst>
              <a:ext uri="{FF2B5EF4-FFF2-40B4-BE49-F238E27FC236}">
                <a16:creationId xmlns:a16="http://schemas.microsoft.com/office/drawing/2014/main" id="{AEC7E3BA-CFAE-D138-7DA3-063D3B4FADD9}"/>
              </a:ext>
            </a:extLst>
          </xdr:cNvPr>
          <xdr:cNvSpPr txBox="1"/>
        </xdr:nvSpPr>
        <xdr:spPr>
          <a:xfrm>
            <a:off x="3760918" y="4602480"/>
            <a:ext cx="2885907" cy="130301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4. Lectores del</a:t>
            </a:r>
            <a:r>
              <a:rPr lang="es-CO" sz="1800" b="1" baseline="0">
                <a:solidFill>
                  <a:schemeClr val="bg1"/>
                </a:solidFill>
                <a:latin typeface="Verdana" panose="020B0604030504040204" pitchFamily="34" charset="0"/>
                <a:ea typeface="Verdana" panose="020B0604030504040204" pitchFamily="34" charset="0"/>
              </a:rPr>
              <a:t> Presupuesto y Gasto Focalizado</a:t>
            </a:r>
            <a:endParaRPr lang="es-CO" sz="1800" b="1">
              <a:solidFill>
                <a:schemeClr val="bg1"/>
              </a:solidFill>
              <a:latin typeface="Verdana" panose="020B0604030504040204" pitchFamily="34" charset="0"/>
              <a:ea typeface="Verdana" panose="020B0604030504040204" pitchFamily="34" charset="0"/>
            </a:endParaRPr>
          </a:p>
        </xdr:txBody>
      </xdr:sp>
    </xdr:grpSp>
    <xdr:clientData/>
  </xdr:twoCellAnchor>
  <xdr:twoCellAnchor>
    <xdr:from>
      <xdr:col>5</xdr:col>
      <xdr:colOff>36955</xdr:colOff>
      <xdr:row>28</xdr:row>
      <xdr:rowOff>144980</xdr:rowOff>
    </xdr:from>
    <xdr:to>
      <xdr:col>15</xdr:col>
      <xdr:colOff>347380</xdr:colOff>
      <xdr:row>32</xdr:row>
      <xdr:rowOff>178306</xdr:rowOff>
    </xdr:to>
    <xdr:grpSp>
      <xdr:nvGrpSpPr>
        <xdr:cNvPr id="21" name="Grupo 20">
          <a:hlinkClick xmlns:r="http://schemas.openxmlformats.org/officeDocument/2006/relationships" r:id="rId5"/>
          <a:extLst>
            <a:ext uri="{FF2B5EF4-FFF2-40B4-BE49-F238E27FC236}">
              <a16:creationId xmlns:a16="http://schemas.microsoft.com/office/drawing/2014/main" id="{19D31FBA-BE12-48B0-A09F-D75D1B908EAF}"/>
            </a:ext>
          </a:extLst>
        </xdr:cNvPr>
        <xdr:cNvGrpSpPr/>
      </xdr:nvGrpSpPr>
      <xdr:grpSpPr>
        <a:xfrm>
          <a:off x="3488367" y="4849546"/>
          <a:ext cx="8156447" cy="703774"/>
          <a:chOff x="7501618" y="4736047"/>
          <a:chExt cx="2943225" cy="1473331"/>
        </a:xfrm>
        <a:solidFill>
          <a:srgbClr val="1F4E79"/>
        </a:solidFill>
      </xdr:grpSpPr>
      <xdr:sp macro="" textlink="">
        <xdr:nvSpPr>
          <xdr:cNvPr id="22" name="Rectángulo: esquinas redondeadas 21">
            <a:extLst>
              <a:ext uri="{FF2B5EF4-FFF2-40B4-BE49-F238E27FC236}">
                <a16:creationId xmlns:a16="http://schemas.microsoft.com/office/drawing/2014/main" id="{2FCF70F6-6614-6EE9-022E-FE7B29B1EC47}"/>
              </a:ext>
            </a:extLst>
          </xdr:cNvPr>
          <xdr:cNvSpPr/>
        </xdr:nvSpPr>
        <xdr:spPr>
          <a:xfrm>
            <a:off x="7501618" y="4736047"/>
            <a:ext cx="2943225" cy="1473331"/>
          </a:xfrm>
          <a:prstGeom prst="roundRect">
            <a:avLst/>
          </a:prstGeom>
          <a:grpFill/>
          <a:ln>
            <a:solidFill>
              <a:srgbClr val="5B9BD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23" name="CuadroTexto 22">
            <a:extLst>
              <a:ext uri="{FF2B5EF4-FFF2-40B4-BE49-F238E27FC236}">
                <a16:creationId xmlns:a16="http://schemas.microsoft.com/office/drawing/2014/main" id="{FC39F206-56B0-BA85-D330-DABADE4CE669}"/>
              </a:ext>
            </a:extLst>
          </xdr:cNvPr>
          <xdr:cNvSpPr txBox="1"/>
        </xdr:nvSpPr>
        <xdr:spPr>
          <a:xfrm>
            <a:off x="7565574" y="4830534"/>
            <a:ext cx="2816679" cy="1319897"/>
          </a:xfrm>
          <a:prstGeom prst="rect">
            <a:avLst/>
          </a:prstGeom>
          <a:grpFill/>
          <a:ln w="9525" cmpd="sng">
            <a:solidFill>
              <a:srgbClr val="1F4E7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5. Beneficios Tributarios y Rentas de Destinación Específica</a:t>
            </a:r>
          </a:p>
        </xdr:txBody>
      </xdr:sp>
    </xdr:grpSp>
    <xdr:clientData/>
  </xdr:twoCellAnchor>
  <xdr:twoCellAnchor>
    <xdr:from>
      <xdr:col>4</xdr:col>
      <xdr:colOff>750790</xdr:colOff>
      <xdr:row>16</xdr:row>
      <xdr:rowOff>89646</xdr:rowOff>
    </xdr:from>
    <xdr:to>
      <xdr:col>9</xdr:col>
      <xdr:colOff>403408</xdr:colOff>
      <xdr:row>21</xdr:row>
      <xdr:rowOff>0</xdr:rowOff>
    </xdr:to>
    <xdr:grpSp>
      <xdr:nvGrpSpPr>
        <xdr:cNvPr id="24" name="Grupo 23">
          <a:hlinkClick xmlns:r="http://schemas.openxmlformats.org/officeDocument/2006/relationships" r:id="rId6"/>
          <a:extLst>
            <a:ext uri="{FF2B5EF4-FFF2-40B4-BE49-F238E27FC236}">
              <a16:creationId xmlns:a16="http://schemas.microsoft.com/office/drawing/2014/main" id="{C6DA94D2-C0F4-47A8-B3BD-6E941E856DC9}"/>
            </a:ext>
          </a:extLst>
        </xdr:cNvPr>
        <xdr:cNvGrpSpPr/>
      </xdr:nvGrpSpPr>
      <xdr:grpSpPr>
        <a:xfrm>
          <a:off x="3415885" y="2782868"/>
          <a:ext cx="3572772" cy="746985"/>
          <a:chOff x="5598795" y="2204085"/>
          <a:chExt cx="3034665" cy="1423035"/>
        </a:xfrm>
        <a:solidFill>
          <a:srgbClr val="1F4E79"/>
        </a:solidFill>
      </xdr:grpSpPr>
      <xdr:sp macro="" textlink="">
        <xdr:nvSpPr>
          <xdr:cNvPr id="25" name="Rectángulo: esquinas redondeadas 24">
            <a:extLst>
              <a:ext uri="{FF2B5EF4-FFF2-40B4-BE49-F238E27FC236}">
                <a16:creationId xmlns:a16="http://schemas.microsoft.com/office/drawing/2014/main" id="{329CE572-99BA-971D-71D3-0F63CC40409B}"/>
              </a:ext>
            </a:extLst>
          </xdr:cNvPr>
          <xdr:cNvSpPr/>
        </xdr:nvSpPr>
        <xdr:spPr>
          <a:xfrm>
            <a:off x="5598795" y="2204085"/>
            <a:ext cx="3034665" cy="1423035"/>
          </a:xfrm>
          <a:prstGeom prst="round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050"/>
          </a:p>
        </xdr:txBody>
      </xdr:sp>
      <xdr:sp macro="" textlink="">
        <xdr:nvSpPr>
          <xdr:cNvPr id="26" name="CuadroTexto 25">
            <a:extLst>
              <a:ext uri="{FF2B5EF4-FFF2-40B4-BE49-F238E27FC236}">
                <a16:creationId xmlns:a16="http://schemas.microsoft.com/office/drawing/2014/main" id="{13485622-5FAF-1548-2EEC-E243A9FE1D26}"/>
              </a:ext>
            </a:extLst>
          </xdr:cNvPr>
          <xdr:cNvSpPr txBox="1"/>
        </xdr:nvSpPr>
        <xdr:spPr>
          <a:xfrm>
            <a:off x="5658298" y="2446020"/>
            <a:ext cx="2885907" cy="100583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b="1">
                <a:solidFill>
                  <a:schemeClr val="bg1"/>
                </a:solidFill>
                <a:latin typeface="Verdana" panose="020B0604030504040204" pitchFamily="34" charset="0"/>
                <a:ea typeface="Verdana" panose="020B0604030504040204" pitchFamily="34" charset="0"/>
              </a:rPr>
              <a:t>2. Estructura Fiscal</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2</xdr:row>
      <xdr:rowOff>0</xdr:rowOff>
    </xdr:from>
    <xdr:to>
      <xdr:col>10</xdr:col>
      <xdr:colOff>542925</xdr:colOff>
      <xdr:row>7</xdr:row>
      <xdr:rowOff>57150</xdr:rowOff>
    </xdr:to>
    <xdr:grpSp>
      <xdr:nvGrpSpPr>
        <xdr:cNvPr id="2" name="Grupo 1">
          <a:hlinkClick xmlns:r="http://schemas.openxmlformats.org/officeDocument/2006/relationships" r:id="rId1"/>
          <a:extLst>
            <a:ext uri="{FF2B5EF4-FFF2-40B4-BE49-F238E27FC236}">
              <a16:creationId xmlns:a16="http://schemas.microsoft.com/office/drawing/2014/main" id="{120C3696-A2BA-4934-9FD4-35738882A043}"/>
            </a:ext>
          </a:extLst>
        </xdr:cNvPr>
        <xdr:cNvGrpSpPr/>
      </xdr:nvGrpSpPr>
      <xdr:grpSpPr>
        <a:xfrm>
          <a:off x="8324850" y="323850"/>
          <a:ext cx="963930" cy="891540"/>
          <a:chOff x="6210300" y="1314450"/>
          <a:chExt cx="1076325" cy="1063408"/>
        </a:xfrm>
      </xdr:grpSpPr>
      <xdr:grpSp>
        <xdr:nvGrpSpPr>
          <xdr:cNvPr id="3" name="Google Shape;9554;p75">
            <a:extLst>
              <a:ext uri="{FF2B5EF4-FFF2-40B4-BE49-F238E27FC236}">
                <a16:creationId xmlns:a16="http://schemas.microsoft.com/office/drawing/2014/main" id="{A80C995E-DE81-32AC-0AB7-8DE8F807154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544CD64-9836-77A1-110C-7BDA336DB37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CAA521A-7946-2B6E-1431-EFD32A4AD07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FFA68127-F7BE-74A9-BD72-D67EAFD720D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0.xml><?xml version="1.0" encoding="utf-8"?>
<xdr:wsDr xmlns:xdr="http://schemas.openxmlformats.org/drawingml/2006/spreadsheetDrawing" xmlns:a="http://schemas.openxmlformats.org/drawingml/2006/main">
  <xdr:twoCellAnchor>
    <xdr:from>
      <xdr:col>6</xdr:col>
      <xdr:colOff>485775</xdr:colOff>
      <xdr:row>0</xdr:row>
      <xdr:rowOff>123825</xdr:rowOff>
    </xdr:from>
    <xdr:to>
      <xdr:col>7</xdr:col>
      <xdr:colOff>581025</xdr:colOff>
      <xdr:row>6</xdr:row>
      <xdr:rowOff>114300</xdr:rowOff>
    </xdr:to>
    <xdr:grpSp>
      <xdr:nvGrpSpPr>
        <xdr:cNvPr id="2" name="Grupo 1">
          <a:hlinkClick xmlns:r="http://schemas.openxmlformats.org/officeDocument/2006/relationships" r:id="rId1"/>
          <a:extLst>
            <a:ext uri="{FF2B5EF4-FFF2-40B4-BE49-F238E27FC236}">
              <a16:creationId xmlns:a16="http://schemas.microsoft.com/office/drawing/2014/main" id="{842F3877-E698-4F27-92F2-4D70FD5C19DD}"/>
            </a:ext>
          </a:extLst>
        </xdr:cNvPr>
        <xdr:cNvGrpSpPr/>
      </xdr:nvGrpSpPr>
      <xdr:grpSpPr>
        <a:xfrm>
          <a:off x="7446645" y="125730"/>
          <a:ext cx="880110" cy="1064895"/>
          <a:chOff x="6210300" y="1314450"/>
          <a:chExt cx="1076325" cy="1063408"/>
        </a:xfrm>
      </xdr:grpSpPr>
      <xdr:grpSp>
        <xdr:nvGrpSpPr>
          <xdr:cNvPr id="3" name="Google Shape;9554;p75">
            <a:extLst>
              <a:ext uri="{FF2B5EF4-FFF2-40B4-BE49-F238E27FC236}">
                <a16:creationId xmlns:a16="http://schemas.microsoft.com/office/drawing/2014/main" id="{F737CBC3-FF9E-7DF1-7C25-25394EC1250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A234934-0EB6-6ADC-7ACD-A820EE02A81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28C7A12-B406-AD87-0EB7-88FB7CA7A84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CC8B1E6-5D22-6F50-F473-139FA550145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1.xml><?xml version="1.0" encoding="utf-8"?>
<xdr:wsDr xmlns:xdr="http://schemas.openxmlformats.org/drawingml/2006/spreadsheetDrawing" xmlns:a="http://schemas.openxmlformats.org/drawingml/2006/main">
  <xdr:twoCellAnchor>
    <xdr:from>
      <xdr:col>9</xdr:col>
      <xdr:colOff>142875</xdr:colOff>
      <xdr:row>1</xdr:row>
      <xdr:rowOff>95250</xdr:rowOff>
    </xdr:from>
    <xdr:to>
      <xdr:col>10</xdr:col>
      <xdr:colOff>238125</xdr:colOff>
      <xdr:row>7</xdr:row>
      <xdr:rowOff>28575</xdr:rowOff>
    </xdr:to>
    <xdr:grpSp>
      <xdr:nvGrpSpPr>
        <xdr:cNvPr id="3" name="Grupo 2">
          <a:hlinkClick xmlns:r="http://schemas.openxmlformats.org/officeDocument/2006/relationships" r:id="rId1"/>
          <a:extLst>
            <a:ext uri="{FF2B5EF4-FFF2-40B4-BE49-F238E27FC236}">
              <a16:creationId xmlns:a16="http://schemas.microsoft.com/office/drawing/2014/main" id="{ABC4D707-3028-4F9C-8F30-15EFA768F09E}"/>
            </a:ext>
          </a:extLst>
        </xdr:cNvPr>
        <xdr:cNvGrpSpPr/>
      </xdr:nvGrpSpPr>
      <xdr:grpSpPr>
        <a:xfrm>
          <a:off x="7170420" y="272415"/>
          <a:ext cx="880110" cy="1021080"/>
          <a:chOff x="6210300" y="1314450"/>
          <a:chExt cx="1076325" cy="1063408"/>
        </a:xfrm>
      </xdr:grpSpPr>
      <xdr:grpSp>
        <xdr:nvGrpSpPr>
          <xdr:cNvPr id="4" name="Google Shape;9554;p75">
            <a:extLst>
              <a:ext uri="{FF2B5EF4-FFF2-40B4-BE49-F238E27FC236}">
                <a16:creationId xmlns:a16="http://schemas.microsoft.com/office/drawing/2014/main" id="{959DD3BD-12D6-CF22-DF37-D3D98A5A9A9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59CC9ABD-4EED-98D4-B6D2-68874CC673E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88824F55-2779-3223-B52A-9B425A19609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hlinkClick xmlns:r="http://schemas.openxmlformats.org/officeDocument/2006/relationships" r:id="rId2"/>
            <a:extLst>
              <a:ext uri="{FF2B5EF4-FFF2-40B4-BE49-F238E27FC236}">
                <a16:creationId xmlns:a16="http://schemas.microsoft.com/office/drawing/2014/main" id="{70E0678F-C824-8049-D9B7-2712F3A8EE2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0</xdr:col>
      <xdr:colOff>333375</xdr:colOff>
      <xdr:row>2</xdr:row>
      <xdr:rowOff>66675</xdr:rowOff>
    </xdr:from>
    <xdr:to>
      <xdr:col>8</xdr:col>
      <xdr:colOff>547819</xdr:colOff>
      <xdr:row>19</xdr:row>
      <xdr:rowOff>142875</xdr:rowOff>
    </xdr:to>
    <xdr:pic>
      <xdr:nvPicPr>
        <xdr:cNvPr id="8" name="Imagen 7" descr="Escala de tiempo&#10;&#10;El contenido generado por IA puede ser incorrecto.">
          <a:extLst>
            <a:ext uri="{FF2B5EF4-FFF2-40B4-BE49-F238E27FC236}">
              <a16:creationId xmlns:a16="http://schemas.microsoft.com/office/drawing/2014/main" id="{94B3FCE8-BEA1-40F9-8389-18910540C64A}"/>
            </a:ext>
          </a:extLst>
        </xdr:cNvPr>
        <xdr:cNvPicPr>
          <a:picLocks noChangeAspect="1"/>
        </xdr:cNvPicPr>
      </xdr:nvPicPr>
      <xdr:blipFill>
        <a:blip xmlns:r="http://schemas.openxmlformats.org/officeDocument/2006/relationships" r:embed="rId3"/>
        <a:stretch>
          <a:fillRect/>
        </a:stretch>
      </xdr:blipFill>
      <xdr:spPr>
        <a:xfrm>
          <a:off x="333375" y="447675"/>
          <a:ext cx="6310444" cy="33147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7</xdr:col>
      <xdr:colOff>0</xdr:colOff>
      <xdr:row>6</xdr:row>
      <xdr:rowOff>0</xdr:rowOff>
    </xdr:from>
    <xdr:to>
      <xdr:col>8</xdr:col>
      <xdr:colOff>95250</xdr:colOff>
      <xdr:row>14</xdr:row>
      <xdr:rowOff>9525</xdr:rowOff>
    </xdr:to>
    <xdr:grpSp>
      <xdr:nvGrpSpPr>
        <xdr:cNvPr id="2" name="Grupo 1">
          <a:hlinkClick xmlns:r="http://schemas.openxmlformats.org/officeDocument/2006/relationships" r:id="rId1"/>
          <a:extLst>
            <a:ext uri="{FF2B5EF4-FFF2-40B4-BE49-F238E27FC236}">
              <a16:creationId xmlns:a16="http://schemas.microsoft.com/office/drawing/2014/main" id="{85B69C37-3FF7-4249-8D66-1733BBEA4579}"/>
            </a:ext>
          </a:extLst>
        </xdr:cNvPr>
        <xdr:cNvGrpSpPr/>
      </xdr:nvGrpSpPr>
      <xdr:grpSpPr>
        <a:xfrm>
          <a:off x="7534275" y="923925"/>
          <a:ext cx="872490" cy="1078230"/>
          <a:chOff x="6210300" y="1314450"/>
          <a:chExt cx="1076325" cy="1063408"/>
        </a:xfrm>
      </xdr:grpSpPr>
      <xdr:grpSp>
        <xdr:nvGrpSpPr>
          <xdr:cNvPr id="3" name="Google Shape;9554;p75">
            <a:extLst>
              <a:ext uri="{FF2B5EF4-FFF2-40B4-BE49-F238E27FC236}">
                <a16:creationId xmlns:a16="http://schemas.microsoft.com/office/drawing/2014/main" id="{EB6A79E5-F9E9-734E-0B7C-62B8A3B065B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6DAC503-534B-5DC9-9A08-BAAA0DF47BEB}"/>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1B921159-B823-3AC8-10EF-502C63C072E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F0D827D-56F1-E450-BA48-BE0C0EB15CB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3.xml><?xml version="1.0" encoding="utf-8"?>
<xdr:wsDr xmlns:xdr="http://schemas.openxmlformats.org/drawingml/2006/spreadsheetDrawing" xmlns:a="http://schemas.openxmlformats.org/drawingml/2006/main">
  <xdr:twoCellAnchor>
    <xdr:from>
      <xdr:col>5</xdr:col>
      <xdr:colOff>466725</xdr:colOff>
      <xdr:row>4</xdr:row>
      <xdr:rowOff>47625</xdr:rowOff>
    </xdr:from>
    <xdr:to>
      <xdr:col>6</xdr:col>
      <xdr:colOff>561975</xdr:colOff>
      <xdr:row>10</xdr:row>
      <xdr:rowOff>95250</xdr:rowOff>
    </xdr:to>
    <xdr:grpSp>
      <xdr:nvGrpSpPr>
        <xdr:cNvPr id="2" name="Grupo 1">
          <a:hlinkClick xmlns:r="http://schemas.openxmlformats.org/officeDocument/2006/relationships" r:id="rId1"/>
          <a:extLst>
            <a:ext uri="{FF2B5EF4-FFF2-40B4-BE49-F238E27FC236}">
              <a16:creationId xmlns:a16="http://schemas.microsoft.com/office/drawing/2014/main" id="{FBE4D95C-02A9-427B-9F74-BBC49EE4D346}"/>
            </a:ext>
          </a:extLst>
        </xdr:cNvPr>
        <xdr:cNvGrpSpPr/>
      </xdr:nvGrpSpPr>
      <xdr:grpSpPr>
        <a:xfrm>
          <a:off x="5993130" y="878205"/>
          <a:ext cx="872490" cy="1003935"/>
          <a:chOff x="6210300" y="1314450"/>
          <a:chExt cx="1076325" cy="1063408"/>
        </a:xfrm>
      </xdr:grpSpPr>
      <xdr:grpSp>
        <xdr:nvGrpSpPr>
          <xdr:cNvPr id="3" name="Google Shape;9554;p75">
            <a:extLst>
              <a:ext uri="{FF2B5EF4-FFF2-40B4-BE49-F238E27FC236}">
                <a16:creationId xmlns:a16="http://schemas.microsoft.com/office/drawing/2014/main" id="{CE0DB49F-388A-7FBF-E765-75E21762760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7189E0B-BF29-035F-0D4E-C2E97E35ABD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E2C73339-FB85-4369-43A8-4877601313C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BCF2F641-0364-B844-ACAC-3BFA9143216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4.xml><?xml version="1.0" encoding="utf-8"?>
<xdr:wsDr xmlns:xdr="http://schemas.openxmlformats.org/drawingml/2006/spreadsheetDrawing" xmlns:a="http://schemas.openxmlformats.org/drawingml/2006/main">
  <xdr:twoCellAnchor>
    <xdr:from>
      <xdr:col>5</xdr:col>
      <xdr:colOff>200025</xdr:colOff>
      <xdr:row>3</xdr:row>
      <xdr:rowOff>76200</xdr:rowOff>
    </xdr:from>
    <xdr:to>
      <xdr:col>6</xdr:col>
      <xdr:colOff>447675</xdr:colOff>
      <xdr:row>9</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234273A6-1860-44CC-997B-102EA4D769B2}"/>
            </a:ext>
          </a:extLst>
        </xdr:cNvPr>
        <xdr:cNvGrpSpPr/>
      </xdr:nvGrpSpPr>
      <xdr:grpSpPr>
        <a:xfrm>
          <a:off x="5688330" y="752475"/>
          <a:ext cx="1024890" cy="874395"/>
          <a:chOff x="6210300" y="1314450"/>
          <a:chExt cx="1076325" cy="1063408"/>
        </a:xfrm>
      </xdr:grpSpPr>
      <xdr:grpSp>
        <xdr:nvGrpSpPr>
          <xdr:cNvPr id="3" name="Google Shape;9554;p75">
            <a:extLst>
              <a:ext uri="{FF2B5EF4-FFF2-40B4-BE49-F238E27FC236}">
                <a16:creationId xmlns:a16="http://schemas.microsoft.com/office/drawing/2014/main" id="{D51FBEA6-AB78-BB5D-562E-6D3A0CDB430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004EC3D-DC18-EDC8-C593-21131DD88D8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2F5A76A-4D8D-F533-1FE0-ECEF6AB8F7E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416324C0-15B9-F529-AD4C-DC4B486C205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5.xml><?xml version="1.0" encoding="utf-8"?>
<xdr:wsDr xmlns:xdr="http://schemas.openxmlformats.org/drawingml/2006/spreadsheetDrawing" xmlns:a="http://schemas.openxmlformats.org/drawingml/2006/main">
  <xdr:twoCellAnchor>
    <xdr:from>
      <xdr:col>5</xdr:col>
      <xdr:colOff>400050</xdr:colOff>
      <xdr:row>0</xdr:row>
      <xdr:rowOff>152400</xdr:rowOff>
    </xdr:from>
    <xdr:to>
      <xdr:col>6</xdr:col>
      <xdr:colOff>647700</xdr:colOff>
      <xdr:row>4</xdr:row>
      <xdr:rowOff>123825</xdr:rowOff>
    </xdr:to>
    <xdr:grpSp>
      <xdr:nvGrpSpPr>
        <xdr:cNvPr id="2" name="Grupo 1">
          <a:hlinkClick xmlns:r="http://schemas.openxmlformats.org/officeDocument/2006/relationships" r:id="rId1"/>
          <a:extLst>
            <a:ext uri="{FF2B5EF4-FFF2-40B4-BE49-F238E27FC236}">
              <a16:creationId xmlns:a16="http://schemas.microsoft.com/office/drawing/2014/main" id="{CD03A78B-3057-4EAA-8E6B-94E046DA2D47}"/>
            </a:ext>
          </a:extLst>
        </xdr:cNvPr>
        <xdr:cNvGrpSpPr/>
      </xdr:nvGrpSpPr>
      <xdr:grpSpPr>
        <a:xfrm>
          <a:off x="5987415" y="152400"/>
          <a:ext cx="1032510" cy="1011555"/>
          <a:chOff x="6210300" y="1314450"/>
          <a:chExt cx="1076325" cy="1063408"/>
        </a:xfrm>
      </xdr:grpSpPr>
      <xdr:grpSp>
        <xdr:nvGrpSpPr>
          <xdr:cNvPr id="3" name="Google Shape;9554;p75">
            <a:extLst>
              <a:ext uri="{FF2B5EF4-FFF2-40B4-BE49-F238E27FC236}">
                <a16:creationId xmlns:a16="http://schemas.microsoft.com/office/drawing/2014/main" id="{0CFB9A34-64BC-0129-6B73-90B77A08A28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EA8D05E-7B76-9440-713B-46D2C3D5C55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58612AD-3F93-DD59-5B5E-C2647E47E35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35796ED8-6BA1-F1F5-C6B7-59A5E7F4BA4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6.xml><?xml version="1.0" encoding="utf-8"?>
<xdr:wsDr xmlns:xdr="http://schemas.openxmlformats.org/drawingml/2006/spreadsheetDrawing" xmlns:a="http://schemas.openxmlformats.org/drawingml/2006/main">
  <xdr:twoCellAnchor>
    <xdr:from>
      <xdr:col>5</xdr:col>
      <xdr:colOff>180975</xdr:colOff>
      <xdr:row>2</xdr:row>
      <xdr:rowOff>104775</xdr:rowOff>
    </xdr:from>
    <xdr:to>
      <xdr:col>6</xdr:col>
      <xdr:colOff>428625</xdr:colOff>
      <xdr:row>7</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B9D2F186-484C-4EC1-822F-B0A1E583E5A2}"/>
            </a:ext>
          </a:extLst>
        </xdr:cNvPr>
        <xdr:cNvGrpSpPr/>
      </xdr:nvGrpSpPr>
      <xdr:grpSpPr>
        <a:xfrm>
          <a:off x="5703570" y="521970"/>
          <a:ext cx="1032510" cy="811530"/>
          <a:chOff x="6210300" y="1314450"/>
          <a:chExt cx="1076325" cy="1063408"/>
        </a:xfrm>
      </xdr:grpSpPr>
      <xdr:grpSp>
        <xdr:nvGrpSpPr>
          <xdr:cNvPr id="3" name="Google Shape;9554;p75">
            <a:extLst>
              <a:ext uri="{FF2B5EF4-FFF2-40B4-BE49-F238E27FC236}">
                <a16:creationId xmlns:a16="http://schemas.microsoft.com/office/drawing/2014/main" id="{327D86C3-E38D-0663-B1B2-8A2BB0ADC68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831F9A9-DC36-1A84-2D29-CFAC0FE547E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8CAD738-0BC4-5635-7973-EA757DC9B80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E14A2D72-556B-9E4A-9E52-89E85ADDDC83}"/>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7.xml><?xml version="1.0" encoding="utf-8"?>
<xdr:wsDr xmlns:xdr="http://schemas.openxmlformats.org/drawingml/2006/spreadsheetDrawing" xmlns:a="http://schemas.openxmlformats.org/drawingml/2006/main">
  <xdr:twoCellAnchor>
    <xdr:from>
      <xdr:col>4</xdr:col>
      <xdr:colOff>171450</xdr:colOff>
      <xdr:row>3</xdr:row>
      <xdr:rowOff>85725</xdr:rowOff>
    </xdr:from>
    <xdr:to>
      <xdr:col>5</xdr:col>
      <xdr:colOff>419100</xdr:colOff>
      <xdr:row>9</xdr:row>
      <xdr:rowOff>95250</xdr:rowOff>
    </xdr:to>
    <xdr:grpSp>
      <xdr:nvGrpSpPr>
        <xdr:cNvPr id="2" name="Grupo 1">
          <a:hlinkClick xmlns:r="http://schemas.openxmlformats.org/officeDocument/2006/relationships" r:id="rId1"/>
          <a:extLst>
            <a:ext uri="{FF2B5EF4-FFF2-40B4-BE49-F238E27FC236}">
              <a16:creationId xmlns:a16="http://schemas.microsoft.com/office/drawing/2014/main" id="{D7010A3C-C524-4C78-9FD6-1993114A72F8}"/>
            </a:ext>
          </a:extLst>
        </xdr:cNvPr>
        <xdr:cNvGrpSpPr/>
      </xdr:nvGrpSpPr>
      <xdr:grpSpPr>
        <a:xfrm>
          <a:off x="6177915" y="763905"/>
          <a:ext cx="1032510" cy="927735"/>
          <a:chOff x="6210300" y="1314450"/>
          <a:chExt cx="1076325" cy="1063408"/>
        </a:xfrm>
      </xdr:grpSpPr>
      <xdr:grpSp>
        <xdr:nvGrpSpPr>
          <xdr:cNvPr id="3" name="Google Shape;9554;p75">
            <a:extLst>
              <a:ext uri="{FF2B5EF4-FFF2-40B4-BE49-F238E27FC236}">
                <a16:creationId xmlns:a16="http://schemas.microsoft.com/office/drawing/2014/main" id="{35FBB056-D309-3907-F7E1-EF5402B359C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BBE679E-4A9D-9758-FF7E-C6198F56409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14DF4F1-B417-3F75-B305-60DC63A1293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812848E-A4D0-AD75-0FAE-3E828F35D27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8.xml><?xml version="1.0" encoding="utf-8"?>
<xdr:wsDr xmlns:xdr="http://schemas.openxmlformats.org/drawingml/2006/spreadsheetDrawing" xmlns:a="http://schemas.openxmlformats.org/drawingml/2006/main">
  <xdr:twoCellAnchor>
    <xdr:from>
      <xdr:col>5</xdr:col>
      <xdr:colOff>428625</xdr:colOff>
      <xdr:row>1</xdr:row>
      <xdr:rowOff>114300</xdr:rowOff>
    </xdr:from>
    <xdr:to>
      <xdr:col>6</xdr:col>
      <xdr:colOff>676275</xdr:colOff>
      <xdr:row>7</xdr:row>
      <xdr:rowOff>9525</xdr:rowOff>
    </xdr:to>
    <xdr:grpSp>
      <xdr:nvGrpSpPr>
        <xdr:cNvPr id="2" name="Grupo 1">
          <a:hlinkClick xmlns:r="http://schemas.openxmlformats.org/officeDocument/2006/relationships" r:id="rId1"/>
          <a:extLst>
            <a:ext uri="{FF2B5EF4-FFF2-40B4-BE49-F238E27FC236}">
              <a16:creationId xmlns:a16="http://schemas.microsoft.com/office/drawing/2014/main" id="{AB96BB6A-61FA-4C12-89D1-9009B7E8B5A5}"/>
            </a:ext>
          </a:extLst>
        </xdr:cNvPr>
        <xdr:cNvGrpSpPr/>
      </xdr:nvGrpSpPr>
      <xdr:grpSpPr>
        <a:xfrm>
          <a:off x="5974080" y="609600"/>
          <a:ext cx="1024890" cy="821055"/>
          <a:chOff x="6210300" y="1314450"/>
          <a:chExt cx="1076325" cy="1063408"/>
        </a:xfrm>
      </xdr:grpSpPr>
      <xdr:grpSp>
        <xdr:nvGrpSpPr>
          <xdr:cNvPr id="3" name="Google Shape;9554;p75">
            <a:extLst>
              <a:ext uri="{FF2B5EF4-FFF2-40B4-BE49-F238E27FC236}">
                <a16:creationId xmlns:a16="http://schemas.microsoft.com/office/drawing/2014/main" id="{8301A013-EB15-89B8-56EA-DF5BA52893B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77F8FAE-6AA7-CFD7-E09C-844A20830BA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43C665C-AC35-AAEC-47F3-F15209D5832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4B2690D5-97F9-0FE3-79F6-BFEA31819643}"/>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09.xml><?xml version="1.0" encoding="utf-8"?>
<xdr:wsDr xmlns:xdr="http://schemas.openxmlformats.org/drawingml/2006/spreadsheetDrawing" xmlns:a="http://schemas.openxmlformats.org/drawingml/2006/main">
  <xdr:twoCellAnchor>
    <xdr:from>
      <xdr:col>5</xdr:col>
      <xdr:colOff>390525</xdr:colOff>
      <xdr:row>1</xdr:row>
      <xdr:rowOff>76200</xdr:rowOff>
    </xdr:from>
    <xdr:to>
      <xdr:col>6</xdr:col>
      <xdr:colOff>600075</xdr:colOff>
      <xdr:row>7</xdr:row>
      <xdr:rowOff>66675</xdr:rowOff>
    </xdr:to>
    <xdr:grpSp>
      <xdr:nvGrpSpPr>
        <xdr:cNvPr id="2" name="Grupo 1">
          <a:hlinkClick xmlns:r="http://schemas.openxmlformats.org/officeDocument/2006/relationships" r:id="rId1"/>
          <a:extLst>
            <a:ext uri="{FF2B5EF4-FFF2-40B4-BE49-F238E27FC236}">
              <a16:creationId xmlns:a16="http://schemas.microsoft.com/office/drawing/2014/main" id="{4F67557B-C868-4A21-9122-28145C1C543E}"/>
            </a:ext>
          </a:extLst>
        </xdr:cNvPr>
        <xdr:cNvGrpSpPr/>
      </xdr:nvGrpSpPr>
      <xdr:grpSpPr>
        <a:xfrm>
          <a:off x="5688330" y="571500"/>
          <a:ext cx="1024890" cy="912495"/>
          <a:chOff x="6210300" y="1314450"/>
          <a:chExt cx="1076325" cy="1063408"/>
        </a:xfrm>
      </xdr:grpSpPr>
      <xdr:grpSp>
        <xdr:nvGrpSpPr>
          <xdr:cNvPr id="3" name="Google Shape;9554;p75">
            <a:extLst>
              <a:ext uri="{FF2B5EF4-FFF2-40B4-BE49-F238E27FC236}">
                <a16:creationId xmlns:a16="http://schemas.microsoft.com/office/drawing/2014/main" id="{040B6E77-9205-6502-2CBE-73CAFBA5357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B14E68D-C23A-8253-8373-4A05067478B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D8EA5BC-F8B6-04AA-ABEA-64A66296E96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1CB70AAE-1383-1206-5D1E-70A5EE07E02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166689</xdr:colOff>
      <xdr:row>2</xdr:row>
      <xdr:rowOff>71435</xdr:rowOff>
    </xdr:from>
    <xdr:to>
      <xdr:col>8</xdr:col>
      <xdr:colOff>1</xdr:colOff>
      <xdr:row>7</xdr:row>
      <xdr:rowOff>47624</xdr:rowOff>
    </xdr:to>
    <xdr:grpSp>
      <xdr:nvGrpSpPr>
        <xdr:cNvPr id="2" name="Grupo 1">
          <a:hlinkClick xmlns:r="http://schemas.openxmlformats.org/officeDocument/2006/relationships" r:id="rId1"/>
          <a:extLst>
            <a:ext uri="{FF2B5EF4-FFF2-40B4-BE49-F238E27FC236}">
              <a16:creationId xmlns:a16="http://schemas.microsoft.com/office/drawing/2014/main" id="{4B72FE3D-5AE6-4256-B1D0-5E92C8F96148}"/>
            </a:ext>
          </a:extLst>
        </xdr:cNvPr>
        <xdr:cNvGrpSpPr/>
      </xdr:nvGrpSpPr>
      <xdr:grpSpPr>
        <a:xfrm>
          <a:off x="7036437" y="418780"/>
          <a:ext cx="845501" cy="995999"/>
          <a:chOff x="6210300" y="1314450"/>
          <a:chExt cx="1076325" cy="1063409"/>
        </a:xfrm>
      </xdr:grpSpPr>
      <xdr:grpSp>
        <xdr:nvGrpSpPr>
          <xdr:cNvPr id="3" name="Google Shape;9554;p75">
            <a:extLst>
              <a:ext uri="{FF2B5EF4-FFF2-40B4-BE49-F238E27FC236}">
                <a16:creationId xmlns:a16="http://schemas.microsoft.com/office/drawing/2014/main" id="{8E1A5156-D867-E1B2-D6C5-447E1889BFE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B77814C-35A3-E9E2-013F-5AF1BBE0946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CBAD358-9BAD-3AB2-162F-4BED20D3BD6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8AB24C2E-C0E7-C049-0D91-2353F97C0B08}"/>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0.xml><?xml version="1.0" encoding="utf-8"?>
<xdr:wsDr xmlns:xdr="http://schemas.openxmlformats.org/drawingml/2006/spreadsheetDrawing" xmlns:a="http://schemas.openxmlformats.org/drawingml/2006/main">
  <xdr:twoCellAnchor>
    <xdr:from>
      <xdr:col>5</xdr:col>
      <xdr:colOff>381000</xdr:colOff>
      <xdr:row>0</xdr:row>
      <xdr:rowOff>304800</xdr:rowOff>
    </xdr:from>
    <xdr:to>
      <xdr:col>6</xdr:col>
      <xdr:colOff>628650</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3445B1BC-AD50-4970-A265-B68F13E40708}"/>
            </a:ext>
          </a:extLst>
        </xdr:cNvPr>
        <xdr:cNvGrpSpPr/>
      </xdr:nvGrpSpPr>
      <xdr:grpSpPr>
        <a:xfrm>
          <a:off x="5924550" y="304800"/>
          <a:ext cx="1024890" cy="1064895"/>
          <a:chOff x="6210300" y="1314450"/>
          <a:chExt cx="1076325" cy="1063408"/>
        </a:xfrm>
      </xdr:grpSpPr>
      <xdr:grpSp>
        <xdr:nvGrpSpPr>
          <xdr:cNvPr id="3" name="Google Shape;9554;p75">
            <a:extLst>
              <a:ext uri="{FF2B5EF4-FFF2-40B4-BE49-F238E27FC236}">
                <a16:creationId xmlns:a16="http://schemas.microsoft.com/office/drawing/2014/main" id="{646088E0-3B13-4DF2-E02B-BC6EA1C1035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0956D88-A2DD-C955-03BC-02012C7BB09C}"/>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8D83BB5-2571-026F-5E97-E6263D93EF1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9ECF779F-80FE-E757-026F-C064CD4150B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1.xml><?xml version="1.0" encoding="utf-8"?>
<xdr:wsDr xmlns:xdr="http://schemas.openxmlformats.org/drawingml/2006/spreadsheetDrawing" xmlns:a="http://schemas.openxmlformats.org/drawingml/2006/main">
  <xdr:twoCellAnchor>
    <xdr:from>
      <xdr:col>5</xdr:col>
      <xdr:colOff>409575</xdr:colOff>
      <xdr:row>1</xdr:row>
      <xdr:rowOff>95250</xdr:rowOff>
    </xdr:from>
    <xdr:to>
      <xdr:col>6</xdr:col>
      <xdr:colOff>657225</xdr:colOff>
      <xdr:row>7</xdr:row>
      <xdr:rowOff>85725</xdr:rowOff>
    </xdr:to>
    <xdr:grpSp>
      <xdr:nvGrpSpPr>
        <xdr:cNvPr id="2" name="Grupo 1">
          <a:hlinkClick xmlns:r="http://schemas.openxmlformats.org/officeDocument/2006/relationships" r:id="rId1"/>
          <a:extLst>
            <a:ext uri="{FF2B5EF4-FFF2-40B4-BE49-F238E27FC236}">
              <a16:creationId xmlns:a16="http://schemas.microsoft.com/office/drawing/2014/main" id="{F74ECF83-87D3-47F8-8EC8-79BFD2380D07}"/>
            </a:ext>
          </a:extLst>
        </xdr:cNvPr>
        <xdr:cNvGrpSpPr/>
      </xdr:nvGrpSpPr>
      <xdr:grpSpPr>
        <a:xfrm>
          <a:off x="5989320" y="377190"/>
          <a:ext cx="1032510" cy="920115"/>
          <a:chOff x="6210300" y="1314450"/>
          <a:chExt cx="1076325" cy="1063408"/>
        </a:xfrm>
      </xdr:grpSpPr>
      <xdr:grpSp>
        <xdr:nvGrpSpPr>
          <xdr:cNvPr id="3" name="Google Shape;9554;p75">
            <a:extLst>
              <a:ext uri="{FF2B5EF4-FFF2-40B4-BE49-F238E27FC236}">
                <a16:creationId xmlns:a16="http://schemas.microsoft.com/office/drawing/2014/main" id="{EF935A4A-501E-DDD1-509B-F1B8E23DFEC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1E27AA3E-8AAA-C65E-1E5A-9B2FB02E4B1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ED61DFF-17FE-284D-BB5A-B8DDEAA4079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49675FC8-D725-7FC8-6DFA-44608BBC669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2.xml><?xml version="1.0" encoding="utf-8"?>
<xdr:wsDr xmlns:xdr="http://schemas.openxmlformats.org/drawingml/2006/spreadsheetDrawing" xmlns:a="http://schemas.openxmlformats.org/drawingml/2006/main">
  <xdr:twoCellAnchor>
    <xdr:from>
      <xdr:col>5</xdr:col>
      <xdr:colOff>314325</xdr:colOff>
      <xdr:row>0</xdr:row>
      <xdr:rowOff>390526</xdr:rowOff>
    </xdr:from>
    <xdr:to>
      <xdr:col>6</xdr:col>
      <xdr:colOff>371475</xdr:colOff>
      <xdr:row>4</xdr:row>
      <xdr:rowOff>123826</xdr:rowOff>
    </xdr:to>
    <xdr:grpSp>
      <xdr:nvGrpSpPr>
        <xdr:cNvPr id="2" name="Grupo 1">
          <a:hlinkClick xmlns:r="http://schemas.openxmlformats.org/officeDocument/2006/relationships" r:id="rId1"/>
          <a:extLst>
            <a:ext uri="{FF2B5EF4-FFF2-40B4-BE49-F238E27FC236}">
              <a16:creationId xmlns:a16="http://schemas.microsoft.com/office/drawing/2014/main" id="{B8737169-BC25-4E92-8C1E-BF5D9381F16B}"/>
            </a:ext>
          </a:extLst>
        </xdr:cNvPr>
        <xdr:cNvGrpSpPr/>
      </xdr:nvGrpSpPr>
      <xdr:grpSpPr>
        <a:xfrm>
          <a:off x="5659755" y="392431"/>
          <a:ext cx="834390" cy="847725"/>
          <a:chOff x="6210300" y="1314450"/>
          <a:chExt cx="1076325" cy="1063408"/>
        </a:xfrm>
      </xdr:grpSpPr>
      <xdr:grpSp>
        <xdr:nvGrpSpPr>
          <xdr:cNvPr id="3" name="Google Shape;9554;p75">
            <a:extLst>
              <a:ext uri="{FF2B5EF4-FFF2-40B4-BE49-F238E27FC236}">
                <a16:creationId xmlns:a16="http://schemas.microsoft.com/office/drawing/2014/main" id="{3BBB1AE0-9ACC-C50B-A75B-27A7B9FEAB7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6709F45-7CEA-0851-CB20-3AEF449BDFA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98BB293-0E00-80FA-83FA-C9A729DD296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ECA53B1F-844E-52EE-2BD3-5B41ECC7EF3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3.xml><?xml version="1.0" encoding="utf-8"?>
<xdr:wsDr xmlns:xdr="http://schemas.openxmlformats.org/drawingml/2006/spreadsheetDrawing" xmlns:a="http://schemas.openxmlformats.org/drawingml/2006/main">
  <xdr:twoCellAnchor>
    <xdr:from>
      <xdr:col>5</xdr:col>
      <xdr:colOff>259080</xdr:colOff>
      <xdr:row>0</xdr:row>
      <xdr:rowOff>281940</xdr:rowOff>
    </xdr:from>
    <xdr:to>
      <xdr:col>6</xdr:col>
      <xdr:colOff>316230</xdr:colOff>
      <xdr:row>4</xdr:row>
      <xdr:rowOff>64770</xdr:rowOff>
    </xdr:to>
    <xdr:grpSp>
      <xdr:nvGrpSpPr>
        <xdr:cNvPr id="2" name="Grupo 1">
          <a:hlinkClick xmlns:r="http://schemas.openxmlformats.org/officeDocument/2006/relationships" r:id="rId1"/>
          <a:extLst>
            <a:ext uri="{FF2B5EF4-FFF2-40B4-BE49-F238E27FC236}">
              <a16:creationId xmlns:a16="http://schemas.microsoft.com/office/drawing/2014/main" id="{1E3BC22E-F892-43EE-B0BA-29E39FCB8743}"/>
            </a:ext>
          </a:extLst>
        </xdr:cNvPr>
        <xdr:cNvGrpSpPr/>
      </xdr:nvGrpSpPr>
      <xdr:grpSpPr>
        <a:xfrm>
          <a:off x="5499735" y="285750"/>
          <a:ext cx="847725" cy="889635"/>
          <a:chOff x="6210300" y="1314450"/>
          <a:chExt cx="1076325" cy="1063408"/>
        </a:xfrm>
      </xdr:grpSpPr>
      <xdr:grpSp>
        <xdr:nvGrpSpPr>
          <xdr:cNvPr id="3" name="Google Shape;9554;p75">
            <a:extLst>
              <a:ext uri="{FF2B5EF4-FFF2-40B4-BE49-F238E27FC236}">
                <a16:creationId xmlns:a16="http://schemas.microsoft.com/office/drawing/2014/main" id="{592C1A50-936E-ED4E-23DE-AA2E9734C71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3D2C27F-8419-FA5E-9E5B-DD0ABE50DB7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3747452-F2FC-CB30-ED00-4F151FA29B0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C2C688A-102B-624C-F1B8-BDB76E5867F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4.xml><?xml version="1.0" encoding="utf-8"?>
<xdr:wsDr xmlns:xdr="http://schemas.openxmlformats.org/drawingml/2006/spreadsheetDrawing" xmlns:a="http://schemas.openxmlformats.org/drawingml/2006/main">
  <xdr:twoCellAnchor>
    <xdr:from>
      <xdr:col>4</xdr:col>
      <xdr:colOff>904875</xdr:colOff>
      <xdr:row>0</xdr:row>
      <xdr:rowOff>200025</xdr:rowOff>
    </xdr:from>
    <xdr:to>
      <xdr:col>6</xdr:col>
      <xdr:colOff>0</xdr:colOff>
      <xdr:row>4</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17C0B959-44C4-46B1-934C-D7C04F8F1346}"/>
            </a:ext>
          </a:extLst>
        </xdr:cNvPr>
        <xdr:cNvGrpSpPr/>
      </xdr:nvGrpSpPr>
      <xdr:grpSpPr>
        <a:xfrm>
          <a:off x="5351145" y="201930"/>
          <a:ext cx="1040130" cy="836295"/>
          <a:chOff x="6210300" y="1314450"/>
          <a:chExt cx="1076325" cy="1063408"/>
        </a:xfrm>
      </xdr:grpSpPr>
      <xdr:grpSp>
        <xdr:nvGrpSpPr>
          <xdr:cNvPr id="3" name="Google Shape;9554;p75">
            <a:extLst>
              <a:ext uri="{FF2B5EF4-FFF2-40B4-BE49-F238E27FC236}">
                <a16:creationId xmlns:a16="http://schemas.microsoft.com/office/drawing/2014/main" id="{C0332209-A3CF-5807-2589-384CBA40800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9434974-58CE-8F36-EF80-0E91F513B99B}"/>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9F8EFD1-9A4B-B243-66D5-00BA4133139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4BDA1B9-282D-A300-0167-D5C3412FF17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5.xml><?xml version="1.0" encoding="utf-8"?>
<xdr:wsDr xmlns:xdr="http://schemas.openxmlformats.org/drawingml/2006/spreadsheetDrawing" xmlns:a="http://schemas.openxmlformats.org/drawingml/2006/main">
  <xdr:twoCellAnchor>
    <xdr:from>
      <xdr:col>5</xdr:col>
      <xdr:colOff>361950</xdr:colOff>
      <xdr:row>0</xdr:row>
      <xdr:rowOff>438150</xdr:rowOff>
    </xdr:from>
    <xdr:to>
      <xdr:col>6</xdr:col>
      <xdr:colOff>581025</xdr:colOff>
      <xdr:row>5</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0EAAA045-581F-4A13-AFFD-80C0B87CF287}"/>
            </a:ext>
          </a:extLst>
        </xdr:cNvPr>
        <xdr:cNvGrpSpPr/>
      </xdr:nvGrpSpPr>
      <xdr:grpSpPr>
        <a:xfrm>
          <a:off x="5701665" y="434340"/>
          <a:ext cx="1005840" cy="813435"/>
          <a:chOff x="6210300" y="1314450"/>
          <a:chExt cx="1076325" cy="1063408"/>
        </a:xfrm>
      </xdr:grpSpPr>
      <xdr:grpSp>
        <xdr:nvGrpSpPr>
          <xdr:cNvPr id="3" name="Google Shape;9554;p75">
            <a:extLst>
              <a:ext uri="{FF2B5EF4-FFF2-40B4-BE49-F238E27FC236}">
                <a16:creationId xmlns:a16="http://schemas.microsoft.com/office/drawing/2014/main" id="{7FA5EBA8-FFE6-BB86-6B31-951EAB74BA4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00DF2C2-48E9-42A4-79A0-D82FD5948D1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778F84F-6119-1A30-0A45-A213EBE4B24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3E4208EE-7BAA-5B88-3CC4-48537FC55729}"/>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6.xml><?xml version="1.0" encoding="utf-8"?>
<xdr:wsDr xmlns:xdr="http://schemas.openxmlformats.org/drawingml/2006/spreadsheetDrawing" xmlns:a="http://schemas.openxmlformats.org/drawingml/2006/main">
  <xdr:twoCellAnchor>
    <xdr:from>
      <xdr:col>5</xdr:col>
      <xdr:colOff>312420</xdr:colOff>
      <xdr:row>0</xdr:row>
      <xdr:rowOff>281940</xdr:rowOff>
    </xdr:from>
    <xdr:to>
      <xdr:col>6</xdr:col>
      <xdr:colOff>441961</xdr:colOff>
      <xdr:row>4</xdr:row>
      <xdr:rowOff>114300</xdr:rowOff>
    </xdr:to>
    <xdr:grpSp>
      <xdr:nvGrpSpPr>
        <xdr:cNvPr id="2" name="Grupo 1">
          <a:hlinkClick xmlns:r="http://schemas.openxmlformats.org/officeDocument/2006/relationships" r:id="rId1"/>
          <a:extLst>
            <a:ext uri="{FF2B5EF4-FFF2-40B4-BE49-F238E27FC236}">
              <a16:creationId xmlns:a16="http://schemas.microsoft.com/office/drawing/2014/main" id="{2572C5D2-DE99-4F58-B069-E834E6A40407}"/>
            </a:ext>
          </a:extLst>
        </xdr:cNvPr>
        <xdr:cNvGrpSpPr/>
      </xdr:nvGrpSpPr>
      <xdr:grpSpPr>
        <a:xfrm>
          <a:off x="5655945" y="285750"/>
          <a:ext cx="908686" cy="826770"/>
          <a:chOff x="6210300" y="1314450"/>
          <a:chExt cx="1076325" cy="1063408"/>
        </a:xfrm>
      </xdr:grpSpPr>
      <xdr:grpSp>
        <xdr:nvGrpSpPr>
          <xdr:cNvPr id="3" name="Google Shape;9554;p75">
            <a:extLst>
              <a:ext uri="{FF2B5EF4-FFF2-40B4-BE49-F238E27FC236}">
                <a16:creationId xmlns:a16="http://schemas.microsoft.com/office/drawing/2014/main" id="{AEBF1373-F250-C4D2-1573-306553092F0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148C9AD-0EC9-63FE-5B1C-F0B2EDF023C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CBA0175-4175-1B29-2948-715769484A9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60D85AE7-CFB3-2CE6-AB9D-5E61324E734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7.xml><?xml version="1.0" encoding="utf-8"?>
<xdr:wsDr xmlns:xdr="http://schemas.openxmlformats.org/drawingml/2006/spreadsheetDrawing" xmlns:a="http://schemas.openxmlformats.org/drawingml/2006/main">
  <xdr:twoCellAnchor>
    <xdr:from>
      <xdr:col>5</xdr:col>
      <xdr:colOff>438150</xdr:colOff>
      <xdr:row>0</xdr:row>
      <xdr:rowOff>209550</xdr:rowOff>
    </xdr:from>
    <xdr:to>
      <xdr:col>6</xdr:col>
      <xdr:colOff>560070</xdr:colOff>
      <xdr:row>3</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9E184E90-0B62-4FF1-9F61-B8C094E863E6}"/>
            </a:ext>
          </a:extLst>
        </xdr:cNvPr>
        <xdr:cNvGrpSpPr/>
      </xdr:nvGrpSpPr>
      <xdr:grpSpPr>
        <a:xfrm>
          <a:off x="5815965" y="205740"/>
          <a:ext cx="904875" cy="847725"/>
          <a:chOff x="6210300" y="1314450"/>
          <a:chExt cx="1076325" cy="1063408"/>
        </a:xfrm>
      </xdr:grpSpPr>
      <xdr:grpSp>
        <xdr:nvGrpSpPr>
          <xdr:cNvPr id="3" name="Google Shape;9554;p75">
            <a:extLst>
              <a:ext uri="{FF2B5EF4-FFF2-40B4-BE49-F238E27FC236}">
                <a16:creationId xmlns:a16="http://schemas.microsoft.com/office/drawing/2014/main" id="{7D943464-135F-C3B6-5413-DA2F0C59D27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2ACF8E35-316D-DA7C-5C7C-96FF2B81B1E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18880B7-83B0-98AD-84E2-B11169F2287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CFE6469F-55E1-D82B-AF2A-B79935FAA90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8.xml><?xml version="1.0" encoding="utf-8"?>
<xdr:wsDr xmlns:xdr="http://schemas.openxmlformats.org/drawingml/2006/spreadsheetDrawing" xmlns:a="http://schemas.openxmlformats.org/drawingml/2006/main">
  <xdr:twoCellAnchor>
    <xdr:from>
      <xdr:col>5</xdr:col>
      <xdr:colOff>365760</xdr:colOff>
      <xdr:row>0</xdr:row>
      <xdr:rowOff>304800</xdr:rowOff>
    </xdr:from>
    <xdr:to>
      <xdr:col>6</xdr:col>
      <xdr:colOff>487680</xdr:colOff>
      <xdr:row>3</xdr:row>
      <xdr:rowOff>160020</xdr:rowOff>
    </xdr:to>
    <xdr:grpSp>
      <xdr:nvGrpSpPr>
        <xdr:cNvPr id="2" name="Grupo 1">
          <a:hlinkClick xmlns:r="http://schemas.openxmlformats.org/officeDocument/2006/relationships" r:id="rId1"/>
          <a:extLst>
            <a:ext uri="{FF2B5EF4-FFF2-40B4-BE49-F238E27FC236}">
              <a16:creationId xmlns:a16="http://schemas.microsoft.com/office/drawing/2014/main" id="{191F221C-27CD-4144-8CF4-3B031E3F5ACC}"/>
            </a:ext>
          </a:extLst>
        </xdr:cNvPr>
        <xdr:cNvGrpSpPr/>
      </xdr:nvGrpSpPr>
      <xdr:grpSpPr>
        <a:xfrm>
          <a:off x="5680710" y="304800"/>
          <a:ext cx="908685" cy="681990"/>
          <a:chOff x="6210300" y="1314450"/>
          <a:chExt cx="1076325" cy="1063408"/>
        </a:xfrm>
      </xdr:grpSpPr>
      <xdr:grpSp>
        <xdr:nvGrpSpPr>
          <xdr:cNvPr id="3" name="Google Shape;9554;p75">
            <a:extLst>
              <a:ext uri="{FF2B5EF4-FFF2-40B4-BE49-F238E27FC236}">
                <a16:creationId xmlns:a16="http://schemas.microsoft.com/office/drawing/2014/main" id="{9C632359-E61A-4977-805D-01CDDE4A070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92CAA58-848D-4286-32B6-76F22E216BB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8A9FB12-1D74-5421-632B-BA18EF23F04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7ED036B-5A05-222F-ECB3-4895387255F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19.xml><?xml version="1.0" encoding="utf-8"?>
<xdr:wsDr xmlns:xdr="http://schemas.openxmlformats.org/drawingml/2006/spreadsheetDrawing" xmlns:a="http://schemas.openxmlformats.org/drawingml/2006/main">
  <xdr:twoCellAnchor>
    <xdr:from>
      <xdr:col>5</xdr:col>
      <xdr:colOff>400050</xdr:colOff>
      <xdr:row>1</xdr:row>
      <xdr:rowOff>9525</xdr:rowOff>
    </xdr:from>
    <xdr:to>
      <xdr:col>6</xdr:col>
      <xdr:colOff>521970</xdr:colOff>
      <xdr:row>5</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C0175DD4-3364-4922-AD1A-2F407A286B58}"/>
            </a:ext>
          </a:extLst>
        </xdr:cNvPr>
        <xdr:cNvGrpSpPr/>
      </xdr:nvGrpSpPr>
      <xdr:grpSpPr>
        <a:xfrm>
          <a:off x="6406515" y="316230"/>
          <a:ext cx="904875" cy="727710"/>
          <a:chOff x="6210300" y="1314450"/>
          <a:chExt cx="1076325" cy="1063408"/>
        </a:xfrm>
      </xdr:grpSpPr>
      <xdr:grpSp>
        <xdr:nvGrpSpPr>
          <xdr:cNvPr id="3" name="Google Shape;9554;p75">
            <a:extLst>
              <a:ext uri="{FF2B5EF4-FFF2-40B4-BE49-F238E27FC236}">
                <a16:creationId xmlns:a16="http://schemas.microsoft.com/office/drawing/2014/main" id="{01787366-89CD-C00E-BF1A-4F6D2A7A8F75}"/>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BAEDDF6-3BE7-1CC9-BEC7-CCDE0252356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A44A99A-0FD4-D758-95D7-A40E31F2170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1DD9F52-9C6D-8931-6C6C-169A8564EF8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285750</xdr:colOff>
      <xdr:row>2</xdr:row>
      <xdr:rowOff>9525</xdr:rowOff>
    </xdr:from>
    <xdr:to>
      <xdr:col>9</xdr:col>
      <xdr:colOff>282574</xdr:colOff>
      <xdr:row>7</xdr:row>
      <xdr:rowOff>115889</xdr:rowOff>
    </xdr:to>
    <xdr:grpSp>
      <xdr:nvGrpSpPr>
        <xdr:cNvPr id="2" name="Grupo 1">
          <a:hlinkClick xmlns:r="http://schemas.openxmlformats.org/officeDocument/2006/relationships" r:id="rId1"/>
          <a:extLst>
            <a:ext uri="{FF2B5EF4-FFF2-40B4-BE49-F238E27FC236}">
              <a16:creationId xmlns:a16="http://schemas.microsoft.com/office/drawing/2014/main" id="{46A789BB-6784-4A76-9401-0E603D0C2C1C}"/>
            </a:ext>
          </a:extLst>
        </xdr:cNvPr>
        <xdr:cNvGrpSpPr/>
      </xdr:nvGrpSpPr>
      <xdr:grpSpPr>
        <a:xfrm>
          <a:off x="6825615" y="354330"/>
          <a:ext cx="852169" cy="971234"/>
          <a:chOff x="6210300" y="1314450"/>
          <a:chExt cx="1076325" cy="1063409"/>
        </a:xfrm>
      </xdr:grpSpPr>
      <xdr:grpSp>
        <xdr:nvGrpSpPr>
          <xdr:cNvPr id="3" name="Google Shape;9554;p75">
            <a:extLst>
              <a:ext uri="{FF2B5EF4-FFF2-40B4-BE49-F238E27FC236}">
                <a16:creationId xmlns:a16="http://schemas.microsoft.com/office/drawing/2014/main" id="{9A20CCE6-2D98-F136-55B0-74D1C680B94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5E42FFB-DFE2-552F-FB4B-3F03AAB2A59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65463E0-4C15-3E35-9CF9-E80BDC8169A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EF9ECC6D-0ABA-FA77-A90F-ACEA91D199AA}"/>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0.xml><?xml version="1.0" encoding="utf-8"?>
<xdr:wsDr xmlns:xdr="http://schemas.openxmlformats.org/drawingml/2006/spreadsheetDrawing" xmlns:a="http://schemas.openxmlformats.org/drawingml/2006/main">
  <xdr:twoCellAnchor>
    <xdr:from>
      <xdr:col>3</xdr:col>
      <xdr:colOff>419100</xdr:colOff>
      <xdr:row>1</xdr:row>
      <xdr:rowOff>95250</xdr:rowOff>
    </xdr:from>
    <xdr:to>
      <xdr:col>4</xdr:col>
      <xdr:colOff>541020</xdr:colOff>
      <xdr:row>6</xdr:row>
      <xdr:rowOff>81915</xdr:rowOff>
    </xdr:to>
    <xdr:grpSp>
      <xdr:nvGrpSpPr>
        <xdr:cNvPr id="2" name="Grupo 1">
          <a:hlinkClick xmlns:r="http://schemas.openxmlformats.org/officeDocument/2006/relationships" r:id="rId1"/>
          <a:extLst>
            <a:ext uri="{FF2B5EF4-FFF2-40B4-BE49-F238E27FC236}">
              <a16:creationId xmlns:a16="http://schemas.microsoft.com/office/drawing/2014/main" id="{C204F3EE-D9C0-452E-B2E0-C2695AB497E0}"/>
            </a:ext>
          </a:extLst>
        </xdr:cNvPr>
        <xdr:cNvGrpSpPr/>
      </xdr:nvGrpSpPr>
      <xdr:grpSpPr>
        <a:xfrm>
          <a:off x="7391400" y="415290"/>
          <a:ext cx="904875" cy="849630"/>
          <a:chOff x="6210300" y="1314450"/>
          <a:chExt cx="1076325" cy="1063408"/>
        </a:xfrm>
      </xdr:grpSpPr>
      <xdr:grpSp>
        <xdr:nvGrpSpPr>
          <xdr:cNvPr id="3" name="Google Shape;9554;p75">
            <a:extLst>
              <a:ext uri="{FF2B5EF4-FFF2-40B4-BE49-F238E27FC236}">
                <a16:creationId xmlns:a16="http://schemas.microsoft.com/office/drawing/2014/main" id="{8E9C36EE-50DD-5940-70CD-68F74707AFD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8B753CC-E113-C09C-3C8B-9A122594EEE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026960A-3884-311C-9CF4-1D9ACE056F1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127E55B3-3C25-3B54-87E8-9B79AFAAFF2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1.xml><?xml version="1.0" encoding="utf-8"?>
<xdr:wsDr xmlns:xdr="http://schemas.openxmlformats.org/drawingml/2006/spreadsheetDrawing" xmlns:a="http://schemas.openxmlformats.org/drawingml/2006/main">
  <xdr:twoCellAnchor>
    <xdr:from>
      <xdr:col>5</xdr:col>
      <xdr:colOff>400050</xdr:colOff>
      <xdr:row>0</xdr:row>
      <xdr:rowOff>285750</xdr:rowOff>
    </xdr:from>
    <xdr:to>
      <xdr:col>6</xdr:col>
      <xdr:colOff>521970</xdr:colOff>
      <xdr:row>5</xdr:row>
      <xdr:rowOff>81915</xdr:rowOff>
    </xdr:to>
    <xdr:grpSp>
      <xdr:nvGrpSpPr>
        <xdr:cNvPr id="2" name="Grupo 1">
          <a:hlinkClick xmlns:r="http://schemas.openxmlformats.org/officeDocument/2006/relationships" r:id="rId1"/>
          <a:extLst>
            <a:ext uri="{FF2B5EF4-FFF2-40B4-BE49-F238E27FC236}">
              <a16:creationId xmlns:a16="http://schemas.microsoft.com/office/drawing/2014/main" id="{7B2981C5-5E51-4EDC-BBB2-6BB8B3BF0EC3}"/>
            </a:ext>
          </a:extLst>
        </xdr:cNvPr>
        <xdr:cNvGrpSpPr/>
      </xdr:nvGrpSpPr>
      <xdr:grpSpPr>
        <a:xfrm>
          <a:off x="6777990" y="281940"/>
          <a:ext cx="904875" cy="849630"/>
          <a:chOff x="6210300" y="1314450"/>
          <a:chExt cx="1076325" cy="1063408"/>
        </a:xfrm>
      </xdr:grpSpPr>
      <xdr:grpSp>
        <xdr:nvGrpSpPr>
          <xdr:cNvPr id="3" name="Google Shape;9554;p75">
            <a:extLst>
              <a:ext uri="{FF2B5EF4-FFF2-40B4-BE49-F238E27FC236}">
                <a16:creationId xmlns:a16="http://schemas.microsoft.com/office/drawing/2014/main" id="{097E99C2-62FD-3F14-7DBF-92CEDC3DFB4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27BBF786-3CD8-69C1-0BA4-89453A7EBC4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62D0C05-B7C7-8A01-81C8-67B06BBF868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4A1B33EF-BC11-261E-8DB5-DE17500D664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2.xml><?xml version="1.0" encoding="utf-8"?>
<xdr:wsDr xmlns:xdr="http://schemas.openxmlformats.org/drawingml/2006/spreadsheetDrawing" xmlns:a="http://schemas.openxmlformats.org/drawingml/2006/main">
  <xdr:twoCellAnchor>
    <xdr:from>
      <xdr:col>3</xdr:col>
      <xdr:colOff>0</xdr:colOff>
      <xdr:row>17</xdr:row>
      <xdr:rowOff>66675</xdr:rowOff>
    </xdr:from>
    <xdr:to>
      <xdr:col>3</xdr:col>
      <xdr:colOff>347009</xdr:colOff>
      <xdr:row>17</xdr:row>
      <xdr:rowOff>66675</xdr:rowOff>
    </xdr:to>
    <xdr:cxnSp macro="">
      <xdr:nvCxnSpPr>
        <xdr:cNvPr id="2" name="1 Conector recto">
          <a:extLst>
            <a:ext uri="{FF2B5EF4-FFF2-40B4-BE49-F238E27FC236}">
              <a16:creationId xmlns:a16="http://schemas.microsoft.com/office/drawing/2014/main" id="{31BC3CA5-771B-4B1F-AA53-5A48C85D886D}"/>
            </a:ext>
          </a:extLst>
        </xdr:cNvPr>
        <xdr:cNvCxnSpPr/>
      </xdr:nvCxnSpPr>
      <xdr:spPr>
        <a:xfrm>
          <a:off x="1847850" y="2343150"/>
          <a:ext cx="347009"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16</xdr:row>
      <xdr:rowOff>0</xdr:rowOff>
    </xdr:from>
    <xdr:to>
      <xdr:col>3</xdr:col>
      <xdr:colOff>333375</xdr:colOff>
      <xdr:row>18</xdr:row>
      <xdr:rowOff>152400</xdr:rowOff>
    </xdr:to>
    <xdr:cxnSp macro="">
      <xdr:nvCxnSpPr>
        <xdr:cNvPr id="3" name="2 Conector recto">
          <a:extLst>
            <a:ext uri="{FF2B5EF4-FFF2-40B4-BE49-F238E27FC236}">
              <a16:creationId xmlns:a16="http://schemas.microsoft.com/office/drawing/2014/main" id="{9300A86A-0717-4CF1-8DDC-F60E85FCDFD5}"/>
            </a:ext>
          </a:extLst>
        </xdr:cNvPr>
        <xdr:cNvCxnSpPr/>
      </xdr:nvCxnSpPr>
      <xdr:spPr>
        <a:xfrm>
          <a:off x="2181225" y="2143125"/>
          <a:ext cx="0" cy="40005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27</xdr:row>
      <xdr:rowOff>314325</xdr:rowOff>
    </xdr:from>
    <xdr:to>
      <xdr:col>3</xdr:col>
      <xdr:colOff>308610</xdr:colOff>
      <xdr:row>33</xdr:row>
      <xdr:rowOff>104814</xdr:rowOff>
    </xdr:to>
    <xdr:cxnSp macro="">
      <xdr:nvCxnSpPr>
        <xdr:cNvPr id="4" name="3 Conector recto">
          <a:extLst>
            <a:ext uri="{FF2B5EF4-FFF2-40B4-BE49-F238E27FC236}">
              <a16:creationId xmlns:a16="http://schemas.microsoft.com/office/drawing/2014/main" id="{198F7F59-B16E-435A-9A9B-848C6E447B7E}"/>
            </a:ext>
          </a:extLst>
        </xdr:cNvPr>
        <xdr:cNvCxnSpPr/>
      </xdr:nvCxnSpPr>
      <xdr:spPr>
        <a:xfrm>
          <a:off x="2133600" y="4400550"/>
          <a:ext cx="22860" cy="90491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323852</xdr:colOff>
      <xdr:row>34</xdr:row>
      <xdr:rowOff>114299</xdr:rowOff>
    </xdr:from>
    <xdr:to>
      <xdr:col>3</xdr:col>
      <xdr:colOff>333376</xdr:colOff>
      <xdr:row>38</xdr:row>
      <xdr:rowOff>95252</xdr:rowOff>
    </xdr:to>
    <xdr:cxnSp macro="">
      <xdr:nvCxnSpPr>
        <xdr:cNvPr id="5" name="4 Conector recto">
          <a:extLst>
            <a:ext uri="{FF2B5EF4-FFF2-40B4-BE49-F238E27FC236}">
              <a16:creationId xmlns:a16="http://schemas.microsoft.com/office/drawing/2014/main" id="{1479641F-BC8A-4F0B-A916-202CFAB3253D}"/>
            </a:ext>
          </a:extLst>
        </xdr:cNvPr>
        <xdr:cNvCxnSpPr/>
      </xdr:nvCxnSpPr>
      <xdr:spPr>
        <a:xfrm rot="16200000" flipH="1">
          <a:off x="1852612" y="5767389"/>
          <a:ext cx="647703" cy="952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135049</xdr:colOff>
      <xdr:row>36</xdr:row>
      <xdr:rowOff>80010</xdr:rowOff>
    </xdr:from>
    <xdr:to>
      <xdr:col>3</xdr:col>
      <xdr:colOff>364359</xdr:colOff>
      <xdr:row>36</xdr:row>
      <xdr:rowOff>80010</xdr:rowOff>
    </xdr:to>
    <xdr:cxnSp macro="">
      <xdr:nvCxnSpPr>
        <xdr:cNvPr id="6" name="5 Conector recto">
          <a:extLst>
            <a:ext uri="{FF2B5EF4-FFF2-40B4-BE49-F238E27FC236}">
              <a16:creationId xmlns:a16="http://schemas.microsoft.com/office/drawing/2014/main" id="{E2435E91-73AB-41DA-90CE-03DD9E44D50D}"/>
            </a:ext>
          </a:extLst>
        </xdr:cNvPr>
        <xdr:cNvCxnSpPr/>
      </xdr:nvCxnSpPr>
      <xdr:spPr>
        <a:xfrm>
          <a:off x="1830499" y="5680710"/>
          <a:ext cx="381710"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150122</xdr:colOff>
      <xdr:row>42</xdr:row>
      <xdr:rowOff>82826</xdr:rowOff>
    </xdr:from>
    <xdr:to>
      <xdr:col>3</xdr:col>
      <xdr:colOff>365806</xdr:colOff>
      <xdr:row>42</xdr:row>
      <xdr:rowOff>85725</xdr:rowOff>
    </xdr:to>
    <xdr:cxnSp macro="">
      <xdr:nvCxnSpPr>
        <xdr:cNvPr id="7" name="6 Conector recto">
          <a:extLst>
            <a:ext uri="{FF2B5EF4-FFF2-40B4-BE49-F238E27FC236}">
              <a16:creationId xmlns:a16="http://schemas.microsoft.com/office/drawing/2014/main" id="{F0550858-36F5-40D5-A249-D94B24B1387A}"/>
            </a:ext>
          </a:extLst>
        </xdr:cNvPr>
        <xdr:cNvCxnSpPr/>
      </xdr:nvCxnSpPr>
      <xdr:spPr>
        <a:xfrm>
          <a:off x="1845572" y="6616976"/>
          <a:ext cx="368084" cy="2899"/>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365760</xdr:colOff>
      <xdr:row>41</xdr:row>
      <xdr:rowOff>104774</xdr:rowOff>
    </xdr:from>
    <xdr:to>
      <xdr:col>3</xdr:col>
      <xdr:colOff>365760</xdr:colOff>
      <xdr:row>43</xdr:row>
      <xdr:rowOff>142874</xdr:rowOff>
    </xdr:to>
    <xdr:cxnSp macro="">
      <xdr:nvCxnSpPr>
        <xdr:cNvPr id="8" name="7 Conector recto">
          <a:extLst>
            <a:ext uri="{FF2B5EF4-FFF2-40B4-BE49-F238E27FC236}">
              <a16:creationId xmlns:a16="http://schemas.microsoft.com/office/drawing/2014/main" id="{2B137B69-99EB-4ED1-81BC-812643AB309A}"/>
            </a:ext>
          </a:extLst>
        </xdr:cNvPr>
        <xdr:cNvCxnSpPr/>
      </xdr:nvCxnSpPr>
      <xdr:spPr>
        <a:xfrm rot="16200000" flipH="1">
          <a:off x="2065972" y="6653212"/>
          <a:ext cx="295275"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287965</xdr:colOff>
      <xdr:row>18</xdr:row>
      <xdr:rowOff>68179</xdr:rowOff>
    </xdr:from>
    <xdr:to>
      <xdr:col>5</xdr:col>
      <xdr:colOff>304300</xdr:colOff>
      <xdr:row>46</xdr:row>
      <xdr:rowOff>143983</xdr:rowOff>
    </xdr:to>
    <xdr:cxnSp macro="">
      <xdr:nvCxnSpPr>
        <xdr:cNvPr id="9" name="10 Conector recto">
          <a:extLst>
            <a:ext uri="{FF2B5EF4-FFF2-40B4-BE49-F238E27FC236}">
              <a16:creationId xmlns:a16="http://schemas.microsoft.com/office/drawing/2014/main" id="{71594DEC-1150-442A-98FC-52CB21BC9CA9}"/>
            </a:ext>
          </a:extLst>
        </xdr:cNvPr>
        <xdr:cNvCxnSpPr/>
      </xdr:nvCxnSpPr>
      <xdr:spPr>
        <a:xfrm flipH="1">
          <a:off x="4831390" y="2478004"/>
          <a:ext cx="16335" cy="4857354"/>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2101712</xdr:colOff>
      <xdr:row>18</xdr:row>
      <xdr:rowOff>82826</xdr:rowOff>
    </xdr:from>
    <xdr:to>
      <xdr:col>5</xdr:col>
      <xdr:colOff>314325</xdr:colOff>
      <xdr:row>18</xdr:row>
      <xdr:rowOff>87065</xdr:rowOff>
    </xdr:to>
    <xdr:cxnSp macro="">
      <xdr:nvCxnSpPr>
        <xdr:cNvPr id="10" name="11 Conector recto">
          <a:extLst>
            <a:ext uri="{FF2B5EF4-FFF2-40B4-BE49-F238E27FC236}">
              <a16:creationId xmlns:a16="http://schemas.microsoft.com/office/drawing/2014/main" id="{12AF607F-67FF-49B8-8599-A232C29A457A}"/>
            </a:ext>
          </a:extLst>
        </xdr:cNvPr>
        <xdr:cNvCxnSpPr/>
      </xdr:nvCxnSpPr>
      <xdr:spPr>
        <a:xfrm>
          <a:off x="4530587" y="2492651"/>
          <a:ext cx="327163" cy="4239"/>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177209</xdr:colOff>
      <xdr:row>27</xdr:row>
      <xdr:rowOff>144343</xdr:rowOff>
    </xdr:from>
    <xdr:to>
      <xdr:col>5</xdr:col>
      <xdr:colOff>179929</xdr:colOff>
      <xdr:row>41</xdr:row>
      <xdr:rowOff>124007</xdr:rowOff>
    </xdr:to>
    <xdr:cxnSp macro="">
      <xdr:nvCxnSpPr>
        <xdr:cNvPr id="11" name="12 Conector recto">
          <a:extLst>
            <a:ext uri="{FF2B5EF4-FFF2-40B4-BE49-F238E27FC236}">
              <a16:creationId xmlns:a16="http://schemas.microsoft.com/office/drawing/2014/main" id="{6897F6EC-D722-4E42-98DE-3E7E2D80EB61}"/>
            </a:ext>
          </a:extLst>
        </xdr:cNvPr>
        <xdr:cNvCxnSpPr/>
      </xdr:nvCxnSpPr>
      <xdr:spPr>
        <a:xfrm>
          <a:off x="4720634" y="4278193"/>
          <a:ext cx="2720" cy="224661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41</xdr:row>
      <xdr:rowOff>104775</xdr:rowOff>
    </xdr:from>
    <xdr:to>
      <xdr:col>5</xdr:col>
      <xdr:colOff>186171</xdr:colOff>
      <xdr:row>41</xdr:row>
      <xdr:rowOff>108239</xdr:rowOff>
    </xdr:to>
    <xdr:cxnSp macro="">
      <xdr:nvCxnSpPr>
        <xdr:cNvPr id="12" name="13 Conector recto">
          <a:extLst>
            <a:ext uri="{FF2B5EF4-FFF2-40B4-BE49-F238E27FC236}">
              <a16:creationId xmlns:a16="http://schemas.microsoft.com/office/drawing/2014/main" id="{828AD657-A148-4BDC-9165-AE506990905C}"/>
            </a:ext>
          </a:extLst>
        </xdr:cNvPr>
        <xdr:cNvCxnSpPr/>
      </xdr:nvCxnSpPr>
      <xdr:spPr>
        <a:xfrm>
          <a:off x="4543425" y="6505575"/>
          <a:ext cx="186171" cy="3464"/>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36</xdr:row>
      <xdr:rowOff>95250</xdr:rowOff>
    </xdr:from>
    <xdr:to>
      <xdr:col>5</xdr:col>
      <xdr:colOff>180975</xdr:colOff>
      <xdr:row>36</xdr:row>
      <xdr:rowOff>95250</xdr:rowOff>
    </xdr:to>
    <xdr:cxnSp macro="">
      <xdr:nvCxnSpPr>
        <xdr:cNvPr id="13" name="14 Conector recto">
          <a:extLst>
            <a:ext uri="{FF2B5EF4-FFF2-40B4-BE49-F238E27FC236}">
              <a16:creationId xmlns:a16="http://schemas.microsoft.com/office/drawing/2014/main" id="{09914705-171B-463A-B6A8-3AFA926C6626}"/>
            </a:ext>
          </a:extLst>
        </xdr:cNvPr>
        <xdr:cNvCxnSpPr/>
      </xdr:nvCxnSpPr>
      <xdr:spPr>
        <a:xfrm>
          <a:off x="4543425" y="5695950"/>
          <a:ext cx="180975"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390525</xdr:colOff>
      <xdr:row>38</xdr:row>
      <xdr:rowOff>85725</xdr:rowOff>
    </xdr:from>
    <xdr:to>
      <xdr:col>5</xdr:col>
      <xdr:colOff>394342</xdr:colOff>
      <xdr:row>51</xdr:row>
      <xdr:rowOff>171450</xdr:rowOff>
    </xdr:to>
    <xdr:cxnSp macro="">
      <xdr:nvCxnSpPr>
        <xdr:cNvPr id="14" name="15 Conector recto">
          <a:extLst>
            <a:ext uri="{FF2B5EF4-FFF2-40B4-BE49-F238E27FC236}">
              <a16:creationId xmlns:a16="http://schemas.microsoft.com/office/drawing/2014/main" id="{8AD571B9-86B9-45E3-A019-C6403E610137}"/>
            </a:ext>
          </a:extLst>
        </xdr:cNvPr>
        <xdr:cNvCxnSpPr/>
      </xdr:nvCxnSpPr>
      <xdr:spPr>
        <a:xfrm flipH="1">
          <a:off x="4933950" y="6086475"/>
          <a:ext cx="3817" cy="1952625"/>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2101712</xdr:colOff>
      <xdr:row>38</xdr:row>
      <xdr:rowOff>104775</xdr:rowOff>
    </xdr:from>
    <xdr:to>
      <xdr:col>5</xdr:col>
      <xdr:colOff>403363</xdr:colOff>
      <xdr:row>38</xdr:row>
      <xdr:rowOff>113886</xdr:rowOff>
    </xdr:to>
    <xdr:cxnSp macro="">
      <xdr:nvCxnSpPr>
        <xdr:cNvPr id="15" name="16 Conector recto">
          <a:extLst>
            <a:ext uri="{FF2B5EF4-FFF2-40B4-BE49-F238E27FC236}">
              <a16:creationId xmlns:a16="http://schemas.microsoft.com/office/drawing/2014/main" id="{5D3A4DB7-FA06-4EC7-98EE-91969C4C302F}"/>
            </a:ext>
          </a:extLst>
        </xdr:cNvPr>
        <xdr:cNvCxnSpPr/>
      </xdr:nvCxnSpPr>
      <xdr:spPr>
        <a:xfrm flipV="1">
          <a:off x="4530587" y="6105525"/>
          <a:ext cx="416201" cy="9111"/>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43</xdr:row>
      <xdr:rowOff>95249</xdr:rowOff>
    </xdr:from>
    <xdr:to>
      <xdr:col>5</xdr:col>
      <xdr:colOff>123824</xdr:colOff>
      <xdr:row>54</xdr:row>
      <xdr:rowOff>104775</xdr:rowOff>
    </xdr:to>
    <xdr:cxnSp macro="">
      <xdr:nvCxnSpPr>
        <xdr:cNvPr id="16" name="17 Conector recto">
          <a:extLst>
            <a:ext uri="{FF2B5EF4-FFF2-40B4-BE49-F238E27FC236}">
              <a16:creationId xmlns:a16="http://schemas.microsoft.com/office/drawing/2014/main" id="{71636154-519E-427D-8EA4-F835F10A4FE1}"/>
            </a:ext>
          </a:extLst>
        </xdr:cNvPr>
        <xdr:cNvCxnSpPr/>
      </xdr:nvCxnSpPr>
      <xdr:spPr>
        <a:xfrm rot="5400000">
          <a:off x="3790949" y="7629525"/>
          <a:ext cx="1743076" cy="9524"/>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43</xdr:row>
      <xdr:rowOff>104775</xdr:rowOff>
    </xdr:from>
    <xdr:to>
      <xdr:col>5</xdr:col>
      <xdr:colOff>118916</xdr:colOff>
      <xdr:row>43</xdr:row>
      <xdr:rowOff>104776</xdr:rowOff>
    </xdr:to>
    <xdr:cxnSp macro="">
      <xdr:nvCxnSpPr>
        <xdr:cNvPr id="17" name="18 Conector recto">
          <a:extLst>
            <a:ext uri="{FF2B5EF4-FFF2-40B4-BE49-F238E27FC236}">
              <a16:creationId xmlns:a16="http://schemas.microsoft.com/office/drawing/2014/main" id="{149D0913-52AC-4902-85E8-DD34C496FF2E}"/>
            </a:ext>
          </a:extLst>
        </xdr:cNvPr>
        <xdr:cNvCxnSpPr/>
      </xdr:nvCxnSpPr>
      <xdr:spPr>
        <a:xfrm>
          <a:off x="4543425" y="6772275"/>
          <a:ext cx="118916" cy="1"/>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11</xdr:row>
      <xdr:rowOff>104775</xdr:rowOff>
    </xdr:from>
    <xdr:to>
      <xdr:col>4</xdr:col>
      <xdr:colOff>0</xdr:colOff>
      <xdr:row>11</xdr:row>
      <xdr:rowOff>104775</xdr:rowOff>
    </xdr:to>
    <xdr:sp macro="" textlink="">
      <xdr:nvSpPr>
        <xdr:cNvPr id="18" name="Line 30">
          <a:extLst>
            <a:ext uri="{FF2B5EF4-FFF2-40B4-BE49-F238E27FC236}">
              <a16:creationId xmlns:a16="http://schemas.microsoft.com/office/drawing/2014/main" id="{9752C79B-FF42-4ABF-B5B8-C653D4E5B3D1}"/>
            </a:ext>
          </a:extLst>
        </xdr:cNvPr>
        <xdr:cNvSpPr>
          <a:spLocks noChangeShapeType="1"/>
        </xdr:cNvSpPr>
      </xdr:nvSpPr>
      <xdr:spPr bwMode="auto">
        <a:xfrm>
          <a:off x="1866900" y="1581150"/>
          <a:ext cx="56197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txBody>
        <a:bodyPr/>
        <a:lstStyle/>
        <a:p>
          <a:endParaRPr lang="es-CO">
            <a:ln>
              <a:solidFill>
                <a:srgbClr val="7030A0"/>
              </a:solidFill>
            </a:ln>
          </a:endParaRPr>
        </a:p>
      </xdr:txBody>
    </xdr:sp>
    <xdr:clientData/>
  </xdr:twoCellAnchor>
  <xdr:twoCellAnchor>
    <xdr:from>
      <xdr:col>5</xdr:col>
      <xdr:colOff>0</xdr:colOff>
      <xdr:row>11</xdr:row>
      <xdr:rowOff>114300</xdr:rowOff>
    </xdr:from>
    <xdr:to>
      <xdr:col>5</xdr:col>
      <xdr:colOff>581025</xdr:colOff>
      <xdr:row>11</xdr:row>
      <xdr:rowOff>114300</xdr:rowOff>
    </xdr:to>
    <xdr:sp macro="" textlink="">
      <xdr:nvSpPr>
        <xdr:cNvPr id="19" name="Line 30">
          <a:extLst>
            <a:ext uri="{FF2B5EF4-FFF2-40B4-BE49-F238E27FC236}">
              <a16:creationId xmlns:a16="http://schemas.microsoft.com/office/drawing/2014/main" id="{51A753AC-26AC-4A05-80A4-E26E72B9C55A}"/>
            </a:ext>
          </a:extLst>
        </xdr:cNvPr>
        <xdr:cNvSpPr>
          <a:spLocks noChangeShapeType="1"/>
        </xdr:cNvSpPr>
      </xdr:nvSpPr>
      <xdr:spPr bwMode="auto">
        <a:xfrm>
          <a:off x="4543425" y="159067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xdr:col>
      <xdr:colOff>342900</xdr:colOff>
      <xdr:row>16</xdr:row>
      <xdr:rowOff>19050</xdr:rowOff>
    </xdr:from>
    <xdr:to>
      <xdr:col>4</xdr:col>
      <xdr:colOff>9525</xdr:colOff>
      <xdr:row>16</xdr:row>
      <xdr:rowOff>19050</xdr:rowOff>
    </xdr:to>
    <xdr:sp macro="" textlink="">
      <xdr:nvSpPr>
        <xdr:cNvPr id="20" name="Line 30">
          <a:extLst>
            <a:ext uri="{FF2B5EF4-FFF2-40B4-BE49-F238E27FC236}">
              <a16:creationId xmlns:a16="http://schemas.microsoft.com/office/drawing/2014/main" id="{A093FEB1-F6F7-459F-971F-A7B4C963ABD4}"/>
            </a:ext>
          </a:extLst>
        </xdr:cNvPr>
        <xdr:cNvSpPr>
          <a:spLocks noChangeShapeType="1"/>
        </xdr:cNvSpPr>
      </xdr:nvSpPr>
      <xdr:spPr bwMode="auto">
        <a:xfrm>
          <a:off x="2190750" y="2162175"/>
          <a:ext cx="24765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333376</xdr:colOff>
      <xdr:row>18</xdr:row>
      <xdr:rowOff>133350</xdr:rowOff>
    </xdr:from>
    <xdr:to>
      <xdr:col>3</xdr:col>
      <xdr:colOff>561976</xdr:colOff>
      <xdr:row>18</xdr:row>
      <xdr:rowOff>142874</xdr:rowOff>
    </xdr:to>
    <xdr:sp macro="" textlink="">
      <xdr:nvSpPr>
        <xdr:cNvPr id="21" name="Line 30">
          <a:extLst>
            <a:ext uri="{FF2B5EF4-FFF2-40B4-BE49-F238E27FC236}">
              <a16:creationId xmlns:a16="http://schemas.microsoft.com/office/drawing/2014/main" id="{2629A96B-BFAC-419D-BA3C-8949C8CEE1EF}"/>
            </a:ext>
          </a:extLst>
        </xdr:cNvPr>
        <xdr:cNvSpPr>
          <a:spLocks noChangeShapeType="1"/>
        </xdr:cNvSpPr>
      </xdr:nvSpPr>
      <xdr:spPr bwMode="auto">
        <a:xfrm flipV="1">
          <a:off x="2181226" y="2543175"/>
          <a:ext cx="2286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9525</xdr:colOff>
      <xdr:row>27</xdr:row>
      <xdr:rowOff>323850</xdr:rowOff>
    </xdr:from>
    <xdr:to>
      <xdr:col>4</xdr:col>
      <xdr:colOff>9525</xdr:colOff>
      <xdr:row>27</xdr:row>
      <xdr:rowOff>323850</xdr:rowOff>
    </xdr:to>
    <xdr:sp macro="" textlink="">
      <xdr:nvSpPr>
        <xdr:cNvPr id="22" name="Line 30">
          <a:extLst>
            <a:ext uri="{FF2B5EF4-FFF2-40B4-BE49-F238E27FC236}">
              <a16:creationId xmlns:a16="http://schemas.microsoft.com/office/drawing/2014/main" id="{C155600A-D61D-4D0A-9B72-5DE91455F810}"/>
            </a:ext>
          </a:extLst>
        </xdr:cNvPr>
        <xdr:cNvSpPr>
          <a:spLocks noChangeShapeType="1"/>
        </xdr:cNvSpPr>
      </xdr:nvSpPr>
      <xdr:spPr bwMode="auto">
        <a:xfrm>
          <a:off x="1857375" y="44005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304800</xdr:colOff>
      <xdr:row>33</xdr:row>
      <xdr:rowOff>85725</xdr:rowOff>
    </xdr:from>
    <xdr:to>
      <xdr:col>3</xdr:col>
      <xdr:colOff>581025</xdr:colOff>
      <xdr:row>33</xdr:row>
      <xdr:rowOff>85725</xdr:rowOff>
    </xdr:to>
    <xdr:sp macro="" textlink="">
      <xdr:nvSpPr>
        <xdr:cNvPr id="23" name="Line 30">
          <a:extLst>
            <a:ext uri="{FF2B5EF4-FFF2-40B4-BE49-F238E27FC236}">
              <a16:creationId xmlns:a16="http://schemas.microsoft.com/office/drawing/2014/main" id="{F3B8B069-F081-4A37-8582-A656BEBAF682}"/>
            </a:ext>
          </a:extLst>
        </xdr:cNvPr>
        <xdr:cNvSpPr>
          <a:spLocks noChangeShapeType="1"/>
        </xdr:cNvSpPr>
      </xdr:nvSpPr>
      <xdr:spPr bwMode="auto">
        <a:xfrm>
          <a:off x="2152650" y="5286375"/>
          <a:ext cx="2762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xdr:col>
      <xdr:colOff>314325</xdr:colOff>
      <xdr:row>34</xdr:row>
      <xdr:rowOff>133350</xdr:rowOff>
    </xdr:from>
    <xdr:to>
      <xdr:col>3</xdr:col>
      <xdr:colOff>581025</xdr:colOff>
      <xdr:row>34</xdr:row>
      <xdr:rowOff>133350</xdr:rowOff>
    </xdr:to>
    <xdr:sp macro="" textlink="">
      <xdr:nvSpPr>
        <xdr:cNvPr id="24" name="Line 30">
          <a:extLst>
            <a:ext uri="{FF2B5EF4-FFF2-40B4-BE49-F238E27FC236}">
              <a16:creationId xmlns:a16="http://schemas.microsoft.com/office/drawing/2014/main" id="{C744EB73-5B45-47ED-AEC1-E60A2EE91AF8}"/>
            </a:ext>
          </a:extLst>
        </xdr:cNvPr>
        <xdr:cNvSpPr>
          <a:spLocks noChangeShapeType="1"/>
        </xdr:cNvSpPr>
      </xdr:nvSpPr>
      <xdr:spPr bwMode="auto">
        <a:xfrm>
          <a:off x="2162175" y="5467350"/>
          <a:ext cx="2667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323850</xdr:colOff>
      <xdr:row>36</xdr:row>
      <xdr:rowOff>85725</xdr:rowOff>
    </xdr:from>
    <xdr:to>
      <xdr:col>4</xdr:col>
      <xdr:colOff>0</xdr:colOff>
      <xdr:row>36</xdr:row>
      <xdr:rowOff>85725</xdr:rowOff>
    </xdr:to>
    <xdr:sp macro="" textlink="">
      <xdr:nvSpPr>
        <xdr:cNvPr id="25" name="Line 30">
          <a:extLst>
            <a:ext uri="{FF2B5EF4-FFF2-40B4-BE49-F238E27FC236}">
              <a16:creationId xmlns:a16="http://schemas.microsoft.com/office/drawing/2014/main" id="{5F2AE229-F950-4650-A48F-777F5497A22F}"/>
            </a:ext>
          </a:extLst>
        </xdr:cNvPr>
        <xdr:cNvSpPr>
          <a:spLocks noChangeShapeType="1"/>
        </xdr:cNvSpPr>
      </xdr:nvSpPr>
      <xdr:spPr bwMode="auto">
        <a:xfrm>
          <a:off x="2171700" y="5686425"/>
          <a:ext cx="25717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323850</xdr:colOff>
      <xdr:row>38</xdr:row>
      <xdr:rowOff>85725</xdr:rowOff>
    </xdr:from>
    <xdr:to>
      <xdr:col>4</xdr:col>
      <xdr:colOff>0</xdr:colOff>
      <xdr:row>38</xdr:row>
      <xdr:rowOff>85725</xdr:rowOff>
    </xdr:to>
    <xdr:sp macro="" textlink="">
      <xdr:nvSpPr>
        <xdr:cNvPr id="26" name="Line 30">
          <a:extLst>
            <a:ext uri="{FF2B5EF4-FFF2-40B4-BE49-F238E27FC236}">
              <a16:creationId xmlns:a16="http://schemas.microsoft.com/office/drawing/2014/main" id="{4D04EAA5-E8C5-4389-8767-07A2E41EFDD4}"/>
            </a:ext>
          </a:extLst>
        </xdr:cNvPr>
        <xdr:cNvSpPr>
          <a:spLocks noChangeShapeType="1"/>
        </xdr:cNvSpPr>
      </xdr:nvSpPr>
      <xdr:spPr bwMode="auto">
        <a:xfrm>
          <a:off x="2171700" y="6086475"/>
          <a:ext cx="25717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352425</xdr:colOff>
      <xdr:row>41</xdr:row>
      <xdr:rowOff>104775</xdr:rowOff>
    </xdr:from>
    <xdr:to>
      <xdr:col>4</xdr:col>
      <xdr:colOff>0</xdr:colOff>
      <xdr:row>41</xdr:row>
      <xdr:rowOff>104775</xdr:rowOff>
    </xdr:to>
    <xdr:sp macro="" textlink="">
      <xdr:nvSpPr>
        <xdr:cNvPr id="27" name="Line 30">
          <a:extLst>
            <a:ext uri="{FF2B5EF4-FFF2-40B4-BE49-F238E27FC236}">
              <a16:creationId xmlns:a16="http://schemas.microsoft.com/office/drawing/2014/main" id="{7CF68453-E29A-4B2E-B375-CC459985F567}"/>
            </a:ext>
          </a:extLst>
        </xdr:cNvPr>
        <xdr:cNvSpPr>
          <a:spLocks noChangeShapeType="1"/>
        </xdr:cNvSpPr>
      </xdr:nvSpPr>
      <xdr:spPr bwMode="auto">
        <a:xfrm flipV="1">
          <a:off x="2200275" y="6505575"/>
          <a:ext cx="2286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352425</xdr:colOff>
      <xdr:row>43</xdr:row>
      <xdr:rowOff>142875</xdr:rowOff>
    </xdr:from>
    <xdr:to>
      <xdr:col>4</xdr:col>
      <xdr:colOff>0</xdr:colOff>
      <xdr:row>43</xdr:row>
      <xdr:rowOff>142875</xdr:rowOff>
    </xdr:to>
    <xdr:sp macro="" textlink="">
      <xdr:nvSpPr>
        <xdr:cNvPr id="28" name="Line 30">
          <a:extLst>
            <a:ext uri="{FF2B5EF4-FFF2-40B4-BE49-F238E27FC236}">
              <a16:creationId xmlns:a16="http://schemas.microsoft.com/office/drawing/2014/main" id="{EB7872A9-EFC1-4EA9-ABB1-38337626AADF}"/>
            </a:ext>
          </a:extLst>
        </xdr:cNvPr>
        <xdr:cNvSpPr>
          <a:spLocks noChangeShapeType="1"/>
        </xdr:cNvSpPr>
      </xdr:nvSpPr>
      <xdr:spPr bwMode="auto">
        <a:xfrm flipV="1">
          <a:off x="2200275" y="6800850"/>
          <a:ext cx="228600"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176006</xdr:colOff>
      <xdr:row>27</xdr:row>
      <xdr:rowOff>160476</xdr:rowOff>
    </xdr:from>
    <xdr:to>
      <xdr:col>6</xdr:col>
      <xdr:colOff>11962</xdr:colOff>
      <xdr:row>27</xdr:row>
      <xdr:rowOff>167406</xdr:rowOff>
    </xdr:to>
    <xdr:sp macro="" textlink="">
      <xdr:nvSpPr>
        <xdr:cNvPr id="29" name="Line 30">
          <a:extLst>
            <a:ext uri="{FF2B5EF4-FFF2-40B4-BE49-F238E27FC236}">
              <a16:creationId xmlns:a16="http://schemas.microsoft.com/office/drawing/2014/main" id="{D9C1307F-545A-4D8A-8E52-7D903B8C8022}"/>
            </a:ext>
          </a:extLst>
        </xdr:cNvPr>
        <xdr:cNvSpPr>
          <a:spLocks noChangeShapeType="1"/>
        </xdr:cNvSpPr>
      </xdr:nvSpPr>
      <xdr:spPr bwMode="auto">
        <a:xfrm>
          <a:off x="4719431" y="4294326"/>
          <a:ext cx="416981" cy="693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28</xdr:row>
      <xdr:rowOff>114300</xdr:rowOff>
    </xdr:from>
    <xdr:to>
      <xdr:col>6</xdr:col>
      <xdr:colOff>0</xdr:colOff>
      <xdr:row>28</xdr:row>
      <xdr:rowOff>114300</xdr:rowOff>
    </xdr:to>
    <xdr:sp macro="" textlink="">
      <xdr:nvSpPr>
        <xdr:cNvPr id="30" name="Line 30">
          <a:extLst>
            <a:ext uri="{FF2B5EF4-FFF2-40B4-BE49-F238E27FC236}">
              <a16:creationId xmlns:a16="http://schemas.microsoft.com/office/drawing/2014/main" id="{5E125EE1-C4CD-406D-892F-7079B44AA10E}"/>
            </a:ext>
          </a:extLst>
        </xdr:cNvPr>
        <xdr:cNvSpPr>
          <a:spLocks noChangeShapeType="1"/>
        </xdr:cNvSpPr>
      </xdr:nvSpPr>
      <xdr:spPr bwMode="auto">
        <a:xfrm>
          <a:off x="4543425" y="45148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114300</xdr:rowOff>
    </xdr:from>
    <xdr:to>
      <xdr:col>5</xdr:col>
      <xdr:colOff>581025</xdr:colOff>
      <xdr:row>33</xdr:row>
      <xdr:rowOff>114300</xdr:rowOff>
    </xdr:to>
    <xdr:sp macro="" textlink="">
      <xdr:nvSpPr>
        <xdr:cNvPr id="31" name="Line 30">
          <a:extLst>
            <a:ext uri="{FF2B5EF4-FFF2-40B4-BE49-F238E27FC236}">
              <a16:creationId xmlns:a16="http://schemas.microsoft.com/office/drawing/2014/main" id="{65F24E59-B92D-482F-9EE0-BD94D80E24F9}"/>
            </a:ext>
          </a:extLst>
        </xdr:cNvPr>
        <xdr:cNvSpPr>
          <a:spLocks noChangeShapeType="1"/>
        </xdr:cNvSpPr>
      </xdr:nvSpPr>
      <xdr:spPr bwMode="auto">
        <a:xfrm>
          <a:off x="4543425" y="53149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299040</xdr:colOff>
      <xdr:row>46</xdr:row>
      <xdr:rowOff>120362</xdr:rowOff>
    </xdr:from>
    <xdr:to>
      <xdr:col>6</xdr:col>
      <xdr:colOff>38100</xdr:colOff>
      <xdr:row>46</xdr:row>
      <xdr:rowOff>121469</xdr:rowOff>
    </xdr:to>
    <xdr:sp macro="" textlink="">
      <xdr:nvSpPr>
        <xdr:cNvPr id="32" name="Line 30">
          <a:extLst>
            <a:ext uri="{FF2B5EF4-FFF2-40B4-BE49-F238E27FC236}">
              <a16:creationId xmlns:a16="http://schemas.microsoft.com/office/drawing/2014/main" id="{201B8695-86E7-4E14-B3EB-E7AC90C88023}"/>
            </a:ext>
          </a:extLst>
        </xdr:cNvPr>
        <xdr:cNvSpPr>
          <a:spLocks noChangeShapeType="1"/>
        </xdr:cNvSpPr>
      </xdr:nvSpPr>
      <xdr:spPr bwMode="auto">
        <a:xfrm flipV="1">
          <a:off x="4842465" y="7321262"/>
          <a:ext cx="320085" cy="1107"/>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133350</xdr:colOff>
      <xdr:row>54</xdr:row>
      <xdr:rowOff>85725</xdr:rowOff>
    </xdr:from>
    <xdr:to>
      <xdr:col>5</xdr:col>
      <xdr:colOff>581025</xdr:colOff>
      <xdr:row>54</xdr:row>
      <xdr:rowOff>85725</xdr:rowOff>
    </xdr:to>
    <xdr:sp macro="" textlink="">
      <xdr:nvSpPr>
        <xdr:cNvPr id="33" name="Line 30">
          <a:extLst>
            <a:ext uri="{FF2B5EF4-FFF2-40B4-BE49-F238E27FC236}">
              <a16:creationId xmlns:a16="http://schemas.microsoft.com/office/drawing/2014/main" id="{8C469570-2AE9-435B-9D98-53BFED5F02A1}"/>
            </a:ext>
          </a:extLst>
        </xdr:cNvPr>
        <xdr:cNvSpPr>
          <a:spLocks noChangeShapeType="1"/>
        </xdr:cNvSpPr>
      </xdr:nvSpPr>
      <xdr:spPr bwMode="auto">
        <a:xfrm>
          <a:off x="4676775" y="8486775"/>
          <a:ext cx="447675"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393183</xdr:colOff>
      <xdr:row>51</xdr:row>
      <xdr:rowOff>150053</xdr:rowOff>
    </xdr:from>
    <xdr:to>
      <xdr:col>6</xdr:col>
      <xdr:colOff>25400</xdr:colOff>
      <xdr:row>51</xdr:row>
      <xdr:rowOff>154337</xdr:rowOff>
    </xdr:to>
    <xdr:sp macro="" textlink="">
      <xdr:nvSpPr>
        <xdr:cNvPr id="34" name="Line 30">
          <a:extLst>
            <a:ext uri="{FF2B5EF4-FFF2-40B4-BE49-F238E27FC236}">
              <a16:creationId xmlns:a16="http://schemas.microsoft.com/office/drawing/2014/main" id="{E6B9E0A7-6AAE-4516-8EA7-F892D8C5E55D}"/>
            </a:ext>
          </a:extLst>
        </xdr:cNvPr>
        <xdr:cNvSpPr>
          <a:spLocks noChangeShapeType="1"/>
        </xdr:cNvSpPr>
      </xdr:nvSpPr>
      <xdr:spPr bwMode="auto">
        <a:xfrm flipV="1">
          <a:off x="4936608" y="8017703"/>
          <a:ext cx="213242" cy="4284"/>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3848</xdr:colOff>
      <xdr:row>16</xdr:row>
      <xdr:rowOff>30582</xdr:rowOff>
    </xdr:from>
    <xdr:to>
      <xdr:col>6</xdr:col>
      <xdr:colOff>20707</xdr:colOff>
      <xdr:row>16</xdr:row>
      <xdr:rowOff>41414</xdr:rowOff>
    </xdr:to>
    <xdr:sp macro="" textlink="">
      <xdr:nvSpPr>
        <xdr:cNvPr id="35" name="Line 30">
          <a:extLst>
            <a:ext uri="{FF2B5EF4-FFF2-40B4-BE49-F238E27FC236}">
              <a16:creationId xmlns:a16="http://schemas.microsoft.com/office/drawing/2014/main" id="{FF859601-5F33-4956-A152-FE46DC8A909C}"/>
            </a:ext>
          </a:extLst>
        </xdr:cNvPr>
        <xdr:cNvSpPr>
          <a:spLocks noChangeShapeType="1"/>
        </xdr:cNvSpPr>
      </xdr:nvSpPr>
      <xdr:spPr bwMode="auto">
        <a:xfrm>
          <a:off x="4547273" y="2173707"/>
          <a:ext cx="597884" cy="10832"/>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419100</xdr:colOff>
      <xdr:row>1</xdr:row>
      <xdr:rowOff>76200</xdr:rowOff>
    </xdr:from>
    <xdr:to>
      <xdr:col>10</xdr:col>
      <xdr:colOff>541020</xdr:colOff>
      <xdr:row>8</xdr:row>
      <xdr:rowOff>24765</xdr:rowOff>
    </xdr:to>
    <xdr:grpSp>
      <xdr:nvGrpSpPr>
        <xdr:cNvPr id="36" name="Grupo 35">
          <a:hlinkClick xmlns:r="http://schemas.openxmlformats.org/officeDocument/2006/relationships" r:id="rId1"/>
          <a:extLst>
            <a:ext uri="{FF2B5EF4-FFF2-40B4-BE49-F238E27FC236}">
              <a16:creationId xmlns:a16="http://schemas.microsoft.com/office/drawing/2014/main" id="{5C49770D-1A18-49A2-88B8-5F9A3CB2C9F3}"/>
            </a:ext>
          </a:extLst>
        </xdr:cNvPr>
        <xdr:cNvGrpSpPr/>
      </xdr:nvGrpSpPr>
      <xdr:grpSpPr>
        <a:xfrm>
          <a:off x="7553325" y="209550"/>
          <a:ext cx="904875" cy="840105"/>
          <a:chOff x="6210300" y="1314450"/>
          <a:chExt cx="1076325" cy="1063408"/>
        </a:xfrm>
      </xdr:grpSpPr>
      <xdr:grpSp>
        <xdr:nvGrpSpPr>
          <xdr:cNvPr id="37" name="Google Shape;9554;p75">
            <a:extLst>
              <a:ext uri="{FF2B5EF4-FFF2-40B4-BE49-F238E27FC236}">
                <a16:creationId xmlns:a16="http://schemas.microsoft.com/office/drawing/2014/main" id="{713BD843-0657-8935-C65B-F4607D99B9C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39" name="Google Shape;9555;p75">
              <a:extLst>
                <a:ext uri="{FF2B5EF4-FFF2-40B4-BE49-F238E27FC236}">
                  <a16:creationId xmlns:a16="http://schemas.microsoft.com/office/drawing/2014/main" id="{06813EB6-5EFF-2D56-661C-0282EB2B019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40" name="Google Shape;9556;p75">
              <a:extLst>
                <a:ext uri="{FF2B5EF4-FFF2-40B4-BE49-F238E27FC236}">
                  <a16:creationId xmlns:a16="http://schemas.microsoft.com/office/drawing/2014/main" id="{A879C46C-A839-A938-5569-F00C1EE44C1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38" name="Rectángulo 37">
            <a:hlinkClick xmlns:r="http://schemas.openxmlformats.org/officeDocument/2006/relationships" r:id="rId2"/>
            <a:extLst>
              <a:ext uri="{FF2B5EF4-FFF2-40B4-BE49-F238E27FC236}">
                <a16:creationId xmlns:a16="http://schemas.microsoft.com/office/drawing/2014/main" id="{5C8366D4-4F74-550C-0E52-330861E1117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3.xml><?xml version="1.0" encoding="utf-8"?>
<xdr:wsDr xmlns:xdr="http://schemas.openxmlformats.org/drawingml/2006/spreadsheetDrawing" xmlns:a="http://schemas.openxmlformats.org/drawingml/2006/main">
  <xdr:twoCellAnchor>
    <xdr:from>
      <xdr:col>10</xdr:col>
      <xdr:colOff>361950</xdr:colOff>
      <xdr:row>1</xdr:row>
      <xdr:rowOff>95250</xdr:rowOff>
    </xdr:from>
    <xdr:to>
      <xdr:col>11</xdr:col>
      <xdr:colOff>483870</xdr:colOff>
      <xdr:row>6</xdr:row>
      <xdr:rowOff>139065</xdr:rowOff>
    </xdr:to>
    <xdr:grpSp>
      <xdr:nvGrpSpPr>
        <xdr:cNvPr id="2" name="Grupo 1">
          <a:hlinkClick xmlns:r="http://schemas.openxmlformats.org/officeDocument/2006/relationships" r:id="rId1"/>
          <a:extLst>
            <a:ext uri="{FF2B5EF4-FFF2-40B4-BE49-F238E27FC236}">
              <a16:creationId xmlns:a16="http://schemas.microsoft.com/office/drawing/2014/main" id="{931A96B5-259F-44B9-8987-72B4E93A5A66}"/>
            </a:ext>
          </a:extLst>
        </xdr:cNvPr>
        <xdr:cNvGrpSpPr/>
      </xdr:nvGrpSpPr>
      <xdr:grpSpPr>
        <a:xfrm>
          <a:off x="10521315" y="224790"/>
          <a:ext cx="904875" cy="834390"/>
          <a:chOff x="6210300" y="1314450"/>
          <a:chExt cx="1076325" cy="1063408"/>
        </a:xfrm>
      </xdr:grpSpPr>
      <xdr:grpSp>
        <xdr:nvGrpSpPr>
          <xdr:cNvPr id="3" name="Google Shape;9554;p75">
            <a:extLst>
              <a:ext uri="{FF2B5EF4-FFF2-40B4-BE49-F238E27FC236}">
                <a16:creationId xmlns:a16="http://schemas.microsoft.com/office/drawing/2014/main" id="{F6FCFEA9-4A74-9BE0-D764-AF77BFB3823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4449D25-C24C-A1D4-0785-8C892CDAD63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B9985F5-1BDB-1CC7-CDEF-68DAD5D8742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FF422100-C63B-4268-C932-6FF120962F1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4.xml><?xml version="1.0" encoding="utf-8"?>
<xdr:wsDr xmlns:xdr="http://schemas.openxmlformats.org/drawingml/2006/spreadsheetDrawing" xmlns:a="http://schemas.openxmlformats.org/drawingml/2006/main">
  <xdr:twoCellAnchor>
    <xdr:from>
      <xdr:col>8</xdr:col>
      <xdr:colOff>144780</xdr:colOff>
      <xdr:row>1</xdr:row>
      <xdr:rowOff>76200</xdr:rowOff>
    </xdr:from>
    <xdr:to>
      <xdr:col>9</xdr:col>
      <xdr:colOff>0</xdr:colOff>
      <xdr:row>4</xdr:row>
      <xdr:rowOff>491490</xdr:rowOff>
    </xdr:to>
    <xdr:grpSp>
      <xdr:nvGrpSpPr>
        <xdr:cNvPr id="2" name="Grupo 1">
          <a:hlinkClick xmlns:r="http://schemas.openxmlformats.org/officeDocument/2006/relationships" r:id="rId1"/>
          <a:extLst>
            <a:ext uri="{FF2B5EF4-FFF2-40B4-BE49-F238E27FC236}">
              <a16:creationId xmlns:a16="http://schemas.microsoft.com/office/drawing/2014/main" id="{499A53A8-06D4-48FA-8A14-6E65AB31CF91}"/>
            </a:ext>
          </a:extLst>
        </xdr:cNvPr>
        <xdr:cNvGrpSpPr/>
      </xdr:nvGrpSpPr>
      <xdr:grpSpPr>
        <a:xfrm>
          <a:off x="8562975" y="209550"/>
          <a:ext cx="914400" cy="739140"/>
          <a:chOff x="6210300" y="1314450"/>
          <a:chExt cx="1076325" cy="1063408"/>
        </a:xfrm>
      </xdr:grpSpPr>
      <xdr:grpSp>
        <xdr:nvGrpSpPr>
          <xdr:cNvPr id="3" name="Google Shape;9554;p75">
            <a:extLst>
              <a:ext uri="{FF2B5EF4-FFF2-40B4-BE49-F238E27FC236}">
                <a16:creationId xmlns:a16="http://schemas.microsoft.com/office/drawing/2014/main" id="{7101B4FC-FC27-6409-5CAF-AD309BA7A59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178AE42-9182-B39D-7368-EEF1A0D61DA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CEFAECB-7538-EE76-E4ED-332CE9DF665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CBB5E75C-7CFA-CB4E-60B8-4873780C028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5.xml><?xml version="1.0" encoding="utf-8"?>
<xdr:wsDr xmlns:xdr="http://schemas.openxmlformats.org/drawingml/2006/spreadsheetDrawing" xmlns:a="http://schemas.openxmlformats.org/drawingml/2006/main">
  <xdr:twoCellAnchor>
    <xdr:from>
      <xdr:col>6</xdr:col>
      <xdr:colOff>266700</xdr:colOff>
      <xdr:row>2</xdr:row>
      <xdr:rowOff>57150</xdr:rowOff>
    </xdr:from>
    <xdr:to>
      <xdr:col>8</xdr:col>
      <xdr:colOff>369570</xdr:colOff>
      <xdr:row>6</xdr:row>
      <xdr:rowOff>53340</xdr:rowOff>
    </xdr:to>
    <xdr:grpSp>
      <xdr:nvGrpSpPr>
        <xdr:cNvPr id="2" name="Grupo 1">
          <a:hlinkClick xmlns:r="http://schemas.openxmlformats.org/officeDocument/2006/relationships" r:id="rId1"/>
          <a:extLst>
            <a:ext uri="{FF2B5EF4-FFF2-40B4-BE49-F238E27FC236}">
              <a16:creationId xmlns:a16="http://schemas.microsoft.com/office/drawing/2014/main" id="{6706E3D5-6453-4841-B509-A56A9320FA53}"/>
            </a:ext>
          </a:extLst>
        </xdr:cNvPr>
        <xdr:cNvGrpSpPr/>
      </xdr:nvGrpSpPr>
      <xdr:grpSpPr>
        <a:xfrm>
          <a:off x="7800975" y="320040"/>
          <a:ext cx="901065" cy="851535"/>
          <a:chOff x="6210300" y="1314450"/>
          <a:chExt cx="1076325" cy="1063408"/>
        </a:xfrm>
      </xdr:grpSpPr>
      <xdr:grpSp>
        <xdr:nvGrpSpPr>
          <xdr:cNvPr id="3" name="Google Shape;9554;p75">
            <a:extLst>
              <a:ext uri="{FF2B5EF4-FFF2-40B4-BE49-F238E27FC236}">
                <a16:creationId xmlns:a16="http://schemas.microsoft.com/office/drawing/2014/main" id="{A2CB240D-CF0F-A2DD-E5EF-3A40B433F26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39230F9-6FC1-A81D-D7DE-BDB7349644C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01423FE-2950-440B-5D42-BE6941C3A7D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B076A18F-D7FA-ACC1-074B-FC77F9D0A87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6.xml><?xml version="1.0" encoding="utf-8"?>
<xdr:wsDr xmlns:xdr="http://schemas.openxmlformats.org/drawingml/2006/spreadsheetDrawing" xmlns:a="http://schemas.openxmlformats.org/drawingml/2006/main">
  <xdr:twoCellAnchor>
    <xdr:from>
      <xdr:col>3</xdr:col>
      <xdr:colOff>419100</xdr:colOff>
      <xdr:row>1</xdr:row>
      <xdr:rowOff>114300</xdr:rowOff>
    </xdr:from>
    <xdr:to>
      <xdr:col>4</xdr:col>
      <xdr:colOff>541020</xdr:colOff>
      <xdr:row>8</xdr:row>
      <xdr:rowOff>43815</xdr:rowOff>
    </xdr:to>
    <xdr:grpSp>
      <xdr:nvGrpSpPr>
        <xdr:cNvPr id="2" name="Grupo 1">
          <a:hlinkClick xmlns:r="http://schemas.openxmlformats.org/officeDocument/2006/relationships" r:id="rId1"/>
          <a:extLst>
            <a:ext uri="{FF2B5EF4-FFF2-40B4-BE49-F238E27FC236}">
              <a16:creationId xmlns:a16="http://schemas.microsoft.com/office/drawing/2014/main" id="{34B9C8AC-6330-4995-881F-F497C3E4EF53}"/>
            </a:ext>
          </a:extLst>
        </xdr:cNvPr>
        <xdr:cNvGrpSpPr/>
      </xdr:nvGrpSpPr>
      <xdr:grpSpPr>
        <a:xfrm>
          <a:off x="6372225" y="247650"/>
          <a:ext cx="904875" cy="826770"/>
          <a:chOff x="6210300" y="1314450"/>
          <a:chExt cx="1076325" cy="1063408"/>
        </a:xfrm>
      </xdr:grpSpPr>
      <xdr:grpSp>
        <xdr:nvGrpSpPr>
          <xdr:cNvPr id="3" name="Google Shape;9554;p75">
            <a:extLst>
              <a:ext uri="{FF2B5EF4-FFF2-40B4-BE49-F238E27FC236}">
                <a16:creationId xmlns:a16="http://schemas.microsoft.com/office/drawing/2014/main" id="{9D54BB5A-C8A2-886F-C39F-DEA17A857B4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39DCACB-8648-C17C-DC0A-5E4AA41D28C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A10CEE2-8206-6C41-73FA-A6D01770DD3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64A8329F-126D-3F9C-2C3F-AF9EDC20F77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7.xml><?xml version="1.0" encoding="utf-8"?>
<xdr:wsDr xmlns:xdr="http://schemas.openxmlformats.org/drawingml/2006/spreadsheetDrawing" xmlns:a="http://schemas.openxmlformats.org/drawingml/2006/main">
  <xdr:twoCellAnchor>
    <xdr:from>
      <xdr:col>8</xdr:col>
      <xdr:colOff>219075</xdr:colOff>
      <xdr:row>1</xdr:row>
      <xdr:rowOff>76200</xdr:rowOff>
    </xdr:from>
    <xdr:to>
      <xdr:col>9</xdr:col>
      <xdr:colOff>340995</xdr:colOff>
      <xdr:row>6</xdr:row>
      <xdr:rowOff>81915</xdr:rowOff>
    </xdr:to>
    <xdr:grpSp>
      <xdr:nvGrpSpPr>
        <xdr:cNvPr id="2" name="Grupo 1">
          <a:hlinkClick xmlns:r="http://schemas.openxmlformats.org/officeDocument/2006/relationships" r:id="rId1"/>
          <a:extLst>
            <a:ext uri="{FF2B5EF4-FFF2-40B4-BE49-F238E27FC236}">
              <a16:creationId xmlns:a16="http://schemas.microsoft.com/office/drawing/2014/main" id="{0BF9015E-8674-412B-A301-AAB5821BB633}"/>
            </a:ext>
          </a:extLst>
        </xdr:cNvPr>
        <xdr:cNvGrpSpPr/>
      </xdr:nvGrpSpPr>
      <xdr:grpSpPr>
        <a:xfrm>
          <a:off x="7494270" y="209550"/>
          <a:ext cx="904875" cy="836295"/>
          <a:chOff x="6210300" y="1314450"/>
          <a:chExt cx="1076325" cy="1063408"/>
        </a:xfrm>
      </xdr:grpSpPr>
      <xdr:grpSp>
        <xdr:nvGrpSpPr>
          <xdr:cNvPr id="3" name="Google Shape;9554;p75">
            <a:extLst>
              <a:ext uri="{FF2B5EF4-FFF2-40B4-BE49-F238E27FC236}">
                <a16:creationId xmlns:a16="http://schemas.microsoft.com/office/drawing/2014/main" id="{37155016-7759-2444-DD4E-33B613103D9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FE76B0A-01DE-7E92-4598-FAF1AB95746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EBD835F-08BA-90C0-CCD5-FADFA75E0E3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44936EC-B20D-477E-BF60-DABECD18B67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8.xml><?xml version="1.0" encoding="utf-8"?>
<xdr:wsDr xmlns:xdr="http://schemas.openxmlformats.org/drawingml/2006/spreadsheetDrawing" xmlns:a="http://schemas.openxmlformats.org/drawingml/2006/main">
  <xdr:twoCellAnchor>
    <xdr:from>
      <xdr:col>0</xdr:col>
      <xdr:colOff>180973</xdr:colOff>
      <xdr:row>18</xdr:row>
      <xdr:rowOff>66676</xdr:rowOff>
    </xdr:from>
    <xdr:to>
      <xdr:col>8</xdr:col>
      <xdr:colOff>219076</xdr:colOff>
      <xdr:row>47</xdr:row>
      <xdr:rowOff>38100</xdr:rowOff>
    </xdr:to>
    <xdr:graphicFrame macro="">
      <xdr:nvGraphicFramePr>
        <xdr:cNvPr id="2" name="Gráfico 1">
          <a:extLst>
            <a:ext uri="{FF2B5EF4-FFF2-40B4-BE49-F238E27FC236}">
              <a16:creationId xmlns:a16="http://schemas.microsoft.com/office/drawing/2014/main" id="{20D0580F-2952-4D65-A8B9-F3027DF1E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638175</xdr:colOff>
      <xdr:row>2</xdr:row>
      <xdr:rowOff>38100</xdr:rowOff>
    </xdr:from>
    <xdr:to>
      <xdr:col>7</xdr:col>
      <xdr:colOff>760095</xdr:colOff>
      <xdr:row>7</xdr:row>
      <xdr:rowOff>72390</xdr:rowOff>
    </xdr:to>
    <xdr:grpSp>
      <xdr:nvGrpSpPr>
        <xdr:cNvPr id="3" name="Grupo 2">
          <a:hlinkClick xmlns:r="http://schemas.openxmlformats.org/officeDocument/2006/relationships" r:id="rId2"/>
          <a:extLst>
            <a:ext uri="{FF2B5EF4-FFF2-40B4-BE49-F238E27FC236}">
              <a16:creationId xmlns:a16="http://schemas.microsoft.com/office/drawing/2014/main" id="{E6B4C4F7-6774-4D2E-8AB7-4206DC220BD0}"/>
            </a:ext>
          </a:extLst>
        </xdr:cNvPr>
        <xdr:cNvGrpSpPr/>
      </xdr:nvGrpSpPr>
      <xdr:grpSpPr>
        <a:xfrm>
          <a:off x="7179945" y="304800"/>
          <a:ext cx="904875" cy="853440"/>
          <a:chOff x="6210300" y="1314450"/>
          <a:chExt cx="1076325" cy="1063408"/>
        </a:xfrm>
      </xdr:grpSpPr>
      <xdr:grpSp>
        <xdr:nvGrpSpPr>
          <xdr:cNvPr id="4" name="Google Shape;9554;p75">
            <a:extLst>
              <a:ext uri="{FF2B5EF4-FFF2-40B4-BE49-F238E27FC236}">
                <a16:creationId xmlns:a16="http://schemas.microsoft.com/office/drawing/2014/main" id="{8DA9B20B-0A73-6ADC-8254-FD09057518C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659D5B89-DC2B-B2C4-FE10-538CD1768A4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FF0024BB-75F9-BC2C-85CB-01178072D83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hlinkClick xmlns:r="http://schemas.openxmlformats.org/officeDocument/2006/relationships" r:id="rId3"/>
            <a:extLst>
              <a:ext uri="{FF2B5EF4-FFF2-40B4-BE49-F238E27FC236}">
                <a16:creationId xmlns:a16="http://schemas.microsoft.com/office/drawing/2014/main" id="{CE9AFBB1-0E46-73EC-2809-232D6057179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29.xml><?xml version="1.0" encoding="utf-8"?>
<c:userShapes xmlns:c="http://schemas.openxmlformats.org/drawingml/2006/chart">
  <cdr:relSizeAnchor xmlns:cdr="http://schemas.openxmlformats.org/drawingml/2006/chartDrawing">
    <cdr:from>
      <cdr:x>0.02371</cdr:x>
      <cdr:y>0.92823</cdr:y>
    </cdr:from>
    <cdr:to>
      <cdr:x>0.35237</cdr:x>
      <cdr:y>0.98565</cdr:y>
    </cdr:to>
    <cdr:sp macro="" textlink="">
      <cdr:nvSpPr>
        <cdr:cNvPr id="2" name="CuadroTexto 1"/>
        <cdr:cNvSpPr txBox="1"/>
      </cdr:nvSpPr>
      <cdr:spPr>
        <a:xfrm xmlns:a="http://schemas.openxmlformats.org/drawingml/2006/main">
          <a:off x="209550" y="3695701"/>
          <a:ext cx="29051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0.00838</cdr:x>
      <cdr:y>0.92145</cdr:y>
    </cdr:from>
    <cdr:to>
      <cdr:x>0.63108</cdr:x>
      <cdr:y>1</cdr:y>
    </cdr:to>
    <cdr:sp macro="" textlink="">
      <cdr:nvSpPr>
        <cdr:cNvPr id="3" name="CuadroTexto 2"/>
        <cdr:cNvSpPr txBox="1"/>
      </cdr:nvSpPr>
      <cdr:spPr>
        <a:xfrm xmlns:a="http://schemas.openxmlformats.org/drawingml/2006/main">
          <a:off x="56621" y="2992895"/>
          <a:ext cx="4205233" cy="2551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800" b="1">
              <a:latin typeface="Verdana" panose="020B0604030504040204" pitchFamily="34" charset="0"/>
              <a:ea typeface="Verdana" panose="020B0604030504040204" pitchFamily="34" charset="0"/>
              <a:cs typeface="Arial" panose="020B0604020202020204" pitchFamily="34" charset="0"/>
            </a:rPr>
            <a:t>Fuente: DGPPN - Subdirección de Análisis y Consolidación Presupuestal</a:t>
          </a:r>
        </a:p>
      </cdr:txBody>
    </cdr:sp>
  </cdr:relSizeAnchor>
</c:userShapes>
</file>

<file path=xl/drawings/drawing13.xml><?xml version="1.0" encoding="utf-8"?>
<xdr:wsDr xmlns:xdr="http://schemas.openxmlformats.org/drawingml/2006/spreadsheetDrawing" xmlns:a="http://schemas.openxmlformats.org/drawingml/2006/main">
  <xdr:twoCellAnchor>
    <xdr:from>
      <xdr:col>7</xdr:col>
      <xdr:colOff>352425</xdr:colOff>
      <xdr:row>2</xdr:row>
      <xdr:rowOff>85725</xdr:rowOff>
    </xdr:from>
    <xdr:to>
      <xdr:col>9</xdr:col>
      <xdr:colOff>120649</xdr:colOff>
      <xdr:row>8</xdr:row>
      <xdr:rowOff>39689</xdr:rowOff>
    </xdr:to>
    <xdr:grpSp>
      <xdr:nvGrpSpPr>
        <xdr:cNvPr id="2" name="Grupo 1">
          <a:hlinkClick xmlns:r="http://schemas.openxmlformats.org/officeDocument/2006/relationships" r:id="rId1"/>
          <a:extLst>
            <a:ext uri="{FF2B5EF4-FFF2-40B4-BE49-F238E27FC236}">
              <a16:creationId xmlns:a16="http://schemas.microsoft.com/office/drawing/2014/main" id="{EEF39874-E7CB-4A5B-B51E-A3E462F401F2}"/>
            </a:ext>
          </a:extLst>
        </xdr:cNvPr>
        <xdr:cNvGrpSpPr/>
      </xdr:nvGrpSpPr>
      <xdr:grpSpPr>
        <a:xfrm>
          <a:off x="8155305" y="354330"/>
          <a:ext cx="854074" cy="980759"/>
          <a:chOff x="6210300" y="1314450"/>
          <a:chExt cx="1076325" cy="1063409"/>
        </a:xfrm>
      </xdr:grpSpPr>
      <xdr:grpSp>
        <xdr:nvGrpSpPr>
          <xdr:cNvPr id="3" name="Google Shape;9554;p75">
            <a:extLst>
              <a:ext uri="{FF2B5EF4-FFF2-40B4-BE49-F238E27FC236}">
                <a16:creationId xmlns:a16="http://schemas.microsoft.com/office/drawing/2014/main" id="{4A15E256-3803-8CE2-4D82-5A5604FD072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6013AD3-2609-2B7A-C756-C435B996D32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2F9D87D-364E-E0BD-342C-A90D88949A0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4E92DEA0-934B-6AB4-CAEA-27A36644D04D}"/>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0.xml><?xml version="1.0" encoding="utf-8"?>
<xdr:wsDr xmlns:xdr="http://schemas.openxmlformats.org/drawingml/2006/spreadsheetDrawing" xmlns:a="http://schemas.openxmlformats.org/drawingml/2006/main">
  <xdr:twoCellAnchor>
    <xdr:from>
      <xdr:col>6</xdr:col>
      <xdr:colOff>409575</xdr:colOff>
      <xdr:row>1</xdr:row>
      <xdr:rowOff>76200</xdr:rowOff>
    </xdr:from>
    <xdr:to>
      <xdr:col>7</xdr:col>
      <xdr:colOff>531495</xdr:colOff>
      <xdr:row>6</xdr:row>
      <xdr:rowOff>5715</xdr:rowOff>
    </xdr:to>
    <xdr:grpSp>
      <xdr:nvGrpSpPr>
        <xdr:cNvPr id="2" name="Grupo 1">
          <a:hlinkClick xmlns:r="http://schemas.openxmlformats.org/officeDocument/2006/relationships" r:id="rId1"/>
          <a:extLst>
            <a:ext uri="{FF2B5EF4-FFF2-40B4-BE49-F238E27FC236}">
              <a16:creationId xmlns:a16="http://schemas.microsoft.com/office/drawing/2014/main" id="{08BFABA3-F757-4A1F-80CC-B411C6204E29}"/>
            </a:ext>
          </a:extLst>
        </xdr:cNvPr>
        <xdr:cNvGrpSpPr/>
      </xdr:nvGrpSpPr>
      <xdr:grpSpPr>
        <a:xfrm>
          <a:off x="7227570" y="209550"/>
          <a:ext cx="904875" cy="798195"/>
          <a:chOff x="6210300" y="1314450"/>
          <a:chExt cx="1076325" cy="1063408"/>
        </a:xfrm>
      </xdr:grpSpPr>
      <xdr:grpSp>
        <xdr:nvGrpSpPr>
          <xdr:cNvPr id="3" name="Google Shape;9554;p75">
            <a:extLst>
              <a:ext uri="{FF2B5EF4-FFF2-40B4-BE49-F238E27FC236}">
                <a16:creationId xmlns:a16="http://schemas.microsoft.com/office/drawing/2014/main" id="{4FF5F9F6-507E-1E85-D987-6F2365C4608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3AC7087-3DC4-B590-0FFB-D68BC2E5385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567ED55-3CC1-56D4-A6EF-2F2136AE5C4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FBBE431A-C50B-FD88-D091-B552B413DB8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1.xml><?xml version="1.0" encoding="utf-8"?>
<xdr:wsDr xmlns:xdr="http://schemas.openxmlformats.org/drawingml/2006/spreadsheetDrawing" xmlns:a="http://schemas.openxmlformats.org/drawingml/2006/main">
  <xdr:twoCellAnchor>
    <xdr:from>
      <xdr:col>6</xdr:col>
      <xdr:colOff>323850</xdr:colOff>
      <xdr:row>1</xdr:row>
      <xdr:rowOff>0</xdr:rowOff>
    </xdr:from>
    <xdr:to>
      <xdr:col>7</xdr:col>
      <xdr:colOff>445770</xdr:colOff>
      <xdr:row>5</xdr:row>
      <xdr:rowOff>100965</xdr:rowOff>
    </xdr:to>
    <xdr:grpSp>
      <xdr:nvGrpSpPr>
        <xdr:cNvPr id="2" name="Grupo 1">
          <a:hlinkClick xmlns:r="http://schemas.openxmlformats.org/officeDocument/2006/relationships" r:id="rId1"/>
          <a:extLst>
            <a:ext uri="{FF2B5EF4-FFF2-40B4-BE49-F238E27FC236}">
              <a16:creationId xmlns:a16="http://schemas.microsoft.com/office/drawing/2014/main" id="{496ED535-3F00-4AF5-9918-78B38B818C46}"/>
            </a:ext>
          </a:extLst>
        </xdr:cNvPr>
        <xdr:cNvGrpSpPr/>
      </xdr:nvGrpSpPr>
      <xdr:grpSpPr>
        <a:xfrm>
          <a:off x="6997065" y="171450"/>
          <a:ext cx="904875" cy="792480"/>
          <a:chOff x="6210300" y="1314450"/>
          <a:chExt cx="1076325" cy="1063408"/>
        </a:xfrm>
      </xdr:grpSpPr>
      <xdr:grpSp>
        <xdr:nvGrpSpPr>
          <xdr:cNvPr id="3" name="Google Shape;9554;p75">
            <a:extLst>
              <a:ext uri="{FF2B5EF4-FFF2-40B4-BE49-F238E27FC236}">
                <a16:creationId xmlns:a16="http://schemas.microsoft.com/office/drawing/2014/main" id="{9E569D62-6169-B432-8EBC-B1AA66C7806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0543D40D-A9A5-A532-9D2F-E8476FA8A1C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E59A376-EACA-CE23-31B9-9810AA0D821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E38FDA88-8B2B-B81B-E144-066FF422C7C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2.xml><?xml version="1.0" encoding="utf-8"?>
<xdr:wsDr xmlns:xdr="http://schemas.openxmlformats.org/drawingml/2006/spreadsheetDrawing" xmlns:a="http://schemas.openxmlformats.org/drawingml/2006/main">
  <xdr:twoCellAnchor>
    <xdr:from>
      <xdr:col>6</xdr:col>
      <xdr:colOff>323850</xdr:colOff>
      <xdr:row>1</xdr:row>
      <xdr:rowOff>142875</xdr:rowOff>
    </xdr:from>
    <xdr:to>
      <xdr:col>7</xdr:col>
      <xdr:colOff>445770</xdr:colOff>
      <xdr:row>6</xdr:row>
      <xdr:rowOff>43815</xdr:rowOff>
    </xdr:to>
    <xdr:grpSp>
      <xdr:nvGrpSpPr>
        <xdr:cNvPr id="2" name="Grupo 1">
          <a:hlinkClick xmlns:r="http://schemas.openxmlformats.org/officeDocument/2006/relationships" r:id="rId1"/>
          <a:extLst>
            <a:ext uri="{FF2B5EF4-FFF2-40B4-BE49-F238E27FC236}">
              <a16:creationId xmlns:a16="http://schemas.microsoft.com/office/drawing/2014/main" id="{6F9A9062-B627-4A89-A85B-7163D48EC792}"/>
            </a:ext>
          </a:extLst>
        </xdr:cNvPr>
        <xdr:cNvGrpSpPr/>
      </xdr:nvGrpSpPr>
      <xdr:grpSpPr>
        <a:xfrm>
          <a:off x="7416165" y="312420"/>
          <a:ext cx="904875" cy="809625"/>
          <a:chOff x="6210300" y="1314450"/>
          <a:chExt cx="1076325" cy="1063408"/>
        </a:xfrm>
      </xdr:grpSpPr>
      <xdr:grpSp>
        <xdr:nvGrpSpPr>
          <xdr:cNvPr id="3" name="Google Shape;9554;p75">
            <a:extLst>
              <a:ext uri="{FF2B5EF4-FFF2-40B4-BE49-F238E27FC236}">
                <a16:creationId xmlns:a16="http://schemas.microsoft.com/office/drawing/2014/main" id="{80479C6B-F02C-E23F-447C-4A44E78746D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CA6F675-C273-EA97-7B7F-14109E7598C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8FA8B54-3EE9-1DFD-781F-BB4BE486BF6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E5E2ED22-7D20-F472-2519-57F863049E9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3.xml><?xml version="1.0" encoding="utf-8"?>
<xdr:wsDr xmlns:xdr="http://schemas.openxmlformats.org/drawingml/2006/spreadsheetDrawing" xmlns:a="http://schemas.openxmlformats.org/drawingml/2006/main">
  <xdr:twoCellAnchor>
    <xdr:from>
      <xdr:col>6</xdr:col>
      <xdr:colOff>190500</xdr:colOff>
      <xdr:row>1</xdr:row>
      <xdr:rowOff>123825</xdr:rowOff>
    </xdr:from>
    <xdr:to>
      <xdr:col>7</xdr:col>
      <xdr:colOff>312420</xdr:colOff>
      <xdr:row>6</xdr:row>
      <xdr:rowOff>53340</xdr:rowOff>
    </xdr:to>
    <xdr:grpSp>
      <xdr:nvGrpSpPr>
        <xdr:cNvPr id="2" name="Grupo 1">
          <a:hlinkClick xmlns:r="http://schemas.openxmlformats.org/officeDocument/2006/relationships" r:id="rId1"/>
          <a:extLst>
            <a:ext uri="{FF2B5EF4-FFF2-40B4-BE49-F238E27FC236}">
              <a16:creationId xmlns:a16="http://schemas.microsoft.com/office/drawing/2014/main" id="{A4FC25DB-4361-4117-BF65-DE4570BDA1E6}"/>
            </a:ext>
          </a:extLst>
        </xdr:cNvPr>
        <xdr:cNvGrpSpPr/>
      </xdr:nvGrpSpPr>
      <xdr:grpSpPr>
        <a:xfrm>
          <a:off x="7010400" y="287655"/>
          <a:ext cx="904875" cy="798195"/>
          <a:chOff x="6210300" y="1314450"/>
          <a:chExt cx="1076325" cy="1063408"/>
        </a:xfrm>
      </xdr:grpSpPr>
      <xdr:grpSp>
        <xdr:nvGrpSpPr>
          <xdr:cNvPr id="3" name="Google Shape;9554;p75">
            <a:extLst>
              <a:ext uri="{FF2B5EF4-FFF2-40B4-BE49-F238E27FC236}">
                <a16:creationId xmlns:a16="http://schemas.microsoft.com/office/drawing/2014/main" id="{19CB0AAC-1BF5-0BD1-9316-5C9C4FB6307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2FCB21C-E588-ACA1-0F33-D4B5EBBF4FB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01E2E6F-9F9A-0EEA-DA58-C80EE74E3FE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C2853F4-69B4-9F5B-7B25-BAF4976A8EB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4.xml><?xml version="1.0" encoding="utf-8"?>
<xdr:wsDr xmlns:xdr="http://schemas.openxmlformats.org/drawingml/2006/spreadsheetDrawing" xmlns:a="http://schemas.openxmlformats.org/drawingml/2006/main">
  <xdr:twoCellAnchor>
    <xdr:from>
      <xdr:col>6</xdr:col>
      <xdr:colOff>238125</xdr:colOff>
      <xdr:row>1</xdr:row>
      <xdr:rowOff>123825</xdr:rowOff>
    </xdr:from>
    <xdr:to>
      <xdr:col>7</xdr:col>
      <xdr:colOff>360045</xdr:colOff>
      <xdr:row>6</xdr:row>
      <xdr:rowOff>53340</xdr:rowOff>
    </xdr:to>
    <xdr:grpSp>
      <xdr:nvGrpSpPr>
        <xdr:cNvPr id="2" name="Grupo 1">
          <a:hlinkClick xmlns:r="http://schemas.openxmlformats.org/officeDocument/2006/relationships" r:id="rId1"/>
          <a:extLst>
            <a:ext uri="{FF2B5EF4-FFF2-40B4-BE49-F238E27FC236}">
              <a16:creationId xmlns:a16="http://schemas.microsoft.com/office/drawing/2014/main" id="{E37E7C08-5B6F-46BE-9B2B-48F87D3ED520}"/>
            </a:ext>
          </a:extLst>
        </xdr:cNvPr>
        <xdr:cNvGrpSpPr/>
      </xdr:nvGrpSpPr>
      <xdr:grpSpPr>
        <a:xfrm>
          <a:off x="7307580" y="287655"/>
          <a:ext cx="904875" cy="836295"/>
          <a:chOff x="6210300" y="1314450"/>
          <a:chExt cx="1076325" cy="1063408"/>
        </a:xfrm>
      </xdr:grpSpPr>
      <xdr:grpSp>
        <xdr:nvGrpSpPr>
          <xdr:cNvPr id="3" name="Google Shape;9554;p75">
            <a:extLst>
              <a:ext uri="{FF2B5EF4-FFF2-40B4-BE49-F238E27FC236}">
                <a16:creationId xmlns:a16="http://schemas.microsoft.com/office/drawing/2014/main" id="{EAF339E2-B28D-0ACC-E582-20D5720191E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39302DCB-6C8B-AE37-FA9A-79AE692D8EE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ECD581F-3602-FEFB-EAB8-4F4B9B159E0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C5DA31AB-2DFB-B760-9C5F-6E2F2D966C6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5.xml><?xml version="1.0" encoding="utf-8"?>
<xdr:wsDr xmlns:xdr="http://schemas.openxmlformats.org/drawingml/2006/spreadsheetDrawing" xmlns:a="http://schemas.openxmlformats.org/drawingml/2006/main">
  <xdr:twoCellAnchor>
    <xdr:from>
      <xdr:col>6</xdr:col>
      <xdr:colOff>342900</xdr:colOff>
      <xdr:row>1</xdr:row>
      <xdr:rowOff>0</xdr:rowOff>
    </xdr:from>
    <xdr:to>
      <xdr:col>7</xdr:col>
      <xdr:colOff>464820</xdr:colOff>
      <xdr:row>5</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17BCCE2E-CA06-4567-B492-50E174492DC7}"/>
            </a:ext>
          </a:extLst>
        </xdr:cNvPr>
        <xdr:cNvGrpSpPr/>
      </xdr:nvGrpSpPr>
      <xdr:grpSpPr>
        <a:xfrm>
          <a:off x="6819900" y="171450"/>
          <a:ext cx="904875" cy="843915"/>
          <a:chOff x="6210300" y="1314450"/>
          <a:chExt cx="1076325" cy="1063408"/>
        </a:xfrm>
      </xdr:grpSpPr>
      <xdr:grpSp>
        <xdr:nvGrpSpPr>
          <xdr:cNvPr id="3" name="Google Shape;9554;p75">
            <a:extLst>
              <a:ext uri="{FF2B5EF4-FFF2-40B4-BE49-F238E27FC236}">
                <a16:creationId xmlns:a16="http://schemas.microsoft.com/office/drawing/2014/main" id="{6D318078-EE2F-A8CF-A231-05A79CBCEED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C491CC6-D368-1365-5096-2C1E1CDB727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325BFAA-E127-9521-CFAD-408DF41F3EA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7686FBF-4F0C-1002-A599-FC9C08CD5AF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6.xml><?xml version="1.0" encoding="utf-8"?>
<xdr:wsDr xmlns:xdr="http://schemas.openxmlformats.org/drawingml/2006/spreadsheetDrawing" xmlns:a="http://schemas.openxmlformats.org/drawingml/2006/main">
  <xdr:twoCellAnchor>
    <xdr:from>
      <xdr:col>6</xdr:col>
      <xdr:colOff>314325</xdr:colOff>
      <xdr:row>1</xdr:row>
      <xdr:rowOff>0</xdr:rowOff>
    </xdr:from>
    <xdr:to>
      <xdr:col>7</xdr:col>
      <xdr:colOff>436245</xdr:colOff>
      <xdr:row>5</xdr:row>
      <xdr:rowOff>129540</xdr:rowOff>
    </xdr:to>
    <xdr:grpSp>
      <xdr:nvGrpSpPr>
        <xdr:cNvPr id="2" name="Grupo 1">
          <a:hlinkClick xmlns:r="http://schemas.openxmlformats.org/officeDocument/2006/relationships" r:id="rId1"/>
          <a:extLst>
            <a:ext uri="{FF2B5EF4-FFF2-40B4-BE49-F238E27FC236}">
              <a16:creationId xmlns:a16="http://schemas.microsoft.com/office/drawing/2014/main" id="{BDCAEC56-48E8-469D-BDBE-1449F524201E}"/>
            </a:ext>
          </a:extLst>
        </xdr:cNvPr>
        <xdr:cNvGrpSpPr/>
      </xdr:nvGrpSpPr>
      <xdr:grpSpPr>
        <a:xfrm>
          <a:off x="7526655" y="171450"/>
          <a:ext cx="904875" cy="828675"/>
          <a:chOff x="6210300" y="1314450"/>
          <a:chExt cx="1076325" cy="1063408"/>
        </a:xfrm>
      </xdr:grpSpPr>
      <xdr:grpSp>
        <xdr:nvGrpSpPr>
          <xdr:cNvPr id="3" name="Google Shape;9554;p75">
            <a:extLst>
              <a:ext uri="{FF2B5EF4-FFF2-40B4-BE49-F238E27FC236}">
                <a16:creationId xmlns:a16="http://schemas.microsoft.com/office/drawing/2014/main" id="{A352B10F-3603-5F34-882D-30D2B5884D8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8A11912-327B-802F-8753-62F52B3D0D5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011DBD5C-8E72-735F-FC42-64272331907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6D1E369B-C0B7-6F84-9C47-FF5FB6EB354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7.xml><?xml version="1.0" encoding="utf-8"?>
<xdr:wsDr xmlns:xdr="http://schemas.openxmlformats.org/drawingml/2006/spreadsheetDrawing" xmlns:a="http://schemas.openxmlformats.org/drawingml/2006/main">
  <xdr:twoCellAnchor>
    <xdr:from>
      <xdr:col>6</xdr:col>
      <xdr:colOff>133350</xdr:colOff>
      <xdr:row>1</xdr:row>
      <xdr:rowOff>104775</xdr:rowOff>
    </xdr:from>
    <xdr:to>
      <xdr:col>7</xdr:col>
      <xdr:colOff>255270</xdr:colOff>
      <xdr:row>6</xdr:row>
      <xdr:rowOff>15240</xdr:rowOff>
    </xdr:to>
    <xdr:grpSp>
      <xdr:nvGrpSpPr>
        <xdr:cNvPr id="2" name="Grupo 1">
          <a:hlinkClick xmlns:r="http://schemas.openxmlformats.org/officeDocument/2006/relationships" r:id="rId1"/>
          <a:extLst>
            <a:ext uri="{FF2B5EF4-FFF2-40B4-BE49-F238E27FC236}">
              <a16:creationId xmlns:a16="http://schemas.microsoft.com/office/drawing/2014/main" id="{C629BA13-E389-4E14-9BB7-AE7DC9327F2A}"/>
            </a:ext>
          </a:extLst>
        </xdr:cNvPr>
        <xdr:cNvGrpSpPr/>
      </xdr:nvGrpSpPr>
      <xdr:grpSpPr>
        <a:xfrm>
          <a:off x="6749415" y="274320"/>
          <a:ext cx="904875" cy="830580"/>
          <a:chOff x="6210300" y="1314450"/>
          <a:chExt cx="1076325" cy="1063408"/>
        </a:xfrm>
      </xdr:grpSpPr>
      <xdr:grpSp>
        <xdr:nvGrpSpPr>
          <xdr:cNvPr id="3" name="Google Shape;9554;p75">
            <a:extLst>
              <a:ext uri="{FF2B5EF4-FFF2-40B4-BE49-F238E27FC236}">
                <a16:creationId xmlns:a16="http://schemas.microsoft.com/office/drawing/2014/main" id="{4EE2BB8F-3A54-B045-330F-712CAF0C810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29C07BE3-D115-41C6-3EE0-C17C25420C9B}"/>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0017F45-D529-8580-2FE4-92344EC5FD8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CA98899D-CA86-2673-D468-82CCDC6D3A6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8.xml><?xml version="1.0" encoding="utf-8"?>
<xdr:wsDr xmlns:xdr="http://schemas.openxmlformats.org/drawingml/2006/spreadsheetDrawing" xmlns:a="http://schemas.openxmlformats.org/drawingml/2006/main">
  <xdr:twoCellAnchor>
    <xdr:from>
      <xdr:col>6</xdr:col>
      <xdr:colOff>171450</xdr:colOff>
      <xdr:row>1</xdr:row>
      <xdr:rowOff>95250</xdr:rowOff>
    </xdr:from>
    <xdr:to>
      <xdr:col>7</xdr:col>
      <xdr:colOff>293370</xdr:colOff>
      <xdr:row>6</xdr:row>
      <xdr:rowOff>24765</xdr:rowOff>
    </xdr:to>
    <xdr:grpSp>
      <xdr:nvGrpSpPr>
        <xdr:cNvPr id="2" name="Grupo 1">
          <a:hlinkClick xmlns:r="http://schemas.openxmlformats.org/officeDocument/2006/relationships" r:id="rId1"/>
          <a:extLst>
            <a:ext uri="{FF2B5EF4-FFF2-40B4-BE49-F238E27FC236}">
              <a16:creationId xmlns:a16="http://schemas.microsoft.com/office/drawing/2014/main" id="{C8E58041-66A3-4535-9B53-16625EF89857}"/>
            </a:ext>
          </a:extLst>
        </xdr:cNvPr>
        <xdr:cNvGrpSpPr/>
      </xdr:nvGrpSpPr>
      <xdr:grpSpPr>
        <a:xfrm>
          <a:off x="7044690" y="224790"/>
          <a:ext cx="904875" cy="834390"/>
          <a:chOff x="6210300" y="1314450"/>
          <a:chExt cx="1076325" cy="1063408"/>
        </a:xfrm>
      </xdr:grpSpPr>
      <xdr:grpSp>
        <xdr:nvGrpSpPr>
          <xdr:cNvPr id="3" name="Google Shape;9554;p75">
            <a:extLst>
              <a:ext uri="{FF2B5EF4-FFF2-40B4-BE49-F238E27FC236}">
                <a16:creationId xmlns:a16="http://schemas.microsoft.com/office/drawing/2014/main" id="{9873C597-3C21-D219-DBA6-3E1260D0843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FB83918-09FA-29EA-3F77-A7D39016E1A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5AF69BD-A1CD-6C70-0930-E375DA0D99E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B0C20D1-80C5-7181-A5C4-5378DCF0DA93}"/>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39.xml><?xml version="1.0" encoding="utf-8"?>
<xdr:wsDr xmlns:xdr="http://schemas.openxmlformats.org/drawingml/2006/spreadsheetDrawing" xmlns:a="http://schemas.openxmlformats.org/drawingml/2006/main">
  <xdr:twoCellAnchor>
    <xdr:from>
      <xdr:col>6</xdr:col>
      <xdr:colOff>323850</xdr:colOff>
      <xdr:row>1</xdr:row>
      <xdr:rowOff>76200</xdr:rowOff>
    </xdr:from>
    <xdr:to>
      <xdr:col>7</xdr:col>
      <xdr:colOff>445770</xdr:colOff>
      <xdr:row>5</xdr:row>
      <xdr:rowOff>148590</xdr:rowOff>
    </xdr:to>
    <xdr:grpSp>
      <xdr:nvGrpSpPr>
        <xdr:cNvPr id="2" name="Grupo 1">
          <a:hlinkClick xmlns:r="http://schemas.openxmlformats.org/officeDocument/2006/relationships" r:id="rId1"/>
          <a:extLst>
            <a:ext uri="{FF2B5EF4-FFF2-40B4-BE49-F238E27FC236}">
              <a16:creationId xmlns:a16="http://schemas.microsoft.com/office/drawing/2014/main" id="{4E0462EB-8C98-475C-9A48-5B3DA1A50F79}"/>
            </a:ext>
          </a:extLst>
        </xdr:cNvPr>
        <xdr:cNvGrpSpPr/>
      </xdr:nvGrpSpPr>
      <xdr:grpSpPr>
        <a:xfrm>
          <a:off x="7616190" y="247650"/>
          <a:ext cx="904875" cy="824865"/>
          <a:chOff x="6210300" y="1314450"/>
          <a:chExt cx="1076325" cy="1063408"/>
        </a:xfrm>
      </xdr:grpSpPr>
      <xdr:grpSp>
        <xdr:nvGrpSpPr>
          <xdr:cNvPr id="3" name="Google Shape;9554;p75">
            <a:extLst>
              <a:ext uri="{FF2B5EF4-FFF2-40B4-BE49-F238E27FC236}">
                <a16:creationId xmlns:a16="http://schemas.microsoft.com/office/drawing/2014/main" id="{D7F58D4B-A188-6B13-C7A5-3C3286C488A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245C5D4-DD2F-0AA7-C860-9AF1555BA24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44BC356-C892-8AAB-1503-1911402C93E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8D4C4A9-3781-0E1D-ECE5-036F50EDE35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50801</xdr:colOff>
      <xdr:row>1</xdr:row>
      <xdr:rowOff>0</xdr:rowOff>
    </xdr:from>
    <xdr:to>
      <xdr:col>8</xdr:col>
      <xdr:colOff>0</xdr:colOff>
      <xdr:row>6</xdr:row>
      <xdr:rowOff>39689</xdr:rowOff>
    </xdr:to>
    <xdr:grpSp>
      <xdr:nvGrpSpPr>
        <xdr:cNvPr id="2" name="Grupo 1">
          <a:hlinkClick xmlns:r="http://schemas.openxmlformats.org/officeDocument/2006/relationships" r:id="rId1"/>
          <a:extLst>
            <a:ext uri="{FF2B5EF4-FFF2-40B4-BE49-F238E27FC236}">
              <a16:creationId xmlns:a16="http://schemas.microsoft.com/office/drawing/2014/main" id="{9CCA4101-5AE5-4796-83D5-C9D5A3929561}"/>
            </a:ext>
          </a:extLst>
        </xdr:cNvPr>
        <xdr:cNvGrpSpPr/>
      </xdr:nvGrpSpPr>
      <xdr:grpSpPr>
        <a:xfrm>
          <a:off x="6141086" y="171450"/>
          <a:ext cx="840739" cy="992189"/>
          <a:chOff x="6210300" y="1314450"/>
          <a:chExt cx="1076325" cy="1063409"/>
        </a:xfrm>
      </xdr:grpSpPr>
      <xdr:grpSp>
        <xdr:nvGrpSpPr>
          <xdr:cNvPr id="3" name="Google Shape;9554;p75">
            <a:extLst>
              <a:ext uri="{FF2B5EF4-FFF2-40B4-BE49-F238E27FC236}">
                <a16:creationId xmlns:a16="http://schemas.microsoft.com/office/drawing/2014/main" id="{73015370-177F-B1A1-8119-BA7B0DFAF7B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08E74961-3C6A-33CE-1581-168AB0A87B7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FEF70B1-E072-9E98-04C2-FF9BFA5BD62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C52D6AA6-2A6D-F890-6BDD-21B6938EB143}"/>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0.xml><?xml version="1.0" encoding="utf-8"?>
<xdr:wsDr xmlns:xdr="http://schemas.openxmlformats.org/drawingml/2006/spreadsheetDrawing" xmlns:a="http://schemas.openxmlformats.org/drawingml/2006/main">
  <xdr:twoCellAnchor>
    <xdr:from>
      <xdr:col>6</xdr:col>
      <xdr:colOff>352425</xdr:colOff>
      <xdr:row>1</xdr:row>
      <xdr:rowOff>142875</xdr:rowOff>
    </xdr:from>
    <xdr:to>
      <xdr:col>7</xdr:col>
      <xdr:colOff>474345</xdr:colOff>
      <xdr:row>6</xdr:row>
      <xdr:rowOff>43815</xdr:rowOff>
    </xdr:to>
    <xdr:grpSp>
      <xdr:nvGrpSpPr>
        <xdr:cNvPr id="2" name="Grupo 1">
          <a:hlinkClick xmlns:r="http://schemas.openxmlformats.org/officeDocument/2006/relationships" r:id="rId1"/>
          <a:extLst>
            <a:ext uri="{FF2B5EF4-FFF2-40B4-BE49-F238E27FC236}">
              <a16:creationId xmlns:a16="http://schemas.microsoft.com/office/drawing/2014/main" id="{B3ACF60B-D8A2-4D0C-8FF7-B5F18440D011}"/>
            </a:ext>
          </a:extLst>
        </xdr:cNvPr>
        <xdr:cNvGrpSpPr/>
      </xdr:nvGrpSpPr>
      <xdr:grpSpPr>
        <a:xfrm>
          <a:off x="7621905" y="312420"/>
          <a:ext cx="904875" cy="847725"/>
          <a:chOff x="6210300" y="1314450"/>
          <a:chExt cx="1076325" cy="1063408"/>
        </a:xfrm>
      </xdr:grpSpPr>
      <xdr:grpSp>
        <xdr:nvGrpSpPr>
          <xdr:cNvPr id="3" name="Google Shape;9554;p75">
            <a:extLst>
              <a:ext uri="{FF2B5EF4-FFF2-40B4-BE49-F238E27FC236}">
                <a16:creationId xmlns:a16="http://schemas.microsoft.com/office/drawing/2014/main" id="{D901C5C7-F2C9-74D3-9FF9-D850B1E454C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3ADFF00-D0DA-E913-94C5-AA187689A43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944605B-4327-877E-E084-F967B1581EA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2C53C1C7-7B47-534D-88CC-4A6D86A65AC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1.xml><?xml version="1.0" encoding="utf-8"?>
<xdr:wsDr xmlns:xdr="http://schemas.openxmlformats.org/drawingml/2006/spreadsheetDrawing" xmlns:a="http://schemas.openxmlformats.org/drawingml/2006/main">
  <xdr:twoCellAnchor>
    <xdr:from>
      <xdr:col>6</xdr:col>
      <xdr:colOff>323850</xdr:colOff>
      <xdr:row>0</xdr:row>
      <xdr:rowOff>152400</xdr:rowOff>
    </xdr:from>
    <xdr:to>
      <xdr:col>8</xdr:col>
      <xdr:colOff>312420</xdr:colOff>
      <xdr:row>5</xdr:row>
      <xdr:rowOff>53340</xdr:rowOff>
    </xdr:to>
    <xdr:grpSp>
      <xdr:nvGrpSpPr>
        <xdr:cNvPr id="2" name="Grupo 1">
          <a:hlinkClick xmlns:r="http://schemas.openxmlformats.org/officeDocument/2006/relationships" r:id="rId1"/>
          <a:extLst>
            <a:ext uri="{FF2B5EF4-FFF2-40B4-BE49-F238E27FC236}">
              <a16:creationId xmlns:a16="http://schemas.microsoft.com/office/drawing/2014/main" id="{719693FE-556A-4A3D-A5C3-BF166C02FE85}"/>
            </a:ext>
          </a:extLst>
        </xdr:cNvPr>
        <xdr:cNvGrpSpPr/>
      </xdr:nvGrpSpPr>
      <xdr:grpSpPr>
        <a:xfrm>
          <a:off x="8244840" y="152400"/>
          <a:ext cx="908685" cy="809625"/>
          <a:chOff x="6210300" y="1314450"/>
          <a:chExt cx="1076325" cy="1063408"/>
        </a:xfrm>
      </xdr:grpSpPr>
      <xdr:grpSp>
        <xdr:nvGrpSpPr>
          <xdr:cNvPr id="3" name="Google Shape;9554;p75">
            <a:extLst>
              <a:ext uri="{FF2B5EF4-FFF2-40B4-BE49-F238E27FC236}">
                <a16:creationId xmlns:a16="http://schemas.microsoft.com/office/drawing/2014/main" id="{75C05497-8D20-ECB9-EBFB-7B1C22B33A2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B735CDE-183D-FFFA-FED2-A3C7B93E5A3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32BBCEE-6D10-AAE9-7B54-4B77E16098F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3E66C0AA-701D-4AF2-F7DE-78B540DDCCC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2.xml><?xml version="1.0" encoding="utf-8"?>
<xdr:wsDr xmlns:xdr="http://schemas.openxmlformats.org/drawingml/2006/spreadsheetDrawing" xmlns:a="http://schemas.openxmlformats.org/drawingml/2006/main">
  <xdr:twoCellAnchor>
    <xdr:from>
      <xdr:col>6</xdr:col>
      <xdr:colOff>295275</xdr:colOff>
      <xdr:row>1</xdr:row>
      <xdr:rowOff>114300</xdr:rowOff>
    </xdr:from>
    <xdr:to>
      <xdr:col>7</xdr:col>
      <xdr:colOff>693420</xdr:colOff>
      <xdr:row>6</xdr:row>
      <xdr:rowOff>100965</xdr:rowOff>
    </xdr:to>
    <xdr:grpSp>
      <xdr:nvGrpSpPr>
        <xdr:cNvPr id="2" name="Grupo 1">
          <a:hlinkClick xmlns:r="http://schemas.openxmlformats.org/officeDocument/2006/relationships" r:id="rId1"/>
          <a:extLst>
            <a:ext uri="{FF2B5EF4-FFF2-40B4-BE49-F238E27FC236}">
              <a16:creationId xmlns:a16="http://schemas.microsoft.com/office/drawing/2014/main" id="{0800101A-B664-4851-AEF5-3DA45772B768}"/>
            </a:ext>
          </a:extLst>
        </xdr:cNvPr>
        <xdr:cNvGrpSpPr/>
      </xdr:nvGrpSpPr>
      <xdr:grpSpPr>
        <a:xfrm>
          <a:off x="7437120" y="247650"/>
          <a:ext cx="906780" cy="811530"/>
          <a:chOff x="6210300" y="1314450"/>
          <a:chExt cx="1076325" cy="1063408"/>
        </a:xfrm>
      </xdr:grpSpPr>
      <xdr:grpSp>
        <xdr:nvGrpSpPr>
          <xdr:cNvPr id="3" name="Google Shape;9554;p75">
            <a:extLst>
              <a:ext uri="{FF2B5EF4-FFF2-40B4-BE49-F238E27FC236}">
                <a16:creationId xmlns:a16="http://schemas.microsoft.com/office/drawing/2014/main" id="{7178D5A5-2F96-A36C-BEA7-F3C207EFE8F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664ABD7-451C-6C60-7CC0-3D5A4F9CB4E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892111B-F5B9-AB70-38FB-404F9D02495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1C3E7AF9-F566-200C-87E5-DEFC0B78E42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3.xml><?xml version="1.0" encoding="utf-8"?>
<xdr:wsDr xmlns:xdr="http://schemas.openxmlformats.org/drawingml/2006/spreadsheetDrawing" xmlns:a="http://schemas.openxmlformats.org/drawingml/2006/main">
  <xdr:twoCellAnchor>
    <xdr:from>
      <xdr:col>6</xdr:col>
      <xdr:colOff>419100</xdr:colOff>
      <xdr:row>1</xdr:row>
      <xdr:rowOff>95250</xdr:rowOff>
    </xdr:from>
    <xdr:to>
      <xdr:col>7</xdr:col>
      <xdr:colOff>541020</xdr:colOff>
      <xdr:row>5</xdr:row>
      <xdr:rowOff>167640</xdr:rowOff>
    </xdr:to>
    <xdr:grpSp>
      <xdr:nvGrpSpPr>
        <xdr:cNvPr id="2" name="Grupo 1">
          <a:hlinkClick xmlns:r="http://schemas.openxmlformats.org/officeDocument/2006/relationships" r:id="rId1"/>
          <a:extLst>
            <a:ext uri="{FF2B5EF4-FFF2-40B4-BE49-F238E27FC236}">
              <a16:creationId xmlns:a16="http://schemas.microsoft.com/office/drawing/2014/main" id="{D2EC97B2-9817-4DFE-9E17-651475B7CA7D}"/>
            </a:ext>
          </a:extLst>
        </xdr:cNvPr>
        <xdr:cNvGrpSpPr/>
      </xdr:nvGrpSpPr>
      <xdr:grpSpPr>
        <a:xfrm>
          <a:off x="6934200" y="262890"/>
          <a:ext cx="904875" cy="851535"/>
          <a:chOff x="6210300" y="1314450"/>
          <a:chExt cx="1076325" cy="1063408"/>
        </a:xfrm>
      </xdr:grpSpPr>
      <xdr:grpSp>
        <xdr:nvGrpSpPr>
          <xdr:cNvPr id="3" name="Google Shape;9554;p75">
            <a:extLst>
              <a:ext uri="{FF2B5EF4-FFF2-40B4-BE49-F238E27FC236}">
                <a16:creationId xmlns:a16="http://schemas.microsoft.com/office/drawing/2014/main" id="{116DEC20-C5A1-D732-5ABC-63D04949C5F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219B0900-4D77-AD1F-D2F6-024C6EBE0CD4}"/>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6C5476A-F609-6E4B-82A1-BF6C916AFB2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7141D527-6AB7-9FDD-6833-B5CD0EF3810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4.xml><?xml version="1.0" encoding="utf-8"?>
<xdr:wsDr xmlns:xdr="http://schemas.openxmlformats.org/drawingml/2006/spreadsheetDrawing" xmlns:a="http://schemas.openxmlformats.org/drawingml/2006/main">
  <xdr:twoCellAnchor>
    <xdr:from>
      <xdr:col>6</xdr:col>
      <xdr:colOff>228600</xdr:colOff>
      <xdr:row>1</xdr:row>
      <xdr:rowOff>76200</xdr:rowOff>
    </xdr:from>
    <xdr:to>
      <xdr:col>7</xdr:col>
      <xdr:colOff>350520</xdr:colOff>
      <xdr:row>6</xdr:row>
      <xdr:rowOff>5715</xdr:rowOff>
    </xdr:to>
    <xdr:grpSp>
      <xdr:nvGrpSpPr>
        <xdr:cNvPr id="2" name="Grupo 1">
          <a:hlinkClick xmlns:r="http://schemas.openxmlformats.org/officeDocument/2006/relationships" r:id="rId1"/>
          <a:extLst>
            <a:ext uri="{FF2B5EF4-FFF2-40B4-BE49-F238E27FC236}">
              <a16:creationId xmlns:a16="http://schemas.microsoft.com/office/drawing/2014/main" id="{145437C5-4D13-48B0-981D-DA868E9D9B2F}"/>
            </a:ext>
          </a:extLst>
        </xdr:cNvPr>
        <xdr:cNvGrpSpPr/>
      </xdr:nvGrpSpPr>
      <xdr:grpSpPr>
        <a:xfrm>
          <a:off x="7629525" y="228600"/>
          <a:ext cx="904875" cy="836295"/>
          <a:chOff x="6210300" y="1314450"/>
          <a:chExt cx="1076325" cy="1063408"/>
        </a:xfrm>
      </xdr:grpSpPr>
      <xdr:grpSp>
        <xdr:nvGrpSpPr>
          <xdr:cNvPr id="3" name="Google Shape;9554;p75">
            <a:extLst>
              <a:ext uri="{FF2B5EF4-FFF2-40B4-BE49-F238E27FC236}">
                <a16:creationId xmlns:a16="http://schemas.microsoft.com/office/drawing/2014/main" id="{6C4031A3-3C39-D9E0-34F2-848E5E1669B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1941F98F-400A-16BF-B7B2-70D59D5AE23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B7D86AF-6F44-FBAC-C4CD-5CF54DA1363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EA8CDB17-4CF6-418D-B4F5-72950BCB649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5.xml><?xml version="1.0" encoding="utf-8"?>
<xdr:wsDr xmlns:xdr="http://schemas.openxmlformats.org/drawingml/2006/spreadsheetDrawing" xmlns:a="http://schemas.openxmlformats.org/drawingml/2006/main">
  <xdr:twoCellAnchor>
    <xdr:from>
      <xdr:col>6</xdr:col>
      <xdr:colOff>209550</xdr:colOff>
      <xdr:row>1</xdr:row>
      <xdr:rowOff>57150</xdr:rowOff>
    </xdr:from>
    <xdr:to>
      <xdr:col>7</xdr:col>
      <xdr:colOff>657225</xdr:colOff>
      <xdr:row>6</xdr:row>
      <xdr:rowOff>47625</xdr:rowOff>
    </xdr:to>
    <xdr:grpSp>
      <xdr:nvGrpSpPr>
        <xdr:cNvPr id="2" name="Grupo 1">
          <a:hlinkClick xmlns:r="http://schemas.openxmlformats.org/officeDocument/2006/relationships" r:id="rId1"/>
          <a:extLst>
            <a:ext uri="{FF2B5EF4-FFF2-40B4-BE49-F238E27FC236}">
              <a16:creationId xmlns:a16="http://schemas.microsoft.com/office/drawing/2014/main" id="{57D97191-D12D-411B-9AF8-B59E335C9DFB}"/>
            </a:ext>
          </a:extLst>
        </xdr:cNvPr>
        <xdr:cNvGrpSpPr/>
      </xdr:nvGrpSpPr>
      <xdr:grpSpPr>
        <a:xfrm>
          <a:off x="6816090" y="224790"/>
          <a:ext cx="910590" cy="862965"/>
          <a:chOff x="6210300" y="1314450"/>
          <a:chExt cx="1076325" cy="1063408"/>
        </a:xfrm>
      </xdr:grpSpPr>
      <xdr:grpSp>
        <xdr:nvGrpSpPr>
          <xdr:cNvPr id="3" name="Google Shape;9554;p75">
            <a:extLst>
              <a:ext uri="{FF2B5EF4-FFF2-40B4-BE49-F238E27FC236}">
                <a16:creationId xmlns:a16="http://schemas.microsoft.com/office/drawing/2014/main" id="{772A4422-3EC8-65DA-446A-460AC86A9A3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1EB404A8-300B-84F1-B31C-B3CAB52F8C4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1BA900DA-C7DC-64DA-AECD-99B1EE15893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75EFC023-373D-69E3-F264-3D3B2764092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6.xml><?xml version="1.0" encoding="utf-8"?>
<xdr:wsDr xmlns:xdr="http://schemas.openxmlformats.org/drawingml/2006/spreadsheetDrawing" xmlns:a="http://schemas.openxmlformats.org/drawingml/2006/main">
  <xdr:twoCellAnchor>
    <xdr:from>
      <xdr:col>6</xdr:col>
      <xdr:colOff>276225</xdr:colOff>
      <xdr:row>1</xdr:row>
      <xdr:rowOff>85725</xdr:rowOff>
    </xdr:from>
    <xdr:to>
      <xdr:col>7</xdr:col>
      <xdr:colOff>398145</xdr:colOff>
      <xdr:row>6</xdr:row>
      <xdr:rowOff>43815</xdr:rowOff>
    </xdr:to>
    <xdr:grpSp>
      <xdr:nvGrpSpPr>
        <xdr:cNvPr id="2" name="Grupo 1">
          <a:hlinkClick xmlns:r="http://schemas.openxmlformats.org/officeDocument/2006/relationships" r:id="rId1"/>
          <a:extLst>
            <a:ext uri="{FF2B5EF4-FFF2-40B4-BE49-F238E27FC236}">
              <a16:creationId xmlns:a16="http://schemas.microsoft.com/office/drawing/2014/main" id="{3A27D132-D32F-41A8-99D4-80849216977F}"/>
            </a:ext>
          </a:extLst>
        </xdr:cNvPr>
        <xdr:cNvGrpSpPr/>
      </xdr:nvGrpSpPr>
      <xdr:grpSpPr>
        <a:xfrm>
          <a:off x="7269480" y="220980"/>
          <a:ext cx="904875" cy="748665"/>
          <a:chOff x="6210300" y="1314450"/>
          <a:chExt cx="1076325" cy="1063408"/>
        </a:xfrm>
      </xdr:grpSpPr>
      <xdr:grpSp>
        <xdr:nvGrpSpPr>
          <xdr:cNvPr id="3" name="Google Shape;9554;p75">
            <a:extLst>
              <a:ext uri="{FF2B5EF4-FFF2-40B4-BE49-F238E27FC236}">
                <a16:creationId xmlns:a16="http://schemas.microsoft.com/office/drawing/2014/main" id="{2FC89C57-1A53-0395-279B-9BDD86F0A96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0FBC1C8E-3F37-3A43-C195-D22DD31DD97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94B866B-1C4E-A1AA-16D8-212E9C9B48D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75603879-E533-2AB8-D181-99A10F9B679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7.xml><?xml version="1.0" encoding="utf-8"?>
<xdr:wsDr xmlns:xdr="http://schemas.openxmlformats.org/drawingml/2006/spreadsheetDrawing" xmlns:a="http://schemas.openxmlformats.org/drawingml/2006/main">
  <xdr:twoCellAnchor>
    <xdr:from>
      <xdr:col>6</xdr:col>
      <xdr:colOff>95250</xdr:colOff>
      <xdr:row>1</xdr:row>
      <xdr:rowOff>95250</xdr:rowOff>
    </xdr:from>
    <xdr:to>
      <xdr:col>7</xdr:col>
      <xdr:colOff>217170</xdr:colOff>
      <xdr:row>6</xdr:row>
      <xdr:rowOff>24765</xdr:rowOff>
    </xdr:to>
    <xdr:grpSp>
      <xdr:nvGrpSpPr>
        <xdr:cNvPr id="2" name="Grupo 1">
          <a:hlinkClick xmlns:r="http://schemas.openxmlformats.org/officeDocument/2006/relationships" r:id="rId1"/>
          <a:extLst>
            <a:ext uri="{FF2B5EF4-FFF2-40B4-BE49-F238E27FC236}">
              <a16:creationId xmlns:a16="http://schemas.microsoft.com/office/drawing/2014/main" id="{08BFCFC2-D6B7-4E59-BD83-606A322F9813}"/>
            </a:ext>
          </a:extLst>
        </xdr:cNvPr>
        <xdr:cNvGrpSpPr/>
      </xdr:nvGrpSpPr>
      <xdr:grpSpPr>
        <a:xfrm>
          <a:off x="6701790" y="262890"/>
          <a:ext cx="904875" cy="834390"/>
          <a:chOff x="6210300" y="1314450"/>
          <a:chExt cx="1076325" cy="1063408"/>
        </a:xfrm>
      </xdr:grpSpPr>
      <xdr:grpSp>
        <xdr:nvGrpSpPr>
          <xdr:cNvPr id="3" name="Google Shape;9554;p75">
            <a:extLst>
              <a:ext uri="{FF2B5EF4-FFF2-40B4-BE49-F238E27FC236}">
                <a16:creationId xmlns:a16="http://schemas.microsoft.com/office/drawing/2014/main" id="{C8624674-F05D-C4D9-6C39-7D70F9C2412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EA6F5D2-EA68-2A59-7345-C808156BDFF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993E173-92FA-A0E4-F502-48945375B6F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73669A5E-F179-5B94-FF7F-74279CF6ED0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8.xml><?xml version="1.0" encoding="utf-8"?>
<xdr:wsDr xmlns:xdr="http://schemas.openxmlformats.org/drawingml/2006/spreadsheetDrawing" xmlns:a="http://schemas.openxmlformats.org/drawingml/2006/main">
  <xdr:twoCellAnchor>
    <xdr:from>
      <xdr:col>6</xdr:col>
      <xdr:colOff>180975</xdr:colOff>
      <xdr:row>2</xdr:row>
      <xdr:rowOff>0</xdr:rowOff>
    </xdr:from>
    <xdr:to>
      <xdr:col>7</xdr:col>
      <xdr:colOff>302895</xdr:colOff>
      <xdr:row>6</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627C4952-BF73-49A2-9CC8-B911272F081C}"/>
            </a:ext>
          </a:extLst>
        </xdr:cNvPr>
        <xdr:cNvGrpSpPr/>
      </xdr:nvGrpSpPr>
      <xdr:grpSpPr>
        <a:xfrm>
          <a:off x="7370445" y="285750"/>
          <a:ext cx="904875" cy="843915"/>
          <a:chOff x="6210300" y="1314450"/>
          <a:chExt cx="1076325" cy="1063408"/>
        </a:xfrm>
      </xdr:grpSpPr>
      <xdr:grpSp>
        <xdr:nvGrpSpPr>
          <xdr:cNvPr id="3" name="Google Shape;9554;p75">
            <a:extLst>
              <a:ext uri="{FF2B5EF4-FFF2-40B4-BE49-F238E27FC236}">
                <a16:creationId xmlns:a16="http://schemas.microsoft.com/office/drawing/2014/main" id="{4DCFF35F-F375-4981-AA00-FE408A90098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D209556-13BE-4001-93F3-F6862F7179A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AC1712A-693F-7377-FBDB-1F5BEA1D1F7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0FA2C01-6AAD-CB6A-E09A-94957C2EA47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49.xml><?xml version="1.0" encoding="utf-8"?>
<xdr:wsDr xmlns:xdr="http://schemas.openxmlformats.org/drawingml/2006/spreadsheetDrawing" xmlns:a="http://schemas.openxmlformats.org/drawingml/2006/main">
  <xdr:twoCellAnchor>
    <xdr:from>
      <xdr:col>6</xdr:col>
      <xdr:colOff>171450</xdr:colOff>
      <xdr:row>1</xdr:row>
      <xdr:rowOff>38100</xdr:rowOff>
    </xdr:from>
    <xdr:to>
      <xdr:col>7</xdr:col>
      <xdr:colOff>293370</xdr:colOff>
      <xdr:row>5</xdr:row>
      <xdr:rowOff>139065</xdr:rowOff>
    </xdr:to>
    <xdr:grpSp>
      <xdr:nvGrpSpPr>
        <xdr:cNvPr id="2" name="Grupo 1">
          <a:hlinkClick xmlns:r="http://schemas.openxmlformats.org/officeDocument/2006/relationships" r:id="rId1"/>
          <a:extLst>
            <a:ext uri="{FF2B5EF4-FFF2-40B4-BE49-F238E27FC236}">
              <a16:creationId xmlns:a16="http://schemas.microsoft.com/office/drawing/2014/main" id="{E3DAE676-6C3C-4008-8A16-CE80EC00255D}"/>
            </a:ext>
          </a:extLst>
        </xdr:cNvPr>
        <xdr:cNvGrpSpPr/>
      </xdr:nvGrpSpPr>
      <xdr:grpSpPr>
        <a:xfrm>
          <a:off x="7101840" y="228600"/>
          <a:ext cx="904875" cy="830580"/>
          <a:chOff x="6210300" y="1314450"/>
          <a:chExt cx="1076325" cy="1063408"/>
        </a:xfrm>
      </xdr:grpSpPr>
      <xdr:grpSp>
        <xdr:nvGrpSpPr>
          <xdr:cNvPr id="3" name="Google Shape;9554;p75">
            <a:extLst>
              <a:ext uri="{FF2B5EF4-FFF2-40B4-BE49-F238E27FC236}">
                <a16:creationId xmlns:a16="http://schemas.microsoft.com/office/drawing/2014/main" id="{4EFE2B2E-D6D7-EC3A-D594-6DD9B763F125}"/>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6C5DA41-1CB6-00FA-E26A-C9E2B2B2AD5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95B22A7-21C7-C639-4D67-2149546C782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1C759F6B-8E3A-D009-2696-367490905A9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342900</xdr:colOff>
      <xdr:row>2</xdr:row>
      <xdr:rowOff>85725</xdr:rowOff>
    </xdr:from>
    <xdr:to>
      <xdr:col>9</xdr:col>
      <xdr:colOff>101599</xdr:colOff>
      <xdr:row>7</xdr:row>
      <xdr:rowOff>163514</xdr:rowOff>
    </xdr:to>
    <xdr:grpSp>
      <xdr:nvGrpSpPr>
        <xdr:cNvPr id="2" name="Grupo 1">
          <a:hlinkClick xmlns:r="http://schemas.openxmlformats.org/officeDocument/2006/relationships" r:id="rId1"/>
          <a:extLst>
            <a:ext uri="{FF2B5EF4-FFF2-40B4-BE49-F238E27FC236}">
              <a16:creationId xmlns:a16="http://schemas.microsoft.com/office/drawing/2014/main" id="{698A776D-142F-4444-96A1-1BDBFED0D7B1}"/>
            </a:ext>
          </a:extLst>
        </xdr:cNvPr>
        <xdr:cNvGrpSpPr/>
      </xdr:nvGrpSpPr>
      <xdr:grpSpPr>
        <a:xfrm>
          <a:off x="7334250" y="430530"/>
          <a:ext cx="859789" cy="992189"/>
          <a:chOff x="6210300" y="1314450"/>
          <a:chExt cx="1076325" cy="1063409"/>
        </a:xfrm>
      </xdr:grpSpPr>
      <xdr:grpSp>
        <xdr:nvGrpSpPr>
          <xdr:cNvPr id="3" name="Google Shape;9554;p75">
            <a:extLst>
              <a:ext uri="{FF2B5EF4-FFF2-40B4-BE49-F238E27FC236}">
                <a16:creationId xmlns:a16="http://schemas.microsoft.com/office/drawing/2014/main" id="{EF366AE9-23D6-E5C6-AD71-826F77B6598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99C25B2-213D-4D4C-CDA5-C46E67ACD7C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0244EE4-1593-1133-A8A4-4FAE1A5A13E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4BC3397C-8EBB-8441-B357-83EB2DB73717}"/>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0.xml><?xml version="1.0" encoding="utf-8"?>
<xdr:wsDr xmlns:xdr="http://schemas.openxmlformats.org/drawingml/2006/spreadsheetDrawing" xmlns:a="http://schemas.openxmlformats.org/drawingml/2006/main">
  <xdr:twoCellAnchor>
    <xdr:from>
      <xdr:col>6</xdr:col>
      <xdr:colOff>285750</xdr:colOff>
      <xdr:row>1</xdr:row>
      <xdr:rowOff>66675</xdr:rowOff>
    </xdr:from>
    <xdr:to>
      <xdr:col>7</xdr:col>
      <xdr:colOff>407670</xdr:colOff>
      <xdr:row>5</xdr:row>
      <xdr:rowOff>129540</xdr:rowOff>
    </xdr:to>
    <xdr:grpSp>
      <xdr:nvGrpSpPr>
        <xdr:cNvPr id="2" name="Grupo 1">
          <a:hlinkClick xmlns:r="http://schemas.openxmlformats.org/officeDocument/2006/relationships" r:id="rId1"/>
          <a:extLst>
            <a:ext uri="{FF2B5EF4-FFF2-40B4-BE49-F238E27FC236}">
              <a16:creationId xmlns:a16="http://schemas.microsoft.com/office/drawing/2014/main" id="{2094DD2B-76A0-421E-A552-1178D36CA99A}"/>
            </a:ext>
          </a:extLst>
        </xdr:cNvPr>
        <xdr:cNvGrpSpPr/>
      </xdr:nvGrpSpPr>
      <xdr:grpSpPr>
        <a:xfrm>
          <a:off x="7549515" y="236220"/>
          <a:ext cx="904875" cy="840105"/>
          <a:chOff x="6210300" y="1314450"/>
          <a:chExt cx="1076325" cy="1063408"/>
        </a:xfrm>
      </xdr:grpSpPr>
      <xdr:grpSp>
        <xdr:nvGrpSpPr>
          <xdr:cNvPr id="3" name="Google Shape;9554;p75">
            <a:extLst>
              <a:ext uri="{FF2B5EF4-FFF2-40B4-BE49-F238E27FC236}">
                <a16:creationId xmlns:a16="http://schemas.microsoft.com/office/drawing/2014/main" id="{E354FB6B-D37C-D0E9-9D82-9FB0ED582F6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3976415E-2714-514D-F555-99195F46BC5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4D2F97E-C5AF-DACF-E64C-3BC21B32A63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F205C8AC-AC17-E545-C6F7-4E53FA60F61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1.xml><?xml version="1.0" encoding="utf-8"?>
<xdr:wsDr xmlns:xdr="http://schemas.openxmlformats.org/drawingml/2006/spreadsheetDrawing" xmlns:a="http://schemas.openxmlformats.org/drawingml/2006/main">
  <xdr:twoCellAnchor>
    <xdr:from>
      <xdr:col>8</xdr:col>
      <xdr:colOff>219075</xdr:colOff>
      <xdr:row>1</xdr:row>
      <xdr:rowOff>76200</xdr:rowOff>
    </xdr:from>
    <xdr:to>
      <xdr:col>9</xdr:col>
      <xdr:colOff>340995</xdr:colOff>
      <xdr:row>5</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8AF86423-39A7-4FF6-8EB8-337D14612099}"/>
            </a:ext>
          </a:extLst>
        </xdr:cNvPr>
        <xdr:cNvGrpSpPr/>
      </xdr:nvGrpSpPr>
      <xdr:grpSpPr>
        <a:xfrm>
          <a:off x="6817995" y="209550"/>
          <a:ext cx="904875" cy="805815"/>
          <a:chOff x="6210300" y="1314450"/>
          <a:chExt cx="1076325" cy="1063408"/>
        </a:xfrm>
      </xdr:grpSpPr>
      <xdr:grpSp>
        <xdr:nvGrpSpPr>
          <xdr:cNvPr id="3" name="Google Shape;9554;p75">
            <a:extLst>
              <a:ext uri="{FF2B5EF4-FFF2-40B4-BE49-F238E27FC236}">
                <a16:creationId xmlns:a16="http://schemas.microsoft.com/office/drawing/2014/main" id="{39B35B94-871A-E02D-9357-3A833E47952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D67837B-9857-E958-AA2C-85A6DCA2652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1624F63-8DA1-B533-3736-4FD5ACE654C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F5E68D09-E495-E8DA-164F-E93B2F17C6C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2.xml><?xml version="1.0" encoding="utf-8"?>
<xdr:wsDr xmlns:xdr="http://schemas.openxmlformats.org/drawingml/2006/spreadsheetDrawing" xmlns:a="http://schemas.openxmlformats.org/drawingml/2006/main">
  <xdr:twoCellAnchor>
    <xdr:from>
      <xdr:col>5</xdr:col>
      <xdr:colOff>342900</xdr:colOff>
      <xdr:row>1</xdr:row>
      <xdr:rowOff>161925</xdr:rowOff>
    </xdr:from>
    <xdr:to>
      <xdr:col>6</xdr:col>
      <xdr:colOff>502920</xdr:colOff>
      <xdr:row>4</xdr:row>
      <xdr:rowOff>158115</xdr:rowOff>
    </xdr:to>
    <xdr:grpSp>
      <xdr:nvGrpSpPr>
        <xdr:cNvPr id="2" name="Grupo 1">
          <a:hlinkClick xmlns:r="http://schemas.openxmlformats.org/officeDocument/2006/relationships" r:id="rId1"/>
          <a:extLst>
            <a:ext uri="{FF2B5EF4-FFF2-40B4-BE49-F238E27FC236}">
              <a16:creationId xmlns:a16="http://schemas.microsoft.com/office/drawing/2014/main" id="{A4A1C6D1-04EB-4CB3-A041-336F30469A2D}"/>
            </a:ext>
          </a:extLst>
        </xdr:cNvPr>
        <xdr:cNvGrpSpPr/>
      </xdr:nvGrpSpPr>
      <xdr:grpSpPr>
        <a:xfrm>
          <a:off x="6667500" y="344805"/>
          <a:ext cx="904875" cy="967740"/>
          <a:chOff x="6210300" y="1314450"/>
          <a:chExt cx="1076325" cy="1063408"/>
        </a:xfrm>
      </xdr:grpSpPr>
      <xdr:grpSp>
        <xdr:nvGrpSpPr>
          <xdr:cNvPr id="3" name="Google Shape;9554;p75">
            <a:extLst>
              <a:ext uri="{FF2B5EF4-FFF2-40B4-BE49-F238E27FC236}">
                <a16:creationId xmlns:a16="http://schemas.microsoft.com/office/drawing/2014/main" id="{53FA8AB6-8BD1-0213-E3AE-5B0A1783838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3718720-E8BD-530E-CB84-800268EAA8B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27AE9F7-4E56-7937-C7AD-719FD2058E2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8937AD24-E260-90BE-2F81-32F9CD8FA78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3.xml><?xml version="1.0" encoding="utf-8"?>
<xdr:wsDr xmlns:xdr="http://schemas.openxmlformats.org/drawingml/2006/spreadsheetDrawing" xmlns:a="http://schemas.openxmlformats.org/drawingml/2006/main">
  <xdr:twoCellAnchor>
    <xdr:from>
      <xdr:col>2</xdr:col>
      <xdr:colOff>371475</xdr:colOff>
      <xdr:row>1</xdr:row>
      <xdr:rowOff>76200</xdr:rowOff>
    </xdr:from>
    <xdr:to>
      <xdr:col>3</xdr:col>
      <xdr:colOff>531495</xdr:colOff>
      <xdr:row>5</xdr:row>
      <xdr:rowOff>43815</xdr:rowOff>
    </xdr:to>
    <xdr:grpSp>
      <xdr:nvGrpSpPr>
        <xdr:cNvPr id="2" name="Grupo 1">
          <a:hlinkClick xmlns:r="http://schemas.openxmlformats.org/officeDocument/2006/relationships" r:id="rId1"/>
          <a:extLst>
            <a:ext uri="{FF2B5EF4-FFF2-40B4-BE49-F238E27FC236}">
              <a16:creationId xmlns:a16="http://schemas.microsoft.com/office/drawing/2014/main" id="{A18CD298-C1E1-4DBB-8B31-663EC7EC0AF0}"/>
            </a:ext>
          </a:extLst>
        </xdr:cNvPr>
        <xdr:cNvGrpSpPr/>
      </xdr:nvGrpSpPr>
      <xdr:grpSpPr>
        <a:xfrm>
          <a:off x="5646420" y="257175"/>
          <a:ext cx="904875" cy="826770"/>
          <a:chOff x="6210300" y="1314450"/>
          <a:chExt cx="1076325" cy="1063408"/>
        </a:xfrm>
      </xdr:grpSpPr>
      <xdr:grpSp>
        <xdr:nvGrpSpPr>
          <xdr:cNvPr id="3" name="Google Shape;9554;p75">
            <a:extLst>
              <a:ext uri="{FF2B5EF4-FFF2-40B4-BE49-F238E27FC236}">
                <a16:creationId xmlns:a16="http://schemas.microsoft.com/office/drawing/2014/main" id="{46F8A2ED-344E-A963-7236-1FD9B7CF756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46FBFB33-6F4C-7EA3-14BF-DAB264EBF5D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0828D72-342C-8B75-8768-90DAB97F6CB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782036E3-F405-7613-DBD7-6D8D7DB285B9}"/>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4.xml><?xml version="1.0" encoding="utf-8"?>
<xdr:wsDr xmlns:xdr="http://schemas.openxmlformats.org/drawingml/2006/spreadsheetDrawing" xmlns:a="http://schemas.openxmlformats.org/drawingml/2006/main">
  <xdr:twoCellAnchor>
    <xdr:from>
      <xdr:col>5</xdr:col>
      <xdr:colOff>400050</xdr:colOff>
      <xdr:row>2</xdr:row>
      <xdr:rowOff>0</xdr:rowOff>
    </xdr:from>
    <xdr:to>
      <xdr:col>6</xdr:col>
      <xdr:colOff>560070</xdr:colOff>
      <xdr:row>5</xdr:row>
      <xdr:rowOff>100965</xdr:rowOff>
    </xdr:to>
    <xdr:grpSp>
      <xdr:nvGrpSpPr>
        <xdr:cNvPr id="2" name="Grupo 1">
          <a:hlinkClick xmlns:r="http://schemas.openxmlformats.org/officeDocument/2006/relationships" r:id="rId1"/>
          <a:extLst>
            <a:ext uri="{FF2B5EF4-FFF2-40B4-BE49-F238E27FC236}">
              <a16:creationId xmlns:a16="http://schemas.microsoft.com/office/drawing/2014/main" id="{87DC2CEF-C2AD-457F-A9D3-AEE0AA2B4EC1}"/>
            </a:ext>
          </a:extLst>
        </xdr:cNvPr>
        <xdr:cNvGrpSpPr/>
      </xdr:nvGrpSpPr>
      <xdr:grpSpPr>
        <a:xfrm>
          <a:off x="9521190" y="361950"/>
          <a:ext cx="904875" cy="830580"/>
          <a:chOff x="6210300" y="1314450"/>
          <a:chExt cx="1076325" cy="1063408"/>
        </a:xfrm>
      </xdr:grpSpPr>
      <xdr:grpSp>
        <xdr:nvGrpSpPr>
          <xdr:cNvPr id="3" name="Google Shape;9554;p75">
            <a:extLst>
              <a:ext uri="{FF2B5EF4-FFF2-40B4-BE49-F238E27FC236}">
                <a16:creationId xmlns:a16="http://schemas.microsoft.com/office/drawing/2014/main" id="{07BF6F47-5D7C-E01D-BC7D-35A1A8BC365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9A8D44F-0B04-A604-2401-12FAD401055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4F767ED-4194-E8E5-4EF1-753412FD699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5611325E-0183-B33D-A11D-A33D580A4E1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5.xml><?xml version="1.0" encoding="utf-8"?>
<xdr:wsDr xmlns:xdr="http://schemas.openxmlformats.org/drawingml/2006/spreadsheetDrawing" xmlns:a="http://schemas.openxmlformats.org/drawingml/2006/main">
  <xdr:twoCellAnchor>
    <xdr:from>
      <xdr:col>5</xdr:col>
      <xdr:colOff>400050</xdr:colOff>
      <xdr:row>2</xdr:row>
      <xdr:rowOff>0</xdr:rowOff>
    </xdr:from>
    <xdr:to>
      <xdr:col>6</xdr:col>
      <xdr:colOff>560070</xdr:colOff>
      <xdr:row>5</xdr:row>
      <xdr:rowOff>100965</xdr:rowOff>
    </xdr:to>
    <xdr:grpSp>
      <xdr:nvGrpSpPr>
        <xdr:cNvPr id="2" name="Grupo 1">
          <a:hlinkClick xmlns:r="http://schemas.openxmlformats.org/officeDocument/2006/relationships" r:id="rId1"/>
          <a:extLst>
            <a:ext uri="{FF2B5EF4-FFF2-40B4-BE49-F238E27FC236}">
              <a16:creationId xmlns:a16="http://schemas.microsoft.com/office/drawing/2014/main" id="{9ECE733C-5455-4571-A497-F18BDCA56D05}"/>
            </a:ext>
          </a:extLst>
        </xdr:cNvPr>
        <xdr:cNvGrpSpPr/>
      </xdr:nvGrpSpPr>
      <xdr:grpSpPr>
        <a:xfrm>
          <a:off x="9521190" y="361950"/>
          <a:ext cx="904875" cy="830580"/>
          <a:chOff x="6210300" y="1314450"/>
          <a:chExt cx="1076325" cy="1063408"/>
        </a:xfrm>
      </xdr:grpSpPr>
      <xdr:grpSp>
        <xdr:nvGrpSpPr>
          <xdr:cNvPr id="3" name="Google Shape;9554;p75">
            <a:extLst>
              <a:ext uri="{FF2B5EF4-FFF2-40B4-BE49-F238E27FC236}">
                <a16:creationId xmlns:a16="http://schemas.microsoft.com/office/drawing/2014/main" id="{0890CB38-3DC4-F63F-9D7C-02B706F5D39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201CF29-D876-4C8A-EE99-22F1654BF5F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FD78941-7335-178A-65A0-4529D9F1B59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76F4B81C-2478-0524-9DE2-424313CE2EC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6.xml><?xml version="1.0" encoding="utf-8"?>
<xdr:wsDr xmlns:xdr="http://schemas.openxmlformats.org/drawingml/2006/spreadsheetDrawing" xmlns:a="http://schemas.openxmlformats.org/drawingml/2006/main">
  <xdr:twoCellAnchor>
    <xdr:from>
      <xdr:col>2</xdr:col>
      <xdr:colOff>419100</xdr:colOff>
      <xdr:row>0</xdr:row>
      <xdr:rowOff>285750</xdr:rowOff>
    </xdr:from>
    <xdr:to>
      <xdr:col>3</xdr:col>
      <xdr:colOff>579120</xdr:colOff>
      <xdr:row>4</xdr:row>
      <xdr:rowOff>148590</xdr:rowOff>
    </xdr:to>
    <xdr:grpSp>
      <xdr:nvGrpSpPr>
        <xdr:cNvPr id="2" name="Grupo 1">
          <a:hlinkClick xmlns:r="http://schemas.openxmlformats.org/officeDocument/2006/relationships" r:id="rId1"/>
          <a:extLst>
            <a:ext uri="{FF2B5EF4-FFF2-40B4-BE49-F238E27FC236}">
              <a16:creationId xmlns:a16="http://schemas.microsoft.com/office/drawing/2014/main" id="{4673BECD-BED6-4E16-A21F-31FE248DA0BE}"/>
            </a:ext>
          </a:extLst>
        </xdr:cNvPr>
        <xdr:cNvGrpSpPr/>
      </xdr:nvGrpSpPr>
      <xdr:grpSpPr>
        <a:xfrm>
          <a:off x="5448300" y="281940"/>
          <a:ext cx="904875" cy="981075"/>
          <a:chOff x="6210300" y="1314450"/>
          <a:chExt cx="1076325" cy="1063408"/>
        </a:xfrm>
      </xdr:grpSpPr>
      <xdr:grpSp>
        <xdr:nvGrpSpPr>
          <xdr:cNvPr id="3" name="Google Shape;9554;p75">
            <a:extLst>
              <a:ext uri="{FF2B5EF4-FFF2-40B4-BE49-F238E27FC236}">
                <a16:creationId xmlns:a16="http://schemas.microsoft.com/office/drawing/2014/main" id="{AFF62F62-8838-CECC-C2A0-52F4EDE68FD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14EBB50-212D-57E8-03E0-46FBC034F5B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2BFFB48-3424-7AC6-3E55-014C82AB995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B29D5517-BC96-8C27-7C62-79AC8AC9C02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7.xml><?xml version="1.0" encoding="utf-8"?>
<xdr:wsDr xmlns:xdr="http://schemas.openxmlformats.org/drawingml/2006/spreadsheetDrawing" xmlns:a="http://schemas.openxmlformats.org/drawingml/2006/main">
  <xdr:twoCellAnchor>
    <xdr:from>
      <xdr:col>2</xdr:col>
      <xdr:colOff>285750</xdr:colOff>
      <xdr:row>1</xdr:row>
      <xdr:rowOff>161925</xdr:rowOff>
    </xdr:from>
    <xdr:to>
      <xdr:col>3</xdr:col>
      <xdr:colOff>445770</xdr:colOff>
      <xdr:row>5</xdr:row>
      <xdr:rowOff>24765</xdr:rowOff>
    </xdr:to>
    <xdr:grpSp>
      <xdr:nvGrpSpPr>
        <xdr:cNvPr id="2" name="Grupo 1">
          <a:hlinkClick xmlns:r="http://schemas.openxmlformats.org/officeDocument/2006/relationships" r:id="rId1"/>
          <a:extLst>
            <a:ext uri="{FF2B5EF4-FFF2-40B4-BE49-F238E27FC236}">
              <a16:creationId xmlns:a16="http://schemas.microsoft.com/office/drawing/2014/main" id="{1EA46BCC-6D0E-4282-B0E7-7C16A05AA2A0}"/>
            </a:ext>
          </a:extLst>
        </xdr:cNvPr>
        <xdr:cNvGrpSpPr/>
      </xdr:nvGrpSpPr>
      <xdr:grpSpPr>
        <a:xfrm>
          <a:off x="4663440" y="344805"/>
          <a:ext cx="904875" cy="800100"/>
          <a:chOff x="6210300" y="1314450"/>
          <a:chExt cx="1076325" cy="1063408"/>
        </a:xfrm>
      </xdr:grpSpPr>
      <xdr:grpSp>
        <xdr:nvGrpSpPr>
          <xdr:cNvPr id="3" name="Google Shape;9554;p75">
            <a:extLst>
              <a:ext uri="{FF2B5EF4-FFF2-40B4-BE49-F238E27FC236}">
                <a16:creationId xmlns:a16="http://schemas.microsoft.com/office/drawing/2014/main" id="{E9C51338-48E2-9F5E-E458-772CD77773A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222D328D-38AF-911E-9D1E-ED989C69E95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66599B9-77A6-5BCB-F31A-CF824812F4E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8DEBBB4-01D3-F54F-6E16-DFCFD13D0D4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8.xml><?xml version="1.0" encoding="utf-8"?>
<xdr:wsDr xmlns:xdr="http://schemas.openxmlformats.org/drawingml/2006/spreadsheetDrawing" xmlns:a="http://schemas.openxmlformats.org/drawingml/2006/main">
  <xdr:twoCellAnchor>
    <xdr:from>
      <xdr:col>5</xdr:col>
      <xdr:colOff>171450</xdr:colOff>
      <xdr:row>1</xdr:row>
      <xdr:rowOff>0</xdr:rowOff>
    </xdr:from>
    <xdr:to>
      <xdr:col>5</xdr:col>
      <xdr:colOff>1055370</xdr:colOff>
      <xdr:row>5</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3B93A658-FDCB-4D60-9A4A-DCCD530E1E6E}"/>
            </a:ext>
          </a:extLst>
        </xdr:cNvPr>
        <xdr:cNvGrpSpPr/>
      </xdr:nvGrpSpPr>
      <xdr:grpSpPr>
        <a:xfrm>
          <a:off x="4977765" y="180975"/>
          <a:ext cx="885825" cy="815340"/>
          <a:chOff x="6210300" y="1314450"/>
          <a:chExt cx="1076325" cy="1063408"/>
        </a:xfrm>
      </xdr:grpSpPr>
      <xdr:grpSp>
        <xdr:nvGrpSpPr>
          <xdr:cNvPr id="3" name="Google Shape;9554;p75">
            <a:extLst>
              <a:ext uri="{FF2B5EF4-FFF2-40B4-BE49-F238E27FC236}">
                <a16:creationId xmlns:a16="http://schemas.microsoft.com/office/drawing/2014/main" id="{3D7F493F-0A23-63E0-8802-5FA78A1C45E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E1C5F79-127C-4C60-71B5-03F62796EFE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0B7547D-29D3-8A8E-27DD-3005B07055B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3A2879C-3D5A-1B8D-8AC7-44F1BA160DC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59.xml><?xml version="1.0" encoding="utf-8"?>
<xdr:wsDr xmlns:xdr="http://schemas.openxmlformats.org/drawingml/2006/spreadsheetDrawing" xmlns:a="http://schemas.openxmlformats.org/drawingml/2006/main">
  <xdr:twoCellAnchor>
    <xdr:from>
      <xdr:col>5</xdr:col>
      <xdr:colOff>419100</xdr:colOff>
      <xdr:row>0</xdr:row>
      <xdr:rowOff>142875</xdr:rowOff>
    </xdr:from>
    <xdr:to>
      <xdr:col>6</xdr:col>
      <xdr:colOff>579120</xdr:colOff>
      <xdr:row>5</xdr:row>
      <xdr:rowOff>24765</xdr:rowOff>
    </xdr:to>
    <xdr:grpSp>
      <xdr:nvGrpSpPr>
        <xdr:cNvPr id="2" name="Grupo 1">
          <a:hlinkClick xmlns:r="http://schemas.openxmlformats.org/officeDocument/2006/relationships" r:id="rId1"/>
          <a:extLst>
            <a:ext uri="{FF2B5EF4-FFF2-40B4-BE49-F238E27FC236}">
              <a16:creationId xmlns:a16="http://schemas.microsoft.com/office/drawing/2014/main" id="{3EC2D723-B38E-402B-998A-CD4A01B5AA92}"/>
            </a:ext>
          </a:extLst>
        </xdr:cNvPr>
        <xdr:cNvGrpSpPr/>
      </xdr:nvGrpSpPr>
      <xdr:grpSpPr>
        <a:xfrm>
          <a:off x="7048500" y="140970"/>
          <a:ext cx="904875" cy="803910"/>
          <a:chOff x="6210300" y="1314450"/>
          <a:chExt cx="1076325" cy="1063408"/>
        </a:xfrm>
      </xdr:grpSpPr>
      <xdr:grpSp>
        <xdr:nvGrpSpPr>
          <xdr:cNvPr id="3" name="Google Shape;9554;p75">
            <a:extLst>
              <a:ext uri="{FF2B5EF4-FFF2-40B4-BE49-F238E27FC236}">
                <a16:creationId xmlns:a16="http://schemas.microsoft.com/office/drawing/2014/main" id="{90466319-0FBA-0A71-25BF-62775BB612F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02051D6-01B4-7310-68DC-22AF246A3B0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240A21D-E320-B85D-E465-7B3B723B977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32C53557-6F78-F61A-F553-347194EDE60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123825</xdr:colOff>
      <xdr:row>1</xdr:row>
      <xdr:rowOff>47624</xdr:rowOff>
    </xdr:from>
    <xdr:to>
      <xdr:col>16383</xdr:col>
      <xdr:colOff>247650</xdr:colOff>
      <xdr:row>7</xdr:row>
      <xdr:rowOff>123824</xdr:rowOff>
    </xdr:to>
    <xdr:grpSp>
      <xdr:nvGrpSpPr>
        <xdr:cNvPr id="2" name="Grupo 1">
          <a:hlinkClick xmlns:r="http://schemas.openxmlformats.org/officeDocument/2006/relationships" r:id="rId1"/>
          <a:extLst>
            <a:ext uri="{FF2B5EF4-FFF2-40B4-BE49-F238E27FC236}">
              <a16:creationId xmlns:a16="http://schemas.microsoft.com/office/drawing/2014/main" id="{8D5A8B17-3101-40D9-8646-0CB596B27C10}"/>
            </a:ext>
          </a:extLst>
        </xdr:cNvPr>
        <xdr:cNvGrpSpPr/>
      </xdr:nvGrpSpPr>
      <xdr:grpSpPr>
        <a:xfrm>
          <a:off x="6459855" y="220979"/>
          <a:ext cx="899160" cy="1114425"/>
          <a:chOff x="6210300" y="1314450"/>
          <a:chExt cx="1076325" cy="1063409"/>
        </a:xfrm>
      </xdr:grpSpPr>
      <xdr:grpSp>
        <xdr:nvGrpSpPr>
          <xdr:cNvPr id="3" name="Google Shape;9554;p75">
            <a:extLst>
              <a:ext uri="{FF2B5EF4-FFF2-40B4-BE49-F238E27FC236}">
                <a16:creationId xmlns:a16="http://schemas.microsoft.com/office/drawing/2014/main" id="{EEBB2144-0283-A978-0938-F5EA39D0E31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CEF7EB5-F42A-E2F1-5F65-A0B4287D442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0F4B2A8D-660A-4A35-38F3-1EF56D151C9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F10B31AE-0984-41AB-0A67-1794408C3EEF}"/>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0.xml><?xml version="1.0" encoding="utf-8"?>
<xdr:wsDr xmlns:xdr="http://schemas.openxmlformats.org/drawingml/2006/spreadsheetDrawing" xmlns:a="http://schemas.openxmlformats.org/drawingml/2006/main">
  <xdr:twoCellAnchor>
    <xdr:from>
      <xdr:col>5</xdr:col>
      <xdr:colOff>438150</xdr:colOff>
      <xdr:row>1</xdr:row>
      <xdr:rowOff>142875</xdr:rowOff>
    </xdr:from>
    <xdr:to>
      <xdr:col>6</xdr:col>
      <xdr:colOff>598170</xdr:colOff>
      <xdr:row>5</xdr:row>
      <xdr:rowOff>62865</xdr:rowOff>
    </xdr:to>
    <xdr:grpSp>
      <xdr:nvGrpSpPr>
        <xdr:cNvPr id="2" name="Grupo 1">
          <a:hlinkClick xmlns:r="http://schemas.openxmlformats.org/officeDocument/2006/relationships" r:id="rId1"/>
          <a:extLst>
            <a:ext uri="{FF2B5EF4-FFF2-40B4-BE49-F238E27FC236}">
              <a16:creationId xmlns:a16="http://schemas.microsoft.com/office/drawing/2014/main" id="{CBAB4A79-E538-40C4-8C77-0B5170635E88}"/>
            </a:ext>
          </a:extLst>
        </xdr:cNvPr>
        <xdr:cNvGrpSpPr/>
      </xdr:nvGrpSpPr>
      <xdr:grpSpPr>
        <a:xfrm>
          <a:off x="6539865" y="321945"/>
          <a:ext cx="904875" cy="822960"/>
          <a:chOff x="6210300" y="1314450"/>
          <a:chExt cx="1076325" cy="1063408"/>
        </a:xfrm>
      </xdr:grpSpPr>
      <xdr:grpSp>
        <xdr:nvGrpSpPr>
          <xdr:cNvPr id="3" name="Google Shape;9554;p75">
            <a:extLst>
              <a:ext uri="{FF2B5EF4-FFF2-40B4-BE49-F238E27FC236}">
                <a16:creationId xmlns:a16="http://schemas.microsoft.com/office/drawing/2014/main" id="{BFA5C6A6-50CF-D300-D534-BB0851C7927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00436E30-B12F-7ADA-3375-429DEE588F1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0CD807C6-DCF4-09DD-23E5-CF8968CC9A2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1DCB4A24-65F3-4317-EB53-13BFA49317E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1.xml><?xml version="1.0" encoding="utf-8"?>
<xdr:wsDr xmlns:xdr="http://schemas.openxmlformats.org/drawingml/2006/spreadsheetDrawing" xmlns:a="http://schemas.openxmlformats.org/drawingml/2006/main">
  <xdr:twoCellAnchor>
    <xdr:from>
      <xdr:col>5</xdr:col>
      <xdr:colOff>466725</xdr:colOff>
      <xdr:row>1</xdr:row>
      <xdr:rowOff>114300</xdr:rowOff>
    </xdr:from>
    <xdr:to>
      <xdr:col>6</xdr:col>
      <xdr:colOff>626745</xdr:colOff>
      <xdr:row>5</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EE375DF7-C5BC-4DF6-9F1F-2F652EDA0470}"/>
            </a:ext>
          </a:extLst>
        </xdr:cNvPr>
        <xdr:cNvGrpSpPr/>
      </xdr:nvGrpSpPr>
      <xdr:grpSpPr>
        <a:xfrm>
          <a:off x="6078855" y="295275"/>
          <a:ext cx="904875" cy="824865"/>
          <a:chOff x="6210300" y="1314450"/>
          <a:chExt cx="1076325" cy="1063408"/>
        </a:xfrm>
      </xdr:grpSpPr>
      <xdr:grpSp>
        <xdr:nvGrpSpPr>
          <xdr:cNvPr id="3" name="Google Shape;9554;p75">
            <a:extLst>
              <a:ext uri="{FF2B5EF4-FFF2-40B4-BE49-F238E27FC236}">
                <a16:creationId xmlns:a16="http://schemas.microsoft.com/office/drawing/2014/main" id="{58B2AF24-B1C6-8A4C-ED9D-CC0D52C089F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A7E769E-13A8-169C-B355-BCCD41409854}"/>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BC7C331-6697-287A-3A5E-545ADAF33BC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9DB68BCF-8AA6-2DD6-7E7E-067E78EEEC9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2.xml><?xml version="1.0" encoding="utf-8"?>
<xdr:wsDr xmlns:xdr="http://schemas.openxmlformats.org/drawingml/2006/spreadsheetDrawing" xmlns:a="http://schemas.openxmlformats.org/drawingml/2006/main">
  <xdr:twoCellAnchor>
    <xdr:from>
      <xdr:col>2</xdr:col>
      <xdr:colOff>228600</xdr:colOff>
      <xdr:row>0</xdr:row>
      <xdr:rowOff>209550</xdr:rowOff>
    </xdr:from>
    <xdr:to>
      <xdr:col>3</xdr:col>
      <xdr:colOff>388620</xdr:colOff>
      <xdr:row>2</xdr:row>
      <xdr:rowOff>272415</xdr:rowOff>
    </xdr:to>
    <xdr:grpSp>
      <xdr:nvGrpSpPr>
        <xdr:cNvPr id="2" name="Grupo 1">
          <a:hlinkClick xmlns:r="http://schemas.openxmlformats.org/officeDocument/2006/relationships" r:id="rId1"/>
          <a:extLst>
            <a:ext uri="{FF2B5EF4-FFF2-40B4-BE49-F238E27FC236}">
              <a16:creationId xmlns:a16="http://schemas.microsoft.com/office/drawing/2014/main" id="{0BDB5F3C-383B-4D90-AE42-9E5649F9BC09}"/>
            </a:ext>
          </a:extLst>
        </xdr:cNvPr>
        <xdr:cNvGrpSpPr/>
      </xdr:nvGrpSpPr>
      <xdr:grpSpPr>
        <a:xfrm>
          <a:off x="5219700" y="205740"/>
          <a:ext cx="904875" cy="849630"/>
          <a:chOff x="6210300" y="1314450"/>
          <a:chExt cx="1076325" cy="1063408"/>
        </a:xfrm>
      </xdr:grpSpPr>
      <xdr:grpSp>
        <xdr:nvGrpSpPr>
          <xdr:cNvPr id="3" name="Google Shape;9554;p75">
            <a:extLst>
              <a:ext uri="{FF2B5EF4-FFF2-40B4-BE49-F238E27FC236}">
                <a16:creationId xmlns:a16="http://schemas.microsoft.com/office/drawing/2014/main" id="{ABFA8928-BB55-40E9-AF1D-FF343C0B616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1ACA0FC-816D-E190-63D3-B6ACD5800AE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5055D26-F331-5062-9261-BD865F4A924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F23AA8F-61A0-6095-50FC-E77B57D9874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3.xml><?xml version="1.0" encoding="utf-8"?>
<xdr:wsDr xmlns:xdr="http://schemas.openxmlformats.org/drawingml/2006/spreadsheetDrawing" xmlns:a="http://schemas.openxmlformats.org/drawingml/2006/main">
  <xdr:twoCellAnchor>
    <xdr:from>
      <xdr:col>2</xdr:col>
      <xdr:colOff>457200</xdr:colOff>
      <xdr:row>0</xdr:row>
      <xdr:rowOff>400050</xdr:rowOff>
    </xdr:from>
    <xdr:to>
      <xdr:col>3</xdr:col>
      <xdr:colOff>617220</xdr:colOff>
      <xdr:row>4</xdr:row>
      <xdr:rowOff>129540</xdr:rowOff>
    </xdr:to>
    <xdr:grpSp>
      <xdr:nvGrpSpPr>
        <xdr:cNvPr id="2" name="Grupo 1">
          <a:hlinkClick xmlns:r="http://schemas.openxmlformats.org/officeDocument/2006/relationships" r:id="rId1"/>
          <a:extLst>
            <a:ext uri="{FF2B5EF4-FFF2-40B4-BE49-F238E27FC236}">
              <a16:creationId xmlns:a16="http://schemas.microsoft.com/office/drawing/2014/main" id="{9912614D-2FF1-4FAE-8DE4-927115EAE952}"/>
            </a:ext>
          </a:extLst>
        </xdr:cNvPr>
        <xdr:cNvGrpSpPr/>
      </xdr:nvGrpSpPr>
      <xdr:grpSpPr>
        <a:xfrm>
          <a:off x="4533900" y="396240"/>
          <a:ext cx="904875" cy="680085"/>
          <a:chOff x="6210300" y="1314450"/>
          <a:chExt cx="1076325" cy="1063408"/>
        </a:xfrm>
      </xdr:grpSpPr>
      <xdr:grpSp>
        <xdr:nvGrpSpPr>
          <xdr:cNvPr id="3" name="Google Shape;9554;p75">
            <a:extLst>
              <a:ext uri="{FF2B5EF4-FFF2-40B4-BE49-F238E27FC236}">
                <a16:creationId xmlns:a16="http://schemas.microsoft.com/office/drawing/2014/main" id="{BE7B1C47-B3F4-F914-AFF4-7EEB65A48025}"/>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424BBC7E-770E-47C6-62FD-B064DB63BEB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DF74034-A047-D0B6-8BB0-E61E526C3D2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48AD150B-A85D-5CAE-396B-D3954237EC3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4.xml><?xml version="1.0" encoding="utf-8"?>
<xdr:wsDr xmlns:xdr="http://schemas.openxmlformats.org/drawingml/2006/spreadsheetDrawing" xmlns:a="http://schemas.openxmlformats.org/drawingml/2006/main">
  <xdr:twoCellAnchor>
    <xdr:from>
      <xdr:col>2</xdr:col>
      <xdr:colOff>523875</xdr:colOff>
      <xdr:row>0</xdr:row>
      <xdr:rowOff>371475</xdr:rowOff>
    </xdr:from>
    <xdr:to>
      <xdr:col>3</xdr:col>
      <xdr:colOff>683895</xdr:colOff>
      <xdr:row>3</xdr:row>
      <xdr:rowOff>234315</xdr:rowOff>
    </xdr:to>
    <xdr:grpSp>
      <xdr:nvGrpSpPr>
        <xdr:cNvPr id="2" name="Grupo 1">
          <a:hlinkClick xmlns:r="http://schemas.openxmlformats.org/officeDocument/2006/relationships" r:id="rId1"/>
          <a:extLst>
            <a:ext uri="{FF2B5EF4-FFF2-40B4-BE49-F238E27FC236}">
              <a16:creationId xmlns:a16="http://schemas.microsoft.com/office/drawing/2014/main" id="{4BD9DED0-27C4-4A0A-9EE2-359B90D336BE}"/>
            </a:ext>
          </a:extLst>
        </xdr:cNvPr>
        <xdr:cNvGrpSpPr/>
      </xdr:nvGrpSpPr>
      <xdr:grpSpPr>
        <a:xfrm>
          <a:off x="4446270" y="274320"/>
          <a:ext cx="904875" cy="800100"/>
          <a:chOff x="6210300" y="1314450"/>
          <a:chExt cx="1076325" cy="1063408"/>
        </a:xfrm>
      </xdr:grpSpPr>
      <xdr:grpSp>
        <xdr:nvGrpSpPr>
          <xdr:cNvPr id="3" name="Google Shape;9554;p75">
            <a:extLst>
              <a:ext uri="{FF2B5EF4-FFF2-40B4-BE49-F238E27FC236}">
                <a16:creationId xmlns:a16="http://schemas.microsoft.com/office/drawing/2014/main" id="{B1FADAC0-3236-D0BC-C830-3A2CA565F36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F710389-A77C-10BB-1114-F8B376C7F28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C51B0B7-107A-E314-07D0-725BF4C34D9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6CD8BCB-96C9-470C-B3DF-4A9630A1F849}"/>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5.xml><?xml version="1.0" encoding="utf-8"?>
<xdr:wsDr xmlns:xdr="http://schemas.openxmlformats.org/drawingml/2006/spreadsheetDrawing" xmlns:a="http://schemas.openxmlformats.org/drawingml/2006/main">
  <xdr:twoCellAnchor>
    <xdr:from>
      <xdr:col>5</xdr:col>
      <xdr:colOff>66675</xdr:colOff>
      <xdr:row>1</xdr:row>
      <xdr:rowOff>85725</xdr:rowOff>
    </xdr:from>
    <xdr:to>
      <xdr:col>5</xdr:col>
      <xdr:colOff>950595</xdr:colOff>
      <xdr:row>4</xdr:row>
      <xdr:rowOff>34290</xdr:rowOff>
    </xdr:to>
    <xdr:grpSp>
      <xdr:nvGrpSpPr>
        <xdr:cNvPr id="2" name="Grupo 1">
          <a:hlinkClick xmlns:r="http://schemas.openxmlformats.org/officeDocument/2006/relationships" r:id="rId1"/>
          <a:extLst>
            <a:ext uri="{FF2B5EF4-FFF2-40B4-BE49-F238E27FC236}">
              <a16:creationId xmlns:a16="http://schemas.microsoft.com/office/drawing/2014/main" id="{01677B65-8976-4A5D-8956-D865719CD0D8}"/>
            </a:ext>
          </a:extLst>
        </xdr:cNvPr>
        <xdr:cNvGrpSpPr/>
      </xdr:nvGrpSpPr>
      <xdr:grpSpPr>
        <a:xfrm>
          <a:off x="6341745" y="268605"/>
          <a:ext cx="885825" cy="822960"/>
          <a:chOff x="6210300" y="1314450"/>
          <a:chExt cx="1076325" cy="1063408"/>
        </a:xfrm>
      </xdr:grpSpPr>
      <xdr:grpSp>
        <xdr:nvGrpSpPr>
          <xdr:cNvPr id="3" name="Google Shape;9554;p75">
            <a:extLst>
              <a:ext uri="{FF2B5EF4-FFF2-40B4-BE49-F238E27FC236}">
                <a16:creationId xmlns:a16="http://schemas.microsoft.com/office/drawing/2014/main" id="{94B3498C-6DDE-EF6B-9E9C-5E038498BDE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630C762-40FF-3979-8C30-266E1553465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B5EEED8-FA0E-8E55-3AA2-5836E880B9F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36A19DA-3168-5BC4-5BB9-8E75EF03FD3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6.xml><?xml version="1.0" encoding="utf-8"?>
<xdr:wsDr xmlns:xdr="http://schemas.openxmlformats.org/drawingml/2006/spreadsheetDrawing" xmlns:a="http://schemas.openxmlformats.org/drawingml/2006/main">
  <xdr:twoCellAnchor>
    <xdr:from>
      <xdr:col>3</xdr:col>
      <xdr:colOff>219075</xdr:colOff>
      <xdr:row>1</xdr:row>
      <xdr:rowOff>171450</xdr:rowOff>
    </xdr:from>
    <xdr:to>
      <xdr:col>4</xdr:col>
      <xdr:colOff>379095</xdr:colOff>
      <xdr:row>6</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7F234EFC-745C-436E-AFE2-F461730B7BFB}"/>
            </a:ext>
          </a:extLst>
        </xdr:cNvPr>
        <xdr:cNvGrpSpPr/>
      </xdr:nvGrpSpPr>
      <xdr:grpSpPr>
        <a:xfrm>
          <a:off x="4084320" y="348615"/>
          <a:ext cx="904875" cy="809625"/>
          <a:chOff x="6210300" y="1314450"/>
          <a:chExt cx="1076325" cy="1063408"/>
        </a:xfrm>
      </xdr:grpSpPr>
      <xdr:grpSp>
        <xdr:nvGrpSpPr>
          <xdr:cNvPr id="3" name="Google Shape;9554;p75">
            <a:extLst>
              <a:ext uri="{FF2B5EF4-FFF2-40B4-BE49-F238E27FC236}">
                <a16:creationId xmlns:a16="http://schemas.microsoft.com/office/drawing/2014/main" id="{169E549F-7F50-CDC8-4E2A-1EFB0B0EFFD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0C49AE4-0582-80D7-D67E-B5F7E2D2B1A4}"/>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80B5996-3E9F-2225-5805-8EC4E470386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481DBC85-78EB-1CE3-9973-AB2368ABE89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7.xml><?xml version="1.0" encoding="utf-8"?>
<xdr:wsDr xmlns:xdr="http://schemas.openxmlformats.org/drawingml/2006/spreadsheetDrawing" xmlns:a="http://schemas.openxmlformats.org/drawingml/2006/main">
  <xdr:twoCellAnchor>
    <xdr:from>
      <xdr:col>3</xdr:col>
      <xdr:colOff>504825</xdr:colOff>
      <xdr:row>0</xdr:row>
      <xdr:rowOff>209550</xdr:rowOff>
    </xdr:from>
    <xdr:to>
      <xdr:col>4</xdr:col>
      <xdr:colOff>664845</xdr:colOff>
      <xdr:row>2</xdr:row>
      <xdr:rowOff>148590</xdr:rowOff>
    </xdr:to>
    <xdr:grpSp>
      <xdr:nvGrpSpPr>
        <xdr:cNvPr id="2" name="Grupo 1">
          <a:hlinkClick xmlns:r="http://schemas.openxmlformats.org/officeDocument/2006/relationships" r:id="rId1"/>
          <a:extLst>
            <a:ext uri="{FF2B5EF4-FFF2-40B4-BE49-F238E27FC236}">
              <a16:creationId xmlns:a16="http://schemas.microsoft.com/office/drawing/2014/main" id="{5AD8B87E-E03F-4716-B154-F9E5E8FB07B9}"/>
            </a:ext>
          </a:extLst>
        </xdr:cNvPr>
        <xdr:cNvGrpSpPr/>
      </xdr:nvGrpSpPr>
      <xdr:grpSpPr>
        <a:xfrm>
          <a:off x="5050155" y="205740"/>
          <a:ext cx="904875" cy="847725"/>
          <a:chOff x="6210300" y="1314450"/>
          <a:chExt cx="1076325" cy="1063408"/>
        </a:xfrm>
      </xdr:grpSpPr>
      <xdr:grpSp>
        <xdr:nvGrpSpPr>
          <xdr:cNvPr id="3" name="Google Shape;9554;p75">
            <a:extLst>
              <a:ext uri="{FF2B5EF4-FFF2-40B4-BE49-F238E27FC236}">
                <a16:creationId xmlns:a16="http://schemas.microsoft.com/office/drawing/2014/main" id="{3E493036-F726-EEA0-FA86-D45ED213903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41A113E-877A-B007-9ED2-8DA166C549B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EDAABFC9-32B5-12A2-6CFA-4D30A092C38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53E2131-6A56-A4B6-9622-4588698E1EC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8.xml><?xml version="1.0" encoding="utf-8"?>
<xdr:wsDr xmlns:xdr="http://schemas.openxmlformats.org/drawingml/2006/spreadsheetDrawing" xmlns:a="http://schemas.openxmlformats.org/drawingml/2006/main">
  <xdr:twoCellAnchor>
    <xdr:from>
      <xdr:col>3</xdr:col>
      <xdr:colOff>447675</xdr:colOff>
      <xdr:row>0</xdr:row>
      <xdr:rowOff>133350</xdr:rowOff>
    </xdr:from>
    <xdr:to>
      <xdr:col>4</xdr:col>
      <xdr:colOff>607695</xdr:colOff>
      <xdr:row>3</xdr:row>
      <xdr:rowOff>129540</xdr:rowOff>
    </xdr:to>
    <xdr:grpSp>
      <xdr:nvGrpSpPr>
        <xdr:cNvPr id="2" name="Grupo 1">
          <a:hlinkClick xmlns:r="http://schemas.openxmlformats.org/officeDocument/2006/relationships" r:id="rId1"/>
          <a:extLst>
            <a:ext uri="{FF2B5EF4-FFF2-40B4-BE49-F238E27FC236}">
              <a16:creationId xmlns:a16="http://schemas.microsoft.com/office/drawing/2014/main" id="{2DB51F58-1D3F-4BB9-BFD8-8D568E517B9E}"/>
            </a:ext>
          </a:extLst>
        </xdr:cNvPr>
        <xdr:cNvGrpSpPr/>
      </xdr:nvGrpSpPr>
      <xdr:grpSpPr>
        <a:xfrm>
          <a:off x="4732020" y="129540"/>
          <a:ext cx="904875" cy="842010"/>
          <a:chOff x="6210300" y="1314450"/>
          <a:chExt cx="1076325" cy="1063408"/>
        </a:xfrm>
      </xdr:grpSpPr>
      <xdr:grpSp>
        <xdr:nvGrpSpPr>
          <xdr:cNvPr id="3" name="Google Shape;9554;p75">
            <a:extLst>
              <a:ext uri="{FF2B5EF4-FFF2-40B4-BE49-F238E27FC236}">
                <a16:creationId xmlns:a16="http://schemas.microsoft.com/office/drawing/2014/main" id="{09F0F534-CAB0-BA2E-C45F-A36D7A7AFC7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3B578FE6-0A52-9CB2-D139-BAD9533B02A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2CCAA99-D583-E710-408A-0D57C3AD454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CB505E85-0903-B5B3-779C-B8B23322881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69.xml><?xml version="1.0" encoding="utf-8"?>
<xdr:wsDr xmlns:xdr="http://schemas.openxmlformats.org/drawingml/2006/spreadsheetDrawing" xmlns:a="http://schemas.openxmlformats.org/drawingml/2006/main">
  <xdr:twoCellAnchor>
    <xdr:from>
      <xdr:col>2</xdr:col>
      <xdr:colOff>466725</xdr:colOff>
      <xdr:row>1</xdr:row>
      <xdr:rowOff>219075</xdr:rowOff>
    </xdr:from>
    <xdr:to>
      <xdr:col>3</xdr:col>
      <xdr:colOff>588645</xdr:colOff>
      <xdr:row>4</xdr:row>
      <xdr:rowOff>186690</xdr:rowOff>
    </xdr:to>
    <xdr:grpSp>
      <xdr:nvGrpSpPr>
        <xdr:cNvPr id="2" name="Grupo 1">
          <a:hlinkClick xmlns:r="http://schemas.openxmlformats.org/officeDocument/2006/relationships" r:id="rId1"/>
          <a:extLst>
            <a:ext uri="{FF2B5EF4-FFF2-40B4-BE49-F238E27FC236}">
              <a16:creationId xmlns:a16="http://schemas.microsoft.com/office/drawing/2014/main" id="{08493D6D-AC53-4749-B215-B4E13E0E8189}"/>
            </a:ext>
          </a:extLst>
        </xdr:cNvPr>
        <xdr:cNvGrpSpPr/>
      </xdr:nvGrpSpPr>
      <xdr:grpSpPr>
        <a:xfrm>
          <a:off x="3926205" y="398145"/>
          <a:ext cx="904875" cy="817245"/>
          <a:chOff x="6210300" y="1314450"/>
          <a:chExt cx="1076325" cy="1063408"/>
        </a:xfrm>
      </xdr:grpSpPr>
      <xdr:grpSp>
        <xdr:nvGrpSpPr>
          <xdr:cNvPr id="3" name="Google Shape;9554;p75">
            <a:extLst>
              <a:ext uri="{FF2B5EF4-FFF2-40B4-BE49-F238E27FC236}">
                <a16:creationId xmlns:a16="http://schemas.microsoft.com/office/drawing/2014/main" id="{96C1985C-BE32-520F-D26D-382E6EE308B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39E6DE8E-0B08-30F1-4A1B-554550F6230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2DE729A-6C62-F194-6D4F-DD2772B45D5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C71D486-AA7D-AB23-636E-4C7E9661F63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285750</xdr:colOff>
      <xdr:row>1</xdr:row>
      <xdr:rowOff>66675</xdr:rowOff>
    </xdr:from>
    <xdr:to>
      <xdr:col>8</xdr:col>
      <xdr:colOff>339724</xdr:colOff>
      <xdr:row>6</xdr:row>
      <xdr:rowOff>153989</xdr:rowOff>
    </xdr:to>
    <xdr:grpSp>
      <xdr:nvGrpSpPr>
        <xdr:cNvPr id="2" name="Grupo 1">
          <a:hlinkClick xmlns:r="http://schemas.openxmlformats.org/officeDocument/2006/relationships" r:id="rId1"/>
          <a:extLst>
            <a:ext uri="{FF2B5EF4-FFF2-40B4-BE49-F238E27FC236}">
              <a16:creationId xmlns:a16="http://schemas.microsoft.com/office/drawing/2014/main" id="{965990FA-3F12-4C46-95FE-DA6C9B53DBA1}"/>
            </a:ext>
          </a:extLst>
        </xdr:cNvPr>
        <xdr:cNvGrpSpPr/>
      </xdr:nvGrpSpPr>
      <xdr:grpSpPr>
        <a:xfrm>
          <a:off x="7320915" y="226695"/>
          <a:ext cx="848359" cy="984569"/>
          <a:chOff x="6210300" y="1314450"/>
          <a:chExt cx="1076325" cy="1063409"/>
        </a:xfrm>
      </xdr:grpSpPr>
      <xdr:grpSp>
        <xdr:nvGrpSpPr>
          <xdr:cNvPr id="3" name="Google Shape;9554;p75">
            <a:extLst>
              <a:ext uri="{FF2B5EF4-FFF2-40B4-BE49-F238E27FC236}">
                <a16:creationId xmlns:a16="http://schemas.microsoft.com/office/drawing/2014/main" id="{4C0A28D3-3DF4-D793-E9E8-DF449BDCB51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51A8E98-C81A-02E0-3094-8F561F160FE4}"/>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79AE0F7-3995-C273-2129-977B9710EF4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5FFEB320-882C-027C-D82A-89FB81B1C998}"/>
              </a:ext>
            </a:extLst>
          </xdr:cNvPr>
          <xdr:cNvSpPr/>
        </xdr:nvSpPr>
        <xdr:spPr>
          <a:xfrm>
            <a:off x="6210300" y="1876426"/>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0.xml><?xml version="1.0" encoding="utf-8"?>
<xdr:wsDr xmlns:xdr="http://schemas.openxmlformats.org/drawingml/2006/spreadsheetDrawing" xmlns:a="http://schemas.openxmlformats.org/drawingml/2006/main">
  <xdr:twoCellAnchor>
    <xdr:from>
      <xdr:col>4</xdr:col>
      <xdr:colOff>485775</xdr:colOff>
      <xdr:row>0</xdr:row>
      <xdr:rowOff>276225</xdr:rowOff>
    </xdr:from>
    <xdr:to>
      <xdr:col>5</xdr:col>
      <xdr:colOff>645795</xdr:colOff>
      <xdr:row>3</xdr:row>
      <xdr:rowOff>243840</xdr:rowOff>
    </xdr:to>
    <xdr:grpSp>
      <xdr:nvGrpSpPr>
        <xdr:cNvPr id="2" name="Grupo 1">
          <a:hlinkClick xmlns:r="http://schemas.openxmlformats.org/officeDocument/2006/relationships" r:id="rId1"/>
          <a:extLst>
            <a:ext uri="{FF2B5EF4-FFF2-40B4-BE49-F238E27FC236}">
              <a16:creationId xmlns:a16="http://schemas.microsoft.com/office/drawing/2014/main" id="{8E932215-9723-4F34-82A3-5532F4696B2E}"/>
            </a:ext>
          </a:extLst>
        </xdr:cNvPr>
        <xdr:cNvGrpSpPr/>
      </xdr:nvGrpSpPr>
      <xdr:grpSpPr>
        <a:xfrm>
          <a:off x="6808470" y="278130"/>
          <a:ext cx="904875" cy="798195"/>
          <a:chOff x="6210300" y="1314450"/>
          <a:chExt cx="1076325" cy="1063408"/>
        </a:xfrm>
      </xdr:grpSpPr>
      <xdr:grpSp>
        <xdr:nvGrpSpPr>
          <xdr:cNvPr id="3" name="Google Shape;9554;p75">
            <a:extLst>
              <a:ext uri="{FF2B5EF4-FFF2-40B4-BE49-F238E27FC236}">
                <a16:creationId xmlns:a16="http://schemas.microsoft.com/office/drawing/2014/main" id="{7FAEE387-C494-E050-6D35-DE963989CEA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796FCC5-B0AC-C600-E561-9B4C3B9B246C}"/>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193A24C-E976-E258-9A7D-ED4914744E3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F9EA68D4-AECF-5B5D-92C2-18883A7D1B4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1.xml><?xml version="1.0" encoding="utf-8"?>
<xdr:wsDr xmlns:xdr="http://schemas.openxmlformats.org/drawingml/2006/spreadsheetDrawing" xmlns:a="http://schemas.openxmlformats.org/drawingml/2006/main">
  <xdr:twoCellAnchor>
    <xdr:from>
      <xdr:col>2</xdr:col>
      <xdr:colOff>447675</xdr:colOff>
      <xdr:row>1</xdr:row>
      <xdr:rowOff>38100</xdr:rowOff>
    </xdr:from>
    <xdr:to>
      <xdr:col>3</xdr:col>
      <xdr:colOff>569595</xdr:colOff>
      <xdr:row>4</xdr:row>
      <xdr:rowOff>120015</xdr:rowOff>
    </xdr:to>
    <xdr:grpSp>
      <xdr:nvGrpSpPr>
        <xdr:cNvPr id="2" name="Grupo 1">
          <a:hlinkClick xmlns:r="http://schemas.openxmlformats.org/officeDocument/2006/relationships" r:id="rId1"/>
          <a:extLst>
            <a:ext uri="{FF2B5EF4-FFF2-40B4-BE49-F238E27FC236}">
              <a16:creationId xmlns:a16="http://schemas.microsoft.com/office/drawing/2014/main" id="{01BCFE60-EE7D-49BA-81CE-84CDAA88F84C}"/>
            </a:ext>
          </a:extLst>
        </xdr:cNvPr>
        <xdr:cNvGrpSpPr/>
      </xdr:nvGrpSpPr>
      <xdr:grpSpPr>
        <a:xfrm>
          <a:off x="4036695" y="219075"/>
          <a:ext cx="904875" cy="855345"/>
          <a:chOff x="6210300" y="1314450"/>
          <a:chExt cx="1076325" cy="1063408"/>
        </a:xfrm>
      </xdr:grpSpPr>
      <xdr:grpSp>
        <xdr:nvGrpSpPr>
          <xdr:cNvPr id="3" name="Google Shape;9554;p75">
            <a:extLst>
              <a:ext uri="{FF2B5EF4-FFF2-40B4-BE49-F238E27FC236}">
                <a16:creationId xmlns:a16="http://schemas.microsoft.com/office/drawing/2014/main" id="{4DE02484-4DE2-BFCB-0FDA-0D3144A81B8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20701B5-E4B6-F5C2-1ABB-D5D2C5FA69E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8BFE4D4-7B10-DE3D-477E-7C176C8F2D9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C4F53C7-CFB6-2221-1E98-8871ECBB003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2.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8</xdr:col>
      <xdr:colOff>628650</xdr:colOff>
      <xdr:row>13</xdr:row>
      <xdr:rowOff>133985</xdr:rowOff>
    </xdr:to>
    <xdr:pic>
      <xdr:nvPicPr>
        <xdr:cNvPr id="2" name="Imagen 1" descr="Gráfico&#10;&#10;El contenido generado por IA puede ser incorrecto.">
          <a:extLst>
            <a:ext uri="{FF2B5EF4-FFF2-40B4-BE49-F238E27FC236}">
              <a16:creationId xmlns:a16="http://schemas.microsoft.com/office/drawing/2014/main" id="{01D7131D-5494-4258-912F-36BA8059DA14}"/>
            </a:ext>
          </a:extLst>
        </xdr:cNvPr>
        <xdr:cNvPicPr>
          <a:picLocks noChangeAspect="1"/>
        </xdr:cNvPicPr>
      </xdr:nvPicPr>
      <xdr:blipFill>
        <a:blip xmlns:r="http://schemas.openxmlformats.org/officeDocument/2006/relationships" r:embed="rId1"/>
        <a:stretch>
          <a:fillRect/>
        </a:stretch>
      </xdr:blipFill>
      <xdr:spPr>
        <a:xfrm>
          <a:off x="1447800" y="952500"/>
          <a:ext cx="4972050" cy="1657985"/>
        </a:xfrm>
        <a:prstGeom prst="rect">
          <a:avLst/>
        </a:prstGeom>
      </xdr:spPr>
    </xdr:pic>
    <xdr:clientData/>
  </xdr:twoCellAnchor>
  <xdr:twoCellAnchor>
    <xdr:from>
      <xdr:col>10</xdr:col>
      <xdr:colOff>180975</xdr:colOff>
      <xdr:row>1</xdr:row>
      <xdr:rowOff>47625</xdr:rowOff>
    </xdr:from>
    <xdr:to>
      <xdr:col>11</xdr:col>
      <xdr:colOff>340995</xdr:colOff>
      <xdr:row>4</xdr:row>
      <xdr:rowOff>129540</xdr:rowOff>
    </xdr:to>
    <xdr:grpSp>
      <xdr:nvGrpSpPr>
        <xdr:cNvPr id="3" name="Grupo 2">
          <a:hlinkClick xmlns:r="http://schemas.openxmlformats.org/officeDocument/2006/relationships" r:id="rId2"/>
          <a:extLst>
            <a:ext uri="{FF2B5EF4-FFF2-40B4-BE49-F238E27FC236}">
              <a16:creationId xmlns:a16="http://schemas.microsoft.com/office/drawing/2014/main" id="{425D56DD-BAFC-4E29-A78F-E8B22FD14E26}"/>
            </a:ext>
          </a:extLst>
        </xdr:cNvPr>
        <xdr:cNvGrpSpPr/>
      </xdr:nvGrpSpPr>
      <xdr:grpSpPr>
        <a:xfrm>
          <a:off x="7608570" y="230505"/>
          <a:ext cx="904875" cy="836295"/>
          <a:chOff x="6210300" y="1314450"/>
          <a:chExt cx="1076325" cy="1063408"/>
        </a:xfrm>
      </xdr:grpSpPr>
      <xdr:grpSp>
        <xdr:nvGrpSpPr>
          <xdr:cNvPr id="4" name="Google Shape;9554;p75">
            <a:extLst>
              <a:ext uri="{FF2B5EF4-FFF2-40B4-BE49-F238E27FC236}">
                <a16:creationId xmlns:a16="http://schemas.microsoft.com/office/drawing/2014/main" id="{8E67AC5A-1CEE-082B-9D94-9A53E219FE8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0475A023-4005-19FC-06C0-729DAAF4ED9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61E16183-04B7-D4DB-F5A4-7736195F299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hlinkClick xmlns:r="http://schemas.openxmlformats.org/officeDocument/2006/relationships" r:id="rId3"/>
            <a:extLst>
              <a:ext uri="{FF2B5EF4-FFF2-40B4-BE49-F238E27FC236}">
                <a16:creationId xmlns:a16="http://schemas.microsoft.com/office/drawing/2014/main" id="{529FB19B-4A32-FA32-5AD3-F746A7F0C79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3.xml><?xml version="1.0" encoding="utf-8"?>
<xdr:wsDr xmlns:xdr="http://schemas.openxmlformats.org/drawingml/2006/spreadsheetDrawing" xmlns:a="http://schemas.openxmlformats.org/drawingml/2006/main">
  <xdr:twoCellAnchor>
    <xdr:from>
      <xdr:col>9</xdr:col>
      <xdr:colOff>476250</xdr:colOff>
      <xdr:row>0</xdr:row>
      <xdr:rowOff>314325</xdr:rowOff>
    </xdr:from>
    <xdr:to>
      <xdr:col>10</xdr:col>
      <xdr:colOff>541020</xdr:colOff>
      <xdr:row>4</xdr:row>
      <xdr:rowOff>139065</xdr:rowOff>
    </xdr:to>
    <xdr:grpSp>
      <xdr:nvGrpSpPr>
        <xdr:cNvPr id="2" name="Grupo 1">
          <a:hlinkClick xmlns:r="http://schemas.openxmlformats.org/officeDocument/2006/relationships" r:id="rId1"/>
          <a:extLst>
            <a:ext uri="{FF2B5EF4-FFF2-40B4-BE49-F238E27FC236}">
              <a16:creationId xmlns:a16="http://schemas.microsoft.com/office/drawing/2014/main" id="{05016AEB-B922-47D0-AB4F-C17E7B3B1CD3}"/>
            </a:ext>
          </a:extLst>
        </xdr:cNvPr>
        <xdr:cNvGrpSpPr/>
      </xdr:nvGrpSpPr>
      <xdr:grpSpPr>
        <a:xfrm>
          <a:off x="8435340" y="316230"/>
          <a:ext cx="918210" cy="857250"/>
          <a:chOff x="6210300" y="1314450"/>
          <a:chExt cx="1076325" cy="1063408"/>
        </a:xfrm>
      </xdr:grpSpPr>
      <xdr:grpSp>
        <xdr:nvGrpSpPr>
          <xdr:cNvPr id="3" name="Google Shape;9554;p75">
            <a:extLst>
              <a:ext uri="{FF2B5EF4-FFF2-40B4-BE49-F238E27FC236}">
                <a16:creationId xmlns:a16="http://schemas.microsoft.com/office/drawing/2014/main" id="{6B7C97FF-395C-CD94-B725-AA78EB3D7FC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3F104A5-DD68-E857-E498-8E051F6D349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C65FDC9-2920-A106-4FC2-3997A3CCA86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A008491-6710-D545-3BEA-99D5482A3E3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4.xml><?xml version="1.0" encoding="utf-8"?>
<xdr:wsDr xmlns:xdr="http://schemas.openxmlformats.org/drawingml/2006/spreadsheetDrawing" xmlns:a="http://schemas.openxmlformats.org/drawingml/2006/main">
  <xdr:twoCellAnchor>
    <xdr:from>
      <xdr:col>9</xdr:col>
      <xdr:colOff>476250</xdr:colOff>
      <xdr:row>0</xdr:row>
      <xdr:rowOff>314325</xdr:rowOff>
    </xdr:from>
    <xdr:to>
      <xdr:col>10</xdr:col>
      <xdr:colOff>541020</xdr:colOff>
      <xdr:row>4</xdr:row>
      <xdr:rowOff>139065</xdr:rowOff>
    </xdr:to>
    <xdr:grpSp>
      <xdr:nvGrpSpPr>
        <xdr:cNvPr id="2" name="Grupo 1">
          <a:hlinkClick xmlns:r="http://schemas.openxmlformats.org/officeDocument/2006/relationships" r:id="rId1"/>
          <a:extLst>
            <a:ext uri="{FF2B5EF4-FFF2-40B4-BE49-F238E27FC236}">
              <a16:creationId xmlns:a16="http://schemas.microsoft.com/office/drawing/2014/main" id="{2935E175-1082-41D8-B937-13F98EB58428}"/>
            </a:ext>
          </a:extLst>
        </xdr:cNvPr>
        <xdr:cNvGrpSpPr/>
      </xdr:nvGrpSpPr>
      <xdr:grpSpPr>
        <a:xfrm>
          <a:off x="8511540" y="316230"/>
          <a:ext cx="918210" cy="857250"/>
          <a:chOff x="6210300" y="1314450"/>
          <a:chExt cx="1076325" cy="1063408"/>
        </a:xfrm>
      </xdr:grpSpPr>
      <xdr:grpSp>
        <xdr:nvGrpSpPr>
          <xdr:cNvPr id="3" name="Google Shape;9554;p75">
            <a:extLst>
              <a:ext uri="{FF2B5EF4-FFF2-40B4-BE49-F238E27FC236}">
                <a16:creationId xmlns:a16="http://schemas.microsoft.com/office/drawing/2014/main" id="{737CC219-63CA-0A0D-6318-6349802B583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FC45F9F-096E-C469-C675-9F85100009C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CF272A9-FBC1-A811-4656-BD71B61BC74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F8B0B5E-3133-D5CF-3BFF-AD572E357F7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5.xml><?xml version="1.0" encoding="utf-8"?>
<xdr:wsDr xmlns:xdr="http://schemas.openxmlformats.org/drawingml/2006/spreadsheetDrawing" xmlns:a="http://schemas.openxmlformats.org/drawingml/2006/main">
  <xdr:twoCellAnchor>
    <xdr:from>
      <xdr:col>7</xdr:col>
      <xdr:colOff>457200</xdr:colOff>
      <xdr:row>0</xdr:row>
      <xdr:rowOff>228600</xdr:rowOff>
    </xdr:from>
    <xdr:to>
      <xdr:col>8</xdr:col>
      <xdr:colOff>617220</xdr:colOff>
      <xdr:row>4</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F00CD483-7E2C-4AFA-9C32-F78CBD504009}"/>
            </a:ext>
          </a:extLst>
        </xdr:cNvPr>
        <xdr:cNvGrpSpPr/>
      </xdr:nvGrpSpPr>
      <xdr:grpSpPr>
        <a:xfrm>
          <a:off x="7458075" y="228600"/>
          <a:ext cx="904875" cy="843915"/>
          <a:chOff x="6210300" y="1314450"/>
          <a:chExt cx="1076325" cy="1063408"/>
        </a:xfrm>
      </xdr:grpSpPr>
      <xdr:grpSp>
        <xdr:nvGrpSpPr>
          <xdr:cNvPr id="3" name="Google Shape;9554;p75">
            <a:extLst>
              <a:ext uri="{FF2B5EF4-FFF2-40B4-BE49-F238E27FC236}">
                <a16:creationId xmlns:a16="http://schemas.microsoft.com/office/drawing/2014/main" id="{C02EE279-8BFB-3D2A-5BA5-E38781700B9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66ED96B-C0CC-CCB3-FF27-E66651F9A19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6E75C2B8-E46B-1A6B-6EB0-7872B015E9C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57D4B900-7F43-E9BC-9CBE-F9056D1ABB1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6.xml><?xml version="1.0" encoding="utf-8"?>
<xdr:wsDr xmlns:xdr="http://schemas.openxmlformats.org/drawingml/2006/spreadsheetDrawing" xmlns:a="http://schemas.openxmlformats.org/drawingml/2006/main">
  <xdr:twoCellAnchor>
    <xdr:from>
      <xdr:col>7</xdr:col>
      <xdr:colOff>457200</xdr:colOff>
      <xdr:row>0</xdr:row>
      <xdr:rowOff>228600</xdr:rowOff>
    </xdr:from>
    <xdr:to>
      <xdr:col>8</xdr:col>
      <xdr:colOff>617220</xdr:colOff>
      <xdr:row>4</xdr:row>
      <xdr:rowOff>72390</xdr:rowOff>
    </xdr:to>
    <xdr:grpSp>
      <xdr:nvGrpSpPr>
        <xdr:cNvPr id="2" name="Grupo 1">
          <a:hlinkClick xmlns:r="http://schemas.openxmlformats.org/officeDocument/2006/relationships" r:id="rId1"/>
          <a:extLst>
            <a:ext uri="{FF2B5EF4-FFF2-40B4-BE49-F238E27FC236}">
              <a16:creationId xmlns:a16="http://schemas.microsoft.com/office/drawing/2014/main" id="{CD8FFFB1-F92E-450F-9B21-B23374BB39FD}"/>
            </a:ext>
          </a:extLst>
        </xdr:cNvPr>
        <xdr:cNvGrpSpPr/>
      </xdr:nvGrpSpPr>
      <xdr:grpSpPr>
        <a:xfrm>
          <a:off x="7458075" y="228600"/>
          <a:ext cx="904875" cy="843915"/>
          <a:chOff x="6210300" y="1314450"/>
          <a:chExt cx="1076325" cy="1063408"/>
        </a:xfrm>
      </xdr:grpSpPr>
      <xdr:grpSp>
        <xdr:nvGrpSpPr>
          <xdr:cNvPr id="3" name="Google Shape;9554;p75">
            <a:extLst>
              <a:ext uri="{FF2B5EF4-FFF2-40B4-BE49-F238E27FC236}">
                <a16:creationId xmlns:a16="http://schemas.microsoft.com/office/drawing/2014/main" id="{28F01C63-4009-0651-6B16-B1830A6B244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CA21A28-C198-0996-7D93-13AD995A737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D9E024E-0B56-A4A1-9235-AE0DCD249DD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B82CD356-5111-78DF-B0DC-9E91A32B130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7.xml><?xml version="1.0" encoding="utf-8"?>
<xdr:wsDr xmlns:xdr="http://schemas.openxmlformats.org/drawingml/2006/spreadsheetDrawing" xmlns:a="http://schemas.openxmlformats.org/drawingml/2006/main">
  <xdr:twoCellAnchor>
    <xdr:from>
      <xdr:col>9</xdr:col>
      <xdr:colOff>457200</xdr:colOff>
      <xdr:row>1</xdr:row>
      <xdr:rowOff>285750</xdr:rowOff>
    </xdr:from>
    <xdr:to>
      <xdr:col>10</xdr:col>
      <xdr:colOff>617220</xdr:colOff>
      <xdr:row>4</xdr:row>
      <xdr:rowOff>424815</xdr:rowOff>
    </xdr:to>
    <xdr:grpSp>
      <xdr:nvGrpSpPr>
        <xdr:cNvPr id="2" name="Grupo 1">
          <a:hlinkClick xmlns:r="http://schemas.openxmlformats.org/officeDocument/2006/relationships" r:id="rId1"/>
          <a:extLst>
            <a:ext uri="{FF2B5EF4-FFF2-40B4-BE49-F238E27FC236}">
              <a16:creationId xmlns:a16="http://schemas.microsoft.com/office/drawing/2014/main" id="{A739047A-B5D7-44AD-8901-41E4AB020677}"/>
            </a:ext>
          </a:extLst>
        </xdr:cNvPr>
        <xdr:cNvGrpSpPr/>
      </xdr:nvGrpSpPr>
      <xdr:grpSpPr>
        <a:xfrm>
          <a:off x="10839450" y="462915"/>
          <a:ext cx="904875" cy="849630"/>
          <a:chOff x="6210300" y="1314450"/>
          <a:chExt cx="1076325" cy="1063408"/>
        </a:xfrm>
      </xdr:grpSpPr>
      <xdr:grpSp>
        <xdr:nvGrpSpPr>
          <xdr:cNvPr id="3" name="Google Shape;9554;p75">
            <a:extLst>
              <a:ext uri="{FF2B5EF4-FFF2-40B4-BE49-F238E27FC236}">
                <a16:creationId xmlns:a16="http://schemas.microsoft.com/office/drawing/2014/main" id="{5492C3A8-5D4B-F775-B8C3-7575A429196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6F4FFB5-1A35-6997-2E75-7AE07570B3A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50D9E51-4F95-AF4F-8E3E-0E4292E81FC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E356754-84D5-0CB4-4D12-D8E844DA8B6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8.xml><?xml version="1.0" encoding="utf-8"?>
<xdr:wsDr xmlns:xdr="http://schemas.openxmlformats.org/drawingml/2006/spreadsheetDrawing" xmlns:a="http://schemas.openxmlformats.org/drawingml/2006/main">
  <xdr:twoCellAnchor>
    <xdr:from>
      <xdr:col>9</xdr:col>
      <xdr:colOff>457200</xdr:colOff>
      <xdr:row>1</xdr:row>
      <xdr:rowOff>285750</xdr:rowOff>
    </xdr:from>
    <xdr:to>
      <xdr:col>10</xdr:col>
      <xdr:colOff>617220</xdr:colOff>
      <xdr:row>4</xdr:row>
      <xdr:rowOff>424815</xdr:rowOff>
    </xdr:to>
    <xdr:grpSp>
      <xdr:nvGrpSpPr>
        <xdr:cNvPr id="2" name="Grupo 1">
          <a:hlinkClick xmlns:r="http://schemas.openxmlformats.org/officeDocument/2006/relationships" r:id="rId1"/>
          <a:extLst>
            <a:ext uri="{FF2B5EF4-FFF2-40B4-BE49-F238E27FC236}">
              <a16:creationId xmlns:a16="http://schemas.microsoft.com/office/drawing/2014/main" id="{B07818B8-D7E7-4C5D-B8C4-D6B2A4B9A889}"/>
            </a:ext>
          </a:extLst>
        </xdr:cNvPr>
        <xdr:cNvGrpSpPr/>
      </xdr:nvGrpSpPr>
      <xdr:grpSpPr>
        <a:xfrm>
          <a:off x="10839450" y="462915"/>
          <a:ext cx="904875" cy="849630"/>
          <a:chOff x="6210300" y="1314450"/>
          <a:chExt cx="1076325" cy="1063408"/>
        </a:xfrm>
      </xdr:grpSpPr>
      <xdr:grpSp>
        <xdr:nvGrpSpPr>
          <xdr:cNvPr id="3" name="Google Shape;9554;p75">
            <a:extLst>
              <a:ext uri="{FF2B5EF4-FFF2-40B4-BE49-F238E27FC236}">
                <a16:creationId xmlns:a16="http://schemas.microsoft.com/office/drawing/2014/main" id="{D521222E-A317-9119-3FE2-DA151FAE9A8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64BEE4A-9E9B-FE6D-24C2-3CE57E93B65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07547D7-B943-0A19-F413-B4F7F3E920C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DD8AC6A-EC1A-5D23-ECDF-8240752EC6D9}"/>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79.xml><?xml version="1.0" encoding="utf-8"?>
<xdr:wsDr xmlns:xdr="http://schemas.openxmlformats.org/drawingml/2006/spreadsheetDrawing" xmlns:a="http://schemas.openxmlformats.org/drawingml/2006/main">
  <xdr:twoCellAnchor>
    <xdr:from>
      <xdr:col>7</xdr:col>
      <xdr:colOff>11430</xdr:colOff>
      <xdr:row>1</xdr:row>
      <xdr:rowOff>47625</xdr:rowOff>
    </xdr:from>
    <xdr:to>
      <xdr:col>8</xdr:col>
      <xdr:colOff>0</xdr:colOff>
      <xdr:row>4</xdr:row>
      <xdr:rowOff>53340</xdr:rowOff>
    </xdr:to>
    <xdr:grpSp>
      <xdr:nvGrpSpPr>
        <xdr:cNvPr id="2" name="Grupo 1">
          <a:hlinkClick xmlns:r="http://schemas.openxmlformats.org/officeDocument/2006/relationships" r:id="rId1"/>
          <a:extLst>
            <a:ext uri="{FF2B5EF4-FFF2-40B4-BE49-F238E27FC236}">
              <a16:creationId xmlns:a16="http://schemas.microsoft.com/office/drawing/2014/main" id="{7A37203A-14D2-4EF0-88A4-25E49573563D}"/>
            </a:ext>
          </a:extLst>
        </xdr:cNvPr>
        <xdr:cNvGrpSpPr/>
      </xdr:nvGrpSpPr>
      <xdr:grpSpPr>
        <a:xfrm>
          <a:off x="5796915" y="230505"/>
          <a:ext cx="908685" cy="836295"/>
          <a:chOff x="6210300" y="1314450"/>
          <a:chExt cx="1076325" cy="1063408"/>
        </a:xfrm>
      </xdr:grpSpPr>
      <xdr:grpSp>
        <xdr:nvGrpSpPr>
          <xdr:cNvPr id="3" name="Google Shape;9554;p75">
            <a:extLst>
              <a:ext uri="{FF2B5EF4-FFF2-40B4-BE49-F238E27FC236}">
                <a16:creationId xmlns:a16="http://schemas.microsoft.com/office/drawing/2014/main" id="{B763B630-6B5B-6C1A-1B72-72159C22B01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3D03302-048A-6497-FBCA-03C4FE49C0C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5FC0CA0-E6BD-9B7F-783D-AB42AFBC5DB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B8305CCC-8EB8-D5BE-B123-AF7E7CDDDEB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342900</xdr:colOff>
      <xdr:row>2</xdr:row>
      <xdr:rowOff>19050</xdr:rowOff>
    </xdr:from>
    <xdr:to>
      <xdr:col>7</xdr:col>
      <xdr:colOff>533400</xdr:colOff>
      <xdr:row>7</xdr:row>
      <xdr:rowOff>19050</xdr:rowOff>
    </xdr:to>
    <xdr:grpSp>
      <xdr:nvGrpSpPr>
        <xdr:cNvPr id="3" name="Grupo 2">
          <a:hlinkClick xmlns:r="http://schemas.openxmlformats.org/officeDocument/2006/relationships" r:id="rId1"/>
          <a:extLst>
            <a:ext uri="{FF2B5EF4-FFF2-40B4-BE49-F238E27FC236}">
              <a16:creationId xmlns:a16="http://schemas.microsoft.com/office/drawing/2014/main" id="{6E096548-4731-4DE5-8C32-380CDB4B780A}"/>
            </a:ext>
          </a:extLst>
        </xdr:cNvPr>
        <xdr:cNvGrpSpPr/>
      </xdr:nvGrpSpPr>
      <xdr:grpSpPr>
        <a:xfrm>
          <a:off x="7229475" y="281940"/>
          <a:ext cx="971550" cy="857250"/>
          <a:chOff x="6210300" y="1314450"/>
          <a:chExt cx="1076325" cy="1063408"/>
        </a:xfrm>
      </xdr:grpSpPr>
      <xdr:grpSp>
        <xdr:nvGrpSpPr>
          <xdr:cNvPr id="4" name="Google Shape;9554;p75">
            <a:extLst>
              <a:ext uri="{FF2B5EF4-FFF2-40B4-BE49-F238E27FC236}">
                <a16:creationId xmlns:a16="http://schemas.microsoft.com/office/drawing/2014/main" id="{91764276-3EE0-7AED-3374-A5225E1816A5}"/>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D516BB95-B0E8-2A2D-8B14-79D1F798A1B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3E9B33E2-D1E0-01CF-E131-D0DFC285B0E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CAA3DAC2-F142-6E02-6DB3-8AF2DE693FA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0.xml><?xml version="1.0" encoding="utf-8"?>
<xdr:wsDr xmlns:xdr="http://schemas.openxmlformats.org/drawingml/2006/spreadsheetDrawing" xmlns:a="http://schemas.openxmlformats.org/drawingml/2006/main">
  <xdr:twoCellAnchor>
    <xdr:from>
      <xdr:col>7</xdr:col>
      <xdr:colOff>11430</xdr:colOff>
      <xdr:row>1</xdr:row>
      <xdr:rowOff>47625</xdr:rowOff>
    </xdr:from>
    <xdr:to>
      <xdr:col>8</xdr:col>
      <xdr:colOff>0</xdr:colOff>
      <xdr:row>4</xdr:row>
      <xdr:rowOff>53340</xdr:rowOff>
    </xdr:to>
    <xdr:grpSp>
      <xdr:nvGrpSpPr>
        <xdr:cNvPr id="2" name="Grupo 1">
          <a:hlinkClick xmlns:r="http://schemas.openxmlformats.org/officeDocument/2006/relationships" r:id="rId1"/>
          <a:extLst>
            <a:ext uri="{FF2B5EF4-FFF2-40B4-BE49-F238E27FC236}">
              <a16:creationId xmlns:a16="http://schemas.microsoft.com/office/drawing/2014/main" id="{B9288A33-36DB-4689-AF1E-29ABB9BB2E4B}"/>
            </a:ext>
          </a:extLst>
        </xdr:cNvPr>
        <xdr:cNvGrpSpPr/>
      </xdr:nvGrpSpPr>
      <xdr:grpSpPr>
        <a:xfrm>
          <a:off x="5796915" y="230505"/>
          <a:ext cx="908685" cy="836295"/>
          <a:chOff x="6210300" y="1314450"/>
          <a:chExt cx="1076325" cy="1063408"/>
        </a:xfrm>
      </xdr:grpSpPr>
      <xdr:grpSp>
        <xdr:nvGrpSpPr>
          <xdr:cNvPr id="3" name="Google Shape;9554;p75">
            <a:extLst>
              <a:ext uri="{FF2B5EF4-FFF2-40B4-BE49-F238E27FC236}">
                <a16:creationId xmlns:a16="http://schemas.microsoft.com/office/drawing/2014/main" id="{A92570F9-6D53-0C5F-F7BF-276E3EB9524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33AA84F-BF04-6A4C-34CB-3FE26E15FBD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876C26C-20EA-764C-2B38-5F81D954593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28EFE74-C94B-5D8A-30E6-0BE484FBD74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1.xml><?xml version="1.0" encoding="utf-8"?>
<xdr:wsDr xmlns:xdr="http://schemas.openxmlformats.org/drawingml/2006/spreadsheetDrawing" xmlns:a="http://schemas.openxmlformats.org/drawingml/2006/main">
  <xdr:twoCellAnchor>
    <xdr:from>
      <xdr:col>7</xdr:col>
      <xdr:colOff>400050</xdr:colOff>
      <xdr:row>1</xdr:row>
      <xdr:rowOff>171450</xdr:rowOff>
    </xdr:from>
    <xdr:to>
      <xdr:col>8</xdr:col>
      <xdr:colOff>560070</xdr:colOff>
      <xdr:row>4</xdr:row>
      <xdr:rowOff>177165</xdr:rowOff>
    </xdr:to>
    <xdr:grpSp>
      <xdr:nvGrpSpPr>
        <xdr:cNvPr id="2" name="Grupo 1">
          <a:hlinkClick xmlns:r="http://schemas.openxmlformats.org/officeDocument/2006/relationships" r:id="rId1"/>
          <a:extLst>
            <a:ext uri="{FF2B5EF4-FFF2-40B4-BE49-F238E27FC236}">
              <a16:creationId xmlns:a16="http://schemas.microsoft.com/office/drawing/2014/main" id="{49D2EDF5-6E73-4911-B26F-336ACBA23365}"/>
            </a:ext>
          </a:extLst>
        </xdr:cNvPr>
        <xdr:cNvGrpSpPr/>
      </xdr:nvGrpSpPr>
      <xdr:grpSpPr>
        <a:xfrm>
          <a:off x="6492240" y="348615"/>
          <a:ext cx="904875" cy="834390"/>
          <a:chOff x="6210300" y="1314450"/>
          <a:chExt cx="1076325" cy="1063408"/>
        </a:xfrm>
      </xdr:grpSpPr>
      <xdr:grpSp>
        <xdr:nvGrpSpPr>
          <xdr:cNvPr id="3" name="Google Shape;9554;p75">
            <a:extLst>
              <a:ext uri="{FF2B5EF4-FFF2-40B4-BE49-F238E27FC236}">
                <a16:creationId xmlns:a16="http://schemas.microsoft.com/office/drawing/2014/main" id="{12FE31E5-8D4C-6757-E329-7BC2E62556E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C23306D-C768-CB60-8308-1E3B79B889E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865A48F-B1E8-73BE-7BFB-55632AC3CBA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5E0AB6C-2CD3-82E4-A9E0-2E3A917CEFB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2.xml><?xml version="1.0" encoding="utf-8"?>
<xdr:wsDr xmlns:xdr="http://schemas.openxmlformats.org/drawingml/2006/spreadsheetDrawing" xmlns:a="http://schemas.openxmlformats.org/drawingml/2006/main">
  <xdr:twoCellAnchor>
    <xdr:from>
      <xdr:col>7</xdr:col>
      <xdr:colOff>400050</xdr:colOff>
      <xdr:row>1</xdr:row>
      <xdr:rowOff>171450</xdr:rowOff>
    </xdr:from>
    <xdr:to>
      <xdr:col>8</xdr:col>
      <xdr:colOff>560070</xdr:colOff>
      <xdr:row>4</xdr:row>
      <xdr:rowOff>177165</xdr:rowOff>
    </xdr:to>
    <xdr:grpSp>
      <xdr:nvGrpSpPr>
        <xdr:cNvPr id="2" name="Grupo 1">
          <a:hlinkClick xmlns:r="http://schemas.openxmlformats.org/officeDocument/2006/relationships" r:id="rId1"/>
          <a:extLst>
            <a:ext uri="{FF2B5EF4-FFF2-40B4-BE49-F238E27FC236}">
              <a16:creationId xmlns:a16="http://schemas.microsoft.com/office/drawing/2014/main" id="{DAE8E595-A482-44F6-825F-34971D257E3B}"/>
            </a:ext>
          </a:extLst>
        </xdr:cNvPr>
        <xdr:cNvGrpSpPr/>
      </xdr:nvGrpSpPr>
      <xdr:grpSpPr>
        <a:xfrm>
          <a:off x="6492240" y="348615"/>
          <a:ext cx="904875" cy="834390"/>
          <a:chOff x="6210300" y="1314450"/>
          <a:chExt cx="1076325" cy="1063408"/>
        </a:xfrm>
      </xdr:grpSpPr>
      <xdr:grpSp>
        <xdr:nvGrpSpPr>
          <xdr:cNvPr id="3" name="Google Shape;9554;p75">
            <a:extLst>
              <a:ext uri="{FF2B5EF4-FFF2-40B4-BE49-F238E27FC236}">
                <a16:creationId xmlns:a16="http://schemas.microsoft.com/office/drawing/2014/main" id="{97B603E1-B5D8-805E-B54A-5D2C07987DF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2FE1B62-4C79-E5B6-BC61-DC7BB6A7BC1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94DB9FF-CE70-7F2C-123B-91F1CE8FBFB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A2A081E1-C548-5845-80C4-BB9FC32AFBC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3.xml><?xml version="1.0" encoding="utf-8"?>
<xdr:wsDr xmlns:xdr="http://schemas.openxmlformats.org/drawingml/2006/spreadsheetDrawing" xmlns:a="http://schemas.openxmlformats.org/drawingml/2006/main">
  <xdr:twoCellAnchor>
    <xdr:from>
      <xdr:col>11</xdr:col>
      <xdr:colOff>342900</xdr:colOff>
      <xdr:row>1</xdr:row>
      <xdr:rowOff>95250</xdr:rowOff>
    </xdr:from>
    <xdr:to>
      <xdr:col>13</xdr:col>
      <xdr:colOff>19050</xdr:colOff>
      <xdr:row>5</xdr:row>
      <xdr:rowOff>66675</xdr:rowOff>
    </xdr:to>
    <xdr:grpSp>
      <xdr:nvGrpSpPr>
        <xdr:cNvPr id="10" name="Grupo 9">
          <a:hlinkClick xmlns:r="http://schemas.openxmlformats.org/officeDocument/2006/relationships" r:id="rId1"/>
          <a:extLst>
            <a:ext uri="{FF2B5EF4-FFF2-40B4-BE49-F238E27FC236}">
              <a16:creationId xmlns:a16="http://schemas.microsoft.com/office/drawing/2014/main" id="{BF77AB3E-CD08-4DF5-AD23-DB7BA8CF6F12}"/>
            </a:ext>
          </a:extLst>
        </xdr:cNvPr>
        <xdr:cNvGrpSpPr/>
      </xdr:nvGrpSpPr>
      <xdr:grpSpPr>
        <a:xfrm>
          <a:off x="8477250" y="272415"/>
          <a:ext cx="977265" cy="830580"/>
          <a:chOff x="6210300" y="1314450"/>
          <a:chExt cx="1076325" cy="1063408"/>
        </a:xfrm>
      </xdr:grpSpPr>
      <xdr:grpSp>
        <xdr:nvGrpSpPr>
          <xdr:cNvPr id="11" name="Google Shape;9554;p75">
            <a:extLst>
              <a:ext uri="{FF2B5EF4-FFF2-40B4-BE49-F238E27FC236}">
                <a16:creationId xmlns:a16="http://schemas.microsoft.com/office/drawing/2014/main" id="{123DCD85-A4F2-EE28-277A-69BDA74E000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3" name="Google Shape;9555;p75">
              <a:extLst>
                <a:ext uri="{FF2B5EF4-FFF2-40B4-BE49-F238E27FC236}">
                  <a16:creationId xmlns:a16="http://schemas.microsoft.com/office/drawing/2014/main" id="{B8E2F8F9-73C1-37DF-EC4B-2EFD057EEFF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4" name="Google Shape;9556;p75">
              <a:extLst>
                <a:ext uri="{FF2B5EF4-FFF2-40B4-BE49-F238E27FC236}">
                  <a16:creationId xmlns:a16="http://schemas.microsoft.com/office/drawing/2014/main" id="{C925EB77-7493-38E2-D8C6-659E00145D0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2" name="Rectángulo 11">
            <a:extLst>
              <a:ext uri="{FF2B5EF4-FFF2-40B4-BE49-F238E27FC236}">
                <a16:creationId xmlns:a16="http://schemas.microsoft.com/office/drawing/2014/main" id="{68748628-3A91-2110-4066-6DD48D2AEEE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xdr:from>
      <xdr:col>1</xdr:col>
      <xdr:colOff>190500</xdr:colOff>
      <xdr:row>3</xdr:row>
      <xdr:rowOff>180975</xdr:rowOff>
    </xdr:from>
    <xdr:to>
      <xdr:col>9</xdr:col>
      <xdr:colOff>257175</xdr:colOff>
      <xdr:row>19</xdr:row>
      <xdr:rowOff>28575</xdr:rowOff>
    </xdr:to>
    <xdr:grpSp>
      <xdr:nvGrpSpPr>
        <xdr:cNvPr id="6" name="Grupo 5">
          <a:extLst>
            <a:ext uri="{FF2B5EF4-FFF2-40B4-BE49-F238E27FC236}">
              <a16:creationId xmlns:a16="http://schemas.microsoft.com/office/drawing/2014/main" id="{53BA76E9-1733-4B38-9AF0-140A0E880C3D}"/>
            </a:ext>
          </a:extLst>
        </xdr:cNvPr>
        <xdr:cNvGrpSpPr/>
      </xdr:nvGrpSpPr>
      <xdr:grpSpPr>
        <a:xfrm>
          <a:off x="971550" y="855345"/>
          <a:ext cx="6113145" cy="2743200"/>
          <a:chOff x="2514599" y="223836"/>
          <a:chExt cx="4791075" cy="3071813"/>
        </a:xfrm>
      </xdr:grpSpPr>
      <xdr:graphicFrame macro="">
        <xdr:nvGraphicFramePr>
          <xdr:cNvPr id="7" name="Gráfico 6">
            <a:extLst>
              <a:ext uri="{FF2B5EF4-FFF2-40B4-BE49-F238E27FC236}">
                <a16:creationId xmlns:a16="http://schemas.microsoft.com/office/drawing/2014/main" id="{A0BA3371-C647-78FC-D16C-A0B75099CE54}"/>
              </a:ext>
            </a:extLst>
          </xdr:cNvPr>
          <xdr:cNvGraphicFramePr/>
        </xdr:nvGraphicFramePr>
        <xdr:xfrm>
          <a:off x="2514599" y="223836"/>
          <a:ext cx="4791075" cy="3071813"/>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8" name="Conector recto 7">
            <a:extLst>
              <a:ext uri="{FF2B5EF4-FFF2-40B4-BE49-F238E27FC236}">
                <a16:creationId xmlns:a16="http://schemas.microsoft.com/office/drawing/2014/main" id="{3E034E87-9C69-5E73-B5CE-17915FF35704}"/>
              </a:ext>
            </a:extLst>
          </xdr:cNvPr>
          <xdr:cNvCxnSpPr/>
        </xdr:nvCxnSpPr>
        <xdr:spPr>
          <a:xfrm>
            <a:off x="3009900" y="962025"/>
            <a:ext cx="3990975" cy="0"/>
          </a:xfrm>
          <a:prstGeom prst="line">
            <a:avLst/>
          </a:prstGeom>
          <a:ln w="19050">
            <a:solidFill>
              <a:srgbClr val="5B9BD5"/>
            </a:solidFill>
          </a:ln>
          <a:effectLst/>
          <a:scene3d>
            <a:camera prst="orthographicFront">
              <a:rot lat="0" lon="0" rev="0"/>
            </a:camera>
            <a:lightRig rig="contrasting" dir="t">
              <a:rot lat="0" lon="0" rev="7800000"/>
            </a:lightRig>
          </a:scene3d>
          <a:sp3d>
            <a:bevelT w="139700" h="139700" prst="coolSlant"/>
          </a:sp3d>
        </xdr:spPr>
        <xdr:style>
          <a:lnRef idx="1">
            <a:schemeClr val="dk1"/>
          </a:lnRef>
          <a:fillRef idx="0">
            <a:schemeClr val="dk1"/>
          </a:fillRef>
          <a:effectRef idx="0">
            <a:schemeClr val="dk1"/>
          </a:effectRef>
          <a:fontRef idx="minor">
            <a:schemeClr val="tx1"/>
          </a:fontRef>
        </xdr:style>
      </xdr:cxnSp>
      <xdr:cxnSp macro="">
        <xdr:nvCxnSpPr>
          <xdr:cNvPr id="9" name="Conector recto 8">
            <a:extLst>
              <a:ext uri="{FF2B5EF4-FFF2-40B4-BE49-F238E27FC236}">
                <a16:creationId xmlns:a16="http://schemas.microsoft.com/office/drawing/2014/main" id="{C07F8813-5F9E-B9D1-F1AA-A049FA43845A}"/>
              </a:ext>
            </a:extLst>
          </xdr:cNvPr>
          <xdr:cNvCxnSpPr/>
        </xdr:nvCxnSpPr>
        <xdr:spPr>
          <a:xfrm>
            <a:off x="4171950" y="3038475"/>
            <a:ext cx="247650" cy="0"/>
          </a:xfrm>
          <a:prstGeom prst="line">
            <a:avLst/>
          </a:prstGeom>
          <a:ln w="15875">
            <a:solidFill>
              <a:srgbClr val="5B9BD5"/>
            </a:solidFill>
          </a:ln>
          <a:scene3d>
            <a:camera prst="orthographicFront"/>
            <a:lightRig rig="threePt" dir="t"/>
          </a:scene3d>
          <a:sp3d>
            <a:bevelT prst="angle"/>
          </a:sp3d>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184.xml><?xml version="1.0" encoding="utf-8"?>
<c:userShapes xmlns:c="http://schemas.openxmlformats.org/drawingml/2006/chart">
  <cdr:relSizeAnchor xmlns:cdr="http://schemas.openxmlformats.org/drawingml/2006/chartDrawing">
    <cdr:from>
      <cdr:x>0.0994</cdr:x>
      <cdr:y>0.89147</cdr:y>
    </cdr:from>
    <cdr:to>
      <cdr:x>0.12724</cdr:x>
      <cdr:y>0.92868</cdr:y>
    </cdr:to>
    <cdr:sp macro="" textlink="">
      <cdr:nvSpPr>
        <cdr:cNvPr id="2" name="Rectángulo 1">
          <a:extLst xmlns:a="http://schemas.openxmlformats.org/drawingml/2006/main">
            <a:ext uri="{FF2B5EF4-FFF2-40B4-BE49-F238E27FC236}">
              <a16:creationId xmlns:a16="http://schemas.microsoft.com/office/drawing/2014/main" id="{7D769304-2BF8-5515-0B52-D609D693F7F0}"/>
            </a:ext>
          </a:extLst>
        </cdr:cNvPr>
        <cdr:cNvSpPr/>
      </cdr:nvSpPr>
      <cdr:spPr>
        <a:xfrm xmlns:a="http://schemas.openxmlformats.org/drawingml/2006/main">
          <a:off x="476234" y="2738430"/>
          <a:ext cx="133368" cy="114310"/>
        </a:xfrm>
        <a:prstGeom xmlns:a="http://schemas.openxmlformats.org/drawingml/2006/main" prst="rect">
          <a:avLst/>
        </a:prstGeom>
        <a:solidFill xmlns:a="http://schemas.openxmlformats.org/drawingml/2006/main">
          <a:srgbClr val="1F4E79"/>
        </a:solidFill>
        <a:ln xmlns:a="http://schemas.openxmlformats.org/drawingml/2006/main">
          <a:solidFill>
            <a:srgbClr val="1F4E79"/>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O"/>
        </a:p>
      </cdr:txBody>
    </cdr:sp>
  </cdr:relSizeAnchor>
  <cdr:relSizeAnchor xmlns:cdr="http://schemas.openxmlformats.org/drawingml/2006/chartDrawing">
    <cdr:from>
      <cdr:x>0.13917</cdr:x>
      <cdr:y>0.87907</cdr:y>
    </cdr:from>
    <cdr:to>
      <cdr:x>0.31014</cdr:x>
      <cdr:y>0.96589</cdr:y>
    </cdr:to>
    <cdr:sp macro="" textlink="">
      <cdr:nvSpPr>
        <cdr:cNvPr id="3" name="CuadroTexto 2">
          <a:extLst xmlns:a="http://schemas.openxmlformats.org/drawingml/2006/main">
            <a:ext uri="{FF2B5EF4-FFF2-40B4-BE49-F238E27FC236}">
              <a16:creationId xmlns:a16="http://schemas.microsoft.com/office/drawing/2014/main" id="{4F38900D-A9D5-5E19-E57D-15C6F61B313A}"/>
            </a:ext>
          </a:extLst>
        </cdr:cNvPr>
        <cdr:cNvSpPr txBox="1"/>
      </cdr:nvSpPr>
      <cdr:spPr>
        <a:xfrm xmlns:a="http://schemas.openxmlformats.org/drawingml/2006/main">
          <a:off x="666751" y="2700339"/>
          <a:ext cx="819150" cy="266700"/>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r>
            <a:rPr lang="es-CO" sz="800">
              <a:latin typeface="Verdana" panose="020B0604030504040204" pitchFamily="34" charset="0"/>
              <a:ea typeface="Verdana" panose="020B0604030504040204" pitchFamily="34" charset="0"/>
            </a:rPr>
            <a:t>% del</a:t>
          </a:r>
          <a:r>
            <a:rPr lang="es-CO" sz="800" baseline="0">
              <a:latin typeface="Verdana" panose="020B0604030504040204" pitchFamily="34" charset="0"/>
              <a:ea typeface="Verdana" panose="020B0604030504040204" pitchFamily="34" charset="0"/>
            </a:rPr>
            <a:t> PIB</a:t>
          </a:r>
          <a:endParaRPr lang="es-CO" sz="8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0.39828</cdr:x>
      <cdr:y>0.87855</cdr:y>
    </cdr:from>
    <cdr:to>
      <cdr:x>0.98012</cdr:x>
      <cdr:y>0.96537</cdr:y>
    </cdr:to>
    <cdr:sp macro="" textlink="">
      <cdr:nvSpPr>
        <cdr:cNvPr id="4" name="CuadroTexto 1">
          <a:extLst xmlns:a="http://schemas.openxmlformats.org/drawingml/2006/main">
            <a:ext uri="{FF2B5EF4-FFF2-40B4-BE49-F238E27FC236}">
              <a16:creationId xmlns:a16="http://schemas.microsoft.com/office/drawing/2014/main" id="{18395AA0-DACF-1E00-DA23-48EEC8732BB2}"/>
            </a:ext>
          </a:extLst>
        </cdr:cNvPr>
        <cdr:cNvSpPr txBox="1"/>
      </cdr:nvSpPr>
      <cdr:spPr>
        <a:xfrm xmlns:a="http://schemas.openxmlformats.org/drawingml/2006/main">
          <a:off x="1908189" y="2698741"/>
          <a:ext cx="2787637" cy="266695"/>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800">
              <a:latin typeface="Verdana" panose="020B0604030504040204" pitchFamily="34" charset="0"/>
              <a:ea typeface="Verdana" panose="020B0604030504040204" pitchFamily="34" charset="0"/>
            </a:rPr>
            <a:t>Promedio</a:t>
          </a:r>
          <a:r>
            <a:rPr lang="es-CO" sz="800" baseline="0">
              <a:latin typeface="Verdana" panose="020B0604030504040204" pitchFamily="34" charset="0"/>
              <a:ea typeface="Verdana" panose="020B0604030504040204" pitchFamily="34" charset="0"/>
            </a:rPr>
            <a:t> anual ($ billones constantes de 2022)</a:t>
          </a:r>
          <a:endParaRPr lang="es-CO" sz="1000">
            <a:latin typeface="Verdana" panose="020B0604030504040204" pitchFamily="34" charset="0"/>
            <a:ea typeface="Verdana" panose="020B0604030504040204" pitchFamily="34" charset="0"/>
          </a:endParaRPr>
        </a:p>
      </cdr:txBody>
    </cdr:sp>
  </cdr:relSizeAnchor>
</c:userShapes>
</file>

<file path=xl/drawings/drawing185.xml><?xml version="1.0" encoding="utf-8"?>
<xdr:wsDr xmlns:xdr="http://schemas.openxmlformats.org/drawingml/2006/spreadsheetDrawing" xmlns:a="http://schemas.openxmlformats.org/drawingml/2006/main">
  <xdr:twoCellAnchor>
    <xdr:from>
      <xdr:col>8</xdr:col>
      <xdr:colOff>581025</xdr:colOff>
      <xdr:row>2</xdr:row>
      <xdr:rowOff>57150</xdr:rowOff>
    </xdr:from>
    <xdr:to>
      <xdr:col>10</xdr:col>
      <xdr:colOff>9525</xdr:colOff>
      <xdr:row>7</xdr:row>
      <xdr:rowOff>66675</xdr:rowOff>
    </xdr:to>
    <xdr:grpSp>
      <xdr:nvGrpSpPr>
        <xdr:cNvPr id="11" name="Grupo 10">
          <a:hlinkClick xmlns:r="http://schemas.openxmlformats.org/officeDocument/2006/relationships" r:id="rId1"/>
          <a:extLst>
            <a:ext uri="{FF2B5EF4-FFF2-40B4-BE49-F238E27FC236}">
              <a16:creationId xmlns:a16="http://schemas.microsoft.com/office/drawing/2014/main" id="{25DCFD02-5E0D-4996-A0E5-98916FF6C30A}"/>
            </a:ext>
          </a:extLst>
        </xdr:cNvPr>
        <xdr:cNvGrpSpPr/>
      </xdr:nvGrpSpPr>
      <xdr:grpSpPr>
        <a:xfrm>
          <a:off x="7993380" y="396240"/>
          <a:ext cx="990600" cy="897255"/>
          <a:chOff x="6210300" y="1314450"/>
          <a:chExt cx="1076325" cy="1063408"/>
        </a:xfrm>
      </xdr:grpSpPr>
      <xdr:grpSp>
        <xdr:nvGrpSpPr>
          <xdr:cNvPr id="12" name="Google Shape;9554;p75">
            <a:extLst>
              <a:ext uri="{FF2B5EF4-FFF2-40B4-BE49-F238E27FC236}">
                <a16:creationId xmlns:a16="http://schemas.microsoft.com/office/drawing/2014/main" id="{A0AB7780-C479-4E37-C5CA-30CCB4F3C5C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4" name="Google Shape;9555;p75">
              <a:extLst>
                <a:ext uri="{FF2B5EF4-FFF2-40B4-BE49-F238E27FC236}">
                  <a16:creationId xmlns:a16="http://schemas.microsoft.com/office/drawing/2014/main" id="{07FAF7D3-AD71-8601-1463-7FFD2401EF4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5" name="Google Shape;9556;p75">
              <a:extLst>
                <a:ext uri="{FF2B5EF4-FFF2-40B4-BE49-F238E27FC236}">
                  <a16:creationId xmlns:a16="http://schemas.microsoft.com/office/drawing/2014/main" id="{2C58D5ED-1D71-0E3C-E710-6624165794A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3" name="Rectángulo 12">
            <a:extLst>
              <a:ext uri="{FF2B5EF4-FFF2-40B4-BE49-F238E27FC236}">
                <a16:creationId xmlns:a16="http://schemas.microsoft.com/office/drawing/2014/main" id="{31785DA7-85F2-F849-BC13-1CB080DA569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6.xml><?xml version="1.0" encoding="utf-8"?>
<xdr:wsDr xmlns:xdr="http://schemas.openxmlformats.org/drawingml/2006/spreadsheetDrawing" xmlns:a="http://schemas.openxmlformats.org/drawingml/2006/main">
  <xdr:twoCellAnchor>
    <xdr:from>
      <xdr:col>1</xdr:col>
      <xdr:colOff>114300</xdr:colOff>
      <xdr:row>3</xdr:row>
      <xdr:rowOff>76200</xdr:rowOff>
    </xdr:from>
    <xdr:to>
      <xdr:col>3</xdr:col>
      <xdr:colOff>2594025</xdr:colOff>
      <xdr:row>23</xdr:row>
      <xdr:rowOff>95250</xdr:rowOff>
    </xdr:to>
    <xdr:graphicFrame macro="">
      <xdr:nvGraphicFramePr>
        <xdr:cNvPr id="5" name="Gráfico 4">
          <a:extLst>
            <a:ext uri="{FF2B5EF4-FFF2-40B4-BE49-F238E27FC236}">
              <a16:creationId xmlns:a16="http://schemas.microsoft.com/office/drawing/2014/main" id="{158B9CB9-7350-4125-ACAC-2DE2C51BA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123825</xdr:colOff>
      <xdr:row>0</xdr:row>
      <xdr:rowOff>276225</xdr:rowOff>
    </xdr:from>
    <xdr:to>
      <xdr:col>5</xdr:col>
      <xdr:colOff>371475</xdr:colOff>
      <xdr:row>6</xdr:row>
      <xdr:rowOff>38100</xdr:rowOff>
    </xdr:to>
    <xdr:grpSp>
      <xdr:nvGrpSpPr>
        <xdr:cNvPr id="6" name="Grupo 5">
          <a:hlinkClick xmlns:r="http://schemas.openxmlformats.org/officeDocument/2006/relationships" r:id="rId2"/>
          <a:extLst>
            <a:ext uri="{FF2B5EF4-FFF2-40B4-BE49-F238E27FC236}">
              <a16:creationId xmlns:a16="http://schemas.microsoft.com/office/drawing/2014/main" id="{D5DB3B27-2B5E-4660-AFE0-25BA30357315}"/>
            </a:ext>
          </a:extLst>
        </xdr:cNvPr>
        <xdr:cNvGrpSpPr/>
      </xdr:nvGrpSpPr>
      <xdr:grpSpPr>
        <a:xfrm>
          <a:off x="5440680" y="278130"/>
          <a:ext cx="967740" cy="845820"/>
          <a:chOff x="6210300" y="1314450"/>
          <a:chExt cx="1076325" cy="1063408"/>
        </a:xfrm>
      </xdr:grpSpPr>
      <xdr:grpSp>
        <xdr:nvGrpSpPr>
          <xdr:cNvPr id="7" name="Google Shape;9554;p75">
            <a:extLst>
              <a:ext uri="{FF2B5EF4-FFF2-40B4-BE49-F238E27FC236}">
                <a16:creationId xmlns:a16="http://schemas.microsoft.com/office/drawing/2014/main" id="{DCB50190-34E0-FFBD-745B-D80AEA0A383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29AE7880-CB11-A988-5527-76E53BABC41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93005DBD-3DDC-79FA-1D87-F3E0C27977B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9B3233D1-21CF-F429-80AA-8AD9AD426B3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7.xml><?xml version="1.0" encoding="utf-8"?>
<c:userShapes xmlns:c="http://schemas.openxmlformats.org/drawingml/2006/chart">
  <cdr:relSizeAnchor xmlns:cdr="http://schemas.openxmlformats.org/drawingml/2006/chartDrawing">
    <cdr:from>
      <cdr:x>0.18372</cdr:x>
      <cdr:y>0.05324</cdr:y>
    </cdr:from>
    <cdr:to>
      <cdr:x>0.23359</cdr:x>
      <cdr:y>0.09932</cdr:y>
    </cdr:to>
    <cdr:sp macro="" textlink="">
      <cdr:nvSpPr>
        <cdr:cNvPr id="4" name="CuadroTexto 3">
          <a:extLst xmlns:a="http://schemas.openxmlformats.org/drawingml/2006/main">
            <a:ext uri="{FF2B5EF4-FFF2-40B4-BE49-F238E27FC236}">
              <a16:creationId xmlns:a16="http://schemas.microsoft.com/office/drawing/2014/main" id="{6DFBB956-0B51-4135-5088-DEA97139D524}"/>
            </a:ext>
          </a:extLst>
        </cdr:cNvPr>
        <cdr:cNvSpPr txBox="1"/>
      </cdr:nvSpPr>
      <cdr:spPr>
        <a:xfrm xmlns:a="http://schemas.openxmlformats.org/drawingml/2006/main">
          <a:off x="1283396" y="213820"/>
          <a:ext cx="348342" cy="1850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kern="1200"/>
        </a:p>
      </cdr:txBody>
    </cdr:sp>
  </cdr:relSizeAnchor>
</c:userShapes>
</file>

<file path=xl/drawings/drawing188.xml><?xml version="1.0" encoding="utf-8"?>
<xdr:wsDr xmlns:xdr="http://schemas.openxmlformats.org/drawingml/2006/spreadsheetDrawing" xmlns:a="http://schemas.openxmlformats.org/drawingml/2006/main">
  <xdr:twoCellAnchor>
    <xdr:from>
      <xdr:col>1</xdr:col>
      <xdr:colOff>0</xdr:colOff>
      <xdr:row>3</xdr:row>
      <xdr:rowOff>0</xdr:rowOff>
    </xdr:from>
    <xdr:to>
      <xdr:col>4</xdr:col>
      <xdr:colOff>516831</xdr:colOff>
      <xdr:row>26</xdr:row>
      <xdr:rowOff>14272</xdr:rowOff>
    </xdr:to>
    <xdr:graphicFrame macro="">
      <xdr:nvGraphicFramePr>
        <xdr:cNvPr id="5" name="Gráfico 4">
          <a:extLst>
            <a:ext uri="{FF2B5EF4-FFF2-40B4-BE49-F238E27FC236}">
              <a16:creationId xmlns:a16="http://schemas.microsoft.com/office/drawing/2014/main" id="{73098BF9-2F88-4DA8-A3F5-634E6D280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190500</xdr:colOff>
      <xdr:row>0</xdr:row>
      <xdr:rowOff>276225</xdr:rowOff>
    </xdr:from>
    <xdr:to>
      <xdr:col>6</xdr:col>
      <xdr:colOff>238125</xdr:colOff>
      <xdr:row>4</xdr:row>
      <xdr:rowOff>38100</xdr:rowOff>
    </xdr:to>
    <xdr:grpSp>
      <xdr:nvGrpSpPr>
        <xdr:cNvPr id="6" name="Grupo 5">
          <a:hlinkClick xmlns:r="http://schemas.openxmlformats.org/officeDocument/2006/relationships" r:id="rId2"/>
          <a:extLst>
            <a:ext uri="{FF2B5EF4-FFF2-40B4-BE49-F238E27FC236}">
              <a16:creationId xmlns:a16="http://schemas.microsoft.com/office/drawing/2014/main" id="{583B5B35-E3D2-4E04-8A8B-440DE6C88AF1}"/>
            </a:ext>
          </a:extLst>
        </xdr:cNvPr>
        <xdr:cNvGrpSpPr/>
      </xdr:nvGrpSpPr>
      <xdr:grpSpPr>
        <a:xfrm>
          <a:off x="4772025" y="278130"/>
          <a:ext cx="982980" cy="845820"/>
          <a:chOff x="6210300" y="1314450"/>
          <a:chExt cx="1076325" cy="1063408"/>
        </a:xfrm>
      </xdr:grpSpPr>
      <xdr:grpSp>
        <xdr:nvGrpSpPr>
          <xdr:cNvPr id="7" name="Google Shape;9554;p75">
            <a:extLst>
              <a:ext uri="{FF2B5EF4-FFF2-40B4-BE49-F238E27FC236}">
                <a16:creationId xmlns:a16="http://schemas.microsoft.com/office/drawing/2014/main" id="{CF7D7453-C822-B7F8-9C9D-7112166CDCA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F287D31A-BCBB-B94E-E2FE-EBEC7FA3812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9F81C6A9-C62F-0F1C-2969-8B0B5D90612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hlinkClick xmlns:r="http://schemas.openxmlformats.org/officeDocument/2006/relationships" r:id="rId3"/>
            <a:extLst>
              <a:ext uri="{FF2B5EF4-FFF2-40B4-BE49-F238E27FC236}">
                <a16:creationId xmlns:a16="http://schemas.microsoft.com/office/drawing/2014/main" id="{F97928F0-AB6E-2C91-122B-EF5F099A5C3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89.xml><?xml version="1.0" encoding="utf-8"?>
<xdr:wsDr xmlns:xdr="http://schemas.openxmlformats.org/drawingml/2006/spreadsheetDrawing" xmlns:a="http://schemas.openxmlformats.org/drawingml/2006/main">
  <xdr:twoCellAnchor>
    <xdr:from>
      <xdr:col>5</xdr:col>
      <xdr:colOff>514350</xdr:colOff>
      <xdr:row>4</xdr:row>
      <xdr:rowOff>209550</xdr:rowOff>
    </xdr:from>
    <xdr:to>
      <xdr:col>5</xdr:col>
      <xdr:colOff>1466850</xdr:colOff>
      <xdr:row>7</xdr:row>
      <xdr:rowOff>133350</xdr:rowOff>
    </xdr:to>
    <xdr:grpSp>
      <xdr:nvGrpSpPr>
        <xdr:cNvPr id="2" name="Grupo 1">
          <a:hlinkClick xmlns:r="http://schemas.openxmlformats.org/officeDocument/2006/relationships" r:id="rId1"/>
          <a:extLst>
            <a:ext uri="{FF2B5EF4-FFF2-40B4-BE49-F238E27FC236}">
              <a16:creationId xmlns:a16="http://schemas.microsoft.com/office/drawing/2014/main" id="{E900C13A-12B1-4972-BBA3-33C1AF7C064D}"/>
            </a:ext>
          </a:extLst>
        </xdr:cNvPr>
        <xdr:cNvGrpSpPr/>
      </xdr:nvGrpSpPr>
      <xdr:grpSpPr>
        <a:xfrm>
          <a:off x="8844915" y="815340"/>
          <a:ext cx="952500" cy="828675"/>
          <a:chOff x="6210300" y="1314450"/>
          <a:chExt cx="1076325" cy="1063408"/>
        </a:xfrm>
      </xdr:grpSpPr>
      <xdr:grpSp>
        <xdr:nvGrpSpPr>
          <xdr:cNvPr id="3" name="Google Shape;9554;p75">
            <a:extLst>
              <a:ext uri="{FF2B5EF4-FFF2-40B4-BE49-F238E27FC236}">
                <a16:creationId xmlns:a16="http://schemas.microsoft.com/office/drawing/2014/main" id="{FD2CD977-1DE9-9883-FC49-9CB046C45F1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69A09D7-E82F-8421-D5B3-2A94DBE03D8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57841EA-E5B1-7572-04F7-0FD6447A156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384BFF57-F356-D9BB-4F2C-1EF57B84A33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419100</xdr:colOff>
      <xdr:row>1</xdr:row>
      <xdr:rowOff>123825</xdr:rowOff>
    </xdr:from>
    <xdr:to>
      <xdr:col>6</xdr:col>
      <xdr:colOff>1371600</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E1D6E1F2-101E-4358-B9F1-89A73F9A42DD}"/>
            </a:ext>
          </a:extLst>
        </xdr:cNvPr>
        <xdr:cNvGrpSpPr/>
      </xdr:nvGrpSpPr>
      <xdr:grpSpPr>
        <a:xfrm>
          <a:off x="7696200" y="259080"/>
          <a:ext cx="952500" cy="691515"/>
          <a:chOff x="6210300" y="1314450"/>
          <a:chExt cx="1076325" cy="1063408"/>
        </a:xfrm>
      </xdr:grpSpPr>
      <xdr:grpSp>
        <xdr:nvGrpSpPr>
          <xdr:cNvPr id="3" name="Google Shape;9554;p75">
            <a:extLst>
              <a:ext uri="{FF2B5EF4-FFF2-40B4-BE49-F238E27FC236}">
                <a16:creationId xmlns:a16="http://schemas.microsoft.com/office/drawing/2014/main" id="{EEE89A01-8B5D-499D-99B6-BB7AC212F1A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9F23B17-80D9-21E1-5BED-6F53A173309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D96118F-1EB3-11C8-875A-D8154C67EA0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F9A4ADE3-281D-7F3A-9315-715F8292566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90.xml><?xml version="1.0" encoding="utf-8"?>
<xdr:wsDr xmlns:xdr="http://schemas.openxmlformats.org/drawingml/2006/spreadsheetDrawing" xmlns:a="http://schemas.openxmlformats.org/drawingml/2006/main">
  <xdr:twoCellAnchor>
    <xdr:from>
      <xdr:col>2</xdr:col>
      <xdr:colOff>266700</xdr:colOff>
      <xdr:row>0</xdr:row>
      <xdr:rowOff>238125</xdr:rowOff>
    </xdr:from>
    <xdr:to>
      <xdr:col>3</xdr:col>
      <xdr:colOff>457200</xdr:colOff>
      <xdr:row>5</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81EE066C-34D2-4FDB-9352-544192117E3B}"/>
            </a:ext>
          </a:extLst>
        </xdr:cNvPr>
        <xdr:cNvGrpSpPr/>
      </xdr:nvGrpSpPr>
      <xdr:grpSpPr>
        <a:xfrm>
          <a:off x="3276600" y="240030"/>
          <a:ext cx="971550" cy="855345"/>
          <a:chOff x="6210300" y="1314450"/>
          <a:chExt cx="1076325" cy="1063408"/>
        </a:xfrm>
      </xdr:grpSpPr>
      <xdr:grpSp>
        <xdr:nvGrpSpPr>
          <xdr:cNvPr id="3" name="Google Shape;9554;p75">
            <a:extLst>
              <a:ext uri="{FF2B5EF4-FFF2-40B4-BE49-F238E27FC236}">
                <a16:creationId xmlns:a16="http://schemas.microsoft.com/office/drawing/2014/main" id="{16EAAEA7-B39A-A734-329F-8FAA308453F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DA61F4D-9F37-FB85-8F72-1F4F391A9BA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96D4776-31F0-1371-9E96-CB28278EA3D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0BACB3B9-947C-EE5C-A115-DAF9BAC9C7D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91.xml><?xml version="1.0" encoding="utf-8"?>
<xdr:wsDr xmlns:xdr="http://schemas.openxmlformats.org/drawingml/2006/spreadsheetDrawing" xmlns:a="http://schemas.openxmlformats.org/drawingml/2006/main">
  <xdr:twoCellAnchor>
    <xdr:from>
      <xdr:col>6</xdr:col>
      <xdr:colOff>333375</xdr:colOff>
      <xdr:row>4</xdr:row>
      <xdr:rowOff>71438</xdr:rowOff>
    </xdr:from>
    <xdr:to>
      <xdr:col>7</xdr:col>
      <xdr:colOff>523875</xdr:colOff>
      <xdr:row>8</xdr:row>
      <xdr:rowOff>166688</xdr:rowOff>
    </xdr:to>
    <xdr:grpSp>
      <xdr:nvGrpSpPr>
        <xdr:cNvPr id="2" name="Grupo 1">
          <a:hlinkClick xmlns:r="http://schemas.openxmlformats.org/officeDocument/2006/relationships" r:id="rId1"/>
          <a:extLst>
            <a:ext uri="{FF2B5EF4-FFF2-40B4-BE49-F238E27FC236}">
              <a16:creationId xmlns:a16="http://schemas.microsoft.com/office/drawing/2014/main" id="{C7B3C64E-F860-4DB1-A4A5-158B7C76CD16}"/>
            </a:ext>
          </a:extLst>
        </xdr:cNvPr>
        <xdr:cNvGrpSpPr/>
      </xdr:nvGrpSpPr>
      <xdr:grpSpPr>
        <a:xfrm>
          <a:off x="7880033" y="891064"/>
          <a:ext cx="976312" cy="767715"/>
          <a:chOff x="6210300" y="1314450"/>
          <a:chExt cx="1076325" cy="1063408"/>
        </a:xfrm>
      </xdr:grpSpPr>
      <xdr:grpSp>
        <xdr:nvGrpSpPr>
          <xdr:cNvPr id="3" name="Google Shape;9554;p75">
            <a:extLst>
              <a:ext uri="{FF2B5EF4-FFF2-40B4-BE49-F238E27FC236}">
                <a16:creationId xmlns:a16="http://schemas.microsoft.com/office/drawing/2014/main" id="{5033379D-5148-0847-F59B-E5D8A08FAC4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BA25650-0A4B-4C91-ACA8-356F4D3E645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10EC1149-A00E-8B4C-38F9-C6FD5CD77E8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DD3E8F02-0AE2-B0EC-0EE3-54DCBFDD7FF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192.xml><?xml version="1.0" encoding="utf-8"?>
<xdr:wsDr xmlns:xdr="http://schemas.openxmlformats.org/drawingml/2006/spreadsheetDrawing" xmlns:a="http://schemas.openxmlformats.org/drawingml/2006/main">
  <xdr:twoCellAnchor>
    <xdr:from>
      <xdr:col>6</xdr:col>
      <xdr:colOff>171450</xdr:colOff>
      <xdr:row>3</xdr:row>
      <xdr:rowOff>257175</xdr:rowOff>
    </xdr:from>
    <xdr:to>
      <xdr:col>7</xdr:col>
      <xdr:colOff>361950</xdr:colOff>
      <xdr:row>7</xdr:row>
      <xdr:rowOff>180975</xdr:rowOff>
    </xdr:to>
    <xdr:grpSp>
      <xdr:nvGrpSpPr>
        <xdr:cNvPr id="2" name="Grupo 1">
          <a:hlinkClick xmlns:r="http://schemas.openxmlformats.org/officeDocument/2006/relationships" r:id="rId1"/>
          <a:extLst>
            <a:ext uri="{FF2B5EF4-FFF2-40B4-BE49-F238E27FC236}">
              <a16:creationId xmlns:a16="http://schemas.microsoft.com/office/drawing/2014/main" id="{A107AFFD-A4AA-42ED-A397-3584B39B53D4}"/>
            </a:ext>
          </a:extLst>
        </xdr:cNvPr>
        <xdr:cNvGrpSpPr/>
      </xdr:nvGrpSpPr>
      <xdr:grpSpPr>
        <a:xfrm>
          <a:off x="6120765" y="826770"/>
          <a:ext cx="971550" cy="704850"/>
          <a:chOff x="6210300" y="1314450"/>
          <a:chExt cx="1076325" cy="1063408"/>
        </a:xfrm>
      </xdr:grpSpPr>
      <xdr:grpSp>
        <xdr:nvGrpSpPr>
          <xdr:cNvPr id="3" name="Google Shape;9554;p75">
            <a:extLst>
              <a:ext uri="{FF2B5EF4-FFF2-40B4-BE49-F238E27FC236}">
                <a16:creationId xmlns:a16="http://schemas.microsoft.com/office/drawing/2014/main" id="{F1F27A4C-19E4-E068-EC0E-781AD9947CF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8680D82-AA00-55E8-7273-00FCCCE6291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B83D3A3-E2CA-3925-3C57-0B55DB1D70D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hlinkClick xmlns:r="http://schemas.openxmlformats.org/officeDocument/2006/relationships" r:id="rId2"/>
            <a:extLst>
              <a:ext uri="{FF2B5EF4-FFF2-40B4-BE49-F238E27FC236}">
                <a16:creationId xmlns:a16="http://schemas.microsoft.com/office/drawing/2014/main" id="{3746A30A-77AC-4014-C7A6-2B6A3ABFE36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11746</xdr:colOff>
      <xdr:row>6</xdr:row>
      <xdr:rowOff>57150</xdr:rowOff>
    </xdr:from>
    <xdr:to>
      <xdr:col>16</xdr:col>
      <xdr:colOff>676274</xdr:colOff>
      <xdr:row>9</xdr:row>
      <xdr:rowOff>142875</xdr:rowOff>
    </xdr:to>
    <xdr:grpSp>
      <xdr:nvGrpSpPr>
        <xdr:cNvPr id="3" name="Google Shape;9269;p74">
          <a:hlinkClick xmlns:r="http://schemas.openxmlformats.org/officeDocument/2006/relationships" r:id="rId1"/>
          <a:extLst>
            <a:ext uri="{FF2B5EF4-FFF2-40B4-BE49-F238E27FC236}">
              <a16:creationId xmlns:a16="http://schemas.microsoft.com/office/drawing/2014/main" id="{31375DEA-C6C7-6A9B-CDF1-E041E6689F07}"/>
            </a:ext>
          </a:extLst>
        </xdr:cNvPr>
        <xdr:cNvGrpSpPr/>
      </xdr:nvGrpSpPr>
      <xdr:grpSpPr>
        <a:xfrm>
          <a:off x="12512356" y="1310640"/>
          <a:ext cx="658813" cy="716280"/>
          <a:chOff x="6238300" y="1426975"/>
          <a:chExt cx="489450" cy="483175"/>
        </a:xfrm>
        <a:solidFill>
          <a:schemeClr val="accent1">
            <a:lumMod val="75000"/>
          </a:schemeClr>
        </a:solidFill>
      </xdr:grpSpPr>
      <xdr:sp macro="" textlink="">
        <xdr:nvSpPr>
          <xdr:cNvPr id="4" name="Google Shape;9270;p74">
            <a:extLst>
              <a:ext uri="{FF2B5EF4-FFF2-40B4-BE49-F238E27FC236}">
                <a16:creationId xmlns:a16="http://schemas.microsoft.com/office/drawing/2014/main" id="{0F2B6685-6810-71EA-AAA1-1BC138CA5D70}"/>
              </a:ext>
            </a:extLst>
          </xdr:cNvPr>
          <xdr:cNvSpPr/>
        </xdr:nvSpPr>
        <xdr:spPr>
          <a:xfrm>
            <a:off x="6238300" y="1426975"/>
            <a:ext cx="489450" cy="483175"/>
          </a:xfrm>
          <a:custGeom>
            <a:avLst/>
            <a:gdLst/>
            <a:ahLst/>
            <a:cxnLst/>
            <a:rect l="l" t="t" r="r" b="b"/>
            <a:pathLst>
              <a:path w="19578" h="19327" extrusionOk="0">
                <a:moveTo>
                  <a:pt x="16109" y="2267"/>
                </a:moveTo>
                <a:lnTo>
                  <a:pt x="16109" y="4803"/>
                </a:lnTo>
                <a:lnTo>
                  <a:pt x="14977" y="3831"/>
                </a:lnTo>
                <a:lnTo>
                  <a:pt x="14977" y="2267"/>
                </a:lnTo>
                <a:close/>
                <a:moveTo>
                  <a:pt x="9880" y="1135"/>
                </a:moveTo>
                <a:cubicBezTo>
                  <a:pt x="10011" y="1135"/>
                  <a:pt x="10142" y="1181"/>
                  <a:pt x="10248" y="1274"/>
                </a:cubicBezTo>
                <a:lnTo>
                  <a:pt x="18174" y="8067"/>
                </a:lnTo>
                <a:cubicBezTo>
                  <a:pt x="18413" y="8270"/>
                  <a:pt x="18440" y="8626"/>
                  <a:pt x="18238" y="8864"/>
                </a:cubicBezTo>
                <a:lnTo>
                  <a:pt x="18238" y="8861"/>
                </a:lnTo>
                <a:cubicBezTo>
                  <a:pt x="18129" y="8988"/>
                  <a:pt x="17972" y="9061"/>
                  <a:pt x="17809" y="9061"/>
                </a:cubicBezTo>
                <a:cubicBezTo>
                  <a:pt x="17673" y="9061"/>
                  <a:pt x="17540" y="9012"/>
                  <a:pt x="17440" y="8925"/>
                </a:cubicBezTo>
                <a:lnTo>
                  <a:pt x="10251" y="2762"/>
                </a:lnTo>
                <a:cubicBezTo>
                  <a:pt x="10145" y="2672"/>
                  <a:pt x="10014" y="2626"/>
                  <a:pt x="9883" y="2626"/>
                </a:cubicBezTo>
                <a:cubicBezTo>
                  <a:pt x="9751" y="2626"/>
                  <a:pt x="9620" y="2672"/>
                  <a:pt x="9514" y="2762"/>
                </a:cubicBezTo>
                <a:lnTo>
                  <a:pt x="2687" y="8553"/>
                </a:lnTo>
                <a:cubicBezTo>
                  <a:pt x="2657" y="8575"/>
                  <a:pt x="2633" y="8596"/>
                  <a:pt x="2609" y="8623"/>
                </a:cubicBezTo>
                <a:lnTo>
                  <a:pt x="2250" y="8925"/>
                </a:lnTo>
                <a:cubicBezTo>
                  <a:pt x="2142" y="9016"/>
                  <a:pt x="2012" y="9060"/>
                  <a:pt x="1882" y="9060"/>
                </a:cubicBezTo>
                <a:cubicBezTo>
                  <a:pt x="1723" y="9060"/>
                  <a:pt x="1565" y="8994"/>
                  <a:pt x="1452" y="8864"/>
                </a:cubicBezTo>
                <a:cubicBezTo>
                  <a:pt x="1250" y="8629"/>
                  <a:pt x="1274" y="8273"/>
                  <a:pt x="1510" y="8067"/>
                </a:cubicBezTo>
                <a:lnTo>
                  <a:pt x="9511" y="1274"/>
                </a:lnTo>
                <a:cubicBezTo>
                  <a:pt x="9617" y="1181"/>
                  <a:pt x="9748" y="1135"/>
                  <a:pt x="9880" y="1135"/>
                </a:cubicBezTo>
                <a:close/>
                <a:moveTo>
                  <a:pt x="12147" y="13665"/>
                </a:moveTo>
                <a:lnTo>
                  <a:pt x="12147" y="18195"/>
                </a:lnTo>
                <a:lnTo>
                  <a:pt x="7543" y="18195"/>
                </a:lnTo>
                <a:lnTo>
                  <a:pt x="7543" y="13665"/>
                </a:lnTo>
                <a:close/>
                <a:moveTo>
                  <a:pt x="9883" y="3937"/>
                </a:moveTo>
                <a:lnTo>
                  <a:pt x="16109" y="9275"/>
                </a:lnTo>
                <a:lnTo>
                  <a:pt x="16109" y="18195"/>
                </a:lnTo>
                <a:lnTo>
                  <a:pt x="13280" y="18195"/>
                </a:lnTo>
                <a:lnTo>
                  <a:pt x="13280" y="13101"/>
                </a:lnTo>
                <a:cubicBezTo>
                  <a:pt x="13280" y="12787"/>
                  <a:pt x="13026" y="12533"/>
                  <a:pt x="12712" y="12533"/>
                </a:cubicBezTo>
                <a:lnTo>
                  <a:pt x="6975" y="12533"/>
                </a:lnTo>
                <a:cubicBezTo>
                  <a:pt x="6661" y="12533"/>
                  <a:pt x="6410" y="12787"/>
                  <a:pt x="6410" y="13101"/>
                </a:cubicBezTo>
                <a:lnTo>
                  <a:pt x="6410" y="18195"/>
                </a:lnTo>
                <a:lnTo>
                  <a:pt x="3578" y="18195"/>
                </a:lnTo>
                <a:lnTo>
                  <a:pt x="3578" y="9281"/>
                </a:lnTo>
                <a:lnTo>
                  <a:pt x="9883" y="3937"/>
                </a:lnTo>
                <a:close/>
                <a:moveTo>
                  <a:pt x="9883" y="0"/>
                </a:moveTo>
                <a:cubicBezTo>
                  <a:pt x="9489" y="0"/>
                  <a:pt x="9095" y="137"/>
                  <a:pt x="8778" y="410"/>
                </a:cubicBezTo>
                <a:lnTo>
                  <a:pt x="773" y="7204"/>
                </a:lnTo>
                <a:cubicBezTo>
                  <a:pt x="154" y="7738"/>
                  <a:pt x="0" y="8635"/>
                  <a:pt x="411" y="9345"/>
                </a:cubicBezTo>
                <a:cubicBezTo>
                  <a:pt x="720" y="9881"/>
                  <a:pt x="1289" y="10193"/>
                  <a:pt x="1882" y="10193"/>
                </a:cubicBezTo>
                <a:cubicBezTo>
                  <a:pt x="2070" y="10193"/>
                  <a:pt x="2261" y="10162"/>
                  <a:pt x="2446" y="10096"/>
                </a:cubicBezTo>
                <a:lnTo>
                  <a:pt x="2446" y="18762"/>
                </a:lnTo>
                <a:cubicBezTo>
                  <a:pt x="2446" y="19073"/>
                  <a:pt x="2699" y="19327"/>
                  <a:pt x="3010" y="19327"/>
                </a:cubicBezTo>
                <a:lnTo>
                  <a:pt x="16673" y="19327"/>
                </a:lnTo>
                <a:cubicBezTo>
                  <a:pt x="16987" y="19327"/>
                  <a:pt x="17241" y="19073"/>
                  <a:pt x="17241" y="18762"/>
                </a:cubicBezTo>
                <a:lnTo>
                  <a:pt x="17241" y="10096"/>
                </a:lnTo>
                <a:cubicBezTo>
                  <a:pt x="17431" y="10163"/>
                  <a:pt x="17623" y="10195"/>
                  <a:pt x="17809" y="10195"/>
                </a:cubicBezTo>
                <a:cubicBezTo>
                  <a:pt x="18756" y="10195"/>
                  <a:pt x="19578" y="9388"/>
                  <a:pt x="19500" y="8363"/>
                </a:cubicBezTo>
                <a:cubicBezTo>
                  <a:pt x="19466" y="7913"/>
                  <a:pt x="19255" y="7497"/>
                  <a:pt x="18914" y="7204"/>
                </a:cubicBezTo>
                <a:lnTo>
                  <a:pt x="17241" y="5770"/>
                </a:lnTo>
                <a:lnTo>
                  <a:pt x="17241" y="1702"/>
                </a:lnTo>
                <a:cubicBezTo>
                  <a:pt x="17241" y="1388"/>
                  <a:pt x="16987" y="1135"/>
                  <a:pt x="16676" y="1135"/>
                </a:cubicBezTo>
                <a:lnTo>
                  <a:pt x="14412" y="1135"/>
                </a:lnTo>
                <a:cubicBezTo>
                  <a:pt x="14098" y="1135"/>
                  <a:pt x="13844" y="1388"/>
                  <a:pt x="13844" y="1702"/>
                </a:cubicBezTo>
                <a:lnTo>
                  <a:pt x="13844" y="2862"/>
                </a:lnTo>
                <a:lnTo>
                  <a:pt x="10988" y="410"/>
                </a:lnTo>
                <a:cubicBezTo>
                  <a:pt x="10671" y="137"/>
                  <a:pt x="10277" y="0"/>
                  <a:pt x="9883"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7" name="Google Shape;9271;p74">
            <a:extLst>
              <a:ext uri="{FF2B5EF4-FFF2-40B4-BE49-F238E27FC236}">
                <a16:creationId xmlns:a16="http://schemas.microsoft.com/office/drawing/2014/main" id="{366033E3-9191-3E3E-F90D-1F5306D87C68}"/>
              </a:ext>
            </a:extLst>
          </xdr:cNvPr>
          <xdr:cNvSpPr/>
        </xdr:nvSpPr>
        <xdr:spPr>
          <a:xfrm>
            <a:off x="6426850" y="1596875"/>
            <a:ext cx="115150" cy="113250"/>
          </a:xfrm>
          <a:custGeom>
            <a:avLst/>
            <a:gdLst/>
            <a:ahLst/>
            <a:cxnLst/>
            <a:rect l="l" t="t" r="r" b="b"/>
            <a:pathLst>
              <a:path w="4606" h="4530" extrusionOk="0">
                <a:moveTo>
                  <a:pt x="3473" y="1132"/>
                </a:moveTo>
                <a:lnTo>
                  <a:pt x="3473" y="3397"/>
                </a:lnTo>
                <a:lnTo>
                  <a:pt x="1133" y="3397"/>
                </a:lnTo>
                <a:lnTo>
                  <a:pt x="1133" y="1132"/>
                </a:lnTo>
                <a:close/>
                <a:moveTo>
                  <a:pt x="565" y="0"/>
                </a:moveTo>
                <a:cubicBezTo>
                  <a:pt x="251" y="0"/>
                  <a:pt x="1" y="254"/>
                  <a:pt x="1" y="568"/>
                </a:cubicBezTo>
                <a:lnTo>
                  <a:pt x="1" y="3965"/>
                </a:lnTo>
                <a:cubicBezTo>
                  <a:pt x="1" y="4276"/>
                  <a:pt x="251" y="4529"/>
                  <a:pt x="565" y="4529"/>
                </a:cubicBezTo>
                <a:lnTo>
                  <a:pt x="4038" y="4529"/>
                </a:lnTo>
                <a:cubicBezTo>
                  <a:pt x="4352" y="4529"/>
                  <a:pt x="4605" y="4276"/>
                  <a:pt x="4605" y="3965"/>
                </a:cubicBezTo>
                <a:lnTo>
                  <a:pt x="4605" y="568"/>
                </a:lnTo>
                <a:cubicBezTo>
                  <a:pt x="4605" y="254"/>
                  <a:pt x="4352" y="0"/>
                  <a:pt x="4038"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8" name="Google Shape;9272;p74">
            <a:extLst>
              <a:ext uri="{FF2B5EF4-FFF2-40B4-BE49-F238E27FC236}">
                <a16:creationId xmlns:a16="http://schemas.microsoft.com/office/drawing/2014/main" id="{7A968086-BB91-0EF6-B2AA-71CAC4DD1549}"/>
              </a:ext>
            </a:extLst>
          </xdr:cNvPr>
          <xdr:cNvSpPr/>
        </xdr:nvSpPr>
        <xdr:spPr>
          <a:xfrm>
            <a:off x="6485350" y="1796900"/>
            <a:ext cx="28325" cy="28325"/>
          </a:xfrm>
          <a:custGeom>
            <a:avLst/>
            <a:gdLst/>
            <a:ahLst/>
            <a:cxnLst/>
            <a:rect l="l" t="t" r="r" b="b"/>
            <a:pathLst>
              <a:path w="1133" h="1133" extrusionOk="0">
                <a:moveTo>
                  <a:pt x="565" y="1"/>
                </a:moveTo>
                <a:cubicBezTo>
                  <a:pt x="251" y="1"/>
                  <a:pt x="1" y="254"/>
                  <a:pt x="1" y="568"/>
                </a:cubicBezTo>
                <a:cubicBezTo>
                  <a:pt x="1" y="879"/>
                  <a:pt x="251" y="1133"/>
                  <a:pt x="565" y="1133"/>
                </a:cubicBezTo>
                <a:cubicBezTo>
                  <a:pt x="879" y="1133"/>
                  <a:pt x="1133" y="879"/>
                  <a:pt x="1133" y="568"/>
                </a:cubicBezTo>
                <a:cubicBezTo>
                  <a:pt x="1133" y="254"/>
                  <a:pt x="879" y="1"/>
                  <a:pt x="565"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grpSp>
    <xdr:clientData/>
  </xdr:twoCellAnchor>
  <xdr:twoCellAnchor editAs="oneCell">
    <xdr:from>
      <xdr:col>0</xdr:col>
      <xdr:colOff>276225</xdr:colOff>
      <xdr:row>1</xdr:row>
      <xdr:rowOff>28575</xdr:rowOff>
    </xdr:from>
    <xdr:to>
      <xdr:col>1</xdr:col>
      <xdr:colOff>638332</xdr:colOff>
      <xdr:row>5</xdr:row>
      <xdr:rowOff>47734</xdr:rowOff>
    </xdr:to>
    <xdr:pic>
      <xdr:nvPicPr>
        <xdr:cNvPr id="2" name="Imagen 1">
          <a:extLst>
            <a:ext uri="{FF2B5EF4-FFF2-40B4-BE49-F238E27FC236}">
              <a16:creationId xmlns:a16="http://schemas.microsoft.com/office/drawing/2014/main" id="{CB3B2824-A786-41DE-B4EF-4986469E9839}"/>
            </a:ext>
          </a:extLst>
        </xdr:cNvPr>
        <xdr:cNvPicPr>
          <a:picLocks noChangeAspect="1"/>
        </xdr:cNvPicPr>
      </xdr:nvPicPr>
      <xdr:blipFill>
        <a:blip xmlns:r="http://schemas.openxmlformats.org/officeDocument/2006/relationships" r:embed="rId2"/>
        <a:stretch>
          <a:fillRect/>
        </a:stretch>
      </xdr:blipFill>
      <xdr:spPr>
        <a:xfrm>
          <a:off x="276225" y="219075"/>
          <a:ext cx="1124107" cy="781159"/>
        </a:xfrm>
        <a:prstGeom prst="rect">
          <a:avLst/>
        </a:prstGeom>
      </xdr:spPr>
    </xdr:pic>
    <xdr:clientData/>
  </xdr:twoCellAnchor>
  <xdr:twoCellAnchor editAs="oneCell">
    <xdr:from>
      <xdr:col>15</xdr:col>
      <xdr:colOff>361950</xdr:colOff>
      <xdr:row>2</xdr:row>
      <xdr:rowOff>9525</xdr:rowOff>
    </xdr:from>
    <xdr:to>
      <xdr:col>17</xdr:col>
      <xdr:colOff>276426</xdr:colOff>
      <xdr:row>5</xdr:row>
      <xdr:rowOff>19131</xdr:rowOff>
    </xdr:to>
    <xdr:pic>
      <xdr:nvPicPr>
        <xdr:cNvPr id="5" name="Imagen 4">
          <a:extLst>
            <a:ext uri="{FF2B5EF4-FFF2-40B4-BE49-F238E27FC236}">
              <a16:creationId xmlns:a16="http://schemas.microsoft.com/office/drawing/2014/main" id="{3E10831D-84A7-4DB2-8A52-839186219451}"/>
            </a:ext>
          </a:extLst>
        </xdr:cNvPr>
        <xdr:cNvPicPr>
          <a:picLocks noChangeAspect="1"/>
        </xdr:cNvPicPr>
      </xdr:nvPicPr>
      <xdr:blipFill>
        <a:blip xmlns:r="http://schemas.openxmlformats.org/officeDocument/2006/relationships" r:embed="rId3"/>
        <a:stretch>
          <a:fillRect/>
        </a:stretch>
      </xdr:blipFill>
      <xdr:spPr>
        <a:xfrm>
          <a:off x="11791950" y="390525"/>
          <a:ext cx="1438476" cy="58110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200025</xdr:colOff>
      <xdr:row>1</xdr:row>
      <xdr:rowOff>95250</xdr:rowOff>
    </xdr:from>
    <xdr:to>
      <xdr:col>6</xdr:col>
      <xdr:colOff>828675</xdr:colOff>
      <xdr:row>5</xdr:row>
      <xdr:rowOff>114300</xdr:rowOff>
    </xdr:to>
    <xdr:grpSp>
      <xdr:nvGrpSpPr>
        <xdr:cNvPr id="2" name="Grupo 1">
          <a:hlinkClick xmlns:r="http://schemas.openxmlformats.org/officeDocument/2006/relationships" r:id="rId1"/>
          <a:extLst>
            <a:ext uri="{FF2B5EF4-FFF2-40B4-BE49-F238E27FC236}">
              <a16:creationId xmlns:a16="http://schemas.microsoft.com/office/drawing/2014/main" id="{7285DD1C-7E11-4DE9-864F-7A590BBBE205}"/>
            </a:ext>
          </a:extLst>
        </xdr:cNvPr>
        <xdr:cNvGrpSpPr/>
      </xdr:nvGrpSpPr>
      <xdr:grpSpPr>
        <a:xfrm>
          <a:off x="6488430" y="272415"/>
          <a:ext cx="958215" cy="822960"/>
          <a:chOff x="6210300" y="1314450"/>
          <a:chExt cx="1076325" cy="1063408"/>
        </a:xfrm>
      </xdr:grpSpPr>
      <xdr:grpSp>
        <xdr:nvGrpSpPr>
          <xdr:cNvPr id="3" name="Google Shape;9554;p75">
            <a:extLst>
              <a:ext uri="{FF2B5EF4-FFF2-40B4-BE49-F238E27FC236}">
                <a16:creationId xmlns:a16="http://schemas.microsoft.com/office/drawing/2014/main" id="{EBC21061-6B84-2784-10C0-349DC0C14AD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AD7366F-4558-422C-8830-E8FF9AF164A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DFFE9CC-2640-5FA4-D260-2B773CB5385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92B2AE85-05DF-13A1-3F7E-D0C8318B909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0</xdr:colOff>
      <xdr:row>3</xdr:row>
      <xdr:rowOff>0</xdr:rowOff>
    </xdr:from>
    <xdr:to>
      <xdr:col>12</xdr:col>
      <xdr:colOff>180975</xdr:colOff>
      <xdr:row>8</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74C0FC6D-B5D9-4431-8FBA-89967FE8248C}"/>
            </a:ext>
          </a:extLst>
        </xdr:cNvPr>
        <xdr:cNvGrpSpPr/>
      </xdr:nvGrpSpPr>
      <xdr:grpSpPr>
        <a:xfrm>
          <a:off x="9305925" y="523875"/>
          <a:ext cx="969645" cy="666750"/>
          <a:chOff x="6210300" y="1314450"/>
          <a:chExt cx="1076325" cy="1063408"/>
        </a:xfrm>
      </xdr:grpSpPr>
      <xdr:grpSp>
        <xdr:nvGrpSpPr>
          <xdr:cNvPr id="3" name="Google Shape;9554;p75">
            <a:extLst>
              <a:ext uri="{FF2B5EF4-FFF2-40B4-BE49-F238E27FC236}">
                <a16:creationId xmlns:a16="http://schemas.microsoft.com/office/drawing/2014/main" id="{54F241A4-44FF-1A4D-22E4-E337CECE0B7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3686539-0989-EDFE-286A-C3C86CE062A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D62709C-BC1D-8189-4681-08E161F1274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E2A5A3C1-1D14-0A96-C772-123ED15E76A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180975</xdr:colOff>
      <xdr:row>1</xdr:row>
      <xdr:rowOff>152400</xdr:rowOff>
    </xdr:from>
    <xdr:to>
      <xdr:col>13</xdr:col>
      <xdr:colOff>133350</xdr:colOff>
      <xdr:row>5</xdr:row>
      <xdr:rowOff>133350</xdr:rowOff>
    </xdr:to>
    <xdr:grpSp>
      <xdr:nvGrpSpPr>
        <xdr:cNvPr id="2" name="Grupo 1">
          <a:hlinkClick xmlns:r="http://schemas.openxmlformats.org/officeDocument/2006/relationships" r:id="rId1"/>
          <a:extLst>
            <a:ext uri="{FF2B5EF4-FFF2-40B4-BE49-F238E27FC236}">
              <a16:creationId xmlns:a16="http://schemas.microsoft.com/office/drawing/2014/main" id="{BE6027DA-5F82-41A2-B03A-E46F17A295DB}"/>
            </a:ext>
          </a:extLst>
        </xdr:cNvPr>
        <xdr:cNvGrpSpPr/>
      </xdr:nvGrpSpPr>
      <xdr:grpSpPr>
        <a:xfrm>
          <a:off x="8075295" y="266700"/>
          <a:ext cx="979170" cy="777240"/>
          <a:chOff x="6210300" y="1314450"/>
          <a:chExt cx="1076325" cy="1063408"/>
        </a:xfrm>
      </xdr:grpSpPr>
      <xdr:grpSp>
        <xdr:nvGrpSpPr>
          <xdr:cNvPr id="3" name="Google Shape;9554;p75">
            <a:extLst>
              <a:ext uri="{FF2B5EF4-FFF2-40B4-BE49-F238E27FC236}">
                <a16:creationId xmlns:a16="http://schemas.microsoft.com/office/drawing/2014/main" id="{258A8EDD-2440-7B18-FF82-C23E5F9D37D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7633257-8D9C-92B8-2805-1E4283E240A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70DFB5A6-7199-A358-F51B-83E032263C4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CBE46FAB-F40F-98EE-02FA-D1C4B4AE734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123825</xdr:colOff>
      <xdr:row>2</xdr:row>
      <xdr:rowOff>0</xdr:rowOff>
    </xdr:from>
    <xdr:to>
      <xdr:col>9</xdr:col>
      <xdr:colOff>314325</xdr:colOff>
      <xdr:row>6</xdr:row>
      <xdr:rowOff>76200</xdr:rowOff>
    </xdr:to>
    <xdr:grpSp>
      <xdr:nvGrpSpPr>
        <xdr:cNvPr id="2" name="Grupo 1">
          <a:hlinkClick xmlns:r="http://schemas.openxmlformats.org/officeDocument/2006/relationships" r:id="rId1"/>
          <a:extLst>
            <a:ext uri="{FF2B5EF4-FFF2-40B4-BE49-F238E27FC236}">
              <a16:creationId xmlns:a16="http://schemas.microsoft.com/office/drawing/2014/main" id="{15DE8861-2BF4-4E17-B0EA-DEF82C478D13}"/>
            </a:ext>
          </a:extLst>
        </xdr:cNvPr>
        <xdr:cNvGrpSpPr/>
      </xdr:nvGrpSpPr>
      <xdr:grpSpPr>
        <a:xfrm>
          <a:off x="5907405" y="266700"/>
          <a:ext cx="971550" cy="733425"/>
          <a:chOff x="6210300" y="1314450"/>
          <a:chExt cx="1076325" cy="1063408"/>
        </a:xfrm>
      </xdr:grpSpPr>
      <xdr:grpSp>
        <xdr:nvGrpSpPr>
          <xdr:cNvPr id="3" name="Google Shape;9554;p75">
            <a:extLst>
              <a:ext uri="{FF2B5EF4-FFF2-40B4-BE49-F238E27FC236}">
                <a16:creationId xmlns:a16="http://schemas.microsoft.com/office/drawing/2014/main" id="{880745E3-656D-49BF-4284-576C4DD6488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C89FDC7-24BD-0B85-2C82-17D771A05FD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618AC64-849F-CC7F-5760-9EF765155FC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65FB55C1-AF1A-5772-5C63-D24DB26570A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419099</xdr:colOff>
      <xdr:row>1</xdr:row>
      <xdr:rowOff>9525</xdr:rowOff>
    </xdr:from>
    <xdr:to>
      <xdr:col>7</xdr:col>
      <xdr:colOff>552449</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B0A4F6D1-94FF-415E-B012-7240E30D0C34}"/>
            </a:ext>
          </a:extLst>
        </xdr:cNvPr>
        <xdr:cNvGrpSpPr/>
      </xdr:nvGrpSpPr>
      <xdr:grpSpPr>
        <a:xfrm>
          <a:off x="7543799" y="278130"/>
          <a:ext cx="927735" cy="815340"/>
          <a:chOff x="6210300" y="1314450"/>
          <a:chExt cx="1076325" cy="1063408"/>
        </a:xfrm>
      </xdr:grpSpPr>
      <xdr:grpSp>
        <xdr:nvGrpSpPr>
          <xdr:cNvPr id="3" name="Google Shape;9554;p75">
            <a:extLst>
              <a:ext uri="{FF2B5EF4-FFF2-40B4-BE49-F238E27FC236}">
                <a16:creationId xmlns:a16="http://schemas.microsoft.com/office/drawing/2014/main" id="{26EF1462-6931-2EB5-FC35-6745D151A7B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45E202C0-B271-B330-7E65-5AC4589FEFD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F0BCF4F-D670-0956-F400-3196E08E940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1DD408D6-754B-CB8A-5647-FED17673159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1085850</xdr:colOff>
      <xdr:row>3</xdr:row>
      <xdr:rowOff>57150</xdr:rowOff>
    </xdr:from>
    <xdr:to>
      <xdr:col>5</xdr:col>
      <xdr:colOff>68592</xdr:colOff>
      <xdr:row>25</xdr:row>
      <xdr:rowOff>37591</xdr:rowOff>
    </xdr:to>
    <xdr:pic>
      <xdr:nvPicPr>
        <xdr:cNvPr id="8" name="Imagen 7">
          <a:extLst>
            <a:ext uri="{FF2B5EF4-FFF2-40B4-BE49-F238E27FC236}">
              <a16:creationId xmlns:a16="http://schemas.microsoft.com/office/drawing/2014/main" id="{C177C65F-A3E7-BAA1-36B6-0EE1720E7C32}"/>
            </a:ext>
          </a:extLst>
        </xdr:cNvPr>
        <xdr:cNvPicPr>
          <a:picLocks noChangeAspect="1"/>
        </xdr:cNvPicPr>
      </xdr:nvPicPr>
      <xdr:blipFill>
        <a:blip xmlns:r="http://schemas.openxmlformats.org/officeDocument/2006/relationships" r:embed="rId2"/>
        <a:stretch>
          <a:fillRect/>
        </a:stretch>
      </xdr:blipFill>
      <xdr:spPr>
        <a:xfrm>
          <a:off x="1485900" y="723900"/>
          <a:ext cx="4535817" cy="291414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419099</xdr:colOff>
      <xdr:row>1</xdr:row>
      <xdr:rowOff>9525</xdr:rowOff>
    </xdr:from>
    <xdr:to>
      <xdr:col>7</xdr:col>
      <xdr:colOff>552449</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FB3CF3E7-6512-4672-AACF-756A1EBB0070}"/>
            </a:ext>
          </a:extLst>
        </xdr:cNvPr>
        <xdr:cNvGrpSpPr/>
      </xdr:nvGrpSpPr>
      <xdr:grpSpPr>
        <a:xfrm>
          <a:off x="7543799" y="278130"/>
          <a:ext cx="927735" cy="815340"/>
          <a:chOff x="6210300" y="1314450"/>
          <a:chExt cx="1076325" cy="1063408"/>
        </a:xfrm>
      </xdr:grpSpPr>
      <xdr:grpSp>
        <xdr:nvGrpSpPr>
          <xdr:cNvPr id="3" name="Google Shape;9554;p75">
            <a:extLst>
              <a:ext uri="{FF2B5EF4-FFF2-40B4-BE49-F238E27FC236}">
                <a16:creationId xmlns:a16="http://schemas.microsoft.com/office/drawing/2014/main" id="{F5A131B5-AF55-47DC-B7DC-F1794B60061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248E91E-ECF6-CEDE-ECC9-5CC9B7B540B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D750EC1A-DABE-9594-4F89-B92DEC90494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7F62FF8B-4737-43DB-BF59-75B62FA1E72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885825</xdr:colOff>
      <xdr:row>4</xdr:row>
      <xdr:rowOff>19050</xdr:rowOff>
    </xdr:from>
    <xdr:to>
      <xdr:col>5</xdr:col>
      <xdr:colOff>295324</xdr:colOff>
      <xdr:row>23</xdr:row>
      <xdr:rowOff>3266</xdr:rowOff>
    </xdr:to>
    <xdr:pic>
      <xdr:nvPicPr>
        <xdr:cNvPr id="9" name="Imagen 8">
          <a:extLst>
            <a:ext uri="{FF2B5EF4-FFF2-40B4-BE49-F238E27FC236}">
              <a16:creationId xmlns:a16="http://schemas.microsoft.com/office/drawing/2014/main" id="{9E69E443-0F5E-6930-F58A-F438F6662083}"/>
            </a:ext>
          </a:extLst>
        </xdr:cNvPr>
        <xdr:cNvPicPr>
          <a:picLocks noChangeAspect="1"/>
        </xdr:cNvPicPr>
      </xdr:nvPicPr>
      <xdr:blipFill>
        <a:blip xmlns:r="http://schemas.openxmlformats.org/officeDocument/2006/relationships" r:embed="rId2"/>
        <a:stretch>
          <a:fillRect/>
        </a:stretch>
      </xdr:blipFill>
      <xdr:spPr>
        <a:xfrm>
          <a:off x="1285875" y="819150"/>
          <a:ext cx="4962574" cy="25178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6</xdr:col>
      <xdr:colOff>419099</xdr:colOff>
      <xdr:row>1</xdr:row>
      <xdr:rowOff>9525</xdr:rowOff>
    </xdr:from>
    <xdr:to>
      <xdr:col>7</xdr:col>
      <xdr:colOff>552449</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8DC731AB-1A64-49E4-A912-5C18327F3826}"/>
            </a:ext>
          </a:extLst>
        </xdr:cNvPr>
        <xdr:cNvGrpSpPr/>
      </xdr:nvGrpSpPr>
      <xdr:grpSpPr>
        <a:xfrm>
          <a:off x="7543799" y="278130"/>
          <a:ext cx="927735" cy="815340"/>
          <a:chOff x="6210300" y="1314450"/>
          <a:chExt cx="1076325" cy="1063408"/>
        </a:xfrm>
      </xdr:grpSpPr>
      <xdr:grpSp>
        <xdr:nvGrpSpPr>
          <xdr:cNvPr id="3" name="Google Shape;9554;p75">
            <a:extLst>
              <a:ext uri="{FF2B5EF4-FFF2-40B4-BE49-F238E27FC236}">
                <a16:creationId xmlns:a16="http://schemas.microsoft.com/office/drawing/2014/main" id="{C5FD19E3-20C1-E7E3-EF4C-88EFE494950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B30569B-F747-5268-9CEC-D45C372998A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B413C05-9311-99E7-92AA-9698CED98C2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6CD7212D-D86A-62CE-8B12-B9BD7307B75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923925</xdr:colOff>
      <xdr:row>2</xdr:row>
      <xdr:rowOff>152400</xdr:rowOff>
    </xdr:from>
    <xdr:to>
      <xdr:col>5</xdr:col>
      <xdr:colOff>333424</xdr:colOff>
      <xdr:row>21</xdr:row>
      <xdr:rowOff>3266</xdr:rowOff>
    </xdr:to>
    <xdr:pic>
      <xdr:nvPicPr>
        <xdr:cNvPr id="11" name="Imagen 10">
          <a:extLst>
            <a:ext uri="{FF2B5EF4-FFF2-40B4-BE49-F238E27FC236}">
              <a16:creationId xmlns:a16="http://schemas.microsoft.com/office/drawing/2014/main" id="{42B150F6-7510-C901-B695-806289462EF2}"/>
            </a:ext>
          </a:extLst>
        </xdr:cNvPr>
        <xdr:cNvPicPr>
          <a:picLocks noChangeAspect="1"/>
        </xdr:cNvPicPr>
      </xdr:nvPicPr>
      <xdr:blipFill>
        <a:blip xmlns:r="http://schemas.openxmlformats.org/officeDocument/2006/relationships" r:embed="rId2"/>
        <a:stretch>
          <a:fillRect/>
        </a:stretch>
      </xdr:blipFill>
      <xdr:spPr>
        <a:xfrm>
          <a:off x="1323975" y="552450"/>
          <a:ext cx="4962574" cy="251786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6</xdr:col>
      <xdr:colOff>419099</xdr:colOff>
      <xdr:row>1</xdr:row>
      <xdr:rowOff>9525</xdr:rowOff>
    </xdr:from>
    <xdr:to>
      <xdr:col>7</xdr:col>
      <xdr:colOff>552449</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E337A020-3EC9-4302-8C80-BBD650D23551}"/>
            </a:ext>
          </a:extLst>
        </xdr:cNvPr>
        <xdr:cNvGrpSpPr/>
      </xdr:nvGrpSpPr>
      <xdr:grpSpPr>
        <a:xfrm>
          <a:off x="7543799" y="278130"/>
          <a:ext cx="927735" cy="815340"/>
          <a:chOff x="6210300" y="1314450"/>
          <a:chExt cx="1076325" cy="1063408"/>
        </a:xfrm>
      </xdr:grpSpPr>
      <xdr:grpSp>
        <xdr:nvGrpSpPr>
          <xdr:cNvPr id="3" name="Google Shape;9554;p75">
            <a:extLst>
              <a:ext uri="{FF2B5EF4-FFF2-40B4-BE49-F238E27FC236}">
                <a16:creationId xmlns:a16="http://schemas.microsoft.com/office/drawing/2014/main" id="{E30D48AB-5990-5DD8-7DB8-F53A7CFD75F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6B74F975-C8B1-1D5F-D738-E15598A516C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F8B1172-B2E4-676E-F383-8EE1238BFE2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3547CF9E-EEBC-47C2-241A-63DD1740CFF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781050</xdr:colOff>
      <xdr:row>2</xdr:row>
      <xdr:rowOff>180975</xdr:rowOff>
    </xdr:from>
    <xdr:to>
      <xdr:col>5</xdr:col>
      <xdr:colOff>190549</xdr:colOff>
      <xdr:row>21</xdr:row>
      <xdr:rowOff>31841</xdr:rowOff>
    </xdr:to>
    <xdr:pic>
      <xdr:nvPicPr>
        <xdr:cNvPr id="13" name="Imagen 12">
          <a:extLst>
            <a:ext uri="{FF2B5EF4-FFF2-40B4-BE49-F238E27FC236}">
              <a16:creationId xmlns:a16="http://schemas.microsoft.com/office/drawing/2014/main" id="{79FF620E-2F98-D9F8-7F84-C93812EF48DC}"/>
            </a:ext>
          </a:extLst>
        </xdr:cNvPr>
        <xdr:cNvPicPr>
          <a:picLocks noChangeAspect="1"/>
        </xdr:cNvPicPr>
      </xdr:nvPicPr>
      <xdr:blipFill>
        <a:blip xmlns:r="http://schemas.openxmlformats.org/officeDocument/2006/relationships" r:embed="rId2"/>
        <a:stretch>
          <a:fillRect/>
        </a:stretch>
      </xdr:blipFill>
      <xdr:spPr>
        <a:xfrm>
          <a:off x="1181100" y="581025"/>
          <a:ext cx="4962574" cy="251786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6</xdr:col>
      <xdr:colOff>419099</xdr:colOff>
      <xdr:row>1</xdr:row>
      <xdr:rowOff>9525</xdr:rowOff>
    </xdr:from>
    <xdr:to>
      <xdr:col>7</xdr:col>
      <xdr:colOff>552449</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5E0B3334-A01A-427D-B3A8-2B0004973FE6}"/>
            </a:ext>
          </a:extLst>
        </xdr:cNvPr>
        <xdr:cNvGrpSpPr/>
      </xdr:nvGrpSpPr>
      <xdr:grpSpPr>
        <a:xfrm>
          <a:off x="7543799" y="278130"/>
          <a:ext cx="927735" cy="815340"/>
          <a:chOff x="6210300" y="1314450"/>
          <a:chExt cx="1076325" cy="1063408"/>
        </a:xfrm>
      </xdr:grpSpPr>
      <xdr:grpSp>
        <xdr:nvGrpSpPr>
          <xdr:cNvPr id="3" name="Google Shape;9554;p75">
            <a:extLst>
              <a:ext uri="{FF2B5EF4-FFF2-40B4-BE49-F238E27FC236}">
                <a16:creationId xmlns:a16="http://schemas.microsoft.com/office/drawing/2014/main" id="{34A0BF3F-0858-9E59-10F3-A0F0EE3E626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6233AEB-8B2C-9DE9-860F-0D7158D51814}"/>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9FE85151-AA71-EE80-6840-F7AAB17C815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70BCF38E-9247-158B-A4C1-AA08AA2DFE3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419100</xdr:colOff>
      <xdr:row>2</xdr:row>
      <xdr:rowOff>257175</xdr:rowOff>
    </xdr:from>
    <xdr:to>
      <xdr:col>5</xdr:col>
      <xdr:colOff>499217</xdr:colOff>
      <xdr:row>21</xdr:row>
      <xdr:rowOff>108041</xdr:rowOff>
    </xdr:to>
    <xdr:pic>
      <xdr:nvPicPr>
        <xdr:cNvPr id="9" name="Imagen 8">
          <a:extLst>
            <a:ext uri="{FF2B5EF4-FFF2-40B4-BE49-F238E27FC236}">
              <a16:creationId xmlns:a16="http://schemas.microsoft.com/office/drawing/2014/main" id="{4931ED85-189A-4EBB-2D41-1AC35C9D572A}"/>
            </a:ext>
          </a:extLst>
        </xdr:cNvPr>
        <xdr:cNvPicPr>
          <a:picLocks noChangeAspect="1"/>
        </xdr:cNvPicPr>
      </xdr:nvPicPr>
      <xdr:blipFill>
        <a:blip xmlns:r="http://schemas.openxmlformats.org/officeDocument/2006/relationships" r:embed="rId2"/>
        <a:stretch>
          <a:fillRect/>
        </a:stretch>
      </xdr:blipFill>
      <xdr:spPr>
        <a:xfrm>
          <a:off x="819150" y="657225"/>
          <a:ext cx="5633192" cy="251786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6</xdr:col>
      <xdr:colOff>419099</xdr:colOff>
      <xdr:row>1</xdr:row>
      <xdr:rowOff>9525</xdr:rowOff>
    </xdr:from>
    <xdr:to>
      <xdr:col>7</xdr:col>
      <xdr:colOff>552449</xdr:colOff>
      <xdr:row>6</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1DE5DADE-DFA9-4FAE-9A40-F5BFD34271F5}"/>
            </a:ext>
          </a:extLst>
        </xdr:cNvPr>
        <xdr:cNvGrpSpPr/>
      </xdr:nvGrpSpPr>
      <xdr:grpSpPr>
        <a:xfrm>
          <a:off x="7543799" y="278130"/>
          <a:ext cx="927735" cy="815340"/>
          <a:chOff x="6210300" y="1314450"/>
          <a:chExt cx="1076325" cy="1063408"/>
        </a:xfrm>
      </xdr:grpSpPr>
      <xdr:grpSp>
        <xdr:nvGrpSpPr>
          <xdr:cNvPr id="3" name="Google Shape;9554;p75">
            <a:extLst>
              <a:ext uri="{FF2B5EF4-FFF2-40B4-BE49-F238E27FC236}">
                <a16:creationId xmlns:a16="http://schemas.microsoft.com/office/drawing/2014/main" id="{4402098A-7156-4FEF-17B0-D12E7BEB218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636DE04-8708-0562-0F37-C366DCEAD26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2E7E18C-75A3-D318-7A0A-DE45D002053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5977858C-D0CA-B103-EE31-8765B0F488D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904875</xdr:colOff>
      <xdr:row>2</xdr:row>
      <xdr:rowOff>228600</xdr:rowOff>
    </xdr:from>
    <xdr:to>
      <xdr:col>5</xdr:col>
      <xdr:colOff>314374</xdr:colOff>
      <xdr:row>21</xdr:row>
      <xdr:rowOff>18501</xdr:rowOff>
    </xdr:to>
    <xdr:pic>
      <xdr:nvPicPr>
        <xdr:cNvPr id="9" name="Imagen 8">
          <a:extLst>
            <a:ext uri="{FF2B5EF4-FFF2-40B4-BE49-F238E27FC236}">
              <a16:creationId xmlns:a16="http://schemas.microsoft.com/office/drawing/2014/main" id="{19C9646F-B365-9DE9-1DF8-91238CE173F9}"/>
            </a:ext>
          </a:extLst>
        </xdr:cNvPr>
        <xdr:cNvPicPr>
          <a:picLocks noChangeAspect="1"/>
        </xdr:cNvPicPr>
      </xdr:nvPicPr>
      <xdr:blipFill>
        <a:blip xmlns:r="http://schemas.openxmlformats.org/officeDocument/2006/relationships" r:embed="rId2"/>
        <a:stretch>
          <a:fillRect/>
        </a:stretch>
      </xdr:blipFill>
      <xdr:spPr>
        <a:xfrm>
          <a:off x="1304925" y="628650"/>
          <a:ext cx="4962574" cy="24569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152400</xdr:colOff>
      <xdr:row>6</xdr:row>
      <xdr:rowOff>123825</xdr:rowOff>
    </xdr:from>
    <xdr:to>
      <xdr:col>17</xdr:col>
      <xdr:colOff>54928</xdr:colOff>
      <xdr:row>10</xdr:row>
      <xdr:rowOff>57150</xdr:rowOff>
    </xdr:to>
    <xdr:grpSp>
      <xdr:nvGrpSpPr>
        <xdr:cNvPr id="2" name="Google Shape;9269;p74">
          <a:hlinkClick xmlns:r="http://schemas.openxmlformats.org/officeDocument/2006/relationships" r:id="rId1"/>
          <a:extLst>
            <a:ext uri="{FF2B5EF4-FFF2-40B4-BE49-F238E27FC236}">
              <a16:creationId xmlns:a16="http://schemas.microsoft.com/office/drawing/2014/main" id="{74FE1C74-195A-4D5F-865E-B245C7E52973}"/>
            </a:ext>
          </a:extLst>
        </xdr:cNvPr>
        <xdr:cNvGrpSpPr/>
      </xdr:nvGrpSpPr>
      <xdr:grpSpPr>
        <a:xfrm>
          <a:off x="12649200" y="1154430"/>
          <a:ext cx="687388" cy="613410"/>
          <a:chOff x="6238300" y="1426975"/>
          <a:chExt cx="489450" cy="483175"/>
        </a:xfrm>
        <a:solidFill>
          <a:schemeClr val="accent1">
            <a:lumMod val="75000"/>
          </a:schemeClr>
        </a:solidFill>
      </xdr:grpSpPr>
      <xdr:sp macro="" textlink="">
        <xdr:nvSpPr>
          <xdr:cNvPr id="3" name="Google Shape;9270;p74">
            <a:extLst>
              <a:ext uri="{FF2B5EF4-FFF2-40B4-BE49-F238E27FC236}">
                <a16:creationId xmlns:a16="http://schemas.microsoft.com/office/drawing/2014/main" id="{C5EE29C6-273C-95D2-5603-5991DC1C88A8}"/>
              </a:ext>
            </a:extLst>
          </xdr:cNvPr>
          <xdr:cNvSpPr/>
        </xdr:nvSpPr>
        <xdr:spPr>
          <a:xfrm>
            <a:off x="6238300" y="1426975"/>
            <a:ext cx="489450" cy="483175"/>
          </a:xfrm>
          <a:custGeom>
            <a:avLst/>
            <a:gdLst/>
            <a:ahLst/>
            <a:cxnLst/>
            <a:rect l="l" t="t" r="r" b="b"/>
            <a:pathLst>
              <a:path w="19578" h="19327" extrusionOk="0">
                <a:moveTo>
                  <a:pt x="16109" y="2267"/>
                </a:moveTo>
                <a:lnTo>
                  <a:pt x="16109" y="4803"/>
                </a:lnTo>
                <a:lnTo>
                  <a:pt x="14977" y="3831"/>
                </a:lnTo>
                <a:lnTo>
                  <a:pt x="14977" y="2267"/>
                </a:lnTo>
                <a:close/>
                <a:moveTo>
                  <a:pt x="9880" y="1135"/>
                </a:moveTo>
                <a:cubicBezTo>
                  <a:pt x="10011" y="1135"/>
                  <a:pt x="10142" y="1181"/>
                  <a:pt x="10248" y="1274"/>
                </a:cubicBezTo>
                <a:lnTo>
                  <a:pt x="18174" y="8067"/>
                </a:lnTo>
                <a:cubicBezTo>
                  <a:pt x="18413" y="8270"/>
                  <a:pt x="18440" y="8626"/>
                  <a:pt x="18238" y="8864"/>
                </a:cubicBezTo>
                <a:lnTo>
                  <a:pt x="18238" y="8861"/>
                </a:lnTo>
                <a:cubicBezTo>
                  <a:pt x="18129" y="8988"/>
                  <a:pt x="17972" y="9061"/>
                  <a:pt x="17809" y="9061"/>
                </a:cubicBezTo>
                <a:cubicBezTo>
                  <a:pt x="17673" y="9061"/>
                  <a:pt x="17540" y="9012"/>
                  <a:pt x="17440" y="8925"/>
                </a:cubicBezTo>
                <a:lnTo>
                  <a:pt x="10251" y="2762"/>
                </a:lnTo>
                <a:cubicBezTo>
                  <a:pt x="10145" y="2672"/>
                  <a:pt x="10014" y="2626"/>
                  <a:pt x="9883" y="2626"/>
                </a:cubicBezTo>
                <a:cubicBezTo>
                  <a:pt x="9751" y="2626"/>
                  <a:pt x="9620" y="2672"/>
                  <a:pt x="9514" y="2762"/>
                </a:cubicBezTo>
                <a:lnTo>
                  <a:pt x="2687" y="8553"/>
                </a:lnTo>
                <a:cubicBezTo>
                  <a:pt x="2657" y="8575"/>
                  <a:pt x="2633" y="8596"/>
                  <a:pt x="2609" y="8623"/>
                </a:cubicBezTo>
                <a:lnTo>
                  <a:pt x="2250" y="8925"/>
                </a:lnTo>
                <a:cubicBezTo>
                  <a:pt x="2142" y="9016"/>
                  <a:pt x="2012" y="9060"/>
                  <a:pt x="1882" y="9060"/>
                </a:cubicBezTo>
                <a:cubicBezTo>
                  <a:pt x="1723" y="9060"/>
                  <a:pt x="1565" y="8994"/>
                  <a:pt x="1452" y="8864"/>
                </a:cubicBezTo>
                <a:cubicBezTo>
                  <a:pt x="1250" y="8629"/>
                  <a:pt x="1274" y="8273"/>
                  <a:pt x="1510" y="8067"/>
                </a:cubicBezTo>
                <a:lnTo>
                  <a:pt x="9511" y="1274"/>
                </a:lnTo>
                <a:cubicBezTo>
                  <a:pt x="9617" y="1181"/>
                  <a:pt x="9748" y="1135"/>
                  <a:pt x="9880" y="1135"/>
                </a:cubicBezTo>
                <a:close/>
                <a:moveTo>
                  <a:pt x="12147" y="13665"/>
                </a:moveTo>
                <a:lnTo>
                  <a:pt x="12147" y="18195"/>
                </a:lnTo>
                <a:lnTo>
                  <a:pt x="7543" y="18195"/>
                </a:lnTo>
                <a:lnTo>
                  <a:pt x="7543" y="13665"/>
                </a:lnTo>
                <a:close/>
                <a:moveTo>
                  <a:pt x="9883" y="3937"/>
                </a:moveTo>
                <a:lnTo>
                  <a:pt x="16109" y="9275"/>
                </a:lnTo>
                <a:lnTo>
                  <a:pt x="16109" y="18195"/>
                </a:lnTo>
                <a:lnTo>
                  <a:pt x="13280" y="18195"/>
                </a:lnTo>
                <a:lnTo>
                  <a:pt x="13280" y="13101"/>
                </a:lnTo>
                <a:cubicBezTo>
                  <a:pt x="13280" y="12787"/>
                  <a:pt x="13026" y="12533"/>
                  <a:pt x="12712" y="12533"/>
                </a:cubicBezTo>
                <a:lnTo>
                  <a:pt x="6975" y="12533"/>
                </a:lnTo>
                <a:cubicBezTo>
                  <a:pt x="6661" y="12533"/>
                  <a:pt x="6410" y="12787"/>
                  <a:pt x="6410" y="13101"/>
                </a:cubicBezTo>
                <a:lnTo>
                  <a:pt x="6410" y="18195"/>
                </a:lnTo>
                <a:lnTo>
                  <a:pt x="3578" y="18195"/>
                </a:lnTo>
                <a:lnTo>
                  <a:pt x="3578" y="9281"/>
                </a:lnTo>
                <a:lnTo>
                  <a:pt x="9883" y="3937"/>
                </a:lnTo>
                <a:close/>
                <a:moveTo>
                  <a:pt x="9883" y="0"/>
                </a:moveTo>
                <a:cubicBezTo>
                  <a:pt x="9489" y="0"/>
                  <a:pt x="9095" y="137"/>
                  <a:pt x="8778" y="410"/>
                </a:cubicBezTo>
                <a:lnTo>
                  <a:pt x="773" y="7204"/>
                </a:lnTo>
                <a:cubicBezTo>
                  <a:pt x="154" y="7738"/>
                  <a:pt x="0" y="8635"/>
                  <a:pt x="411" y="9345"/>
                </a:cubicBezTo>
                <a:cubicBezTo>
                  <a:pt x="720" y="9881"/>
                  <a:pt x="1289" y="10193"/>
                  <a:pt x="1882" y="10193"/>
                </a:cubicBezTo>
                <a:cubicBezTo>
                  <a:pt x="2070" y="10193"/>
                  <a:pt x="2261" y="10162"/>
                  <a:pt x="2446" y="10096"/>
                </a:cubicBezTo>
                <a:lnTo>
                  <a:pt x="2446" y="18762"/>
                </a:lnTo>
                <a:cubicBezTo>
                  <a:pt x="2446" y="19073"/>
                  <a:pt x="2699" y="19327"/>
                  <a:pt x="3010" y="19327"/>
                </a:cubicBezTo>
                <a:lnTo>
                  <a:pt x="16673" y="19327"/>
                </a:lnTo>
                <a:cubicBezTo>
                  <a:pt x="16987" y="19327"/>
                  <a:pt x="17241" y="19073"/>
                  <a:pt x="17241" y="18762"/>
                </a:cubicBezTo>
                <a:lnTo>
                  <a:pt x="17241" y="10096"/>
                </a:lnTo>
                <a:cubicBezTo>
                  <a:pt x="17431" y="10163"/>
                  <a:pt x="17623" y="10195"/>
                  <a:pt x="17809" y="10195"/>
                </a:cubicBezTo>
                <a:cubicBezTo>
                  <a:pt x="18756" y="10195"/>
                  <a:pt x="19578" y="9388"/>
                  <a:pt x="19500" y="8363"/>
                </a:cubicBezTo>
                <a:cubicBezTo>
                  <a:pt x="19466" y="7913"/>
                  <a:pt x="19255" y="7497"/>
                  <a:pt x="18914" y="7204"/>
                </a:cubicBezTo>
                <a:lnTo>
                  <a:pt x="17241" y="5770"/>
                </a:lnTo>
                <a:lnTo>
                  <a:pt x="17241" y="1702"/>
                </a:lnTo>
                <a:cubicBezTo>
                  <a:pt x="17241" y="1388"/>
                  <a:pt x="16987" y="1135"/>
                  <a:pt x="16676" y="1135"/>
                </a:cubicBezTo>
                <a:lnTo>
                  <a:pt x="14412" y="1135"/>
                </a:lnTo>
                <a:cubicBezTo>
                  <a:pt x="14098" y="1135"/>
                  <a:pt x="13844" y="1388"/>
                  <a:pt x="13844" y="1702"/>
                </a:cubicBezTo>
                <a:lnTo>
                  <a:pt x="13844" y="2862"/>
                </a:lnTo>
                <a:lnTo>
                  <a:pt x="10988" y="410"/>
                </a:lnTo>
                <a:cubicBezTo>
                  <a:pt x="10671" y="137"/>
                  <a:pt x="10277" y="0"/>
                  <a:pt x="9883"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4" name="Google Shape;9271;p74">
            <a:extLst>
              <a:ext uri="{FF2B5EF4-FFF2-40B4-BE49-F238E27FC236}">
                <a16:creationId xmlns:a16="http://schemas.microsoft.com/office/drawing/2014/main" id="{710ABA4F-6A88-75D9-5BB8-D20E6C210131}"/>
              </a:ext>
            </a:extLst>
          </xdr:cNvPr>
          <xdr:cNvSpPr/>
        </xdr:nvSpPr>
        <xdr:spPr>
          <a:xfrm>
            <a:off x="6426850" y="1596875"/>
            <a:ext cx="115150" cy="113250"/>
          </a:xfrm>
          <a:custGeom>
            <a:avLst/>
            <a:gdLst/>
            <a:ahLst/>
            <a:cxnLst/>
            <a:rect l="l" t="t" r="r" b="b"/>
            <a:pathLst>
              <a:path w="4606" h="4530" extrusionOk="0">
                <a:moveTo>
                  <a:pt x="3473" y="1132"/>
                </a:moveTo>
                <a:lnTo>
                  <a:pt x="3473" y="3397"/>
                </a:lnTo>
                <a:lnTo>
                  <a:pt x="1133" y="3397"/>
                </a:lnTo>
                <a:lnTo>
                  <a:pt x="1133" y="1132"/>
                </a:lnTo>
                <a:close/>
                <a:moveTo>
                  <a:pt x="565" y="0"/>
                </a:moveTo>
                <a:cubicBezTo>
                  <a:pt x="251" y="0"/>
                  <a:pt x="1" y="254"/>
                  <a:pt x="1" y="568"/>
                </a:cubicBezTo>
                <a:lnTo>
                  <a:pt x="1" y="3965"/>
                </a:lnTo>
                <a:cubicBezTo>
                  <a:pt x="1" y="4276"/>
                  <a:pt x="251" y="4529"/>
                  <a:pt x="565" y="4529"/>
                </a:cubicBezTo>
                <a:lnTo>
                  <a:pt x="4038" y="4529"/>
                </a:lnTo>
                <a:cubicBezTo>
                  <a:pt x="4352" y="4529"/>
                  <a:pt x="4605" y="4276"/>
                  <a:pt x="4605" y="3965"/>
                </a:cubicBezTo>
                <a:lnTo>
                  <a:pt x="4605" y="568"/>
                </a:lnTo>
                <a:cubicBezTo>
                  <a:pt x="4605" y="254"/>
                  <a:pt x="4352" y="0"/>
                  <a:pt x="4038"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5" name="Google Shape;9272;p74">
            <a:extLst>
              <a:ext uri="{FF2B5EF4-FFF2-40B4-BE49-F238E27FC236}">
                <a16:creationId xmlns:a16="http://schemas.microsoft.com/office/drawing/2014/main" id="{BBD3135A-BC13-7ABA-0833-B3D25DF7C5B0}"/>
              </a:ext>
            </a:extLst>
          </xdr:cNvPr>
          <xdr:cNvSpPr/>
        </xdr:nvSpPr>
        <xdr:spPr>
          <a:xfrm>
            <a:off x="6485350" y="1796900"/>
            <a:ext cx="28325" cy="28325"/>
          </a:xfrm>
          <a:custGeom>
            <a:avLst/>
            <a:gdLst/>
            <a:ahLst/>
            <a:cxnLst/>
            <a:rect l="l" t="t" r="r" b="b"/>
            <a:pathLst>
              <a:path w="1133" h="1133" extrusionOk="0">
                <a:moveTo>
                  <a:pt x="565" y="1"/>
                </a:moveTo>
                <a:cubicBezTo>
                  <a:pt x="251" y="1"/>
                  <a:pt x="1" y="254"/>
                  <a:pt x="1" y="568"/>
                </a:cubicBezTo>
                <a:cubicBezTo>
                  <a:pt x="1" y="879"/>
                  <a:pt x="251" y="1133"/>
                  <a:pt x="565" y="1133"/>
                </a:cubicBezTo>
                <a:cubicBezTo>
                  <a:pt x="879" y="1133"/>
                  <a:pt x="1133" y="879"/>
                  <a:pt x="1133" y="568"/>
                </a:cubicBezTo>
                <a:cubicBezTo>
                  <a:pt x="1133" y="254"/>
                  <a:pt x="879" y="1"/>
                  <a:pt x="565"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grpSp>
    <xdr:clientData/>
  </xdr:twoCellAnchor>
  <xdr:twoCellAnchor editAs="oneCell">
    <xdr:from>
      <xdr:col>0</xdr:col>
      <xdr:colOff>123825</xdr:colOff>
      <xdr:row>1</xdr:row>
      <xdr:rowOff>47625</xdr:rowOff>
    </xdr:from>
    <xdr:to>
      <xdr:col>1</xdr:col>
      <xdr:colOff>485932</xdr:colOff>
      <xdr:row>5</xdr:row>
      <xdr:rowOff>104884</xdr:rowOff>
    </xdr:to>
    <xdr:pic>
      <xdr:nvPicPr>
        <xdr:cNvPr id="6" name="Imagen 5">
          <a:extLst>
            <a:ext uri="{FF2B5EF4-FFF2-40B4-BE49-F238E27FC236}">
              <a16:creationId xmlns:a16="http://schemas.microsoft.com/office/drawing/2014/main" id="{43674866-3DD6-6CC0-05F4-36C5ADCE7B61}"/>
            </a:ext>
          </a:extLst>
        </xdr:cNvPr>
        <xdr:cNvPicPr>
          <a:picLocks noChangeAspect="1"/>
        </xdr:cNvPicPr>
      </xdr:nvPicPr>
      <xdr:blipFill>
        <a:blip xmlns:r="http://schemas.openxmlformats.org/officeDocument/2006/relationships" r:embed="rId2"/>
        <a:stretch>
          <a:fillRect/>
        </a:stretch>
      </xdr:blipFill>
      <xdr:spPr>
        <a:xfrm>
          <a:off x="123825" y="228600"/>
          <a:ext cx="1124107" cy="781159"/>
        </a:xfrm>
        <a:prstGeom prst="rect">
          <a:avLst/>
        </a:prstGeom>
      </xdr:spPr>
    </xdr:pic>
    <xdr:clientData/>
  </xdr:twoCellAnchor>
  <xdr:twoCellAnchor editAs="oneCell">
    <xdr:from>
      <xdr:col>15</xdr:col>
      <xdr:colOff>209550</xdr:colOff>
      <xdr:row>2</xdr:row>
      <xdr:rowOff>38100</xdr:rowOff>
    </xdr:from>
    <xdr:to>
      <xdr:col>17</xdr:col>
      <xdr:colOff>124026</xdr:colOff>
      <xdr:row>5</xdr:row>
      <xdr:rowOff>76281</xdr:rowOff>
    </xdr:to>
    <xdr:pic>
      <xdr:nvPicPr>
        <xdr:cNvPr id="7" name="Imagen 6">
          <a:extLst>
            <a:ext uri="{FF2B5EF4-FFF2-40B4-BE49-F238E27FC236}">
              <a16:creationId xmlns:a16="http://schemas.microsoft.com/office/drawing/2014/main" id="{D3D48124-050C-8316-4B8A-E75CE2B8E0AE}"/>
            </a:ext>
          </a:extLst>
        </xdr:cNvPr>
        <xdr:cNvPicPr>
          <a:picLocks noChangeAspect="1"/>
        </xdr:cNvPicPr>
      </xdr:nvPicPr>
      <xdr:blipFill>
        <a:blip xmlns:r="http://schemas.openxmlformats.org/officeDocument/2006/relationships" r:embed="rId3"/>
        <a:stretch>
          <a:fillRect/>
        </a:stretch>
      </xdr:blipFill>
      <xdr:spPr>
        <a:xfrm>
          <a:off x="11639550" y="400050"/>
          <a:ext cx="1438476" cy="58110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6</xdr:col>
      <xdr:colOff>371475</xdr:colOff>
      <xdr:row>1</xdr:row>
      <xdr:rowOff>9525</xdr:rowOff>
    </xdr:from>
    <xdr:to>
      <xdr:col>7</xdr:col>
      <xdr:colOff>552450</xdr:colOff>
      <xdr:row>6</xdr:row>
      <xdr:rowOff>38100</xdr:rowOff>
    </xdr:to>
    <xdr:grpSp>
      <xdr:nvGrpSpPr>
        <xdr:cNvPr id="2" name="Grupo 1">
          <a:hlinkClick xmlns:r="http://schemas.openxmlformats.org/officeDocument/2006/relationships" r:id="rId1"/>
          <a:extLst>
            <a:ext uri="{FF2B5EF4-FFF2-40B4-BE49-F238E27FC236}">
              <a16:creationId xmlns:a16="http://schemas.microsoft.com/office/drawing/2014/main" id="{66BA33E5-965B-4B7D-A8F3-E771BD7F18E7}"/>
            </a:ext>
          </a:extLst>
        </xdr:cNvPr>
        <xdr:cNvGrpSpPr/>
      </xdr:nvGrpSpPr>
      <xdr:grpSpPr>
        <a:xfrm>
          <a:off x="7494270" y="278130"/>
          <a:ext cx="969645" cy="874395"/>
          <a:chOff x="6210300" y="1314450"/>
          <a:chExt cx="1076325" cy="1063408"/>
        </a:xfrm>
      </xdr:grpSpPr>
      <xdr:grpSp>
        <xdr:nvGrpSpPr>
          <xdr:cNvPr id="3" name="Google Shape;9554;p75">
            <a:extLst>
              <a:ext uri="{FF2B5EF4-FFF2-40B4-BE49-F238E27FC236}">
                <a16:creationId xmlns:a16="http://schemas.microsoft.com/office/drawing/2014/main" id="{5D79056D-63BE-9E7F-2AF9-04FCBE55760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C54B3A9-CAC6-BE8B-FFB8-0CE87002C21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A720712-773D-0FC6-990B-D1D282FBC1C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92599375-7E79-1673-562B-837BCC16C65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361951</xdr:colOff>
      <xdr:row>1</xdr:row>
      <xdr:rowOff>38100</xdr:rowOff>
    </xdr:from>
    <xdr:to>
      <xdr:col>9</xdr:col>
      <xdr:colOff>552451</xdr:colOff>
      <xdr:row>7</xdr:row>
      <xdr:rowOff>66675</xdr:rowOff>
    </xdr:to>
    <xdr:grpSp>
      <xdr:nvGrpSpPr>
        <xdr:cNvPr id="10" name="Grupo 9">
          <a:hlinkClick xmlns:r="http://schemas.openxmlformats.org/officeDocument/2006/relationships" r:id="rId1"/>
          <a:extLst>
            <a:ext uri="{FF2B5EF4-FFF2-40B4-BE49-F238E27FC236}">
              <a16:creationId xmlns:a16="http://schemas.microsoft.com/office/drawing/2014/main" id="{92B9A357-68F4-6E8F-F8F7-60887C39CB9E}"/>
            </a:ext>
          </a:extLst>
        </xdr:cNvPr>
        <xdr:cNvGrpSpPr/>
      </xdr:nvGrpSpPr>
      <xdr:grpSpPr>
        <a:xfrm>
          <a:off x="6482716" y="200025"/>
          <a:ext cx="971550" cy="855345"/>
          <a:chOff x="6210300" y="1314450"/>
          <a:chExt cx="1076325" cy="1063408"/>
        </a:xfrm>
      </xdr:grpSpPr>
      <xdr:grpSp>
        <xdr:nvGrpSpPr>
          <xdr:cNvPr id="6" name="Google Shape;9554;p75">
            <a:extLst>
              <a:ext uri="{FF2B5EF4-FFF2-40B4-BE49-F238E27FC236}">
                <a16:creationId xmlns:a16="http://schemas.microsoft.com/office/drawing/2014/main" id="{11FD1E08-45A1-8176-B01A-CDC0CEC050F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7" name="Google Shape;9555;p75">
              <a:extLst>
                <a:ext uri="{FF2B5EF4-FFF2-40B4-BE49-F238E27FC236}">
                  <a16:creationId xmlns:a16="http://schemas.microsoft.com/office/drawing/2014/main" id="{5CAD41EA-CF24-6572-759D-7F69314D5B3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8" name="Google Shape;9556;p75">
              <a:extLst>
                <a:ext uri="{FF2B5EF4-FFF2-40B4-BE49-F238E27FC236}">
                  <a16:creationId xmlns:a16="http://schemas.microsoft.com/office/drawing/2014/main" id="{54F8A00A-AC12-8E91-F5E3-B21FC9B86D6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9" name="Rectángulo 8">
            <a:extLst>
              <a:ext uri="{FF2B5EF4-FFF2-40B4-BE49-F238E27FC236}">
                <a16:creationId xmlns:a16="http://schemas.microsoft.com/office/drawing/2014/main" id="{8AA143E0-39BD-44C3-809F-9DBD266C151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8</xdr:col>
      <xdr:colOff>428624</xdr:colOff>
      <xdr:row>0</xdr:row>
      <xdr:rowOff>152400</xdr:rowOff>
    </xdr:from>
    <xdr:to>
      <xdr:col>9</xdr:col>
      <xdr:colOff>590549</xdr:colOff>
      <xdr:row>5</xdr:row>
      <xdr:rowOff>76200</xdr:rowOff>
    </xdr:to>
    <xdr:grpSp>
      <xdr:nvGrpSpPr>
        <xdr:cNvPr id="2" name="Grupo 1">
          <a:hlinkClick xmlns:r="http://schemas.openxmlformats.org/officeDocument/2006/relationships" r:id="rId1"/>
          <a:extLst>
            <a:ext uri="{FF2B5EF4-FFF2-40B4-BE49-F238E27FC236}">
              <a16:creationId xmlns:a16="http://schemas.microsoft.com/office/drawing/2014/main" id="{962ACB70-6245-485F-8137-C24F8AEF0873}"/>
            </a:ext>
          </a:extLst>
        </xdr:cNvPr>
        <xdr:cNvGrpSpPr/>
      </xdr:nvGrpSpPr>
      <xdr:grpSpPr>
        <a:xfrm>
          <a:off x="5840729" y="152400"/>
          <a:ext cx="906780" cy="828675"/>
          <a:chOff x="6210300" y="1314450"/>
          <a:chExt cx="1076325" cy="1063408"/>
        </a:xfrm>
      </xdr:grpSpPr>
      <xdr:grpSp>
        <xdr:nvGrpSpPr>
          <xdr:cNvPr id="7" name="Google Shape;9554;p75">
            <a:extLst>
              <a:ext uri="{FF2B5EF4-FFF2-40B4-BE49-F238E27FC236}">
                <a16:creationId xmlns:a16="http://schemas.microsoft.com/office/drawing/2014/main" id="{BBD4A3A8-AB06-17A6-8CBA-C46D1077933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57527A08-2FD6-10B6-D141-56E4F832F6D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3C02F0C8-79CB-9C0E-F6D1-9F99E92AB31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A3FD08B1-14B9-BB92-53E1-2AC89D63302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xdr:from>
      <xdr:col>1</xdr:col>
      <xdr:colOff>47625</xdr:colOff>
      <xdr:row>2</xdr:row>
      <xdr:rowOff>12699</xdr:rowOff>
    </xdr:from>
    <xdr:to>
      <xdr:col>8</xdr:col>
      <xdr:colOff>285750</xdr:colOff>
      <xdr:row>19</xdr:row>
      <xdr:rowOff>28574</xdr:rowOff>
    </xdr:to>
    <xdr:graphicFrame macro="">
      <xdr:nvGraphicFramePr>
        <xdr:cNvPr id="6" name="Gráfico 5">
          <a:extLst>
            <a:ext uri="{FF2B5EF4-FFF2-40B4-BE49-F238E27FC236}">
              <a16:creationId xmlns:a16="http://schemas.microsoft.com/office/drawing/2014/main" id="{75C306EF-02A1-4C6C-B669-11406AD413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771525</xdr:colOff>
      <xdr:row>0</xdr:row>
      <xdr:rowOff>161925</xdr:rowOff>
    </xdr:from>
    <xdr:to>
      <xdr:col>10</xdr:col>
      <xdr:colOff>19050</xdr:colOff>
      <xdr:row>5</xdr:row>
      <xdr:rowOff>114300</xdr:rowOff>
    </xdr:to>
    <xdr:grpSp>
      <xdr:nvGrpSpPr>
        <xdr:cNvPr id="3" name="Grupo 2">
          <a:hlinkClick xmlns:r="http://schemas.openxmlformats.org/officeDocument/2006/relationships" r:id="rId1"/>
          <a:extLst>
            <a:ext uri="{FF2B5EF4-FFF2-40B4-BE49-F238E27FC236}">
              <a16:creationId xmlns:a16="http://schemas.microsoft.com/office/drawing/2014/main" id="{50683875-3653-4804-842A-E68AF10F4CB3}"/>
            </a:ext>
          </a:extLst>
        </xdr:cNvPr>
        <xdr:cNvGrpSpPr/>
      </xdr:nvGrpSpPr>
      <xdr:grpSpPr>
        <a:xfrm>
          <a:off x="6821805" y="163830"/>
          <a:ext cx="937260" cy="864870"/>
          <a:chOff x="6210300" y="1314450"/>
          <a:chExt cx="1076325" cy="1063408"/>
        </a:xfrm>
      </xdr:grpSpPr>
      <xdr:grpSp>
        <xdr:nvGrpSpPr>
          <xdr:cNvPr id="4" name="Google Shape;9554;p75">
            <a:extLst>
              <a:ext uri="{FF2B5EF4-FFF2-40B4-BE49-F238E27FC236}">
                <a16:creationId xmlns:a16="http://schemas.microsoft.com/office/drawing/2014/main" id="{BF3920B6-1A47-FD09-CA32-C9422167074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7" name="Google Shape;9555;p75">
              <a:extLst>
                <a:ext uri="{FF2B5EF4-FFF2-40B4-BE49-F238E27FC236}">
                  <a16:creationId xmlns:a16="http://schemas.microsoft.com/office/drawing/2014/main" id="{3FFAB513-D08E-00D1-D3EC-1BA7CD29B6A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9938C253-953D-7171-05F3-4653AFA3651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6" name="Rectángulo 5">
            <a:extLst>
              <a:ext uri="{FF2B5EF4-FFF2-40B4-BE49-F238E27FC236}">
                <a16:creationId xmlns:a16="http://schemas.microsoft.com/office/drawing/2014/main" id="{1F1F638A-E142-E14C-B25F-212361C1F7F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180975</xdr:colOff>
      <xdr:row>0</xdr:row>
      <xdr:rowOff>142875</xdr:rowOff>
    </xdr:from>
    <xdr:to>
      <xdr:col>8</xdr:col>
      <xdr:colOff>276225</xdr:colOff>
      <xdr:row>7</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557CC463-9E1A-481C-B17D-CEBF21CF5D04}"/>
            </a:ext>
          </a:extLst>
        </xdr:cNvPr>
        <xdr:cNvGrpSpPr/>
      </xdr:nvGrpSpPr>
      <xdr:grpSpPr>
        <a:xfrm>
          <a:off x="5065395" y="140970"/>
          <a:ext cx="918210" cy="876300"/>
          <a:chOff x="6210300" y="1314450"/>
          <a:chExt cx="1076325" cy="1063408"/>
        </a:xfrm>
      </xdr:grpSpPr>
      <xdr:grpSp>
        <xdr:nvGrpSpPr>
          <xdr:cNvPr id="6" name="Google Shape;9554;p75">
            <a:extLst>
              <a:ext uri="{FF2B5EF4-FFF2-40B4-BE49-F238E27FC236}">
                <a16:creationId xmlns:a16="http://schemas.microsoft.com/office/drawing/2014/main" id="{785F3011-49F1-8A80-DDAB-1BF0FC93E99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4E608F0A-8769-E859-EF84-1FAD321A311B}"/>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DC652312-C579-90C2-5749-91096EEE2D9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D1FFDBBA-C32C-5D65-4C7F-14231AA9AB5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xdr:from>
      <xdr:col>1</xdr:col>
      <xdr:colOff>352425</xdr:colOff>
      <xdr:row>3</xdr:row>
      <xdr:rowOff>28575</xdr:rowOff>
    </xdr:from>
    <xdr:to>
      <xdr:col>6</xdr:col>
      <xdr:colOff>739140</xdr:colOff>
      <xdr:row>20</xdr:row>
      <xdr:rowOff>0</xdr:rowOff>
    </xdr:to>
    <xdr:graphicFrame macro="">
      <xdr:nvGraphicFramePr>
        <xdr:cNvPr id="7" name="Gráfico 6">
          <a:extLst>
            <a:ext uri="{FF2B5EF4-FFF2-40B4-BE49-F238E27FC236}">
              <a16:creationId xmlns:a16="http://schemas.microsoft.com/office/drawing/2014/main" id="{921828C3-119E-4EB4-92BF-574A60855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495300</xdr:colOff>
      <xdr:row>0</xdr:row>
      <xdr:rowOff>180975</xdr:rowOff>
    </xdr:from>
    <xdr:to>
      <xdr:col>9</xdr:col>
      <xdr:colOff>238125</xdr:colOff>
      <xdr:row>6</xdr:row>
      <xdr:rowOff>104775</xdr:rowOff>
    </xdr:to>
    <xdr:grpSp>
      <xdr:nvGrpSpPr>
        <xdr:cNvPr id="5" name="Grupo 4">
          <a:hlinkClick xmlns:r="http://schemas.openxmlformats.org/officeDocument/2006/relationships" r:id="rId1"/>
          <a:extLst>
            <a:ext uri="{FF2B5EF4-FFF2-40B4-BE49-F238E27FC236}">
              <a16:creationId xmlns:a16="http://schemas.microsoft.com/office/drawing/2014/main" id="{222D7B9A-F7D6-4CB0-9A0A-D24833A52D45}"/>
            </a:ext>
          </a:extLst>
        </xdr:cNvPr>
        <xdr:cNvGrpSpPr/>
      </xdr:nvGrpSpPr>
      <xdr:grpSpPr>
        <a:xfrm>
          <a:off x="6572250" y="179070"/>
          <a:ext cx="916305" cy="838200"/>
          <a:chOff x="6210300" y="1314450"/>
          <a:chExt cx="1076325" cy="1063408"/>
        </a:xfrm>
      </xdr:grpSpPr>
      <xdr:grpSp>
        <xdr:nvGrpSpPr>
          <xdr:cNvPr id="6" name="Google Shape;9554;p75">
            <a:extLst>
              <a:ext uri="{FF2B5EF4-FFF2-40B4-BE49-F238E27FC236}">
                <a16:creationId xmlns:a16="http://schemas.microsoft.com/office/drawing/2014/main" id="{B89F123E-D402-0365-5D44-B7685999F14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0FB04773-B36F-E989-38E6-712C58996754}"/>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E3845DC7-BA45-AA53-3092-7964C24FE0B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46F2CB7C-D7AD-6760-CD13-F2BC5DB78F9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8</xdr:col>
      <xdr:colOff>47625</xdr:colOff>
      <xdr:row>1</xdr:row>
      <xdr:rowOff>19050</xdr:rowOff>
    </xdr:from>
    <xdr:to>
      <xdr:col>9</xdr:col>
      <xdr:colOff>161925</xdr:colOff>
      <xdr:row>7</xdr:row>
      <xdr:rowOff>95250</xdr:rowOff>
    </xdr:to>
    <xdr:grpSp>
      <xdr:nvGrpSpPr>
        <xdr:cNvPr id="11" name="Grupo 10">
          <a:hlinkClick xmlns:r="http://schemas.openxmlformats.org/officeDocument/2006/relationships" r:id="rId1"/>
          <a:extLst>
            <a:ext uri="{FF2B5EF4-FFF2-40B4-BE49-F238E27FC236}">
              <a16:creationId xmlns:a16="http://schemas.microsoft.com/office/drawing/2014/main" id="{B5E0E0C7-C921-46A6-822A-9D474B95CFB1}"/>
            </a:ext>
          </a:extLst>
        </xdr:cNvPr>
        <xdr:cNvGrpSpPr/>
      </xdr:nvGrpSpPr>
      <xdr:grpSpPr>
        <a:xfrm>
          <a:off x="6488430" y="177165"/>
          <a:ext cx="904875" cy="876300"/>
          <a:chOff x="6210300" y="1314450"/>
          <a:chExt cx="1076325" cy="1063408"/>
        </a:xfrm>
      </xdr:grpSpPr>
      <xdr:grpSp>
        <xdr:nvGrpSpPr>
          <xdr:cNvPr id="12" name="Google Shape;9554;p75">
            <a:extLst>
              <a:ext uri="{FF2B5EF4-FFF2-40B4-BE49-F238E27FC236}">
                <a16:creationId xmlns:a16="http://schemas.microsoft.com/office/drawing/2014/main" id="{458AAE81-C6C7-B7E9-E595-FECD877D432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4" name="Google Shape;9555;p75">
              <a:extLst>
                <a:ext uri="{FF2B5EF4-FFF2-40B4-BE49-F238E27FC236}">
                  <a16:creationId xmlns:a16="http://schemas.microsoft.com/office/drawing/2014/main" id="{BB35C8E3-F0DC-65FB-AC53-3BF91E32C77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5" name="Google Shape;9556;p75">
              <a:extLst>
                <a:ext uri="{FF2B5EF4-FFF2-40B4-BE49-F238E27FC236}">
                  <a16:creationId xmlns:a16="http://schemas.microsoft.com/office/drawing/2014/main" id="{5AEE794D-8A02-75D4-8D96-D2DB2A39879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3" name="Rectángulo 12">
            <a:extLst>
              <a:ext uri="{FF2B5EF4-FFF2-40B4-BE49-F238E27FC236}">
                <a16:creationId xmlns:a16="http://schemas.microsoft.com/office/drawing/2014/main" id="{7D1FD2C6-5D8E-7977-C76F-10666758E3F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xdr:from>
      <xdr:col>1</xdr:col>
      <xdr:colOff>66674</xdr:colOff>
      <xdr:row>2</xdr:row>
      <xdr:rowOff>38099</xdr:rowOff>
    </xdr:from>
    <xdr:to>
      <xdr:col>7</xdr:col>
      <xdr:colOff>180974</xdr:colOff>
      <xdr:row>19</xdr:row>
      <xdr:rowOff>76200</xdr:rowOff>
    </xdr:to>
    <xdr:graphicFrame macro="">
      <xdr:nvGraphicFramePr>
        <xdr:cNvPr id="5" name="Gráfico 4">
          <a:extLst>
            <a:ext uri="{FF2B5EF4-FFF2-40B4-BE49-F238E27FC236}">
              <a16:creationId xmlns:a16="http://schemas.microsoft.com/office/drawing/2014/main" id="{908A2A84-DCF5-4E53-8CE5-D81B5E506B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8</xdr:col>
      <xdr:colOff>180975</xdr:colOff>
      <xdr:row>0</xdr:row>
      <xdr:rowOff>104775</xdr:rowOff>
    </xdr:from>
    <xdr:to>
      <xdr:col>10</xdr:col>
      <xdr:colOff>0</xdr:colOff>
      <xdr:row>5</xdr:row>
      <xdr:rowOff>104775</xdr:rowOff>
    </xdr:to>
    <xdr:grpSp>
      <xdr:nvGrpSpPr>
        <xdr:cNvPr id="5" name="Grupo 4">
          <a:hlinkClick xmlns:r="http://schemas.openxmlformats.org/officeDocument/2006/relationships" r:id="rId1"/>
          <a:extLst>
            <a:ext uri="{FF2B5EF4-FFF2-40B4-BE49-F238E27FC236}">
              <a16:creationId xmlns:a16="http://schemas.microsoft.com/office/drawing/2014/main" id="{7C5E1396-B876-480B-B11D-8239036671D3}"/>
            </a:ext>
          </a:extLst>
        </xdr:cNvPr>
        <xdr:cNvGrpSpPr/>
      </xdr:nvGrpSpPr>
      <xdr:grpSpPr>
        <a:xfrm>
          <a:off x="6017895" y="102870"/>
          <a:ext cx="916305" cy="876300"/>
          <a:chOff x="6210300" y="1314450"/>
          <a:chExt cx="1076325" cy="1063408"/>
        </a:xfrm>
      </xdr:grpSpPr>
      <xdr:grpSp>
        <xdr:nvGrpSpPr>
          <xdr:cNvPr id="6" name="Google Shape;9554;p75">
            <a:extLst>
              <a:ext uri="{FF2B5EF4-FFF2-40B4-BE49-F238E27FC236}">
                <a16:creationId xmlns:a16="http://schemas.microsoft.com/office/drawing/2014/main" id="{0827B9D3-7541-111B-2676-7D6002A8306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7DAC51DB-B0C3-5617-3C29-9AF77346705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B57665DE-9AEB-FC3F-2551-F65F0918E33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8777D94F-C5F5-81C2-AA36-F82AB8F1708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190500</xdr:colOff>
      <xdr:row>17</xdr:row>
      <xdr:rowOff>0</xdr:rowOff>
    </xdr:to>
    <xdr:graphicFrame macro="">
      <xdr:nvGraphicFramePr>
        <xdr:cNvPr id="7" name="Gráfico 6">
          <a:extLst>
            <a:ext uri="{FF2B5EF4-FFF2-40B4-BE49-F238E27FC236}">
              <a16:creationId xmlns:a16="http://schemas.microsoft.com/office/drawing/2014/main" id="{6EA64D9F-0A06-4B03-A373-FB9224F7A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352425</xdr:colOff>
      <xdr:row>0</xdr:row>
      <xdr:rowOff>152400</xdr:rowOff>
    </xdr:from>
    <xdr:to>
      <xdr:col>7</xdr:col>
      <xdr:colOff>600075</xdr:colOff>
      <xdr:row>6</xdr:row>
      <xdr:rowOff>114300</xdr:rowOff>
    </xdr:to>
    <xdr:grpSp>
      <xdr:nvGrpSpPr>
        <xdr:cNvPr id="11" name="Grupo 10">
          <a:hlinkClick xmlns:r="http://schemas.openxmlformats.org/officeDocument/2006/relationships" r:id="rId2"/>
          <a:extLst>
            <a:ext uri="{FF2B5EF4-FFF2-40B4-BE49-F238E27FC236}">
              <a16:creationId xmlns:a16="http://schemas.microsoft.com/office/drawing/2014/main" id="{FC3DFE3E-3470-4DE7-BC54-67080FCA2762}"/>
            </a:ext>
          </a:extLst>
        </xdr:cNvPr>
        <xdr:cNvGrpSpPr/>
      </xdr:nvGrpSpPr>
      <xdr:grpSpPr>
        <a:xfrm>
          <a:off x="4983480" y="152400"/>
          <a:ext cx="901065" cy="876300"/>
          <a:chOff x="6210300" y="1314450"/>
          <a:chExt cx="1076325" cy="1063408"/>
        </a:xfrm>
      </xdr:grpSpPr>
      <xdr:grpSp>
        <xdr:nvGrpSpPr>
          <xdr:cNvPr id="12" name="Google Shape;9554;p75">
            <a:extLst>
              <a:ext uri="{FF2B5EF4-FFF2-40B4-BE49-F238E27FC236}">
                <a16:creationId xmlns:a16="http://schemas.microsoft.com/office/drawing/2014/main" id="{AE956388-8C18-B48C-2E4A-E6A2315387A5}"/>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4" name="Google Shape;9555;p75">
              <a:extLst>
                <a:ext uri="{FF2B5EF4-FFF2-40B4-BE49-F238E27FC236}">
                  <a16:creationId xmlns:a16="http://schemas.microsoft.com/office/drawing/2014/main" id="{796C93D2-1A66-3347-D1BC-71C580A7B16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5" name="Google Shape;9556;p75">
              <a:extLst>
                <a:ext uri="{FF2B5EF4-FFF2-40B4-BE49-F238E27FC236}">
                  <a16:creationId xmlns:a16="http://schemas.microsoft.com/office/drawing/2014/main" id="{D24EF4F5-E91E-6BBB-60D2-278C0AF3610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3" name="Rectángulo 12">
            <a:extLst>
              <a:ext uri="{FF2B5EF4-FFF2-40B4-BE49-F238E27FC236}">
                <a16:creationId xmlns:a16="http://schemas.microsoft.com/office/drawing/2014/main" id="{6278B1DE-1C1D-7251-FB68-AD2797FDED8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542925</xdr:colOff>
      <xdr:row>2</xdr:row>
      <xdr:rowOff>57150</xdr:rowOff>
    </xdr:from>
    <xdr:to>
      <xdr:col>6</xdr:col>
      <xdr:colOff>250190</xdr:colOff>
      <xdr:row>26</xdr:row>
      <xdr:rowOff>3810</xdr:rowOff>
    </xdr:to>
    <xdr:graphicFrame macro="">
      <xdr:nvGraphicFramePr>
        <xdr:cNvPr id="5" name="Gráfico 4">
          <a:extLst>
            <a:ext uri="{FF2B5EF4-FFF2-40B4-BE49-F238E27FC236}">
              <a16:creationId xmlns:a16="http://schemas.microsoft.com/office/drawing/2014/main" id="{C3BAD6C4-55C1-453F-A97E-034E7C423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495300</xdr:colOff>
      <xdr:row>0</xdr:row>
      <xdr:rowOff>133350</xdr:rowOff>
    </xdr:from>
    <xdr:to>
      <xdr:col>8</xdr:col>
      <xdr:colOff>28575</xdr:colOff>
      <xdr:row>7</xdr:row>
      <xdr:rowOff>19050</xdr:rowOff>
    </xdr:to>
    <xdr:grpSp>
      <xdr:nvGrpSpPr>
        <xdr:cNvPr id="6" name="Grupo 5">
          <a:hlinkClick xmlns:r="http://schemas.openxmlformats.org/officeDocument/2006/relationships" r:id="rId2"/>
          <a:extLst>
            <a:ext uri="{FF2B5EF4-FFF2-40B4-BE49-F238E27FC236}">
              <a16:creationId xmlns:a16="http://schemas.microsoft.com/office/drawing/2014/main" id="{ACFA313C-AE0F-4EDB-94CF-B9296ACD531A}"/>
            </a:ext>
          </a:extLst>
        </xdr:cNvPr>
        <xdr:cNvGrpSpPr/>
      </xdr:nvGrpSpPr>
      <xdr:grpSpPr>
        <a:xfrm>
          <a:off x="5629275" y="129540"/>
          <a:ext cx="922020" cy="876300"/>
          <a:chOff x="6210300" y="1314450"/>
          <a:chExt cx="1076325" cy="1063408"/>
        </a:xfrm>
      </xdr:grpSpPr>
      <xdr:grpSp>
        <xdr:nvGrpSpPr>
          <xdr:cNvPr id="7" name="Google Shape;9554;p75">
            <a:extLst>
              <a:ext uri="{FF2B5EF4-FFF2-40B4-BE49-F238E27FC236}">
                <a16:creationId xmlns:a16="http://schemas.microsoft.com/office/drawing/2014/main" id="{A5A0D74A-D065-C2F9-2A09-BBF32878576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982F6BE1-CF03-722E-6367-AB8CEFB2254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CC8D451F-D431-E90E-4824-21858E51B33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8BC4F908-45CE-CA05-B931-22D27768DA6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57150</xdr:colOff>
      <xdr:row>6</xdr:row>
      <xdr:rowOff>85725</xdr:rowOff>
    </xdr:from>
    <xdr:to>
      <xdr:col>16</xdr:col>
      <xdr:colOff>721678</xdr:colOff>
      <xdr:row>9</xdr:row>
      <xdr:rowOff>171450</xdr:rowOff>
    </xdr:to>
    <xdr:grpSp>
      <xdr:nvGrpSpPr>
        <xdr:cNvPr id="2" name="Google Shape;9269;p74">
          <a:hlinkClick xmlns:r="http://schemas.openxmlformats.org/officeDocument/2006/relationships" r:id="rId1"/>
          <a:extLst>
            <a:ext uri="{FF2B5EF4-FFF2-40B4-BE49-F238E27FC236}">
              <a16:creationId xmlns:a16="http://schemas.microsoft.com/office/drawing/2014/main" id="{BDFC8D0E-3CA9-49BB-BA6A-2884FA5A6CC4}"/>
            </a:ext>
          </a:extLst>
        </xdr:cNvPr>
        <xdr:cNvGrpSpPr/>
      </xdr:nvGrpSpPr>
      <xdr:grpSpPr>
        <a:xfrm>
          <a:off x="12550140" y="1344930"/>
          <a:ext cx="668338" cy="708660"/>
          <a:chOff x="6238300" y="1426975"/>
          <a:chExt cx="489450" cy="483175"/>
        </a:xfrm>
        <a:solidFill>
          <a:schemeClr val="accent1">
            <a:lumMod val="75000"/>
          </a:schemeClr>
        </a:solidFill>
      </xdr:grpSpPr>
      <xdr:sp macro="" textlink="">
        <xdr:nvSpPr>
          <xdr:cNvPr id="3" name="Google Shape;9270;p74">
            <a:extLst>
              <a:ext uri="{FF2B5EF4-FFF2-40B4-BE49-F238E27FC236}">
                <a16:creationId xmlns:a16="http://schemas.microsoft.com/office/drawing/2014/main" id="{210217A0-9215-6BB1-579D-F41148867AB1}"/>
              </a:ext>
            </a:extLst>
          </xdr:cNvPr>
          <xdr:cNvSpPr/>
        </xdr:nvSpPr>
        <xdr:spPr>
          <a:xfrm>
            <a:off x="6238300" y="1426975"/>
            <a:ext cx="489450" cy="483175"/>
          </a:xfrm>
          <a:custGeom>
            <a:avLst/>
            <a:gdLst/>
            <a:ahLst/>
            <a:cxnLst/>
            <a:rect l="l" t="t" r="r" b="b"/>
            <a:pathLst>
              <a:path w="19578" h="19327" extrusionOk="0">
                <a:moveTo>
                  <a:pt x="16109" y="2267"/>
                </a:moveTo>
                <a:lnTo>
                  <a:pt x="16109" y="4803"/>
                </a:lnTo>
                <a:lnTo>
                  <a:pt x="14977" y="3831"/>
                </a:lnTo>
                <a:lnTo>
                  <a:pt x="14977" y="2267"/>
                </a:lnTo>
                <a:close/>
                <a:moveTo>
                  <a:pt x="9880" y="1135"/>
                </a:moveTo>
                <a:cubicBezTo>
                  <a:pt x="10011" y="1135"/>
                  <a:pt x="10142" y="1181"/>
                  <a:pt x="10248" y="1274"/>
                </a:cubicBezTo>
                <a:lnTo>
                  <a:pt x="18174" y="8067"/>
                </a:lnTo>
                <a:cubicBezTo>
                  <a:pt x="18413" y="8270"/>
                  <a:pt x="18440" y="8626"/>
                  <a:pt x="18238" y="8864"/>
                </a:cubicBezTo>
                <a:lnTo>
                  <a:pt x="18238" y="8861"/>
                </a:lnTo>
                <a:cubicBezTo>
                  <a:pt x="18129" y="8988"/>
                  <a:pt x="17972" y="9061"/>
                  <a:pt x="17809" y="9061"/>
                </a:cubicBezTo>
                <a:cubicBezTo>
                  <a:pt x="17673" y="9061"/>
                  <a:pt x="17540" y="9012"/>
                  <a:pt x="17440" y="8925"/>
                </a:cubicBezTo>
                <a:lnTo>
                  <a:pt x="10251" y="2762"/>
                </a:lnTo>
                <a:cubicBezTo>
                  <a:pt x="10145" y="2672"/>
                  <a:pt x="10014" y="2626"/>
                  <a:pt x="9883" y="2626"/>
                </a:cubicBezTo>
                <a:cubicBezTo>
                  <a:pt x="9751" y="2626"/>
                  <a:pt x="9620" y="2672"/>
                  <a:pt x="9514" y="2762"/>
                </a:cubicBezTo>
                <a:lnTo>
                  <a:pt x="2687" y="8553"/>
                </a:lnTo>
                <a:cubicBezTo>
                  <a:pt x="2657" y="8575"/>
                  <a:pt x="2633" y="8596"/>
                  <a:pt x="2609" y="8623"/>
                </a:cubicBezTo>
                <a:lnTo>
                  <a:pt x="2250" y="8925"/>
                </a:lnTo>
                <a:cubicBezTo>
                  <a:pt x="2142" y="9016"/>
                  <a:pt x="2012" y="9060"/>
                  <a:pt x="1882" y="9060"/>
                </a:cubicBezTo>
                <a:cubicBezTo>
                  <a:pt x="1723" y="9060"/>
                  <a:pt x="1565" y="8994"/>
                  <a:pt x="1452" y="8864"/>
                </a:cubicBezTo>
                <a:cubicBezTo>
                  <a:pt x="1250" y="8629"/>
                  <a:pt x="1274" y="8273"/>
                  <a:pt x="1510" y="8067"/>
                </a:cubicBezTo>
                <a:lnTo>
                  <a:pt x="9511" y="1274"/>
                </a:lnTo>
                <a:cubicBezTo>
                  <a:pt x="9617" y="1181"/>
                  <a:pt x="9748" y="1135"/>
                  <a:pt x="9880" y="1135"/>
                </a:cubicBezTo>
                <a:close/>
                <a:moveTo>
                  <a:pt x="12147" y="13665"/>
                </a:moveTo>
                <a:lnTo>
                  <a:pt x="12147" y="18195"/>
                </a:lnTo>
                <a:lnTo>
                  <a:pt x="7543" y="18195"/>
                </a:lnTo>
                <a:lnTo>
                  <a:pt x="7543" y="13665"/>
                </a:lnTo>
                <a:close/>
                <a:moveTo>
                  <a:pt x="9883" y="3937"/>
                </a:moveTo>
                <a:lnTo>
                  <a:pt x="16109" y="9275"/>
                </a:lnTo>
                <a:lnTo>
                  <a:pt x="16109" y="18195"/>
                </a:lnTo>
                <a:lnTo>
                  <a:pt x="13280" y="18195"/>
                </a:lnTo>
                <a:lnTo>
                  <a:pt x="13280" y="13101"/>
                </a:lnTo>
                <a:cubicBezTo>
                  <a:pt x="13280" y="12787"/>
                  <a:pt x="13026" y="12533"/>
                  <a:pt x="12712" y="12533"/>
                </a:cubicBezTo>
                <a:lnTo>
                  <a:pt x="6975" y="12533"/>
                </a:lnTo>
                <a:cubicBezTo>
                  <a:pt x="6661" y="12533"/>
                  <a:pt x="6410" y="12787"/>
                  <a:pt x="6410" y="13101"/>
                </a:cubicBezTo>
                <a:lnTo>
                  <a:pt x="6410" y="18195"/>
                </a:lnTo>
                <a:lnTo>
                  <a:pt x="3578" y="18195"/>
                </a:lnTo>
                <a:lnTo>
                  <a:pt x="3578" y="9281"/>
                </a:lnTo>
                <a:lnTo>
                  <a:pt x="9883" y="3937"/>
                </a:lnTo>
                <a:close/>
                <a:moveTo>
                  <a:pt x="9883" y="0"/>
                </a:moveTo>
                <a:cubicBezTo>
                  <a:pt x="9489" y="0"/>
                  <a:pt x="9095" y="137"/>
                  <a:pt x="8778" y="410"/>
                </a:cubicBezTo>
                <a:lnTo>
                  <a:pt x="773" y="7204"/>
                </a:lnTo>
                <a:cubicBezTo>
                  <a:pt x="154" y="7738"/>
                  <a:pt x="0" y="8635"/>
                  <a:pt x="411" y="9345"/>
                </a:cubicBezTo>
                <a:cubicBezTo>
                  <a:pt x="720" y="9881"/>
                  <a:pt x="1289" y="10193"/>
                  <a:pt x="1882" y="10193"/>
                </a:cubicBezTo>
                <a:cubicBezTo>
                  <a:pt x="2070" y="10193"/>
                  <a:pt x="2261" y="10162"/>
                  <a:pt x="2446" y="10096"/>
                </a:cubicBezTo>
                <a:lnTo>
                  <a:pt x="2446" y="18762"/>
                </a:lnTo>
                <a:cubicBezTo>
                  <a:pt x="2446" y="19073"/>
                  <a:pt x="2699" y="19327"/>
                  <a:pt x="3010" y="19327"/>
                </a:cubicBezTo>
                <a:lnTo>
                  <a:pt x="16673" y="19327"/>
                </a:lnTo>
                <a:cubicBezTo>
                  <a:pt x="16987" y="19327"/>
                  <a:pt x="17241" y="19073"/>
                  <a:pt x="17241" y="18762"/>
                </a:cubicBezTo>
                <a:lnTo>
                  <a:pt x="17241" y="10096"/>
                </a:lnTo>
                <a:cubicBezTo>
                  <a:pt x="17431" y="10163"/>
                  <a:pt x="17623" y="10195"/>
                  <a:pt x="17809" y="10195"/>
                </a:cubicBezTo>
                <a:cubicBezTo>
                  <a:pt x="18756" y="10195"/>
                  <a:pt x="19578" y="9388"/>
                  <a:pt x="19500" y="8363"/>
                </a:cubicBezTo>
                <a:cubicBezTo>
                  <a:pt x="19466" y="7913"/>
                  <a:pt x="19255" y="7497"/>
                  <a:pt x="18914" y="7204"/>
                </a:cubicBezTo>
                <a:lnTo>
                  <a:pt x="17241" y="5770"/>
                </a:lnTo>
                <a:lnTo>
                  <a:pt x="17241" y="1702"/>
                </a:lnTo>
                <a:cubicBezTo>
                  <a:pt x="17241" y="1388"/>
                  <a:pt x="16987" y="1135"/>
                  <a:pt x="16676" y="1135"/>
                </a:cubicBezTo>
                <a:lnTo>
                  <a:pt x="14412" y="1135"/>
                </a:lnTo>
                <a:cubicBezTo>
                  <a:pt x="14098" y="1135"/>
                  <a:pt x="13844" y="1388"/>
                  <a:pt x="13844" y="1702"/>
                </a:cubicBezTo>
                <a:lnTo>
                  <a:pt x="13844" y="2862"/>
                </a:lnTo>
                <a:lnTo>
                  <a:pt x="10988" y="410"/>
                </a:lnTo>
                <a:cubicBezTo>
                  <a:pt x="10671" y="137"/>
                  <a:pt x="10277" y="0"/>
                  <a:pt x="9883"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4" name="Google Shape;9271;p74">
            <a:extLst>
              <a:ext uri="{FF2B5EF4-FFF2-40B4-BE49-F238E27FC236}">
                <a16:creationId xmlns:a16="http://schemas.microsoft.com/office/drawing/2014/main" id="{3037E014-52BC-D5DB-FC0F-F43E6DE63A49}"/>
              </a:ext>
            </a:extLst>
          </xdr:cNvPr>
          <xdr:cNvSpPr/>
        </xdr:nvSpPr>
        <xdr:spPr>
          <a:xfrm>
            <a:off x="6426850" y="1596875"/>
            <a:ext cx="115150" cy="113250"/>
          </a:xfrm>
          <a:custGeom>
            <a:avLst/>
            <a:gdLst/>
            <a:ahLst/>
            <a:cxnLst/>
            <a:rect l="l" t="t" r="r" b="b"/>
            <a:pathLst>
              <a:path w="4606" h="4530" extrusionOk="0">
                <a:moveTo>
                  <a:pt x="3473" y="1132"/>
                </a:moveTo>
                <a:lnTo>
                  <a:pt x="3473" y="3397"/>
                </a:lnTo>
                <a:lnTo>
                  <a:pt x="1133" y="3397"/>
                </a:lnTo>
                <a:lnTo>
                  <a:pt x="1133" y="1132"/>
                </a:lnTo>
                <a:close/>
                <a:moveTo>
                  <a:pt x="565" y="0"/>
                </a:moveTo>
                <a:cubicBezTo>
                  <a:pt x="251" y="0"/>
                  <a:pt x="1" y="254"/>
                  <a:pt x="1" y="568"/>
                </a:cubicBezTo>
                <a:lnTo>
                  <a:pt x="1" y="3965"/>
                </a:lnTo>
                <a:cubicBezTo>
                  <a:pt x="1" y="4276"/>
                  <a:pt x="251" y="4529"/>
                  <a:pt x="565" y="4529"/>
                </a:cubicBezTo>
                <a:lnTo>
                  <a:pt x="4038" y="4529"/>
                </a:lnTo>
                <a:cubicBezTo>
                  <a:pt x="4352" y="4529"/>
                  <a:pt x="4605" y="4276"/>
                  <a:pt x="4605" y="3965"/>
                </a:cubicBezTo>
                <a:lnTo>
                  <a:pt x="4605" y="568"/>
                </a:lnTo>
                <a:cubicBezTo>
                  <a:pt x="4605" y="254"/>
                  <a:pt x="4352" y="0"/>
                  <a:pt x="4038"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5" name="Google Shape;9272;p74">
            <a:extLst>
              <a:ext uri="{FF2B5EF4-FFF2-40B4-BE49-F238E27FC236}">
                <a16:creationId xmlns:a16="http://schemas.microsoft.com/office/drawing/2014/main" id="{AC38E0DF-8D53-4B83-2079-FBA0F0C0D00B}"/>
              </a:ext>
            </a:extLst>
          </xdr:cNvPr>
          <xdr:cNvSpPr/>
        </xdr:nvSpPr>
        <xdr:spPr>
          <a:xfrm>
            <a:off x="6485350" y="1796900"/>
            <a:ext cx="28325" cy="28325"/>
          </a:xfrm>
          <a:custGeom>
            <a:avLst/>
            <a:gdLst/>
            <a:ahLst/>
            <a:cxnLst/>
            <a:rect l="l" t="t" r="r" b="b"/>
            <a:pathLst>
              <a:path w="1133" h="1133" extrusionOk="0">
                <a:moveTo>
                  <a:pt x="565" y="1"/>
                </a:moveTo>
                <a:cubicBezTo>
                  <a:pt x="251" y="1"/>
                  <a:pt x="1" y="254"/>
                  <a:pt x="1" y="568"/>
                </a:cubicBezTo>
                <a:cubicBezTo>
                  <a:pt x="1" y="879"/>
                  <a:pt x="251" y="1133"/>
                  <a:pt x="565" y="1133"/>
                </a:cubicBezTo>
                <a:cubicBezTo>
                  <a:pt x="879" y="1133"/>
                  <a:pt x="1133" y="879"/>
                  <a:pt x="1133" y="568"/>
                </a:cubicBezTo>
                <a:cubicBezTo>
                  <a:pt x="1133" y="254"/>
                  <a:pt x="879" y="1"/>
                  <a:pt x="565"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grpSp>
    <xdr:clientData/>
  </xdr:twoCellAnchor>
  <xdr:twoCellAnchor editAs="oneCell">
    <xdr:from>
      <xdr:col>0</xdr:col>
      <xdr:colOff>95250</xdr:colOff>
      <xdr:row>2</xdr:row>
      <xdr:rowOff>38100</xdr:rowOff>
    </xdr:from>
    <xdr:to>
      <xdr:col>1</xdr:col>
      <xdr:colOff>457357</xdr:colOff>
      <xdr:row>6</xdr:row>
      <xdr:rowOff>57259</xdr:rowOff>
    </xdr:to>
    <xdr:pic>
      <xdr:nvPicPr>
        <xdr:cNvPr id="6" name="Imagen 5">
          <a:extLst>
            <a:ext uri="{FF2B5EF4-FFF2-40B4-BE49-F238E27FC236}">
              <a16:creationId xmlns:a16="http://schemas.microsoft.com/office/drawing/2014/main" id="{E62ED511-AD20-413C-90D1-52890BC10BCF}"/>
            </a:ext>
          </a:extLst>
        </xdr:cNvPr>
        <xdr:cNvPicPr>
          <a:picLocks noChangeAspect="1"/>
        </xdr:cNvPicPr>
      </xdr:nvPicPr>
      <xdr:blipFill>
        <a:blip xmlns:r="http://schemas.openxmlformats.org/officeDocument/2006/relationships" r:embed="rId2"/>
        <a:stretch>
          <a:fillRect/>
        </a:stretch>
      </xdr:blipFill>
      <xdr:spPr>
        <a:xfrm>
          <a:off x="95250" y="419100"/>
          <a:ext cx="1124107" cy="781159"/>
        </a:xfrm>
        <a:prstGeom prst="rect">
          <a:avLst/>
        </a:prstGeom>
      </xdr:spPr>
    </xdr:pic>
    <xdr:clientData/>
  </xdr:twoCellAnchor>
  <xdr:twoCellAnchor editAs="oneCell">
    <xdr:from>
      <xdr:col>15</xdr:col>
      <xdr:colOff>180975</xdr:colOff>
      <xdr:row>2</xdr:row>
      <xdr:rowOff>76200</xdr:rowOff>
    </xdr:from>
    <xdr:to>
      <xdr:col>17</xdr:col>
      <xdr:colOff>95451</xdr:colOff>
      <xdr:row>5</xdr:row>
      <xdr:rowOff>85806</xdr:rowOff>
    </xdr:to>
    <xdr:pic>
      <xdr:nvPicPr>
        <xdr:cNvPr id="7" name="Imagen 6">
          <a:extLst>
            <a:ext uri="{FF2B5EF4-FFF2-40B4-BE49-F238E27FC236}">
              <a16:creationId xmlns:a16="http://schemas.microsoft.com/office/drawing/2014/main" id="{580BE699-96A0-4CD8-BF03-9D4158F2D2B0}"/>
            </a:ext>
          </a:extLst>
        </xdr:cNvPr>
        <xdr:cNvPicPr>
          <a:picLocks noChangeAspect="1"/>
        </xdr:cNvPicPr>
      </xdr:nvPicPr>
      <xdr:blipFill>
        <a:blip xmlns:r="http://schemas.openxmlformats.org/officeDocument/2006/relationships" r:embed="rId3"/>
        <a:stretch>
          <a:fillRect/>
        </a:stretch>
      </xdr:blipFill>
      <xdr:spPr>
        <a:xfrm>
          <a:off x="11610975" y="457200"/>
          <a:ext cx="1438476" cy="58110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16</xdr:col>
      <xdr:colOff>285750</xdr:colOff>
      <xdr:row>0</xdr:row>
      <xdr:rowOff>142875</xdr:rowOff>
    </xdr:from>
    <xdr:to>
      <xdr:col>17</xdr:col>
      <xdr:colOff>561975</xdr:colOff>
      <xdr:row>7</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EBF042A5-44EA-43F6-B94B-1CDEFB1159C0}"/>
            </a:ext>
          </a:extLst>
        </xdr:cNvPr>
        <xdr:cNvGrpSpPr/>
      </xdr:nvGrpSpPr>
      <xdr:grpSpPr>
        <a:xfrm>
          <a:off x="9063990" y="140970"/>
          <a:ext cx="906780" cy="876300"/>
          <a:chOff x="6210300" y="1314450"/>
          <a:chExt cx="1076325" cy="1063408"/>
        </a:xfrm>
      </xdr:grpSpPr>
      <xdr:grpSp>
        <xdr:nvGrpSpPr>
          <xdr:cNvPr id="6" name="Google Shape;9554;p75">
            <a:extLst>
              <a:ext uri="{FF2B5EF4-FFF2-40B4-BE49-F238E27FC236}">
                <a16:creationId xmlns:a16="http://schemas.microsoft.com/office/drawing/2014/main" id="{33EE9E96-C4AD-D190-9647-653B6E1FDE4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11311FF3-5E90-C100-8F59-1AE6C0D2A34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A3CBDF01-4C1A-67E5-1E69-4A0EFDB40F7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A3ED2982-187A-D282-C064-1C14315998F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114300</xdr:colOff>
      <xdr:row>2</xdr:row>
      <xdr:rowOff>123825</xdr:rowOff>
    </xdr:from>
    <xdr:to>
      <xdr:col>10</xdr:col>
      <xdr:colOff>781610</xdr:colOff>
      <xdr:row>22</xdr:row>
      <xdr:rowOff>19519</xdr:rowOff>
    </xdr:to>
    <xdr:graphicFrame macro="">
      <xdr:nvGraphicFramePr>
        <xdr:cNvPr id="6" name="Gráfico 5">
          <a:extLst>
            <a:ext uri="{FF2B5EF4-FFF2-40B4-BE49-F238E27FC236}">
              <a16:creationId xmlns:a16="http://schemas.microsoft.com/office/drawing/2014/main" id="{D52A749A-8B05-40E2-A5BF-7D133DAE5A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428625</xdr:colOff>
      <xdr:row>1</xdr:row>
      <xdr:rowOff>28575</xdr:rowOff>
    </xdr:from>
    <xdr:to>
      <xdr:col>13</xdr:col>
      <xdr:colOff>0</xdr:colOff>
      <xdr:row>7</xdr:row>
      <xdr:rowOff>76200</xdr:rowOff>
    </xdr:to>
    <xdr:grpSp>
      <xdr:nvGrpSpPr>
        <xdr:cNvPr id="2" name="Grupo 1">
          <a:hlinkClick xmlns:r="http://schemas.openxmlformats.org/officeDocument/2006/relationships" r:id="rId2"/>
          <a:extLst>
            <a:ext uri="{FF2B5EF4-FFF2-40B4-BE49-F238E27FC236}">
              <a16:creationId xmlns:a16="http://schemas.microsoft.com/office/drawing/2014/main" id="{BD385078-E929-4FA6-A181-6B6B2FD4B5F2}"/>
            </a:ext>
          </a:extLst>
        </xdr:cNvPr>
        <xdr:cNvGrpSpPr/>
      </xdr:nvGrpSpPr>
      <xdr:grpSpPr>
        <a:xfrm>
          <a:off x="8545830" y="198120"/>
          <a:ext cx="931545" cy="878205"/>
          <a:chOff x="6210300" y="1314450"/>
          <a:chExt cx="1076325" cy="1063408"/>
        </a:xfrm>
      </xdr:grpSpPr>
      <xdr:grpSp>
        <xdr:nvGrpSpPr>
          <xdr:cNvPr id="7" name="Google Shape;9554;p75">
            <a:extLst>
              <a:ext uri="{FF2B5EF4-FFF2-40B4-BE49-F238E27FC236}">
                <a16:creationId xmlns:a16="http://schemas.microsoft.com/office/drawing/2014/main" id="{C0378DAD-4E79-26F0-7749-8C04371C71E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97B9C511-CE80-E5A1-28AF-070530960BA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91391D8F-9556-E676-81F3-675847046B0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9A123797-7AC7-10E7-F364-3F0881BAA5A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2</xdr:col>
      <xdr:colOff>323850</xdr:colOff>
      <xdr:row>9</xdr:row>
      <xdr:rowOff>54862</xdr:rowOff>
    </xdr:from>
    <xdr:to>
      <xdr:col>12</xdr:col>
      <xdr:colOff>296007</xdr:colOff>
      <xdr:row>25</xdr:row>
      <xdr:rowOff>123825</xdr:rowOff>
    </xdr:to>
    <xdr:graphicFrame macro="">
      <xdr:nvGraphicFramePr>
        <xdr:cNvPr id="2" name="Gráfico 1">
          <a:extLst>
            <a:ext uri="{FF2B5EF4-FFF2-40B4-BE49-F238E27FC236}">
              <a16:creationId xmlns:a16="http://schemas.microsoft.com/office/drawing/2014/main" id="{14E7B489-0B9B-4DD9-B61E-C07AEFE49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447675</xdr:colOff>
      <xdr:row>1</xdr:row>
      <xdr:rowOff>104775</xdr:rowOff>
    </xdr:from>
    <xdr:to>
      <xdr:col>16</xdr:col>
      <xdr:colOff>571500</xdr:colOff>
      <xdr:row>7</xdr:row>
      <xdr:rowOff>85725</xdr:rowOff>
    </xdr:to>
    <xdr:grpSp>
      <xdr:nvGrpSpPr>
        <xdr:cNvPr id="6" name="Grupo 5">
          <a:hlinkClick xmlns:r="http://schemas.openxmlformats.org/officeDocument/2006/relationships" r:id="rId2"/>
          <a:extLst>
            <a:ext uri="{FF2B5EF4-FFF2-40B4-BE49-F238E27FC236}">
              <a16:creationId xmlns:a16="http://schemas.microsoft.com/office/drawing/2014/main" id="{FCC6CC67-22C6-48D4-A563-C66B32A66C8F}"/>
            </a:ext>
          </a:extLst>
        </xdr:cNvPr>
        <xdr:cNvGrpSpPr/>
      </xdr:nvGrpSpPr>
      <xdr:grpSpPr>
        <a:xfrm>
          <a:off x="12266295" y="236220"/>
          <a:ext cx="906780" cy="842010"/>
          <a:chOff x="6210300" y="1314450"/>
          <a:chExt cx="1076325" cy="1063408"/>
        </a:xfrm>
      </xdr:grpSpPr>
      <xdr:grpSp>
        <xdr:nvGrpSpPr>
          <xdr:cNvPr id="7" name="Google Shape;9554;p75">
            <a:extLst>
              <a:ext uri="{FF2B5EF4-FFF2-40B4-BE49-F238E27FC236}">
                <a16:creationId xmlns:a16="http://schemas.microsoft.com/office/drawing/2014/main" id="{9E786D5B-3AF6-0D1E-ECA6-F38ED3DB298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F6F2C6BA-2B5B-78A4-E6A6-004658DF530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616C8FF7-6EA7-916C-1D4D-B3D5804C5A6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5DD32174-360E-1D7D-6D78-A5C5BF74100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1152525</xdr:colOff>
      <xdr:row>10</xdr:row>
      <xdr:rowOff>95250</xdr:rowOff>
    </xdr:from>
    <xdr:to>
      <xdr:col>13</xdr:col>
      <xdr:colOff>478730</xdr:colOff>
      <xdr:row>26</xdr:row>
      <xdr:rowOff>97179</xdr:rowOff>
    </xdr:to>
    <xdr:graphicFrame macro="">
      <xdr:nvGraphicFramePr>
        <xdr:cNvPr id="7" name="Gráfico 10">
          <a:extLst>
            <a:ext uri="{FF2B5EF4-FFF2-40B4-BE49-F238E27FC236}">
              <a16:creationId xmlns:a16="http://schemas.microsoft.com/office/drawing/2014/main" id="{BAFBD364-B0D0-4F98-8FC0-F340E22BC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438150</xdr:colOff>
      <xdr:row>1</xdr:row>
      <xdr:rowOff>66675</xdr:rowOff>
    </xdr:from>
    <xdr:to>
      <xdr:col>17</xdr:col>
      <xdr:colOff>47625</xdr:colOff>
      <xdr:row>7</xdr:row>
      <xdr:rowOff>114300</xdr:rowOff>
    </xdr:to>
    <xdr:grpSp>
      <xdr:nvGrpSpPr>
        <xdr:cNvPr id="2" name="Grupo 1">
          <a:hlinkClick xmlns:r="http://schemas.openxmlformats.org/officeDocument/2006/relationships" r:id="rId2"/>
          <a:extLst>
            <a:ext uri="{FF2B5EF4-FFF2-40B4-BE49-F238E27FC236}">
              <a16:creationId xmlns:a16="http://schemas.microsoft.com/office/drawing/2014/main" id="{82B9A693-CD12-46DD-BE84-E5EE3EBDF657}"/>
            </a:ext>
          </a:extLst>
        </xdr:cNvPr>
        <xdr:cNvGrpSpPr/>
      </xdr:nvGrpSpPr>
      <xdr:grpSpPr>
        <a:xfrm>
          <a:off x="11016615" y="226695"/>
          <a:ext cx="929640" cy="878205"/>
          <a:chOff x="6210300" y="1314450"/>
          <a:chExt cx="1076325" cy="1063408"/>
        </a:xfrm>
      </xdr:grpSpPr>
      <xdr:grpSp>
        <xdr:nvGrpSpPr>
          <xdr:cNvPr id="6" name="Google Shape;9554;p75">
            <a:extLst>
              <a:ext uri="{FF2B5EF4-FFF2-40B4-BE49-F238E27FC236}">
                <a16:creationId xmlns:a16="http://schemas.microsoft.com/office/drawing/2014/main" id="{ADC29611-FC40-2F43-3B39-808196491BE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9D939AAA-FF72-915B-56EE-645A402B857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64C01CE6-9A68-274E-ABD8-15787433B16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632F41FC-6581-D6DD-9E89-AB3F1F123FD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2</xdr:col>
      <xdr:colOff>533400</xdr:colOff>
      <xdr:row>7</xdr:row>
      <xdr:rowOff>120650</xdr:rowOff>
    </xdr:from>
    <xdr:to>
      <xdr:col>11</xdr:col>
      <xdr:colOff>554930</xdr:colOff>
      <xdr:row>22</xdr:row>
      <xdr:rowOff>122579</xdr:rowOff>
    </xdr:to>
    <xdr:graphicFrame macro="">
      <xdr:nvGraphicFramePr>
        <xdr:cNvPr id="2" name="Gráfico 10">
          <a:extLst>
            <a:ext uri="{FF2B5EF4-FFF2-40B4-BE49-F238E27FC236}">
              <a16:creationId xmlns:a16="http://schemas.microsoft.com/office/drawing/2014/main" id="{38D0A52B-59F9-4E74-9027-3CAF5BC857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714375</xdr:colOff>
      <xdr:row>0</xdr:row>
      <xdr:rowOff>161925</xdr:rowOff>
    </xdr:from>
    <xdr:to>
      <xdr:col>17</xdr:col>
      <xdr:colOff>76200</xdr:colOff>
      <xdr:row>6</xdr:row>
      <xdr:rowOff>47625</xdr:rowOff>
    </xdr:to>
    <xdr:grpSp>
      <xdr:nvGrpSpPr>
        <xdr:cNvPr id="6" name="Grupo 5">
          <a:hlinkClick xmlns:r="http://schemas.openxmlformats.org/officeDocument/2006/relationships" r:id="rId2"/>
          <a:extLst>
            <a:ext uri="{FF2B5EF4-FFF2-40B4-BE49-F238E27FC236}">
              <a16:creationId xmlns:a16="http://schemas.microsoft.com/office/drawing/2014/main" id="{44627E54-33B9-479D-9ADA-E7BC7F09E365}"/>
            </a:ext>
          </a:extLst>
        </xdr:cNvPr>
        <xdr:cNvGrpSpPr/>
      </xdr:nvGrpSpPr>
      <xdr:grpSpPr>
        <a:xfrm>
          <a:off x="12332970" y="163830"/>
          <a:ext cx="925830" cy="828675"/>
          <a:chOff x="6210300" y="1314450"/>
          <a:chExt cx="1076325" cy="1063408"/>
        </a:xfrm>
      </xdr:grpSpPr>
      <xdr:grpSp>
        <xdr:nvGrpSpPr>
          <xdr:cNvPr id="7" name="Google Shape;9554;p75">
            <a:extLst>
              <a:ext uri="{FF2B5EF4-FFF2-40B4-BE49-F238E27FC236}">
                <a16:creationId xmlns:a16="http://schemas.microsoft.com/office/drawing/2014/main" id="{A1AB9302-B247-9E38-24E9-C806053401E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9" name="Google Shape;9555;p75">
              <a:extLst>
                <a:ext uri="{FF2B5EF4-FFF2-40B4-BE49-F238E27FC236}">
                  <a16:creationId xmlns:a16="http://schemas.microsoft.com/office/drawing/2014/main" id="{3E011AE6-DA94-1375-90E0-78276B1BFD1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0" name="Google Shape;9556;p75">
              <a:extLst>
                <a:ext uri="{FF2B5EF4-FFF2-40B4-BE49-F238E27FC236}">
                  <a16:creationId xmlns:a16="http://schemas.microsoft.com/office/drawing/2014/main" id="{C70CB593-B0E2-0CBE-5AA3-ECEF28BBF35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8" name="Rectángulo 7">
            <a:extLst>
              <a:ext uri="{FF2B5EF4-FFF2-40B4-BE49-F238E27FC236}">
                <a16:creationId xmlns:a16="http://schemas.microsoft.com/office/drawing/2014/main" id="{A8D23951-6230-D3A5-3E6E-56205A0A47A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0</xdr:colOff>
      <xdr:row>3</xdr:row>
      <xdr:rowOff>47624</xdr:rowOff>
    </xdr:from>
    <xdr:to>
      <xdr:col>10</xdr:col>
      <xdr:colOff>0</xdr:colOff>
      <xdr:row>24</xdr:row>
      <xdr:rowOff>114300</xdr:rowOff>
    </xdr:to>
    <xdr:graphicFrame macro="">
      <xdr:nvGraphicFramePr>
        <xdr:cNvPr id="2" name="Diagrama 1">
          <a:extLst>
            <a:ext uri="{FF2B5EF4-FFF2-40B4-BE49-F238E27FC236}">
              <a16:creationId xmlns:a16="http://schemas.microsoft.com/office/drawing/2014/main" id="{86B9E738-FE3B-45EA-8EBF-67DD0384B0E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266700</xdr:colOff>
      <xdr:row>12</xdr:row>
      <xdr:rowOff>95249</xdr:rowOff>
    </xdr:from>
    <xdr:to>
      <xdr:col>3</xdr:col>
      <xdr:colOff>542925</xdr:colOff>
      <xdr:row>14</xdr:row>
      <xdr:rowOff>9524</xdr:rowOff>
    </xdr:to>
    <xdr:sp macro="" textlink="">
      <xdr:nvSpPr>
        <xdr:cNvPr id="3" name="Más 4">
          <a:extLst>
            <a:ext uri="{FF2B5EF4-FFF2-40B4-BE49-F238E27FC236}">
              <a16:creationId xmlns:a16="http://schemas.microsoft.com/office/drawing/2014/main" id="{800FE4BE-A12D-48E9-940B-95A7650EEE7A}"/>
            </a:ext>
          </a:extLst>
        </xdr:cNvPr>
        <xdr:cNvSpPr/>
      </xdr:nvSpPr>
      <xdr:spPr>
        <a:xfrm>
          <a:off x="2047875" y="2038349"/>
          <a:ext cx="276225" cy="238125"/>
        </a:xfrm>
        <a:prstGeom prst="mathPlus">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152399</xdr:colOff>
      <xdr:row>12</xdr:row>
      <xdr:rowOff>123824</xdr:rowOff>
    </xdr:from>
    <xdr:to>
      <xdr:col>6</xdr:col>
      <xdr:colOff>333374</xdr:colOff>
      <xdr:row>14</xdr:row>
      <xdr:rowOff>76199</xdr:rowOff>
    </xdr:to>
    <xdr:sp macro="" textlink="">
      <xdr:nvSpPr>
        <xdr:cNvPr id="4" name="Igual que 5">
          <a:extLst>
            <a:ext uri="{FF2B5EF4-FFF2-40B4-BE49-F238E27FC236}">
              <a16:creationId xmlns:a16="http://schemas.microsoft.com/office/drawing/2014/main" id="{635D562E-7923-4D06-950A-91AE533A0C34}"/>
            </a:ext>
          </a:extLst>
        </xdr:cNvPr>
        <xdr:cNvSpPr/>
      </xdr:nvSpPr>
      <xdr:spPr>
        <a:xfrm>
          <a:off x="4219574" y="2066924"/>
          <a:ext cx="180975" cy="276225"/>
        </a:xfrm>
        <a:prstGeom prst="mathEqual">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10</xdr:col>
      <xdr:colOff>142875</xdr:colOff>
      <xdr:row>2</xdr:row>
      <xdr:rowOff>0</xdr:rowOff>
    </xdr:from>
    <xdr:to>
      <xdr:col>12</xdr:col>
      <xdr:colOff>180975</xdr:colOff>
      <xdr:row>7</xdr:row>
      <xdr:rowOff>66675</xdr:rowOff>
    </xdr:to>
    <xdr:grpSp>
      <xdr:nvGrpSpPr>
        <xdr:cNvPr id="5" name="Grupo 4">
          <a:hlinkClick xmlns:r="http://schemas.openxmlformats.org/officeDocument/2006/relationships" r:id="rId6"/>
          <a:extLst>
            <a:ext uri="{FF2B5EF4-FFF2-40B4-BE49-F238E27FC236}">
              <a16:creationId xmlns:a16="http://schemas.microsoft.com/office/drawing/2014/main" id="{8113F9CE-4272-44A9-AA73-7DBD378CB7E0}"/>
            </a:ext>
          </a:extLst>
        </xdr:cNvPr>
        <xdr:cNvGrpSpPr/>
      </xdr:nvGrpSpPr>
      <xdr:grpSpPr>
        <a:xfrm>
          <a:off x="7027545" y="333375"/>
          <a:ext cx="914400" cy="922020"/>
          <a:chOff x="6210300" y="1314450"/>
          <a:chExt cx="1076325" cy="1063408"/>
        </a:xfrm>
      </xdr:grpSpPr>
      <xdr:grpSp>
        <xdr:nvGrpSpPr>
          <xdr:cNvPr id="6" name="Google Shape;9554;p75">
            <a:extLst>
              <a:ext uri="{FF2B5EF4-FFF2-40B4-BE49-F238E27FC236}">
                <a16:creationId xmlns:a16="http://schemas.microsoft.com/office/drawing/2014/main" id="{B79D291A-5B3B-DC5B-A207-2F19CF4A27A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01AAEE28-087B-4737-4872-2B1AA018036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E9469BA5-6BDF-BB99-09C8-EC5CA2507AA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EAE662AB-46CB-4483-36CB-639B5286CCE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466725</xdr:colOff>
      <xdr:row>1</xdr:row>
      <xdr:rowOff>190500</xdr:rowOff>
    </xdr:from>
    <xdr:to>
      <xdr:col>5</xdr:col>
      <xdr:colOff>590550</xdr:colOff>
      <xdr:row>6</xdr:row>
      <xdr:rowOff>57150</xdr:rowOff>
    </xdr:to>
    <xdr:grpSp>
      <xdr:nvGrpSpPr>
        <xdr:cNvPr id="2" name="Grupo 1">
          <a:hlinkClick xmlns:r="http://schemas.openxmlformats.org/officeDocument/2006/relationships" r:id="rId1"/>
          <a:extLst>
            <a:ext uri="{FF2B5EF4-FFF2-40B4-BE49-F238E27FC236}">
              <a16:creationId xmlns:a16="http://schemas.microsoft.com/office/drawing/2014/main" id="{4288F69A-BBCD-4793-AF42-AA3D01E75DCC}"/>
            </a:ext>
          </a:extLst>
        </xdr:cNvPr>
        <xdr:cNvGrpSpPr/>
      </xdr:nvGrpSpPr>
      <xdr:grpSpPr>
        <a:xfrm>
          <a:off x="4059555" y="323850"/>
          <a:ext cx="899160" cy="872490"/>
          <a:chOff x="6210300" y="1314450"/>
          <a:chExt cx="1076325" cy="1063408"/>
        </a:xfrm>
      </xdr:grpSpPr>
      <xdr:grpSp>
        <xdr:nvGrpSpPr>
          <xdr:cNvPr id="3" name="Google Shape;9554;p75">
            <a:extLst>
              <a:ext uri="{FF2B5EF4-FFF2-40B4-BE49-F238E27FC236}">
                <a16:creationId xmlns:a16="http://schemas.microsoft.com/office/drawing/2014/main" id="{70EA0EE0-6E3C-4C69-F393-C288CB15368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8DC9DFC-3A4C-66C4-1043-A192C2B99DB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892F4D9-FBF2-34C1-29C1-38B74893E3D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3F4B8F69-8EF5-C622-66DB-8DE4D35423B9}"/>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0</xdr:colOff>
      <xdr:row>21</xdr:row>
      <xdr:rowOff>66675</xdr:rowOff>
    </xdr:from>
    <xdr:to>
      <xdr:col>4</xdr:col>
      <xdr:colOff>347009</xdr:colOff>
      <xdr:row>21</xdr:row>
      <xdr:rowOff>66675</xdr:rowOff>
    </xdr:to>
    <xdr:cxnSp macro="">
      <xdr:nvCxnSpPr>
        <xdr:cNvPr id="2" name="1 Conector recto">
          <a:extLst>
            <a:ext uri="{FF2B5EF4-FFF2-40B4-BE49-F238E27FC236}">
              <a16:creationId xmlns:a16="http://schemas.microsoft.com/office/drawing/2014/main" id="{3CB52780-3DB1-4E16-9157-8124A14840B1}"/>
            </a:ext>
          </a:extLst>
        </xdr:cNvPr>
        <xdr:cNvCxnSpPr/>
      </xdr:nvCxnSpPr>
      <xdr:spPr>
        <a:xfrm>
          <a:off x="2114550" y="3571875"/>
          <a:ext cx="347009" cy="0"/>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21</xdr:row>
      <xdr:rowOff>57150</xdr:rowOff>
    </xdr:from>
    <xdr:to>
      <xdr:col>4</xdr:col>
      <xdr:colOff>352425</xdr:colOff>
      <xdr:row>35</xdr:row>
      <xdr:rowOff>123825</xdr:rowOff>
    </xdr:to>
    <xdr:cxnSp macro="">
      <xdr:nvCxnSpPr>
        <xdr:cNvPr id="3" name="2 Conector recto">
          <a:extLst>
            <a:ext uri="{FF2B5EF4-FFF2-40B4-BE49-F238E27FC236}">
              <a16:creationId xmlns:a16="http://schemas.microsoft.com/office/drawing/2014/main" id="{67948044-CA32-461A-9FA1-0D2904423F7F}"/>
            </a:ext>
          </a:extLst>
        </xdr:cNvPr>
        <xdr:cNvCxnSpPr/>
      </xdr:nvCxnSpPr>
      <xdr:spPr>
        <a:xfrm>
          <a:off x="2466975" y="3562350"/>
          <a:ext cx="0" cy="1714500"/>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304800</xdr:colOff>
      <xdr:row>41</xdr:row>
      <xdr:rowOff>171450</xdr:rowOff>
    </xdr:from>
    <xdr:to>
      <xdr:col>4</xdr:col>
      <xdr:colOff>304800</xdr:colOff>
      <xdr:row>45</xdr:row>
      <xdr:rowOff>152400</xdr:rowOff>
    </xdr:to>
    <xdr:cxnSp macro="">
      <xdr:nvCxnSpPr>
        <xdr:cNvPr id="4" name="3 Conector recto">
          <a:extLst>
            <a:ext uri="{FF2B5EF4-FFF2-40B4-BE49-F238E27FC236}">
              <a16:creationId xmlns:a16="http://schemas.microsoft.com/office/drawing/2014/main" id="{C6495FD9-0D15-492F-9D27-389F0B51A965}"/>
            </a:ext>
          </a:extLst>
        </xdr:cNvPr>
        <xdr:cNvCxnSpPr/>
      </xdr:nvCxnSpPr>
      <xdr:spPr>
        <a:xfrm>
          <a:off x="2419350" y="6010275"/>
          <a:ext cx="0" cy="590550"/>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11723</xdr:colOff>
      <xdr:row>14</xdr:row>
      <xdr:rowOff>1</xdr:rowOff>
    </xdr:from>
    <xdr:to>
      <xdr:col>4</xdr:col>
      <xdr:colOff>571500</xdr:colOff>
      <xdr:row>14</xdr:row>
      <xdr:rowOff>1</xdr:rowOff>
    </xdr:to>
    <xdr:sp macro="" textlink="">
      <xdr:nvSpPr>
        <xdr:cNvPr id="5" name="Line 30">
          <a:extLst>
            <a:ext uri="{FF2B5EF4-FFF2-40B4-BE49-F238E27FC236}">
              <a16:creationId xmlns:a16="http://schemas.microsoft.com/office/drawing/2014/main" id="{44E80F83-DD0D-4539-B725-3AAD16C3E87E}"/>
            </a:ext>
          </a:extLst>
        </xdr:cNvPr>
        <xdr:cNvSpPr>
          <a:spLocks noChangeShapeType="1"/>
        </xdr:cNvSpPr>
      </xdr:nvSpPr>
      <xdr:spPr bwMode="auto">
        <a:xfrm>
          <a:off x="2126273" y="2428876"/>
          <a:ext cx="559777"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168275</xdr:rowOff>
    </xdr:from>
    <xdr:to>
      <xdr:col>7</xdr:col>
      <xdr:colOff>0</xdr:colOff>
      <xdr:row>13</xdr:row>
      <xdr:rowOff>168275</xdr:rowOff>
    </xdr:to>
    <xdr:sp macro="" textlink="">
      <xdr:nvSpPr>
        <xdr:cNvPr id="6" name="Line 30">
          <a:extLst>
            <a:ext uri="{FF2B5EF4-FFF2-40B4-BE49-F238E27FC236}">
              <a16:creationId xmlns:a16="http://schemas.microsoft.com/office/drawing/2014/main" id="{74524F0A-636D-4E6B-98D2-A89842B91E32}"/>
            </a:ext>
          </a:extLst>
        </xdr:cNvPr>
        <xdr:cNvSpPr>
          <a:spLocks noChangeShapeType="1"/>
        </xdr:cNvSpPr>
      </xdr:nvSpPr>
      <xdr:spPr bwMode="auto">
        <a:xfrm>
          <a:off x="4181475" y="232092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359019</xdr:colOff>
      <xdr:row>20</xdr:row>
      <xdr:rowOff>65942</xdr:rowOff>
    </xdr:from>
    <xdr:to>
      <xdr:col>5</xdr:col>
      <xdr:colOff>1</xdr:colOff>
      <xdr:row>20</xdr:row>
      <xdr:rowOff>68873</xdr:rowOff>
    </xdr:to>
    <xdr:sp macro="" textlink="">
      <xdr:nvSpPr>
        <xdr:cNvPr id="7" name="Line 30">
          <a:extLst>
            <a:ext uri="{FF2B5EF4-FFF2-40B4-BE49-F238E27FC236}">
              <a16:creationId xmlns:a16="http://schemas.microsoft.com/office/drawing/2014/main" id="{9CBA4267-DB0A-40CE-8E35-3D2FF3A066BA}"/>
            </a:ext>
          </a:extLst>
        </xdr:cNvPr>
        <xdr:cNvSpPr>
          <a:spLocks noChangeShapeType="1"/>
        </xdr:cNvSpPr>
      </xdr:nvSpPr>
      <xdr:spPr bwMode="auto">
        <a:xfrm>
          <a:off x="2473569" y="3437792"/>
          <a:ext cx="222007" cy="2931"/>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35</xdr:row>
      <xdr:rowOff>142875</xdr:rowOff>
    </xdr:from>
    <xdr:to>
      <xdr:col>4</xdr:col>
      <xdr:colOff>561975</xdr:colOff>
      <xdr:row>35</xdr:row>
      <xdr:rowOff>142875</xdr:rowOff>
    </xdr:to>
    <xdr:sp macro="" textlink="">
      <xdr:nvSpPr>
        <xdr:cNvPr id="8" name="Line 30">
          <a:extLst>
            <a:ext uri="{FF2B5EF4-FFF2-40B4-BE49-F238E27FC236}">
              <a16:creationId xmlns:a16="http://schemas.microsoft.com/office/drawing/2014/main" id="{894E751B-5275-4E6E-B5AF-25E64E963E2A}"/>
            </a:ext>
          </a:extLst>
        </xdr:cNvPr>
        <xdr:cNvSpPr>
          <a:spLocks noChangeShapeType="1"/>
        </xdr:cNvSpPr>
      </xdr:nvSpPr>
      <xdr:spPr bwMode="auto">
        <a:xfrm>
          <a:off x="2447925" y="5286375"/>
          <a:ext cx="228600"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41</xdr:row>
      <xdr:rowOff>171450</xdr:rowOff>
    </xdr:from>
    <xdr:to>
      <xdr:col>5</xdr:col>
      <xdr:colOff>0</xdr:colOff>
      <xdr:row>41</xdr:row>
      <xdr:rowOff>171450</xdr:rowOff>
    </xdr:to>
    <xdr:sp macro="" textlink="">
      <xdr:nvSpPr>
        <xdr:cNvPr id="9" name="Line 30">
          <a:extLst>
            <a:ext uri="{FF2B5EF4-FFF2-40B4-BE49-F238E27FC236}">
              <a16:creationId xmlns:a16="http://schemas.microsoft.com/office/drawing/2014/main" id="{4B45C664-A876-40C8-9222-E30E9B12DFB2}"/>
            </a:ext>
          </a:extLst>
        </xdr:cNvPr>
        <xdr:cNvSpPr>
          <a:spLocks noChangeShapeType="1"/>
        </xdr:cNvSpPr>
      </xdr:nvSpPr>
      <xdr:spPr bwMode="auto">
        <a:xfrm>
          <a:off x="2114550" y="601027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285750</xdr:colOff>
      <xdr:row>45</xdr:row>
      <xdr:rowOff>133350</xdr:rowOff>
    </xdr:from>
    <xdr:to>
      <xdr:col>4</xdr:col>
      <xdr:colOff>561975</xdr:colOff>
      <xdr:row>45</xdr:row>
      <xdr:rowOff>133350</xdr:rowOff>
    </xdr:to>
    <xdr:sp macro="" textlink="">
      <xdr:nvSpPr>
        <xdr:cNvPr id="10" name="Line 30">
          <a:extLst>
            <a:ext uri="{FF2B5EF4-FFF2-40B4-BE49-F238E27FC236}">
              <a16:creationId xmlns:a16="http://schemas.microsoft.com/office/drawing/2014/main" id="{779F4905-F0DD-4EF4-9585-34CDBED136E3}"/>
            </a:ext>
          </a:extLst>
        </xdr:cNvPr>
        <xdr:cNvSpPr>
          <a:spLocks noChangeShapeType="1"/>
        </xdr:cNvSpPr>
      </xdr:nvSpPr>
      <xdr:spPr bwMode="auto">
        <a:xfrm>
          <a:off x="2400300" y="6581775"/>
          <a:ext cx="276225"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50</xdr:row>
      <xdr:rowOff>142874</xdr:rowOff>
    </xdr:from>
    <xdr:to>
      <xdr:col>5</xdr:col>
      <xdr:colOff>0</xdr:colOff>
      <xdr:row>50</xdr:row>
      <xdr:rowOff>152399</xdr:rowOff>
    </xdr:to>
    <xdr:sp macro="" textlink="">
      <xdr:nvSpPr>
        <xdr:cNvPr id="11" name="Line 30">
          <a:extLst>
            <a:ext uri="{FF2B5EF4-FFF2-40B4-BE49-F238E27FC236}">
              <a16:creationId xmlns:a16="http://schemas.microsoft.com/office/drawing/2014/main" id="{DD60A6C0-715F-43F6-B811-03E57AAFD2C1}"/>
            </a:ext>
          </a:extLst>
        </xdr:cNvPr>
        <xdr:cNvSpPr>
          <a:spLocks noChangeShapeType="1"/>
        </xdr:cNvSpPr>
      </xdr:nvSpPr>
      <xdr:spPr bwMode="auto">
        <a:xfrm flipV="1">
          <a:off x="2114550" y="7258049"/>
          <a:ext cx="581025" cy="9525"/>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20</xdr:row>
      <xdr:rowOff>85725</xdr:rowOff>
    </xdr:from>
    <xdr:to>
      <xdr:col>7</xdr:col>
      <xdr:colOff>9525</xdr:colOff>
      <xdr:row>20</xdr:row>
      <xdr:rowOff>85725</xdr:rowOff>
    </xdr:to>
    <xdr:sp macro="" textlink="">
      <xdr:nvSpPr>
        <xdr:cNvPr id="12" name="Line 30">
          <a:extLst>
            <a:ext uri="{FF2B5EF4-FFF2-40B4-BE49-F238E27FC236}">
              <a16:creationId xmlns:a16="http://schemas.microsoft.com/office/drawing/2014/main" id="{B1B47F72-1337-4332-A053-237ABEAAEA96}"/>
            </a:ext>
          </a:extLst>
        </xdr:cNvPr>
        <xdr:cNvSpPr>
          <a:spLocks noChangeShapeType="1"/>
        </xdr:cNvSpPr>
      </xdr:nvSpPr>
      <xdr:spPr bwMode="auto">
        <a:xfrm>
          <a:off x="4191000" y="3457575"/>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1905000</xdr:colOff>
      <xdr:row>41</xdr:row>
      <xdr:rowOff>161925</xdr:rowOff>
    </xdr:from>
    <xdr:to>
      <xdr:col>7</xdr:col>
      <xdr:colOff>9525</xdr:colOff>
      <xdr:row>41</xdr:row>
      <xdr:rowOff>164523</xdr:rowOff>
    </xdr:to>
    <xdr:sp macro="" textlink="">
      <xdr:nvSpPr>
        <xdr:cNvPr id="13" name="Line 30">
          <a:extLst>
            <a:ext uri="{FF2B5EF4-FFF2-40B4-BE49-F238E27FC236}">
              <a16:creationId xmlns:a16="http://schemas.microsoft.com/office/drawing/2014/main" id="{DFB6D782-C2AE-4602-AAF8-259925F20B71}"/>
            </a:ext>
          </a:extLst>
        </xdr:cNvPr>
        <xdr:cNvSpPr>
          <a:spLocks noChangeShapeType="1"/>
        </xdr:cNvSpPr>
      </xdr:nvSpPr>
      <xdr:spPr bwMode="auto">
        <a:xfrm flipV="1">
          <a:off x="4181475" y="6000750"/>
          <a:ext cx="590550" cy="2598"/>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351692</xdr:colOff>
      <xdr:row>20</xdr:row>
      <xdr:rowOff>51289</xdr:rowOff>
    </xdr:from>
    <xdr:to>
      <xdr:col>4</xdr:col>
      <xdr:colOff>352425</xdr:colOff>
      <xdr:row>21</xdr:row>
      <xdr:rowOff>83527</xdr:rowOff>
    </xdr:to>
    <xdr:cxnSp macro="">
      <xdr:nvCxnSpPr>
        <xdr:cNvPr id="14" name="2 Conector recto">
          <a:extLst>
            <a:ext uri="{FF2B5EF4-FFF2-40B4-BE49-F238E27FC236}">
              <a16:creationId xmlns:a16="http://schemas.microsoft.com/office/drawing/2014/main" id="{1A5255AC-DDC9-408F-BB55-E8B16F055E4C}"/>
            </a:ext>
          </a:extLst>
        </xdr:cNvPr>
        <xdr:cNvCxnSpPr/>
      </xdr:nvCxnSpPr>
      <xdr:spPr>
        <a:xfrm>
          <a:off x="2466242" y="3423139"/>
          <a:ext cx="733" cy="165588"/>
        </a:xfrm>
        <a:prstGeom prst="line">
          <a:avLst/>
        </a:prstGeom>
        <a:ln w="38100">
          <a:solidFill>
            <a:srgbClr val="314F7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260987</xdr:colOff>
      <xdr:row>35</xdr:row>
      <xdr:rowOff>142875</xdr:rowOff>
    </xdr:from>
    <xdr:to>
      <xdr:col>6</xdr:col>
      <xdr:colOff>276225</xdr:colOff>
      <xdr:row>62</xdr:row>
      <xdr:rowOff>28575</xdr:rowOff>
    </xdr:to>
    <xdr:cxnSp macro="">
      <xdr:nvCxnSpPr>
        <xdr:cNvPr id="15" name="10 Conector recto">
          <a:extLst>
            <a:ext uri="{FF2B5EF4-FFF2-40B4-BE49-F238E27FC236}">
              <a16:creationId xmlns:a16="http://schemas.microsoft.com/office/drawing/2014/main" id="{6CE7D620-2814-4760-ADF5-F5DCBD415D2F}"/>
            </a:ext>
          </a:extLst>
        </xdr:cNvPr>
        <xdr:cNvCxnSpPr/>
      </xdr:nvCxnSpPr>
      <xdr:spPr>
        <a:xfrm>
          <a:off x="4442462" y="5286375"/>
          <a:ext cx="15238" cy="3352800"/>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293694</xdr:colOff>
      <xdr:row>62</xdr:row>
      <xdr:rowOff>7938</xdr:rowOff>
    </xdr:from>
    <xdr:to>
      <xdr:col>6</xdr:col>
      <xdr:colOff>522294</xdr:colOff>
      <xdr:row>62</xdr:row>
      <xdr:rowOff>7938</xdr:rowOff>
    </xdr:to>
    <xdr:sp macro="" textlink="">
      <xdr:nvSpPr>
        <xdr:cNvPr id="16" name="Line 30">
          <a:extLst>
            <a:ext uri="{FF2B5EF4-FFF2-40B4-BE49-F238E27FC236}">
              <a16:creationId xmlns:a16="http://schemas.microsoft.com/office/drawing/2014/main" id="{73430FA2-EFCE-48C0-BB77-649D18C220BE}"/>
            </a:ext>
          </a:extLst>
        </xdr:cNvPr>
        <xdr:cNvSpPr>
          <a:spLocks noChangeShapeType="1"/>
        </xdr:cNvSpPr>
      </xdr:nvSpPr>
      <xdr:spPr bwMode="auto">
        <a:xfrm>
          <a:off x="4475169" y="8618538"/>
          <a:ext cx="228600"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7327</xdr:rowOff>
    </xdr:from>
    <xdr:to>
      <xdr:col>6</xdr:col>
      <xdr:colOff>278423</xdr:colOff>
      <xdr:row>36</xdr:row>
      <xdr:rowOff>7938</xdr:rowOff>
    </xdr:to>
    <xdr:cxnSp macro="">
      <xdr:nvCxnSpPr>
        <xdr:cNvPr id="17" name="11 Conector recto">
          <a:extLst>
            <a:ext uri="{FF2B5EF4-FFF2-40B4-BE49-F238E27FC236}">
              <a16:creationId xmlns:a16="http://schemas.microsoft.com/office/drawing/2014/main" id="{46B9DAA9-F14E-4D04-80ED-140701A8D30E}"/>
            </a:ext>
          </a:extLst>
        </xdr:cNvPr>
        <xdr:cNvCxnSpPr/>
      </xdr:nvCxnSpPr>
      <xdr:spPr>
        <a:xfrm flipV="1">
          <a:off x="4181475" y="5293702"/>
          <a:ext cx="278423" cy="611"/>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351696</xdr:colOff>
      <xdr:row>26</xdr:row>
      <xdr:rowOff>0</xdr:rowOff>
    </xdr:from>
    <xdr:to>
      <xdr:col>5</xdr:col>
      <xdr:colOff>1469</xdr:colOff>
      <xdr:row>26</xdr:row>
      <xdr:rowOff>0</xdr:rowOff>
    </xdr:to>
    <xdr:sp macro="" textlink="">
      <xdr:nvSpPr>
        <xdr:cNvPr id="18" name="Line 30">
          <a:extLst>
            <a:ext uri="{FF2B5EF4-FFF2-40B4-BE49-F238E27FC236}">
              <a16:creationId xmlns:a16="http://schemas.microsoft.com/office/drawing/2014/main" id="{64A193CC-2ADC-4F02-9D13-783705E688D7}"/>
            </a:ext>
          </a:extLst>
        </xdr:cNvPr>
        <xdr:cNvSpPr>
          <a:spLocks noChangeShapeType="1"/>
        </xdr:cNvSpPr>
      </xdr:nvSpPr>
      <xdr:spPr bwMode="auto">
        <a:xfrm>
          <a:off x="2466246" y="4143375"/>
          <a:ext cx="230798"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351696</xdr:colOff>
      <xdr:row>31</xdr:row>
      <xdr:rowOff>0</xdr:rowOff>
    </xdr:from>
    <xdr:to>
      <xdr:col>5</xdr:col>
      <xdr:colOff>1469</xdr:colOff>
      <xdr:row>31</xdr:row>
      <xdr:rowOff>0</xdr:rowOff>
    </xdr:to>
    <xdr:sp macro="" textlink="">
      <xdr:nvSpPr>
        <xdr:cNvPr id="19" name="Line 30">
          <a:extLst>
            <a:ext uri="{FF2B5EF4-FFF2-40B4-BE49-F238E27FC236}">
              <a16:creationId xmlns:a16="http://schemas.microsoft.com/office/drawing/2014/main" id="{23D487F1-FDD2-494C-A554-E6F731AA25FD}"/>
            </a:ext>
          </a:extLst>
        </xdr:cNvPr>
        <xdr:cNvSpPr>
          <a:spLocks noChangeShapeType="1"/>
        </xdr:cNvSpPr>
      </xdr:nvSpPr>
      <xdr:spPr bwMode="auto">
        <a:xfrm>
          <a:off x="2466246" y="4762500"/>
          <a:ext cx="230798" cy="0"/>
        </a:xfrm>
        <a:prstGeom prst="line">
          <a:avLst/>
        </a:prstGeom>
        <a:noFill/>
        <a:ln w="38100">
          <a:solidFill>
            <a:schemeClr val="bg1">
              <a:lumMod val="75000"/>
            </a:schemeClr>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10256</xdr:colOff>
      <xdr:row>16</xdr:row>
      <xdr:rowOff>137749</xdr:rowOff>
    </xdr:from>
    <xdr:to>
      <xdr:col>4</xdr:col>
      <xdr:colOff>570033</xdr:colOff>
      <xdr:row>16</xdr:row>
      <xdr:rowOff>137749</xdr:rowOff>
    </xdr:to>
    <xdr:sp macro="" textlink="">
      <xdr:nvSpPr>
        <xdr:cNvPr id="20" name="Line 30">
          <a:extLst>
            <a:ext uri="{FF2B5EF4-FFF2-40B4-BE49-F238E27FC236}">
              <a16:creationId xmlns:a16="http://schemas.microsoft.com/office/drawing/2014/main" id="{66B94A9E-EDFC-4D0D-BCCC-BB6B76AAE68B}"/>
            </a:ext>
          </a:extLst>
        </xdr:cNvPr>
        <xdr:cNvSpPr>
          <a:spLocks noChangeShapeType="1"/>
        </xdr:cNvSpPr>
      </xdr:nvSpPr>
      <xdr:spPr bwMode="auto">
        <a:xfrm>
          <a:off x="2124806" y="2833324"/>
          <a:ext cx="559777"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6350</xdr:colOff>
      <xdr:row>16</xdr:row>
      <xdr:rowOff>130175</xdr:rowOff>
    </xdr:from>
    <xdr:to>
      <xdr:col>7</xdr:col>
      <xdr:colOff>6350</xdr:colOff>
      <xdr:row>16</xdr:row>
      <xdr:rowOff>130175</xdr:rowOff>
    </xdr:to>
    <xdr:sp macro="" textlink="">
      <xdr:nvSpPr>
        <xdr:cNvPr id="21" name="Line 30">
          <a:extLst>
            <a:ext uri="{FF2B5EF4-FFF2-40B4-BE49-F238E27FC236}">
              <a16:creationId xmlns:a16="http://schemas.microsoft.com/office/drawing/2014/main" id="{ED8F9DB8-5CE8-4E3D-A164-3F5F9EC50975}"/>
            </a:ext>
          </a:extLst>
        </xdr:cNvPr>
        <xdr:cNvSpPr>
          <a:spLocks noChangeShapeType="1"/>
        </xdr:cNvSpPr>
      </xdr:nvSpPr>
      <xdr:spPr bwMode="auto">
        <a:xfrm>
          <a:off x="4187825" y="2825750"/>
          <a:ext cx="581025" cy="0"/>
        </a:xfrm>
        <a:prstGeom prst="line">
          <a:avLst/>
        </a:prstGeom>
        <a:noFill/>
        <a:ln w="38100">
          <a:solidFill>
            <a:srgbClr val="314F7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259773</xdr:colOff>
      <xdr:row>20</xdr:row>
      <xdr:rowOff>95250</xdr:rowOff>
    </xdr:from>
    <xdr:to>
      <xdr:col>6</xdr:col>
      <xdr:colOff>268432</xdr:colOff>
      <xdr:row>35</xdr:row>
      <xdr:rowOff>121228</xdr:rowOff>
    </xdr:to>
    <xdr:cxnSp macro="">
      <xdr:nvCxnSpPr>
        <xdr:cNvPr id="22" name="10 Conector recto">
          <a:extLst>
            <a:ext uri="{FF2B5EF4-FFF2-40B4-BE49-F238E27FC236}">
              <a16:creationId xmlns:a16="http://schemas.microsoft.com/office/drawing/2014/main" id="{F6BCC3F5-84C9-441D-B5A7-B913E0648C2C}"/>
            </a:ext>
          </a:extLst>
        </xdr:cNvPr>
        <xdr:cNvCxnSpPr/>
      </xdr:nvCxnSpPr>
      <xdr:spPr>
        <a:xfrm flipH="1">
          <a:off x="4441248" y="3467100"/>
          <a:ext cx="8659" cy="1807153"/>
        </a:xfrm>
        <a:prstGeom prst="line">
          <a:avLst/>
        </a:prstGeom>
        <a:noFill/>
        <a:ln w="38100" cap="flat" cmpd="sng" algn="ctr">
          <a:solidFill>
            <a:sysClr val="window" lastClr="FFFFFF">
              <a:lumMod val="75000"/>
            </a:sysClr>
          </a:solidFill>
          <a:prstDash val="solid"/>
          <a:miter lim="800000"/>
        </a:ln>
        <a:effectLst/>
      </xdr:spPr>
    </xdr:cxnSp>
    <xdr:clientData/>
  </xdr:twoCellAnchor>
  <xdr:twoCellAnchor>
    <xdr:from>
      <xdr:col>10</xdr:col>
      <xdr:colOff>438150</xdr:colOff>
      <xdr:row>1</xdr:row>
      <xdr:rowOff>57150</xdr:rowOff>
    </xdr:from>
    <xdr:to>
      <xdr:col>11</xdr:col>
      <xdr:colOff>561975</xdr:colOff>
      <xdr:row>6</xdr:row>
      <xdr:rowOff>66675</xdr:rowOff>
    </xdr:to>
    <xdr:grpSp>
      <xdr:nvGrpSpPr>
        <xdr:cNvPr id="23" name="Grupo 22">
          <a:hlinkClick xmlns:r="http://schemas.openxmlformats.org/officeDocument/2006/relationships" r:id="rId1"/>
          <a:extLst>
            <a:ext uri="{FF2B5EF4-FFF2-40B4-BE49-F238E27FC236}">
              <a16:creationId xmlns:a16="http://schemas.microsoft.com/office/drawing/2014/main" id="{F23A1154-D09C-4B78-86FF-F6822FE635AE}"/>
            </a:ext>
          </a:extLst>
        </xdr:cNvPr>
        <xdr:cNvGrpSpPr/>
      </xdr:nvGrpSpPr>
      <xdr:grpSpPr>
        <a:xfrm>
          <a:off x="7120890" y="415290"/>
          <a:ext cx="1059180" cy="868680"/>
          <a:chOff x="6210300" y="1314450"/>
          <a:chExt cx="1076325" cy="1063408"/>
        </a:xfrm>
      </xdr:grpSpPr>
      <xdr:grpSp>
        <xdr:nvGrpSpPr>
          <xdr:cNvPr id="24" name="Google Shape;9554;p75">
            <a:extLst>
              <a:ext uri="{FF2B5EF4-FFF2-40B4-BE49-F238E27FC236}">
                <a16:creationId xmlns:a16="http://schemas.microsoft.com/office/drawing/2014/main" id="{6D6E536C-8A45-E09F-DDD6-B52C842D154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26" name="Google Shape;9555;p75">
              <a:extLst>
                <a:ext uri="{FF2B5EF4-FFF2-40B4-BE49-F238E27FC236}">
                  <a16:creationId xmlns:a16="http://schemas.microsoft.com/office/drawing/2014/main" id="{62C34C14-25FD-B7C8-5D2D-454BB3028C4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27" name="Google Shape;9556;p75">
              <a:extLst>
                <a:ext uri="{FF2B5EF4-FFF2-40B4-BE49-F238E27FC236}">
                  <a16:creationId xmlns:a16="http://schemas.microsoft.com/office/drawing/2014/main" id="{E7265B2B-BB24-AD24-D7F9-F4EEF6F777C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25" name="Rectángulo 24">
            <a:extLst>
              <a:ext uri="{FF2B5EF4-FFF2-40B4-BE49-F238E27FC236}">
                <a16:creationId xmlns:a16="http://schemas.microsoft.com/office/drawing/2014/main" id="{FADB8882-83E8-D1CD-E734-D8452F5EDB7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9</xdr:col>
      <xdr:colOff>104775</xdr:colOff>
      <xdr:row>20</xdr:row>
      <xdr:rowOff>76200</xdr:rowOff>
    </xdr:from>
    <xdr:to>
      <xdr:col>10</xdr:col>
      <xdr:colOff>6804</xdr:colOff>
      <xdr:row>30</xdr:row>
      <xdr:rowOff>190500</xdr:rowOff>
    </xdr:to>
    <xdr:sp macro="" textlink="">
      <xdr:nvSpPr>
        <xdr:cNvPr id="2" name="Line 32">
          <a:extLst>
            <a:ext uri="{FF2B5EF4-FFF2-40B4-BE49-F238E27FC236}">
              <a16:creationId xmlns:a16="http://schemas.microsoft.com/office/drawing/2014/main" id="{B1616845-A043-4298-BE2F-0D97D720D7BA}"/>
            </a:ext>
          </a:extLst>
        </xdr:cNvPr>
        <xdr:cNvSpPr>
          <a:spLocks noChangeShapeType="1"/>
        </xdr:cNvSpPr>
      </xdr:nvSpPr>
      <xdr:spPr bwMode="auto">
        <a:xfrm>
          <a:off x="4200525" y="3028950"/>
          <a:ext cx="16329" cy="1562100"/>
        </a:xfrm>
        <a:prstGeom prst="line">
          <a:avLst/>
        </a:prstGeom>
        <a:noFill/>
        <a:ln w="38100">
          <a:solidFill>
            <a:schemeClr val="bg1">
              <a:lumMod val="75000"/>
            </a:schemeClr>
          </a:solidFill>
          <a:round/>
          <a:headEnd/>
          <a:tailEnd/>
        </a:ln>
      </xdr:spPr>
    </xdr:sp>
    <xdr:clientData/>
  </xdr:twoCellAnchor>
  <xdr:twoCellAnchor>
    <xdr:from>
      <xdr:col>10</xdr:col>
      <xdr:colOff>0</xdr:colOff>
      <xdr:row>20</xdr:row>
      <xdr:rowOff>76200</xdr:rowOff>
    </xdr:from>
    <xdr:to>
      <xdr:col>13</xdr:col>
      <xdr:colOff>9525</xdr:colOff>
      <xdr:row>20</xdr:row>
      <xdr:rowOff>85725</xdr:rowOff>
    </xdr:to>
    <xdr:sp macro="" textlink="">
      <xdr:nvSpPr>
        <xdr:cNvPr id="3" name="Line 34">
          <a:extLst>
            <a:ext uri="{FF2B5EF4-FFF2-40B4-BE49-F238E27FC236}">
              <a16:creationId xmlns:a16="http://schemas.microsoft.com/office/drawing/2014/main" id="{C8665F6C-28EE-4097-8C0B-5515AB15F129}"/>
            </a:ext>
          </a:extLst>
        </xdr:cNvPr>
        <xdr:cNvSpPr>
          <a:spLocks noChangeShapeType="1"/>
        </xdr:cNvSpPr>
      </xdr:nvSpPr>
      <xdr:spPr bwMode="auto">
        <a:xfrm flipV="1">
          <a:off x="4210050" y="3028950"/>
          <a:ext cx="485775" cy="9525"/>
        </a:xfrm>
        <a:prstGeom prst="line">
          <a:avLst/>
        </a:prstGeom>
        <a:noFill/>
        <a:ln w="38100">
          <a:solidFill>
            <a:schemeClr val="bg1">
              <a:lumMod val="75000"/>
            </a:schemeClr>
          </a:solidFill>
          <a:round/>
          <a:headEnd/>
          <a:tailEnd type="triangle" w="med" len="med"/>
        </a:ln>
      </xdr:spPr>
    </xdr:sp>
    <xdr:clientData/>
  </xdr:twoCellAnchor>
  <xdr:twoCellAnchor>
    <xdr:from>
      <xdr:col>4</xdr:col>
      <xdr:colOff>0</xdr:colOff>
      <xdr:row>13</xdr:row>
      <xdr:rowOff>104775</xdr:rowOff>
    </xdr:from>
    <xdr:to>
      <xdr:col>5</xdr:col>
      <xdr:colOff>161925</xdr:colOff>
      <xdr:row>27</xdr:row>
      <xdr:rowOff>0</xdr:rowOff>
    </xdr:to>
    <xdr:sp macro="" textlink="">
      <xdr:nvSpPr>
        <xdr:cNvPr id="4" name="Freeform 1">
          <a:extLst>
            <a:ext uri="{FF2B5EF4-FFF2-40B4-BE49-F238E27FC236}">
              <a16:creationId xmlns:a16="http://schemas.microsoft.com/office/drawing/2014/main" id="{A63223BF-C995-4C20-AE37-1DCA4F747D8B}"/>
            </a:ext>
          </a:extLst>
        </xdr:cNvPr>
        <xdr:cNvSpPr>
          <a:spLocks/>
        </xdr:cNvSpPr>
      </xdr:nvSpPr>
      <xdr:spPr bwMode="auto">
        <a:xfrm>
          <a:off x="1857375" y="2143125"/>
          <a:ext cx="409575" cy="1847850"/>
        </a:xfrm>
        <a:custGeom>
          <a:avLst/>
          <a:gdLst>
            <a:gd name="T0" fmla="*/ 0 w 885"/>
            <a:gd name="T1" fmla="*/ 2147483647 h 3693"/>
            <a:gd name="T2" fmla="*/ 2147483647 w 885"/>
            <a:gd name="T3" fmla="*/ 2147483647 h 3693"/>
            <a:gd name="T4" fmla="*/ 2147483647 w 885"/>
            <a:gd name="T5" fmla="*/ 0 h 3693"/>
            <a:gd name="T6" fmla="*/ 2147483647 w 885"/>
            <a:gd name="T7" fmla="*/ 2147483647 h 3693"/>
            <a:gd name="T8" fmla="*/ 0 60000 65536"/>
            <a:gd name="T9" fmla="*/ 0 60000 65536"/>
            <a:gd name="T10" fmla="*/ 0 60000 65536"/>
            <a:gd name="T11" fmla="*/ 0 60000 65536"/>
            <a:gd name="T12" fmla="*/ 0 w 885"/>
            <a:gd name="T13" fmla="*/ 0 h 3693"/>
            <a:gd name="T14" fmla="*/ 885 w 885"/>
            <a:gd name="T15" fmla="*/ 3693 h 3693"/>
          </a:gdLst>
          <a:ahLst/>
          <a:cxnLst>
            <a:cxn ang="T8">
              <a:pos x="T0" y="T1"/>
            </a:cxn>
            <a:cxn ang="T9">
              <a:pos x="T2" y="T3"/>
            </a:cxn>
            <a:cxn ang="T10">
              <a:pos x="T4" y="T5"/>
            </a:cxn>
            <a:cxn ang="T11">
              <a:pos x="T6" y="T7"/>
            </a:cxn>
          </a:cxnLst>
          <a:rect l="T12" t="T13" r="T14" b="T15"/>
          <a:pathLst>
            <a:path w="885" h="3693">
              <a:moveTo>
                <a:pt x="0" y="3693"/>
              </a:moveTo>
              <a:lnTo>
                <a:pt x="195" y="3693"/>
              </a:lnTo>
              <a:lnTo>
                <a:pt x="210" y="0"/>
              </a:lnTo>
              <a:lnTo>
                <a:pt x="885" y="15"/>
              </a:lnTo>
            </a:path>
          </a:pathLst>
        </a:custGeom>
        <a:noFill/>
        <a:ln w="38100" cmpd="sng">
          <a:solidFill>
            <a:schemeClr val="bg1">
              <a:lumMod val="75000"/>
            </a:schemeClr>
          </a:solidFill>
          <a:round/>
          <a:headEnd/>
          <a:tailEnd type="triangle" w="med" len="med"/>
        </a:ln>
      </xdr:spPr>
    </xdr:sp>
    <xdr:clientData/>
  </xdr:twoCellAnchor>
  <xdr:twoCellAnchor>
    <xdr:from>
      <xdr:col>3</xdr:col>
      <xdr:colOff>104775</xdr:colOff>
      <xdr:row>82</xdr:row>
      <xdr:rowOff>152400</xdr:rowOff>
    </xdr:from>
    <xdr:to>
      <xdr:col>5</xdr:col>
      <xdr:colOff>200025</xdr:colOff>
      <xdr:row>82</xdr:row>
      <xdr:rowOff>152400</xdr:rowOff>
    </xdr:to>
    <xdr:sp macro="" textlink="">
      <xdr:nvSpPr>
        <xdr:cNvPr id="5" name="Line 2">
          <a:extLst>
            <a:ext uri="{FF2B5EF4-FFF2-40B4-BE49-F238E27FC236}">
              <a16:creationId xmlns:a16="http://schemas.microsoft.com/office/drawing/2014/main" id="{380A75EC-5264-4034-819E-506C18FF0477}"/>
            </a:ext>
          </a:extLst>
        </xdr:cNvPr>
        <xdr:cNvSpPr>
          <a:spLocks noChangeShapeType="1"/>
        </xdr:cNvSpPr>
      </xdr:nvSpPr>
      <xdr:spPr bwMode="auto">
        <a:xfrm>
          <a:off x="1847850" y="11430000"/>
          <a:ext cx="457200" cy="0"/>
        </a:xfrm>
        <a:prstGeom prst="line">
          <a:avLst/>
        </a:prstGeom>
        <a:noFill/>
        <a:ln w="57150">
          <a:solidFill>
            <a:srgbClr val="000000"/>
          </a:solidFill>
          <a:round/>
          <a:headEnd/>
          <a:tailEnd type="triangle" w="med" len="med"/>
        </a:ln>
      </xdr:spPr>
    </xdr:sp>
    <xdr:clientData/>
  </xdr:twoCellAnchor>
  <xdr:twoCellAnchor>
    <xdr:from>
      <xdr:col>3</xdr:col>
      <xdr:colOff>104775</xdr:colOff>
      <xdr:row>85</xdr:row>
      <xdr:rowOff>85725</xdr:rowOff>
    </xdr:from>
    <xdr:to>
      <xdr:col>5</xdr:col>
      <xdr:colOff>200025</xdr:colOff>
      <xdr:row>85</xdr:row>
      <xdr:rowOff>85725</xdr:rowOff>
    </xdr:to>
    <xdr:sp macro="" textlink="">
      <xdr:nvSpPr>
        <xdr:cNvPr id="6" name="Line 3">
          <a:extLst>
            <a:ext uri="{FF2B5EF4-FFF2-40B4-BE49-F238E27FC236}">
              <a16:creationId xmlns:a16="http://schemas.microsoft.com/office/drawing/2014/main" id="{1DE44DEE-6AB0-4A12-9EB3-B596DDAACF44}"/>
            </a:ext>
          </a:extLst>
        </xdr:cNvPr>
        <xdr:cNvSpPr>
          <a:spLocks noChangeShapeType="1"/>
        </xdr:cNvSpPr>
      </xdr:nvSpPr>
      <xdr:spPr bwMode="auto">
        <a:xfrm>
          <a:off x="1847850" y="11782425"/>
          <a:ext cx="457200" cy="0"/>
        </a:xfrm>
        <a:prstGeom prst="line">
          <a:avLst/>
        </a:prstGeom>
        <a:noFill/>
        <a:ln w="57150">
          <a:solidFill>
            <a:srgbClr val="000000"/>
          </a:solidFill>
          <a:round/>
          <a:headEnd/>
          <a:tailEnd type="triangle" w="med" len="med"/>
        </a:ln>
      </xdr:spPr>
    </xdr:sp>
    <xdr:clientData/>
  </xdr:twoCellAnchor>
  <xdr:twoCellAnchor>
    <xdr:from>
      <xdr:col>3</xdr:col>
      <xdr:colOff>104775</xdr:colOff>
      <xdr:row>83</xdr:row>
      <xdr:rowOff>76200</xdr:rowOff>
    </xdr:from>
    <xdr:to>
      <xdr:col>5</xdr:col>
      <xdr:colOff>200025</xdr:colOff>
      <xdr:row>83</xdr:row>
      <xdr:rowOff>76200</xdr:rowOff>
    </xdr:to>
    <xdr:sp macro="" textlink="">
      <xdr:nvSpPr>
        <xdr:cNvPr id="7" name="Line 5">
          <a:extLst>
            <a:ext uri="{FF2B5EF4-FFF2-40B4-BE49-F238E27FC236}">
              <a16:creationId xmlns:a16="http://schemas.microsoft.com/office/drawing/2014/main" id="{48B350CA-3370-4954-85DB-F7E8B2BC311B}"/>
            </a:ext>
          </a:extLst>
        </xdr:cNvPr>
        <xdr:cNvSpPr>
          <a:spLocks noChangeShapeType="1"/>
        </xdr:cNvSpPr>
      </xdr:nvSpPr>
      <xdr:spPr bwMode="auto">
        <a:xfrm>
          <a:off x="1847850" y="11506200"/>
          <a:ext cx="457200" cy="0"/>
        </a:xfrm>
        <a:prstGeom prst="line">
          <a:avLst/>
        </a:prstGeom>
        <a:noFill/>
        <a:ln w="57150">
          <a:solidFill>
            <a:srgbClr val="000000"/>
          </a:solidFill>
          <a:round/>
          <a:headEnd/>
          <a:tailEnd type="triangle" w="med" len="med"/>
        </a:ln>
      </xdr:spPr>
    </xdr:sp>
    <xdr:clientData/>
  </xdr:twoCellAnchor>
  <xdr:twoCellAnchor>
    <xdr:from>
      <xdr:col>3</xdr:col>
      <xdr:colOff>38100</xdr:colOff>
      <xdr:row>74</xdr:row>
      <xdr:rowOff>47625</xdr:rowOff>
    </xdr:from>
    <xdr:to>
      <xdr:col>4</xdr:col>
      <xdr:colOff>219075</xdr:colOff>
      <xdr:row>75</xdr:row>
      <xdr:rowOff>133350</xdr:rowOff>
    </xdr:to>
    <xdr:sp macro="" textlink="">
      <xdr:nvSpPr>
        <xdr:cNvPr id="8" name="Freeform 7">
          <a:extLst>
            <a:ext uri="{FF2B5EF4-FFF2-40B4-BE49-F238E27FC236}">
              <a16:creationId xmlns:a16="http://schemas.microsoft.com/office/drawing/2014/main" id="{902C8B23-BB52-4DC6-AE01-342FCFC79E33}"/>
            </a:ext>
          </a:extLst>
        </xdr:cNvPr>
        <xdr:cNvSpPr>
          <a:spLocks/>
        </xdr:cNvSpPr>
      </xdr:nvSpPr>
      <xdr:spPr bwMode="auto">
        <a:xfrm>
          <a:off x="1781175" y="10277475"/>
          <a:ext cx="295275" cy="219075"/>
        </a:xfrm>
        <a:custGeom>
          <a:avLst/>
          <a:gdLst>
            <a:gd name="T0" fmla="*/ 0 w 471"/>
            <a:gd name="T1" fmla="*/ 0 h 390"/>
            <a:gd name="T2" fmla="*/ 0 w 471"/>
            <a:gd name="T3" fmla="*/ 2147483647 h 390"/>
            <a:gd name="T4" fmla="*/ 2147483647 w 471"/>
            <a:gd name="T5" fmla="*/ 2147483647 h 390"/>
            <a:gd name="T6" fmla="*/ 0 60000 65536"/>
            <a:gd name="T7" fmla="*/ 0 60000 65536"/>
            <a:gd name="T8" fmla="*/ 0 60000 65536"/>
            <a:gd name="T9" fmla="*/ 0 w 471"/>
            <a:gd name="T10" fmla="*/ 0 h 390"/>
            <a:gd name="T11" fmla="*/ 471 w 471"/>
            <a:gd name="T12" fmla="*/ 390 h 390"/>
          </a:gdLst>
          <a:ahLst/>
          <a:cxnLst>
            <a:cxn ang="T6">
              <a:pos x="T0" y="T1"/>
            </a:cxn>
            <a:cxn ang="T7">
              <a:pos x="T2" y="T3"/>
            </a:cxn>
            <a:cxn ang="T8">
              <a:pos x="T4" y="T5"/>
            </a:cxn>
          </a:cxnLst>
          <a:rect l="T9" t="T10" r="T11" b="T12"/>
          <a:pathLst>
            <a:path w="471" h="390">
              <a:moveTo>
                <a:pt x="0" y="0"/>
              </a:moveTo>
              <a:lnTo>
                <a:pt x="0" y="390"/>
              </a:lnTo>
              <a:lnTo>
                <a:pt x="471" y="375"/>
              </a:lnTo>
            </a:path>
          </a:pathLst>
        </a:custGeom>
        <a:noFill/>
        <a:ln w="53975">
          <a:solidFill>
            <a:srgbClr val="000000"/>
          </a:solidFill>
          <a:round/>
          <a:headEnd/>
          <a:tailEnd type="triangle" w="med" len="med"/>
        </a:ln>
      </xdr:spPr>
    </xdr:sp>
    <xdr:clientData/>
  </xdr:twoCellAnchor>
  <xdr:twoCellAnchor>
    <xdr:from>
      <xdr:col>4</xdr:col>
      <xdr:colOff>28575</xdr:colOff>
      <xdr:row>21</xdr:row>
      <xdr:rowOff>19050</xdr:rowOff>
    </xdr:from>
    <xdr:to>
      <xdr:col>5</xdr:col>
      <xdr:colOff>19050</xdr:colOff>
      <xdr:row>21</xdr:row>
      <xdr:rowOff>19050</xdr:rowOff>
    </xdr:to>
    <xdr:sp macro="" textlink="">
      <xdr:nvSpPr>
        <xdr:cNvPr id="9" name="Line 8">
          <a:extLst>
            <a:ext uri="{FF2B5EF4-FFF2-40B4-BE49-F238E27FC236}">
              <a16:creationId xmlns:a16="http://schemas.microsoft.com/office/drawing/2014/main" id="{1C12291E-DC77-4F79-ABE3-599DC8FECC9C}"/>
            </a:ext>
          </a:extLst>
        </xdr:cNvPr>
        <xdr:cNvSpPr>
          <a:spLocks noChangeShapeType="1"/>
        </xdr:cNvSpPr>
      </xdr:nvSpPr>
      <xdr:spPr bwMode="auto">
        <a:xfrm>
          <a:off x="1885950" y="3267075"/>
          <a:ext cx="238125" cy="0"/>
        </a:xfrm>
        <a:prstGeom prst="line">
          <a:avLst/>
        </a:prstGeom>
        <a:noFill/>
        <a:ln w="38100">
          <a:solidFill>
            <a:srgbClr val="314F70"/>
          </a:solidFill>
          <a:round/>
          <a:headEnd/>
          <a:tailEnd/>
        </a:ln>
      </xdr:spPr>
    </xdr:sp>
    <xdr:clientData/>
  </xdr:twoCellAnchor>
  <xdr:twoCellAnchor>
    <xdr:from>
      <xdr:col>10</xdr:col>
      <xdr:colOff>85726</xdr:colOff>
      <xdr:row>13</xdr:row>
      <xdr:rowOff>1</xdr:rowOff>
    </xdr:from>
    <xdr:to>
      <xdr:col>10</xdr:col>
      <xdr:colOff>95250</xdr:colOff>
      <xdr:row>26</xdr:row>
      <xdr:rowOff>112569</xdr:rowOff>
    </xdr:to>
    <xdr:sp macro="" textlink="">
      <xdr:nvSpPr>
        <xdr:cNvPr id="10" name="Line 9">
          <a:extLst>
            <a:ext uri="{FF2B5EF4-FFF2-40B4-BE49-F238E27FC236}">
              <a16:creationId xmlns:a16="http://schemas.microsoft.com/office/drawing/2014/main" id="{796AAE53-284F-4CED-B1F6-0BBB060B6EA3}"/>
            </a:ext>
          </a:extLst>
        </xdr:cNvPr>
        <xdr:cNvSpPr>
          <a:spLocks noChangeShapeType="1"/>
        </xdr:cNvSpPr>
      </xdr:nvSpPr>
      <xdr:spPr bwMode="auto">
        <a:xfrm>
          <a:off x="4295776" y="2038351"/>
          <a:ext cx="9524" cy="1922318"/>
        </a:xfrm>
        <a:prstGeom prst="line">
          <a:avLst/>
        </a:prstGeom>
        <a:noFill/>
        <a:ln w="38100">
          <a:solidFill>
            <a:srgbClr val="314F70"/>
          </a:solidFill>
          <a:round/>
          <a:headEnd/>
          <a:tailEnd/>
        </a:ln>
      </xdr:spPr>
    </xdr:sp>
    <xdr:clientData/>
  </xdr:twoCellAnchor>
  <xdr:twoCellAnchor>
    <xdr:from>
      <xdr:col>9</xdr:col>
      <xdr:colOff>0</xdr:colOff>
      <xdr:row>26</xdr:row>
      <xdr:rowOff>114300</xdr:rowOff>
    </xdr:from>
    <xdr:to>
      <xdr:col>13</xdr:col>
      <xdr:colOff>0</xdr:colOff>
      <xdr:row>26</xdr:row>
      <xdr:rowOff>114300</xdr:rowOff>
    </xdr:to>
    <xdr:sp macro="" textlink="">
      <xdr:nvSpPr>
        <xdr:cNvPr id="11" name="Line 10">
          <a:extLst>
            <a:ext uri="{FF2B5EF4-FFF2-40B4-BE49-F238E27FC236}">
              <a16:creationId xmlns:a16="http://schemas.microsoft.com/office/drawing/2014/main" id="{2018186E-308F-49B5-AE7B-B179FC052B7F}"/>
            </a:ext>
          </a:extLst>
        </xdr:cNvPr>
        <xdr:cNvSpPr>
          <a:spLocks noChangeShapeType="1"/>
        </xdr:cNvSpPr>
      </xdr:nvSpPr>
      <xdr:spPr bwMode="auto">
        <a:xfrm flipV="1">
          <a:off x="4095750" y="3962400"/>
          <a:ext cx="590550" cy="0"/>
        </a:xfrm>
        <a:prstGeom prst="line">
          <a:avLst/>
        </a:prstGeom>
        <a:noFill/>
        <a:ln w="38100">
          <a:solidFill>
            <a:srgbClr val="314F70"/>
          </a:solidFill>
          <a:round/>
          <a:headEnd/>
          <a:tailEnd type="triangle" w="med" len="med"/>
        </a:ln>
      </xdr:spPr>
      <xdr:txBody>
        <a:bodyPr/>
        <a:lstStyle/>
        <a:p>
          <a:endParaRPr lang="es-CO"/>
        </a:p>
      </xdr:txBody>
    </xdr:sp>
    <xdr:clientData/>
  </xdr:twoCellAnchor>
  <xdr:twoCellAnchor>
    <xdr:from>
      <xdr:col>11</xdr:col>
      <xdr:colOff>0</xdr:colOff>
      <xdr:row>18</xdr:row>
      <xdr:rowOff>85725</xdr:rowOff>
    </xdr:from>
    <xdr:to>
      <xdr:col>13</xdr:col>
      <xdr:colOff>0</xdr:colOff>
      <xdr:row>18</xdr:row>
      <xdr:rowOff>85725</xdr:rowOff>
    </xdr:to>
    <xdr:sp macro="" textlink="">
      <xdr:nvSpPr>
        <xdr:cNvPr id="12" name="Line 11">
          <a:extLst>
            <a:ext uri="{FF2B5EF4-FFF2-40B4-BE49-F238E27FC236}">
              <a16:creationId xmlns:a16="http://schemas.microsoft.com/office/drawing/2014/main" id="{8813E7FC-2EF1-4309-814A-FAC83E3698F2}"/>
            </a:ext>
          </a:extLst>
        </xdr:cNvPr>
        <xdr:cNvSpPr>
          <a:spLocks noChangeShapeType="1"/>
        </xdr:cNvSpPr>
      </xdr:nvSpPr>
      <xdr:spPr bwMode="auto">
        <a:xfrm>
          <a:off x="4324350" y="2771775"/>
          <a:ext cx="361950" cy="0"/>
        </a:xfrm>
        <a:prstGeom prst="line">
          <a:avLst/>
        </a:prstGeom>
        <a:noFill/>
        <a:ln w="38100">
          <a:solidFill>
            <a:srgbClr val="314F70"/>
          </a:solidFill>
          <a:round/>
          <a:headEnd/>
          <a:tailEnd type="triangle" w="med" len="med"/>
        </a:ln>
      </xdr:spPr>
    </xdr:sp>
    <xdr:clientData/>
  </xdr:twoCellAnchor>
  <xdr:twoCellAnchor>
    <xdr:from>
      <xdr:col>4</xdr:col>
      <xdr:colOff>238125</xdr:colOff>
      <xdr:row>21</xdr:row>
      <xdr:rowOff>19050</xdr:rowOff>
    </xdr:from>
    <xdr:to>
      <xdr:col>5</xdr:col>
      <xdr:colOff>228600</xdr:colOff>
      <xdr:row>21</xdr:row>
      <xdr:rowOff>19050</xdr:rowOff>
    </xdr:to>
    <xdr:sp macro="" textlink="">
      <xdr:nvSpPr>
        <xdr:cNvPr id="13" name="Line 18">
          <a:extLst>
            <a:ext uri="{FF2B5EF4-FFF2-40B4-BE49-F238E27FC236}">
              <a16:creationId xmlns:a16="http://schemas.microsoft.com/office/drawing/2014/main" id="{34B9443A-9EE6-49D3-888E-24291FE7EAD6}"/>
            </a:ext>
          </a:extLst>
        </xdr:cNvPr>
        <xdr:cNvSpPr>
          <a:spLocks noChangeShapeType="1"/>
        </xdr:cNvSpPr>
      </xdr:nvSpPr>
      <xdr:spPr bwMode="auto">
        <a:xfrm flipV="1">
          <a:off x="2095500" y="3267075"/>
          <a:ext cx="238125" cy="0"/>
        </a:xfrm>
        <a:prstGeom prst="line">
          <a:avLst/>
        </a:prstGeom>
        <a:noFill/>
        <a:ln w="38100">
          <a:solidFill>
            <a:srgbClr val="314F70"/>
          </a:solidFill>
          <a:round/>
          <a:headEnd/>
          <a:tailEnd type="triangle" w="med" len="med"/>
        </a:ln>
      </xdr:spPr>
    </xdr:sp>
    <xdr:clientData/>
  </xdr:twoCellAnchor>
  <xdr:twoCellAnchor>
    <xdr:from>
      <xdr:col>4</xdr:col>
      <xdr:colOff>9524</xdr:colOff>
      <xdr:row>12</xdr:row>
      <xdr:rowOff>247651</xdr:rowOff>
    </xdr:from>
    <xdr:to>
      <xdr:col>4</xdr:col>
      <xdr:colOff>238125</xdr:colOff>
      <xdr:row>27</xdr:row>
      <xdr:rowOff>85726</xdr:rowOff>
    </xdr:to>
    <xdr:sp macro="" textlink="">
      <xdr:nvSpPr>
        <xdr:cNvPr id="14" name="Freeform 19">
          <a:extLst>
            <a:ext uri="{FF2B5EF4-FFF2-40B4-BE49-F238E27FC236}">
              <a16:creationId xmlns:a16="http://schemas.microsoft.com/office/drawing/2014/main" id="{0265D477-9A4F-4D1E-9F3A-01AA3BE6DDBF}"/>
            </a:ext>
          </a:extLst>
        </xdr:cNvPr>
        <xdr:cNvSpPr>
          <a:spLocks/>
        </xdr:cNvSpPr>
      </xdr:nvSpPr>
      <xdr:spPr bwMode="auto">
        <a:xfrm>
          <a:off x="1866899" y="2038351"/>
          <a:ext cx="228601" cy="2038350"/>
        </a:xfrm>
        <a:custGeom>
          <a:avLst/>
          <a:gdLst>
            <a:gd name="T0" fmla="*/ 0 w 345"/>
            <a:gd name="T1" fmla="*/ 2147483647 h 1272"/>
            <a:gd name="T2" fmla="*/ 2147483647 w 345"/>
            <a:gd name="T3" fmla="*/ 2147483647 h 1272"/>
            <a:gd name="T4" fmla="*/ 2147483647 w 345"/>
            <a:gd name="T5" fmla="*/ 0 h 1272"/>
            <a:gd name="T6" fmla="*/ 2147483647 w 345"/>
            <a:gd name="T7" fmla="*/ 0 h 1272"/>
            <a:gd name="T8" fmla="*/ 0 60000 65536"/>
            <a:gd name="T9" fmla="*/ 0 60000 65536"/>
            <a:gd name="T10" fmla="*/ 0 60000 65536"/>
            <a:gd name="T11" fmla="*/ 0 60000 65536"/>
            <a:gd name="T12" fmla="*/ 0 w 345"/>
            <a:gd name="T13" fmla="*/ 0 h 1272"/>
            <a:gd name="T14" fmla="*/ 345 w 345"/>
            <a:gd name="T15" fmla="*/ 1272 h 1272"/>
          </a:gdLst>
          <a:ahLst/>
          <a:cxnLst>
            <a:cxn ang="T8">
              <a:pos x="T0" y="T1"/>
            </a:cxn>
            <a:cxn ang="T9">
              <a:pos x="T2" y="T3"/>
            </a:cxn>
            <a:cxn ang="T10">
              <a:pos x="T4" y="T5"/>
            </a:cxn>
            <a:cxn ang="T11">
              <a:pos x="T6" y="T7"/>
            </a:cxn>
          </a:cxnLst>
          <a:rect l="T12" t="T13" r="T14" b="T15"/>
          <a:pathLst>
            <a:path w="345" h="1272">
              <a:moveTo>
                <a:pt x="0" y="1272"/>
              </a:moveTo>
              <a:lnTo>
                <a:pt x="345" y="1272"/>
              </a:lnTo>
              <a:lnTo>
                <a:pt x="345" y="0"/>
              </a:lnTo>
              <a:lnTo>
                <a:pt x="240" y="0"/>
              </a:lnTo>
            </a:path>
          </a:pathLst>
        </a:custGeom>
        <a:noFill/>
        <a:ln w="38100" cmpd="sng">
          <a:solidFill>
            <a:srgbClr val="314F70"/>
          </a:solidFill>
          <a:round/>
          <a:headEnd/>
          <a:tailEnd/>
        </a:ln>
      </xdr:spPr>
    </xdr:sp>
    <xdr:clientData/>
  </xdr:twoCellAnchor>
  <xdr:twoCellAnchor>
    <xdr:from>
      <xdr:col>4</xdr:col>
      <xdr:colOff>100542</xdr:colOff>
      <xdr:row>12</xdr:row>
      <xdr:rowOff>95250</xdr:rowOff>
    </xdr:from>
    <xdr:to>
      <xdr:col>6</xdr:col>
      <xdr:colOff>5292</xdr:colOff>
      <xdr:row>13</xdr:row>
      <xdr:rowOff>2117</xdr:rowOff>
    </xdr:to>
    <xdr:sp macro="" textlink="">
      <xdr:nvSpPr>
        <xdr:cNvPr id="15" name="Freeform 20">
          <a:extLst>
            <a:ext uri="{FF2B5EF4-FFF2-40B4-BE49-F238E27FC236}">
              <a16:creationId xmlns:a16="http://schemas.microsoft.com/office/drawing/2014/main" id="{0E936D53-4C9E-4792-A7CF-D3FF75E7FDCF}"/>
            </a:ext>
          </a:extLst>
        </xdr:cNvPr>
        <xdr:cNvSpPr>
          <a:spLocks/>
        </xdr:cNvSpPr>
      </xdr:nvSpPr>
      <xdr:spPr bwMode="auto">
        <a:xfrm>
          <a:off x="1957917" y="1962150"/>
          <a:ext cx="400050" cy="78317"/>
        </a:xfrm>
        <a:custGeom>
          <a:avLst/>
          <a:gdLst>
            <a:gd name="T0" fmla="*/ 0 w 705"/>
            <a:gd name="T1" fmla="*/ 2147483647 h 708"/>
            <a:gd name="T2" fmla="*/ 2147483647 w 705"/>
            <a:gd name="T3" fmla="*/ 2147483647 h 708"/>
            <a:gd name="T4" fmla="*/ 2147483647 w 705"/>
            <a:gd name="T5" fmla="*/ 0 h 708"/>
            <a:gd name="T6" fmla="*/ 2147483647 w 705"/>
            <a:gd name="T7" fmla="*/ 0 h 708"/>
            <a:gd name="T8" fmla="*/ 0 60000 65536"/>
            <a:gd name="T9" fmla="*/ 0 60000 65536"/>
            <a:gd name="T10" fmla="*/ 0 60000 65536"/>
            <a:gd name="T11" fmla="*/ 0 60000 65536"/>
            <a:gd name="T12" fmla="*/ 0 w 705"/>
            <a:gd name="T13" fmla="*/ 0 h 708"/>
            <a:gd name="T14" fmla="*/ 705 w 705"/>
            <a:gd name="T15" fmla="*/ 708 h 708"/>
          </a:gdLst>
          <a:ahLst/>
          <a:cxnLst>
            <a:cxn ang="T8">
              <a:pos x="T0" y="T1"/>
            </a:cxn>
            <a:cxn ang="T9">
              <a:pos x="T2" y="T3"/>
            </a:cxn>
            <a:cxn ang="T10">
              <a:pos x="T4" y="T5"/>
            </a:cxn>
            <a:cxn ang="T11">
              <a:pos x="T6" y="T7"/>
            </a:cxn>
          </a:cxnLst>
          <a:rect l="T12" t="T13" r="T14" b="T15"/>
          <a:pathLst>
            <a:path w="705" h="708">
              <a:moveTo>
                <a:pt x="0" y="708"/>
              </a:moveTo>
              <a:lnTo>
                <a:pt x="240" y="708"/>
              </a:lnTo>
              <a:lnTo>
                <a:pt x="240" y="0"/>
              </a:lnTo>
              <a:lnTo>
                <a:pt x="705" y="0"/>
              </a:lnTo>
            </a:path>
          </a:pathLst>
        </a:custGeom>
        <a:noFill/>
        <a:ln w="38100" cmpd="sng">
          <a:solidFill>
            <a:srgbClr val="314F70"/>
          </a:solidFill>
          <a:round/>
          <a:headEnd/>
          <a:tailEnd type="triangle" w="med" len="med"/>
        </a:ln>
      </xdr:spPr>
    </xdr:sp>
    <xdr:clientData/>
  </xdr:twoCellAnchor>
  <xdr:twoCellAnchor>
    <xdr:from>
      <xdr:col>4</xdr:col>
      <xdr:colOff>0</xdr:colOff>
      <xdr:row>12</xdr:row>
      <xdr:rowOff>247650</xdr:rowOff>
    </xdr:from>
    <xdr:to>
      <xdr:col>5</xdr:col>
      <xdr:colOff>0</xdr:colOff>
      <xdr:row>12</xdr:row>
      <xdr:rowOff>247650</xdr:rowOff>
    </xdr:to>
    <xdr:sp macro="" textlink="">
      <xdr:nvSpPr>
        <xdr:cNvPr id="16" name="Line 21">
          <a:extLst>
            <a:ext uri="{FF2B5EF4-FFF2-40B4-BE49-F238E27FC236}">
              <a16:creationId xmlns:a16="http://schemas.microsoft.com/office/drawing/2014/main" id="{13C95C37-1E52-44AF-97A2-1D0F3B090310}"/>
            </a:ext>
          </a:extLst>
        </xdr:cNvPr>
        <xdr:cNvSpPr>
          <a:spLocks noChangeShapeType="1"/>
        </xdr:cNvSpPr>
      </xdr:nvSpPr>
      <xdr:spPr bwMode="auto">
        <a:xfrm flipV="1">
          <a:off x="1857375" y="2038350"/>
          <a:ext cx="247650" cy="0"/>
        </a:xfrm>
        <a:prstGeom prst="line">
          <a:avLst/>
        </a:prstGeom>
        <a:noFill/>
        <a:ln w="38100">
          <a:solidFill>
            <a:srgbClr val="314F70"/>
          </a:solidFill>
          <a:round/>
          <a:headEnd/>
          <a:tailEnd/>
        </a:ln>
      </xdr:spPr>
    </xdr:sp>
    <xdr:clientData/>
  </xdr:twoCellAnchor>
  <xdr:twoCellAnchor>
    <xdr:from>
      <xdr:col>4</xdr:col>
      <xdr:colOff>238125</xdr:colOff>
      <xdr:row>18</xdr:row>
      <xdr:rowOff>0</xdr:rowOff>
    </xdr:from>
    <xdr:to>
      <xdr:col>6</xdr:col>
      <xdr:colOff>0</xdr:colOff>
      <xdr:row>18</xdr:row>
      <xdr:rowOff>0</xdr:rowOff>
    </xdr:to>
    <xdr:sp macro="" textlink="">
      <xdr:nvSpPr>
        <xdr:cNvPr id="17" name="Line 25">
          <a:extLst>
            <a:ext uri="{FF2B5EF4-FFF2-40B4-BE49-F238E27FC236}">
              <a16:creationId xmlns:a16="http://schemas.microsoft.com/office/drawing/2014/main" id="{694B71F9-B406-4427-BBC2-ABA831A36FD9}"/>
            </a:ext>
          </a:extLst>
        </xdr:cNvPr>
        <xdr:cNvSpPr>
          <a:spLocks noChangeShapeType="1"/>
        </xdr:cNvSpPr>
      </xdr:nvSpPr>
      <xdr:spPr bwMode="auto">
        <a:xfrm>
          <a:off x="2095500" y="2686050"/>
          <a:ext cx="257175" cy="0"/>
        </a:xfrm>
        <a:prstGeom prst="line">
          <a:avLst/>
        </a:prstGeom>
        <a:noFill/>
        <a:ln w="38100">
          <a:solidFill>
            <a:srgbClr val="314F70"/>
          </a:solidFill>
          <a:round/>
          <a:headEnd/>
          <a:tailEnd type="triangle" w="med" len="med"/>
        </a:ln>
      </xdr:spPr>
    </xdr:sp>
    <xdr:clientData/>
  </xdr:twoCellAnchor>
  <xdr:twoCellAnchor>
    <xdr:from>
      <xdr:col>9</xdr:col>
      <xdr:colOff>0</xdr:colOff>
      <xdr:row>18</xdr:row>
      <xdr:rowOff>85725</xdr:rowOff>
    </xdr:from>
    <xdr:to>
      <xdr:col>10</xdr:col>
      <xdr:colOff>104775</xdr:colOff>
      <xdr:row>18</xdr:row>
      <xdr:rowOff>85725</xdr:rowOff>
    </xdr:to>
    <xdr:sp macro="" textlink="">
      <xdr:nvSpPr>
        <xdr:cNvPr id="18" name="Line 26">
          <a:extLst>
            <a:ext uri="{FF2B5EF4-FFF2-40B4-BE49-F238E27FC236}">
              <a16:creationId xmlns:a16="http://schemas.microsoft.com/office/drawing/2014/main" id="{AF6C0849-704D-4FE1-8940-4AC37E858537}"/>
            </a:ext>
          </a:extLst>
        </xdr:cNvPr>
        <xdr:cNvSpPr>
          <a:spLocks noChangeShapeType="1"/>
        </xdr:cNvSpPr>
      </xdr:nvSpPr>
      <xdr:spPr bwMode="auto">
        <a:xfrm flipV="1">
          <a:off x="4095750" y="2771775"/>
          <a:ext cx="219075" cy="0"/>
        </a:xfrm>
        <a:prstGeom prst="line">
          <a:avLst/>
        </a:prstGeom>
        <a:noFill/>
        <a:ln w="38100">
          <a:solidFill>
            <a:srgbClr val="314F70"/>
          </a:solidFill>
          <a:round/>
          <a:headEnd/>
          <a:tailEnd/>
        </a:ln>
      </xdr:spPr>
    </xdr:sp>
    <xdr:clientData/>
  </xdr:twoCellAnchor>
  <xdr:twoCellAnchor>
    <xdr:from>
      <xdr:col>11</xdr:col>
      <xdr:colOff>0</xdr:colOff>
      <xdr:row>40</xdr:row>
      <xdr:rowOff>133350</xdr:rowOff>
    </xdr:from>
    <xdr:to>
      <xdr:col>13</xdr:col>
      <xdr:colOff>9525</xdr:colOff>
      <xdr:row>40</xdr:row>
      <xdr:rowOff>133350</xdr:rowOff>
    </xdr:to>
    <xdr:sp macro="" textlink="">
      <xdr:nvSpPr>
        <xdr:cNvPr id="19" name="Line 27">
          <a:extLst>
            <a:ext uri="{FF2B5EF4-FFF2-40B4-BE49-F238E27FC236}">
              <a16:creationId xmlns:a16="http://schemas.microsoft.com/office/drawing/2014/main" id="{77522ACF-2230-49C3-97F7-91B4913892EB}"/>
            </a:ext>
          </a:extLst>
        </xdr:cNvPr>
        <xdr:cNvSpPr>
          <a:spLocks noChangeShapeType="1"/>
        </xdr:cNvSpPr>
      </xdr:nvSpPr>
      <xdr:spPr bwMode="auto">
        <a:xfrm>
          <a:off x="4324350" y="5762625"/>
          <a:ext cx="371475" cy="0"/>
        </a:xfrm>
        <a:prstGeom prst="line">
          <a:avLst/>
        </a:prstGeom>
        <a:noFill/>
        <a:ln w="38100">
          <a:solidFill>
            <a:schemeClr val="bg1">
              <a:lumMod val="75000"/>
            </a:schemeClr>
          </a:solidFill>
          <a:round/>
          <a:headEnd/>
          <a:tailEnd type="triangle" w="med" len="med"/>
        </a:ln>
      </xdr:spPr>
      <xdr:txBody>
        <a:bodyPr/>
        <a:lstStyle/>
        <a:p>
          <a:endParaRPr lang="es-CO"/>
        </a:p>
      </xdr:txBody>
    </xdr:sp>
    <xdr:clientData/>
  </xdr:twoCellAnchor>
  <xdr:twoCellAnchor>
    <xdr:from>
      <xdr:col>9</xdr:col>
      <xdr:colOff>9525</xdr:colOff>
      <xdr:row>12</xdr:row>
      <xdr:rowOff>247650</xdr:rowOff>
    </xdr:from>
    <xdr:to>
      <xdr:col>11</xdr:col>
      <xdr:colOff>9525</xdr:colOff>
      <xdr:row>12</xdr:row>
      <xdr:rowOff>247650</xdr:rowOff>
    </xdr:to>
    <xdr:sp macro="" textlink="">
      <xdr:nvSpPr>
        <xdr:cNvPr id="20" name="Line 28">
          <a:extLst>
            <a:ext uri="{FF2B5EF4-FFF2-40B4-BE49-F238E27FC236}">
              <a16:creationId xmlns:a16="http://schemas.microsoft.com/office/drawing/2014/main" id="{C2845F28-2FA0-4331-BF23-59B19B6A86F9}"/>
            </a:ext>
          </a:extLst>
        </xdr:cNvPr>
        <xdr:cNvSpPr>
          <a:spLocks noChangeShapeType="1"/>
        </xdr:cNvSpPr>
      </xdr:nvSpPr>
      <xdr:spPr bwMode="auto">
        <a:xfrm>
          <a:off x="4105275" y="2038350"/>
          <a:ext cx="228600" cy="0"/>
        </a:xfrm>
        <a:prstGeom prst="line">
          <a:avLst/>
        </a:prstGeom>
        <a:noFill/>
        <a:ln w="38100">
          <a:solidFill>
            <a:srgbClr val="314F70"/>
          </a:solidFill>
          <a:round/>
          <a:headEnd/>
          <a:tailEnd/>
        </a:ln>
      </xdr:spPr>
    </xdr:sp>
    <xdr:clientData/>
  </xdr:twoCellAnchor>
  <xdr:twoCellAnchor>
    <xdr:from>
      <xdr:col>11</xdr:col>
      <xdr:colOff>9525</xdr:colOff>
      <xdr:row>12</xdr:row>
      <xdr:rowOff>247650</xdr:rowOff>
    </xdr:from>
    <xdr:to>
      <xdr:col>13</xdr:col>
      <xdr:colOff>9525</xdr:colOff>
      <xdr:row>12</xdr:row>
      <xdr:rowOff>247650</xdr:rowOff>
    </xdr:to>
    <xdr:sp macro="" textlink="">
      <xdr:nvSpPr>
        <xdr:cNvPr id="21" name="Line 30">
          <a:extLst>
            <a:ext uri="{FF2B5EF4-FFF2-40B4-BE49-F238E27FC236}">
              <a16:creationId xmlns:a16="http://schemas.microsoft.com/office/drawing/2014/main" id="{A516855D-D3CB-411C-917D-FFEDFE9784D5}"/>
            </a:ext>
          </a:extLst>
        </xdr:cNvPr>
        <xdr:cNvSpPr>
          <a:spLocks noChangeShapeType="1"/>
        </xdr:cNvSpPr>
      </xdr:nvSpPr>
      <xdr:spPr bwMode="auto">
        <a:xfrm>
          <a:off x="4333875" y="2038350"/>
          <a:ext cx="361950" cy="0"/>
        </a:xfrm>
        <a:prstGeom prst="line">
          <a:avLst/>
        </a:prstGeom>
        <a:noFill/>
        <a:ln w="38100">
          <a:solidFill>
            <a:srgbClr val="314F70"/>
          </a:solidFill>
          <a:round/>
          <a:headEnd/>
          <a:tailEnd type="triangle" w="med" len="med"/>
        </a:ln>
      </xdr:spPr>
    </xdr:sp>
    <xdr:clientData/>
  </xdr:twoCellAnchor>
  <xdr:twoCellAnchor>
    <xdr:from>
      <xdr:col>10</xdr:col>
      <xdr:colOff>0</xdr:colOff>
      <xdr:row>20</xdr:row>
      <xdr:rowOff>0</xdr:rowOff>
    </xdr:from>
    <xdr:to>
      <xdr:col>10</xdr:col>
      <xdr:colOff>0</xdr:colOff>
      <xdr:row>20</xdr:row>
      <xdr:rowOff>0</xdr:rowOff>
    </xdr:to>
    <xdr:sp macro="" textlink="">
      <xdr:nvSpPr>
        <xdr:cNvPr id="22" name="Line 31">
          <a:extLst>
            <a:ext uri="{FF2B5EF4-FFF2-40B4-BE49-F238E27FC236}">
              <a16:creationId xmlns:a16="http://schemas.microsoft.com/office/drawing/2014/main" id="{ACB63C20-2FB3-4294-A62A-30E3318951EC}"/>
            </a:ext>
          </a:extLst>
        </xdr:cNvPr>
        <xdr:cNvSpPr>
          <a:spLocks noChangeShapeType="1"/>
        </xdr:cNvSpPr>
      </xdr:nvSpPr>
      <xdr:spPr bwMode="auto">
        <a:xfrm>
          <a:off x="4210050" y="2952750"/>
          <a:ext cx="0" cy="0"/>
        </a:xfrm>
        <a:prstGeom prst="line">
          <a:avLst/>
        </a:prstGeom>
        <a:noFill/>
        <a:ln w="9525">
          <a:solidFill>
            <a:srgbClr val="000000"/>
          </a:solidFill>
          <a:round/>
          <a:headEnd/>
          <a:tailEnd/>
        </a:ln>
      </xdr:spPr>
    </xdr:sp>
    <xdr:clientData/>
  </xdr:twoCellAnchor>
  <xdr:twoCellAnchor>
    <xdr:from>
      <xdr:col>9</xdr:col>
      <xdr:colOff>19050</xdr:colOff>
      <xdr:row>20</xdr:row>
      <xdr:rowOff>85725</xdr:rowOff>
    </xdr:from>
    <xdr:to>
      <xdr:col>10</xdr:col>
      <xdr:colOff>19050</xdr:colOff>
      <xdr:row>20</xdr:row>
      <xdr:rowOff>85725</xdr:rowOff>
    </xdr:to>
    <xdr:sp macro="" textlink="">
      <xdr:nvSpPr>
        <xdr:cNvPr id="23" name="Line 8">
          <a:extLst>
            <a:ext uri="{FF2B5EF4-FFF2-40B4-BE49-F238E27FC236}">
              <a16:creationId xmlns:a16="http://schemas.microsoft.com/office/drawing/2014/main" id="{D049ADBF-A801-4D3B-B0E6-C61963FC3089}"/>
            </a:ext>
          </a:extLst>
        </xdr:cNvPr>
        <xdr:cNvSpPr>
          <a:spLocks noChangeShapeType="1"/>
        </xdr:cNvSpPr>
      </xdr:nvSpPr>
      <xdr:spPr bwMode="auto">
        <a:xfrm>
          <a:off x="4114800" y="3038475"/>
          <a:ext cx="114300" cy="0"/>
        </a:xfrm>
        <a:prstGeom prst="line">
          <a:avLst/>
        </a:prstGeom>
        <a:noFill/>
        <a:ln w="38100">
          <a:solidFill>
            <a:schemeClr val="bg1">
              <a:lumMod val="75000"/>
            </a:schemeClr>
          </a:solidFill>
          <a:round/>
          <a:headEnd/>
          <a:tailEnd/>
        </a:ln>
      </xdr:spPr>
    </xdr:sp>
    <xdr:clientData/>
  </xdr:twoCellAnchor>
  <xdr:twoCellAnchor>
    <xdr:from>
      <xdr:col>4</xdr:col>
      <xdr:colOff>238123</xdr:colOff>
      <xdr:row>27</xdr:row>
      <xdr:rowOff>38100</xdr:rowOff>
    </xdr:from>
    <xdr:to>
      <xdr:col>4</xdr:col>
      <xdr:colOff>238124</xdr:colOff>
      <xdr:row>30</xdr:row>
      <xdr:rowOff>228600</xdr:rowOff>
    </xdr:to>
    <xdr:sp macro="" textlink="">
      <xdr:nvSpPr>
        <xdr:cNvPr id="24" name="Line 9">
          <a:extLst>
            <a:ext uri="{FF2B5EF4-FFF2-40B4-BE49-F238E27FC236}">
              <a16:creationId xmlns:a16="http://schemas.microsoft.com/office/drawing/2014/main" id="{509E2C84-405F-4105-971F-C5B4FC0F3CEB}"/>
            </a:ext>
          </a:extLst>
        </xdr:cNvPr>
        <xdr:cNvSpPr>
          <a:spLocks noChangeShapeType="1"/>
        </xdr:cNvSpPr>
      </xdr:nvSpPr>
      <xdr:spPr bwMode="auto">
        <a:xfrm>
          <a:off x="2095498" y="4029075"/>
          <a:ext cx="1" cy="600075"/>
        </a:xfrm>
        <a:prstGeom prst="line">
          <a:avLst/>
        </a:prstGeom>
        <a:noFill/>
        <a:ln w="38100">
          <a:solidFill>
            <a:srgbClr val="314F70"/>
          </a:solidFill>
          <a:round/>
          <a:headEnd/>
          <a:tailEnd/>
        </a:ln>
      </xdr:spPr>
    </xdr:sp>
    <xdr:clientData/>
  </xdr:twoCellAnchor>
  <xdr:twoCellAnchor>
    <xdr:from>
      <xdr:col>5</xdr:col>
      <xdr:colOff>0</xdr:colOff>
      <xdr:row>30</xdr:row>
      <xdr:rowOff>209550</xdr:rowOff>
    </xdr:from>
    <xdr:to>
      <xdr:col>5</xdr:col>
      <xdr:colOff>238125</xdr:colOff>
      <xdr:row>30</xdr:row>
      <xdr:rowOff>209550</xdr:rowOff>
    </xdr:to>
    <xdr:sp macro="" textlink="">
      <xdr:nvSpPr>
        <xdr:cNvPr id="25" name="Line 12">
          <a:extLst>
            <a:ext uri="{FF2B5EF4-FFF2-40B4-BE49-F238E27FC236}">
              <a16:creationId xmlns:a16="http://schemas.microsoft.com/office/drawing/2014/main" id="{BFB774D8-06C4-4E2C-AF3C-323E01FCF24D}"/>
            </a:ext>
          </a:extLst>
        </xdr:cNvPr>
        <xdr:cNvSpPr>
          <a:spLocks noChangeShapeType="1"/>
        </xdr:cNvSpPr>
      </xdr:nvSpPr>
      <xdr:spPr bwMode="auto">
        <a:xfrm>
          <a:off x="2105025" y="4610100"/>
          <a:ext cx="238125" cy="0"/>
        </a:xfrm>
        <a:prstGeom prst="line">
          <a:avLst/>
        </a:prstGeom>
        <a:noFill/>
        <a:ln w="38100">
          <a:solidFill>
            <a:srgbClr val="314F70"/>
          </a:solidFill>
          <a:round/>
          <a:headEnd/>
          <a:tailEnd type="triangle" w="med" len="med"/>
        </a:ln>
      </xdr:spPr>
    </xdr:sp>
    <xdr:clientData/>
  </xdr:twoCellAnchor>
  <xdr:twoCellAnchor>
    <xdr:from>
      <xdr:col>5</xdr:col>
      <xdr:colOff>0</xdr:colOff>
      <xdr:row>27</xdr:row>
      <xdr:rowOff>85725</xdr:rowOff>
    </xdr:from>
    <xdr:to>
      <xdr:col>5</xdr:col>
      <xdr:colOff>238125</xdr:colOff>
      <xdr:row>27</xdr:row>
      <xdr:rowOff>85725</xdr:rowOff>
    </xdr:to>
    <xdr:sp macro="" textlink="">
      <xdr:nvSpPr>
        <xdr:cNvPr id="26" name="Line 12">
          <a:extLst>
            <a:ext uri="{FF2B5EF4-FFF2-40B4-BE49-F238E27FC236}">
              <a16:creationId xmlns:a16="http://schemas.microsoft.com/office/drawing/2014/main" id="{0627DD77-CABF-47E1-A813-1948E551D83A}"/>
            </a:ext>
          </a:extLst>
        </xdr:cNvPr>
        <xdr:cNvSpPr>
          <a:spLocks noChangeShapeType="1"/>
        </xdr:cNvSpPr>
      </xdr:nvSpPr>
      <xdr:spPr bwMode="auto">
        <a:xfrm>
          <a:off x="2105025" y="4076700"/>
          <a:ext cx="238125" cy="0"/>
        </a:xfrm>
        <a:prstGeom prst="line">
          <a:avLst/>
        </a:prstGeom>
        <a:noFill/>
        <a:ln w="38100">
          <a:solidFill>
            <a:srgbClr val="314F70"/>
          </a:solidFill>
          <a:round/>
          <a:headEnd/>
          <a:tailEnd type="triangle" w="med" len="med"/>
        </a:ln>
      </xdr:spPr>
    </xdr:sp>
    <xdr:clientData/>
  </xdr:twoCellAnchor>
  <xdr:twoCellAnchor>
    <xdr:from>
      <xdr:col>9</xdr:col>
      <xdr:colOff>2117</xdr:colOff>
      <xdr:row>30</xdr:row>
      <xdr:rowOff>168883</xdr:rowOff>
    </xdr:from>
    <xdr:to>
      <xdr:col>10</xdr:col>
      <xdr:colOff>0</xdr:colOff>
      <xdr:row>30</xdr:row>
      <xdr:rowOff>169030</xdr:rowOff>
    </xdr:to>
    <xdr:sp macro="" textlink="">
      <xdr:nvSpPr>
        <xdr:cNvPr id="27" name="Line 8">
          <a:extLst>
            <a:ext uri="{FF2B5EF4-FFF2-40B4-BE49-F238E27FC236}">
              <a16:creationId xmlns:a16="http://schemas.microsoft.com/office/drawing/2014/main" id="{F885943A-843D-4B5A-A535-10C17C20D3AA}"/>
            </a:ext>
          </a:extLst>
        </xdr:cNvPr>
        <xdr:cNvSpPr>
          <a:spLocks noChangeShapeType="1"/>
        </xdr:cNvSpPr>
      </xdr:nvSpPr>
      <xdr:spPr bwMode="auto">
        <a:xfrm flipV="1">
          <a:off x="4097867" y="4569433"/>
          <a:ext cx="112183" cy="147"/>
        </a:xfrm>
        <a:prstGeom prst="line">
          <a:avLst/>
        </a:prstGeom>
        <a:noFill/>
        <a:ln w="38100">
          <a:solidFill>
            <a:schemeClr val="bg1">
              <a:lumMod val="75000"/>
            </a:schemeClr>
          </a:solidFill>
          <a:round/>
          <a:headEnd/>
          <a:tailEnd/>
        </a:ln>
      </xdr:spPr>
    </xdr:sp>
    <xdr:clientData/>
  </xdr:twoCellAnchor>
  <xdr:twoCellAnchor>
    <xdr:from>
      <xdr:col>11</xdr:col>
      <xdr:colOff>9525</xdr:colOff>
      <xdr:row>20</xdr:row>
      <xdr:rowOff>228600</xdr:rowOff>
    </xdr:from>
    <xdr:to>
      <xdr:col>13</xdr:col>
      <xdr:colOff>9525</xdr:colOff>
      <xdr:row>20</xdr:row>
      <xdr:rowOff>228600</xdr:rowOff>
    </xdr:to>
    <xdr:sp macro="" textlink="">
      <xdr:nvSpPr>
        <xdr:cNvPr id="28" name="Line 11">
          <a:extLst>
            <a:ext uri="{FF2B5EF4-FFF2-40B4-BE49-F238E27FC236}">
              <a16:creationId xmlns:a16="http://schemas.microsoft.com/office/drawing/2014/main" id="{E85E3D8A-075A-4850-ABF1-94F0E8AF6437}"/>
            </a:ext>
          </a:extLst>
        </xdr:cNvPr>
        <xdr:cNvSpPr>
          <a:spLocks noChangeShapeType="1"/>
        </xdr:cNvSpPr>
      </xdr:nvSpPr>
      <xdr:spPr bwMode="auto">
        <a:xfrm>
          <a:off x="4333875" y="3181350"/>
          <a:ext cx="361950" cy="0"/>
        </a:xfrm>
        <a:prstGeom prst="line">
          <a:avLst/>
        </a:prstGeom>
        <a:noFill/>
        <a:ln w="38100">
          <a:solidFill>
            <a:srgbClr val="314F70"/>
          </a:solidFill>
          <a:round/>
          <a:headEnd/>
          <a:tailEnd type="triangle" w="med" len="med"/>
        </a:ln>
      </xdr:spPr>
    </xdr:sp>
    <xdr:clientData/>
  </xdr:twoCellAnchor>
  <xdr:twoCellAnchor>
    <xdr:from>
      <xdr:col>9</xdr:col>
      <xdr:colOff>0</xdr:colOff>
      <xdr:row>20</xdr:row>
      <xdr:rowOff>228600</xdr:rowOff>
    </xdr:from>
    <xdr:to>
      <xdr:col>10</xdr:col>
      <xdr:colOff>104775</xdr:colOff>
      <xdr:row>20</xdr:row>
      <xdr:rowOff>228600</xdr:rowOff>
    </xdr:to>
    <xdr:sp macro="" textlink="">
      <xdr:nvSpPr>
        <xdr:cNvPr id="29" name="Line 26">
          <a:extLst>
            <a:ext uri="{FF2B5EF4-FFF2-40B4-BE49-F238E27FC236}">
              <a16:creationId xmlns:a16="http://schemas.microsoft.com/office/drawing/2014/main" id="{942AFB31-2239-4CCB-8D3F-1B60111F145C}"/>
            </a:ext>
          </a:extLst>
        </xdr:cNvPr>
        <xdr:cNvSpPr>
          <a:spLocks noChangeShapeType="1"/>
        </xdr:cNvSpPr>
      </xdr:nvSpPr>
      <xdr:spPr bwMode="auto">
        <a:xfrm flipV="1">
          <a:off x="4095750" y="3181350"/>
          <a:ext cx="219075" cy="0"/>
        </a:xfrm>
        <a:prstGeom prst="line">
          <a:avLst/>
        </a:prstGeom>
        <a:noFill/>
        <a:ln w="38100">
          <a:solidFill>
            <a:srgbClr val="314F70"/>
          </a:solidFill>
          <a:round/>
          <a:headEnd/>
          <a:tailEnd/>
        </a:ln>
      </xdr:spPr>
    </xdr:sp>
    <xdr:clientData/>
  </xdr:twoCellAnchor>
  <xdr:twoCellAnchor>
    <xdr:from>
      <xdr:col>10</xdr:col>
      <xdr:colOff>95249</xdr:colOff>
      <xdr:row>26</xdr:row>
      <xdr:rowOff>95250</xdr:rowOff>
    </xdr:from>
    <xdr:to>
      <xdr:col>10</xdr:col>
      <xdr:colOff>107372</xdr:colOff>
      <xdr:row>41</xdr:row>
      <xdr:rowOff>21647</xdr:rowOff>
    </xdr:to>
    <xdr:sp macro="" textlink="">
      <xdr:nvSpPr>
        <xdr:cNvPr id="30" name="Line 9">
          <a:extLst>
            <a:ext uri="{FF2B5EF4-FFF2-40B4-BE49-F238E27FC236}">
              <a16:creationId xmlns:a16="http://schemas.microsoft.com/office/drawing/2014/main" id="{DB15D91A-8058-41C7-8F29-F476702BE855}"/>
            </a:ext>
          </a:extLst>
        </xdr:cNvPr>
        <xdr:cNvSpPr>
          <a:spLocks noChangeShapeType="1"/>
        </xdr:cNvSpPr>
      </xdr:nvSpPr>
      <xdr:spPr bwMode="auto">
        <a:xfrm>
          <a:off x="4305299" y="3943350"/>
          <a:ext cx="12123" cy="1840922"/>
        </a:xfrm>
        <a:prstGeom prst="line">
          <a:avLst/>
        </a:prstGeom>
        <a:noFill/>
        <a:ln w="38100">
          <a:solidFill>
            <a:schemeClr val="bg1">
              <a:lumMod val="75000"/>
            </a:schemeClr>
          </a:solidFill>
          <a:round/>
          <a:headEnd/>
          <a:tailEnd/>
        </a:ln>
      </xdr:spPr>
    </xdr:sp>
    <xdr:clientData/>
  </xdr:twoCellAnchor>
  <xdr:twoCellAnchor>
    <xdr:from>
      <xdr:col>18</xdr:col>
      <xdr:colOff>152400</xdr:colOff>
      <xdr:row>0</xdr:row>
      <xdr:rowOff>200025</xdr:rowOff>
    </xdr:from>
    <xdr:to>
      <xdr:col>19</xdr:col>
      <xdr:colOff>428625</xdr:colOff>
      <xdr:row>4</xdr:row>
      <xdr:rowOff>209550</xdr:rowOff>
    </xdr:to>
    <xdr:grpSp>
      <xdr:nvGrpSpPr>
        <xdr:cNvPr id="31" name="Grupo 30">
          <a:hlinkClick xmlns:r="http://schemas.openxmlformats.org/officeDocument/2006/relationships" r:id="rId1"/>
          <a:extLst>
            <a:ext uri="{FF2B5EF4-FFF2-40B4-BE49-F238E27FC236}">
              <a16:creationId xmlns:a16="http://schemas.microsoft.com/office/drawing/2014/main" id="{4B5F8775-738F-49CD-BDE4-4CDD41B1A79A}"/>
            </a:ext>
          </a:extLst>
        </xdr:cNvPr>
        <xdr:cNvGrpSpPr/>
      </xdr:nvGrpSpPr>
      <xdr:grpSpPr>
        <a:xfrm>
          <a:off x="7019925" y="201930"/>
          <a:ext cx="1059180" cy="899160"/>
          <a:chOff x="6210300" y="1314450"/>
          <a:chExt cx="1076325" cy="1063408"/>
        </a:xfrm>
      </xdr:grpSpPr>
      <xdr:grpSp>
        <xdr:nvGrpSpPr>
          <xdr:cNvPr id="32" name="Google Shape;9554;p75">
            <a:extLst>
              <a:ext uri="{FF2B5EF4-FFF2-40B4-BE49-F238E27FC236}">
                <a16:creationId xmlns:a16="http://schemas.microsoft.com/office/drawing/2014/main" id="{32FCEE6B-ABCF-A18A-E6ED-65C0DC7FAB8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34" name="Google Shape;9555;p75">
              <a:extLst>
                <a:ext uri="{FF2B5EF4-FFF2-40B4-BE49-F238E27FC236}">
                  <a16:creationId xmlns:a16="http://schemas.microsoft.com/office/drawing/2014/main" id="{400F586C-1F26-B2F8-543D-6F986576410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35" name="Google Shape;9556;p75">
              <a:extLst>
                <a:ext uri="{FF2B5EF4-FFF2-40B4-BE49-F238E27FC236}">
                  <a16:creationId xmlns:a16="http://schemas.microsoft.com/office/drawing/2014/main" id="{05F7BF28-35F7-2375-616A-B90C5D4A5175}"/>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33" name="Rectángulo 32">
            <a:extLst>
              <a:ext uri="{FF2B5EF4-FFF2-40B4-BE49-F238E27FC236}">
                <a16:creationId xmlns:a16="http://schemas.microsoft.com/office/drawing/2014/main" id="{661880F2-6A9C-5DD9-4830-04EB85B4366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295275</xdr:colOff>
      <xdr:row>1</xdr:row>
      <xdr:rowOff>228600</xdr:rowOff>
    </xdr:from>
    <xdr:to>
      <xdr:col>6</xdr:col>
      <xdr:colOff>571500</xdr:colOff>
      <xdr:row>6</xdr:row>
      <xdr:rowOff>57150</xdr:rowOff>
    </xdr:to>
    <xdr:grpSp>
      <xdr:nvGrpSpPr>
        <xdr:cNvPr id="2" name="Grupo 1">
          <a:hlinkClick xmlns:r="http://schemas.openxmlformats.org/officeDocument/2006/relationships" r:id="rId1"/>
          <a:extLst>
            <a:ext uri="{FF2B5EF4-FFF2-40B4-BE49-F238E27FC236}">
              <a16:creationId xmlns:a16="http://schemas.microsoft.com/office/drawing/2014/main" id="{CEC1CAF7-DF9A-40BD-942F-173E97B92189}"/>
            </a:ext>
          </a:extLst>
        </xdr:cNvPr>
        <xdr:cNvGrpSpPr/>
      </xdr:nvGrpSpPr>
      <xdr:grpSpPr>
        <a:xfrm>
          <a:off x="4874895" y="361950"/>
          <a:ext cx="1059180" cy="891540"/>
          <a:chOff x="6210300" y="1314450"/>
          <a:chExt cx="1076325" cy="1063408"/>
        </a:xfrm>
      </xdr:grpSpPr>
      <xdr:grpSp>
        <xdr:nvGrpSpPr>
          <xdr:cNvPr id="3" name="Google Shape;9554;p75">
            <a:extLst>
              <a:ext uri="{FF2B5EF4-FFF2-40B4-BE49-F238E27FC236}">
                <a16:creationId xmlns:a16="http://schemas.microsoft.com/office/drawing/2014/main" id="{4B23E585-575D-5E68-4B64-3EB30834D11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16A9EC2-9D47-9ECE-8642-7A58B7A80A9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0F1C12A5-313F-BF21-8B78-4D02AFA6D7A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2268FF6B-B3A8-27F3-AE4A-5D38E64E12E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142875</xdr:colOff>
      <xdr:row>5</xdr:row>
      <xdr:rowOff>28575</xdr:rowOff>
    </xdr:from>
    <xdr:to>
      <xdr:col>17</xdr:col>
      <xdr:colOff>45403</xdr:colOff>
      <xdr:row>8</xdr:row>
      <xdr:rowOff>114300</xdr:rowOff>
    </xdr:to>
    <xdr:grpSp>
      <xdr:nvGrpSpPr>
        <xdr:cNvPr id="2" name="Google Shape;9269;p74">
          <a:hlinkClick xmlns:r="http://schemas.openxmlformats.org/officeDocument/2006/relationships" r:id="rId1"/>
          <a:extLst>
            <a:ext uri="{FF2B5EF4-FFF2-40B4-BE49-F238E27FC236}">
              <a16:creationId xmlns:a16="http://schemas.microsoft.com/office/drawing/2014/main" id="{965A8AC5-1E4D-444A-A79F-0BD99E92B62F}"/>
            </a:ext>
          </a:extLst>
        </xdr:cNvPr>
        <xdr:cNvGrpSpPr/>
      </xdr:nvGrpSpPr>
      <xdr:grpSpPr>
        <a:xfrm>
          <a:off x="15571470" y="1074420"/>
          <a:ext cx="687388" cy="716280"/>
          <a:chOff x="6238300" y="1426975"/>
          <a:chExt cx="489450" cy="483175"/>
        </a:xfrm>
        <a:solidFill>
          <a:schemeClr val="accent1">
            <a:lumMod val="75000"/>
          </a:schemeClr>
        </a:solidFill>
      </xdr:grpSpPr>
      <xdr:sp macro="" textlink="">
        <xdr:nvSpPr>
          <xdr:cNvPr id="3" name="Google Shape;9270;p74">
            <a:extLst>
              <a:ext uri="{FF2B5EF4-FFF2-40B4-BE49-F238E27FC236}">
                <a16:creationId xmlns:a16="http://schemas.microsoft.com/office/drawing/2014/main" id="{0C759E25-BD15-C9F7-1729-01601EF590EE}"/>
              </a:ext>
            </a:extLst>
          </xdr:cNvPr>
          <xdr:cNvSpPr/>
        </xdr:nvSpPr>
        <xdr:spPr>
          <a:xfrm>
            <a:off x="6238300" y="1426975"/>
            <a:ext cx="489450" cy="483175"/>
          </a:xfrm>
          <a:custGeom>
            <a:avLst/>
            <a:gdLst/>
            <a:ahLst/>
            <a:cxnLst/>
            <a:rect l="l" t="t" r="r" b="b"/>
            <a:pathLst>
              <a:path w="19578" h="19327" extrusionOk="0">
                <a:moveTo>
                  <a:pt x="16109" y="2267"/>
                </a:moveTo>
                <a:lnTo>
                  <a:pt x="16109" y="4803"/>
                </a:lnTo>
                <a:lnTo>
                  <a:pt x="14977" y="3831"/>
                </a:lnTo>
                <a:lnTo>
                  <a:pt x="14977" y="2267"/>
                </a:lnTo>
                <a:close/>
                <a:moveTo>
                  <a:pt x="9880" y="1135"/>
                </a:moveTo>
                <a:cubicBezTo>
                  <a:pt x="10011" y="1135"/>
                  <a:pt x="10142" y="1181"/>
                  <a:pt x="10248" y="1274"/>
                </a:cubicBezTo>
                <a:lnTo>
                  <a:pt x="18174" y="8067"/>
                </a:lnTo>
                <a:cubicBezTo>
                  <a:pt x="18413" y="8270"/>
                  <a:pt x="18440" y="8626"/>
                  <a:pt x="18238" y="8864"/>
                </a:cubicBezTo>
                <a:lnTo>
                  <a:pt x="18238" y="8861"/>
                </a:lnTo>
                <a:cubicBezTo>
                  <a:pt x="18129" y="8988"/>
                  <a:pt x="17972" y="9061"/>
                  <a:pt x="17809" y="9061"/>
                </a:cubicBezTo>
                <a:cubicBezTo>
                  <a:pt x="17673" y="9061"/>
                  <a:pt x="17540" y="9012"/>
                  <a:pt x="17440" y="8925"/>
                </a:cubicBezTo>
                <a:lnTo>
                  <a:pt x="10251" y="2762"/>
                </a:lnTo>
                <a:cubicBezTo>
                  <a:pt x="10145" y="2672"/>
                  <a:pt x="10014" y="2626"/>
                  <a:pt x="9883" y="2626"/>
                </a:cubicBezTo>
                <a:cubicBezTo>
                  <a:pt x="9751" y="2626"/>
                  <a:pt x="9620" y="2672"/>
                  <a:pt x="9514" y="2762"/>
                </a:cubicBezTo>
                <a:lnTo>
                  <a:pt x="2687" y="8553"/>
                </a:lnTo>
                <a:cubicBezTo>
                  <a:pt x="2657" y="8575"/>
                  <a:pt x="2633" y="8596"/>
                  <a:pt x="2609" y="8623"/>
                </a:cubicBezTo>
                <a:lnTo>
                  <a:pt x="2250" y="8925"/>
                </a:lnTo>
                <a:cubicBezTo>
                  <a:pt x="2142" y="9016"/>
                  <a:pt x="2012" y="9060"/>
                  <a:pt x="1882" y="9060"/>
                </a:cubicBezTo>
                <a:cubicBezTo>
                  <a:pt x="1723" y="9060"/>
                  <a:pt x="1565" y="8994"/>
                  <a:pt x="1452" y="8864"/>
                </a:cubicBezTo>
                <a:cubicBezTo>
                  <a:pt x="1250" y="8629"/>
                  <a:pt x="1274" y="8273"/>
                  <a:pt x="1510" y="8067"/>
                </a:cubicBezTo>
                <a:lnTo>
                  <a:pt x="9511" y="1274"/>
                </a:lnTo>
                <a:cubicBezTo>
                  <a:pt x="9617" y="1181"/>
                  <a:pt x="9748" y="1135"/>
                  <a:pt x="9880" y="1135"/>
                </a:cubicBezTo>
                <a:close/>
                <a:moveTo>
                  <a:pt x="12147" y="13665"/>
                </a:moveTo>
                <a:lnTo>
                  <a:pt x="12147" y="18195"/>
                </a:lnTo>
                <a:lnTo>
                  <a:pt x="7543" y="18195"/>
                </a:lnTo>
                <a:lnTo>
                  <a:pt x="7543" y="13665"/>
                </a:lnTo>
                <a:close/>
                <a:moveTo>
                  <a:pt x="9883" y="3937"/>
                </a:moveTo>
                <a:lnTo>
                  <a:pt x="16109" y="9275"/>
                </a:lnTo>
                <a:lnTo>
                  <a:pt x="16109" y="18195"/>
                </a:lnTo>
                <a:lnTo>
                  <a:pt x="13280" y="18195"/>
                </a:lnTo>
                <a:lnTo>
                  <a:pt x="13280" y="13101"/>
                </a:lnTo>
                <a:cubicBezTo>
                  <a:pt x="13280" y="12787"/>
                  <a:pt x="13026" y="12533"/>
                  <a:pt x="12712" y="12533"/>
                </a:cubicBezTo>
                <a:lnTo>
                  <a:pt x="6975" y="12533"/>
                </a:lnTo>
                <a:cubicBezTo>
                  <a:pt x="6661" y="12533"/>
                  <a:pt x="6410" y="12787"/>
                  <a:pt x="6410" y="13101"/>
                </a:cubicBezTo>
                <a:lnTo>
                  <a:pt x="6410" y="18195"/>
                </a:lnTo>
                <a:lnTo>
                  <a:pt x="3578" y="18195"/>
                </a:lnTo>
                <a:lnTo>
                  <a:pt x="3578" y="9281"/>
                </a:lnTo>
                <a:lnTo>
                  <a:pt x="9883" y="3937"/>
                </a:lnTo>
                <a:close/>
                <a:moveTo>
                  <a:pt x="9883" y="0"/>
                </a:moveTo>
                <a:cubicBezTo>
                  <a:pt x="9489" y="0"/>
                  <a:pt x="9095" y="137"/>
                  <a:pt x="8778" y="410"/>
                </a:cubicBezTo>
                <a:lnTo>
                  <a:pt x="773" y="7204"/>
                </a:lnTo>
                <a:cubicBezTo>
                  <a:pt x="154" y="7738"/>
                  <a:pt x="0" y="8635"/>
                  <a:pt x="411" y="9345"/>
                </a:cubicBezTo>
                <a:cubicBezTo>
                  <a:pt x="720" y="9881"/>
                  <a:pt x="1289" y="10193"/>
                  <a:pt x="1882" y="10193"/>
                </a:cubicBezTo>
                <a:cubicBezTo>
                  <a:pt x="2070" y="10193"/>
                  <a:pt x="2261" y="10162"/>
                  <a:pt x="2446" y="10096"/>
                </a:cubicBezTo>
                <a:lnTo>
                  <a:pt x="2446" y="18762"/>
                </a:lnTo>
                <a:cubicBezTo>
                  <a:pt x="2446" y="19073"/>
                  <a:pt x="2699" y="19327"/>
                  <a:pt x="3010" y="19327"/>
                </a:cubicBezTo>
                <a:lnTo>
                  <a:pt x="16673" y="19327"/>
                </a:lnTo>
                <a:cubicBezTo>
                  <a:pt x="16987" y="19327"/>
                  <a:pt x="17241" y="19073"/>
                  <a:pt x="17241" y="18762"/>
                </a:cubicBezTo>
                <a:lnTo>
                  <a:pt x="17241" y="10096"/>
                </a:lnTo>
                <a:cubicBezTo>
                  <a:pt x="17431" y="10163"/>
                  <a:pt x="17623" y="10195"/>
                  <a:pt x="17809" y="10195"/>
                </a:cubicBezTo>
                <a:cubicBezTo>
                  <a:pt x="18756" y="10195"/>
                  <a:pt x="19578" y="9388"/>
                  <a:pt x="19500" y="8363"/>
                </a:cubicBezTo>
                <a:cubicBezTo>
                  <a:pt x="19466" y="7913"/>
                  <a:pt x="19255" y="7497"/>
                  <a:pt x="18914" y="7204"/>
                </a:cubicBezTo>
                <a:lnTo>
                  <a:pt x="17241" y="5770"/>
                </a:lnTo>
                <a:lnTo>
                  <a:pt x="17241" y="1702"/>
                </a:lnTo>
                <a:cubicBezTo>
                  <a:pt x="17241" y="1388"/>
                  <a:pt x="16987" y="1135"/>
                  <a:pt x="16676" y="1135"/>
                </a:cubicBezTo>
                <a:lnTo>
                  <a:pt x="14412" y="1135"/>
                </a:lnTo>
                <a:cubicBezTo>
                  <a:pt x="14098" y="1135"/>
                  <a:pt x="13844" y="1388"/>
                  <a:pt x="13844" y="1702"/>
                </a:cubicBezTo>
                <a:lnTo>
                  <a:pt x="13844" y="2862"/>
                </a:lnTo>
                <a:lnTo>
                  <a:pt x="10988" y="410"/>
                </a:lnTo>
                <a:cubicBezTo>
                  <a:pt x="10671" y="137"/>
                  <a:pt x="10277" y="0"/>
                  <a:pt x="9883"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6" name="Google Shape;9271;p74">
            <a:extLst>
              <a:ext uri="{FF2B5EF4-FFF2-40B4-BE49-F238E27FC236}">
                <a16:creationId xmlns:a16="http://schemas.microsoft.com/office/drawing/2014/main" id="{EB7E33CE-939B-0E7F-ADF0-943A55960D2C}"/>
              </a:ext>
            </a:extLst>
          </xdr:cNvPr>
          <xdr:cNvSpPr/>
        </xdr:nvSpPr>
        <xdr:spPr>
          <a:xfrm>
            <a:off x="6426850" y="1596875"/>
            <a:ext cx="115150" cy="113250"/>
          </a:xfrm>
          <a:custGeom>
            <a:avLst/>
            <a:gdLst/>
            <a:ahLst/>
            <a:cxnLst/>
            <a:rect l="l" t="t" r="r" b="b"/>
            <a:pathLst>
              <a:path w="4606" h="4530" extrusionOk="0">
                <a:moveTo>
                  <a:pt x="3473" y="1132"/>
                </a:moveTo>
                <a:lnTo>
                  <a:pt x="3473" y="3397"/>
                </a:lnTo>
                <a:lnTo>
                  <a:pt x="1133" y="3397"/>
                </a:lnTo>
                <a:lnTo>
                  <a:pt x="1133" y="1132"/>
                </a:lnTo>
                <a:close/>
                <a:moveTo>
                  <a:pt x="565" y="0"/>
                </a:moveTo>
                <a:cubicBezTo>
                  <a:pt x="251" y="0"/>
                  <a:pt x="1" y="254"/>
                  <a:pt x="1" y="568"/>
                </a:cubicBezTo>
                <a:lnTo>
                  <a:pt x="1" y="3965"/>
                </a:lnTo>
                <a:cubicBezTo>
                  <a:pt x="1" y="4276"/>
                  <a:pt x="251" y="4529"/>
                  <a:pt x="565" y="4529"/>
                </a:cubicBezTo>
                <a:lnTo>
                  <a:pt x="4038" y="4529"/>
                </a:lnTo>
                <a:cubicBezTo>
                  <a:pt x="4352" y="4529"/>
                  <a:pt x="4605" y="4276"/>
                  <a:pt x="4605" y="3965"/>
                </a:cubicBezTo>
                <a:lnTo>
                  <a:pt x="4605" y="568"/>
                </a:lnTo>
                <a:cubicBezTo>
                  <a:pt x="4605" y="254"/>
                  <a:pt x="4352" y="0"/>
                  <a:pt x="4038"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7" name="Google Shape;9272;p74">
            <a:extLst>
              <a:ext uri="{FF2B5EF4-FFF2-40B4-BE49-F238E27FC236}">
                <a16:creationId xmlns:a16="http://schemas.microsoft.com/office/drawing/2014/main" id="{920B1FE1-939B-67F2-86B4-B9DF2D464040}"/>
              </a:ext>
            </a:extLst>
          </xdr:cNvPr>
          <xdr:cNvSpPr/>
        </xdr:nvSpPr>
        <xdr:spPr>
          <a:xfrm>
            <a:off x="6485350" y="1796900"/>
            <a:ext cx="28325" cy="28325"/>
          </a:xfrm>
          <a:custGeom>
            <a:avLst/>
            <a:gdLst/>
            <a:ahLst/>
            <a:cxnLst/>
            <a:rect l="l" t="t" r="r" b="b"/>
            <a:pathLst>
              <a:path w="1133" h="1133" extrusionOk="0">
                <a:moveTo>
                  <a:pt x="565" y="1"/>
                </a:moveTo>
                <a:cubicBezTo>
                  <a:pt x="251" y="1"/>
                  <a:pt x="1" y="254"/>
                  <a:pt x="1" y="568"/>
                </a:cubicBezTo>
                <a:cubicBezTo>
                  <a:pt x="1" y="879"/>
                  <a:pt x="251" y="1133"/>
                  <a:pt x="565" y="1133"/>
                </a:cubicBezTo>
                <a:cubicBezTo>
                  <a:pt x="879" y="1133"/>
                  <a:pt x="1133" y="879"/>
                  <a:pt x="1133" y="568"/>
                </a:cubicBezTo>
                <a:cubicBezTo>
                  <a:pt x="1133" y="254"/>
                  <a:pt x="879" y="1"/>
                  <a:pt x="565"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grpSp>
    <xdr:clientData/>
  </xdr:twoCellAnchor>
  <xdr:twoCellAnchor editAs="oneCell">
    <xdr:from>
      <xdr:col>0</xdr:col>
      <xdr:colOff>247650</xdr:colOff>
      <xdr:row>1</xdr:row>
      <xdr:rowOff>85725</xdr:rowOff>
    </xdr:from>
    <xdr:to>
      <xdr:col>1</xdr:col>
      <xdr:colOff>609757</xdr:colOff>
      <xdr:row>5</xdr:row>
      <xdr:rowOff>104884</xdr:rowOff>
    </xdr:to>
    <xdr:pic>
      <xdr:nvPicPr>
        <xdr:cNvPr id="4" name="Imagen 3">
          <a:extLst>
            <a:ext uri="{FF2B5EF4-FFF2-40B4-BE49-F238E27FC236}">
              <a16:creationId xmlns:a16="http://schemas.microsoft.com/office/drawing/2014/main" id="{55D733C6-4C40-4201-BA75-1EF35C855939}"/>
            </a:ext>
          </a:extLst>
        </xdr:cNvPr>
        <xdr:cNvPicPr>
          <a:picLocks noChangeAspect="1"/>
        </xdr:cNvPicPr>
      </xdr:nvPicPr>
      <xdr:blipFill>
        <a:blip xmlns:r="http://schemas.openxmlformats.org/officeDocument/2006/relationships" r:embed="rId2"/>
        <a:stretch>
          <a:fillRect/>
        </a:stretch>
      </xdr:blipFill>
      <xdr:spPr>
        <a:xfrm>
          <a:off x="247650" y="276225"/>
          <a:ext cx="1124107" cy="781159"/>
        </a:xfrm>
        <a:prstGeom prst="rect">
          <a:avLst/>
        </a:prstGeom>
      </xdr:spPr>
    </xdr:pic>
    <xdr:clientData/>
  </xdr:twoCellAnchor>
  <xdr:twoCellAnchor editAs="oneCell">
    <xdr:from>
      <xdr:col>14</xdr:col>
      <xdr:colOff>666750</xdr:colOff>
      <xdr:row>2</xdr:row>
      <xdr:rowOff>95250</xdr:rowOff>
    </xdr:from>
    <xdr:to>
      <xdr:col>15</xdr:col>
      <xdr:colOff>1343226</xdr:colOff>
      <xdr:row>5</xdr:row>
      <xdr:rowOff>104856</xdr:rowOff>
    </xdr:to>
    <xdr:pic>
      <xdr:nvPicPr>
        <xdr:cNvPr id="5" name="Imagen 4">
          <a:extLst>
            <a:ext uri="{FF2B5EF4-FFF2-40B4-BE49-F238E27FC236}">
              <a16:creationId xmlns:a16="http://schemas.microsoft.com/office/drawing/2014/main" id="{44B404F2-C26D-420D-BCE3-D995E0359153}"/>
            </a:ext>
          </a:extLst>
        </xdr:cNvPr>
        <xdr:cNvPicPr>
          <a:picLocks noChangeAspect="1"/>
        </xdr:cNvPicPr>
      </xdr:nvPicPr>
      <xdr:blipFill>
        <a:blip xmlns:r="http://schemas.openxmlformats.org/officeDocument/2006/relationships" r:embed="rId3"/>
        <a:stretch>
          <a:fillRect/>
        </a:stretch>
      </xdr:blipFill>
      <xdr:spPr>
        <a:xfrm>
          <a:off x="11334750" y="476250"/>
          <a:ext cx="1438476" cy="581106"/>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5</xdr:col>
      <xdr:colOff>342900</xdr:colOff>
      <xdr:row>1</xdr:row>
      <xdr:rowOff>114300</xdr:rowOff>
    </xdr:from>
    <xdr:to>
      <xdr:col>6</xdr:col>
      <xdr:colOff>619125</xdr:colOff>
      <xdr:row>6</xdr:row>
      <xdr:rowOff>152400</xdr:rowOff>
    </xdr:to>
    <xdr:grpSp>
      <xdr:nvGrpSpPr>
        <xdr:cNvPr id="2" name="Grupo 1">
          <a:hlinkClick xmlns:r="http://schemas.openxmlformats.org/officeDocument/2006/relationships" r:id="rId1"/>
          <a:extLst>
            <a:ext uri="{FF2B5EF4-FFF2-40B4-BE49-F238E27FC236}">
              <a16:creationId xmlns:a16="http://schemas.microsoft.com/office/drawing/2014/main" id="{2DFF7EA5-95CB-4A4D-8520-CE86A2503E4D}"/>
            </a:ext>
          </a:extLst>
        </xdr:cNvPr>
        <xdr:cNvGrpSpPr/>
      </xdr:nvGrpSpPr>
      <xdr:grpSpPr>
        <a:xfrm>
          <a:off x="5810250" y="304800"/>
          <a:ext cx="1059180" cy="895350"/>
          <a:chOff x="6210300" y="1314450"/>
          <a:chExt cx="1076325" cy="1063408"/>
        </a:xfrm>
      </xdr:grpSpPr>
      <xdr:grpSp>
        <xdr:nvGrpSpPr>
          <xdr:cNvPr id="3" name="Google Shape;9554;p75">
            <a:extLst>
              <a:ext uri="{FF2B5EF4-FFF2-40B4-BE49-F238E27FC236}">
                <a16:creationId xmlns:a16="http://schemas.microsoft.com/office/drawing/2014/main" id="{917F072D-E8E2-5801-FD7F-D2478D4E9B6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9BE6DDF-A368-91BE-CC3A-9D84C8C6F6F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3857D71-D464-2705-109A-6F5E62C81DE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4AF5A2CA-8E0C-FD75-899B-234F21522EC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190500</xdr:colOff>
      <xdr:row>1</xdr:row>
      <xdr:rowOff>200025</xdr:rowOff>
    </xdr:from>
    <xdr:to>
      <xdr:col>5</xdr:col>
      <xdr:colOff>466725</xdr:colOff>
      <xdr:row>6</xdr:row>
      <xdr:rowOff>142875</xdr:rowOff>
    </xdr:to>
    <xdr:grpSp>
      <xdr:nvGrpSpPr>
        <xdr:cNvPr id="2" name="Grupo 1">
          <a:hlinkClick xmlns:r="http://schemas.openxmlformats.org/officeDocument/2006/relationships" r:id="rId1"/>
          <a:extLst>
            <a:ext uri="{FF2B5EF4-FFF2-40B4-BE49-F238E27FC236}">
              <a16:creationId xmlns:a16="http://schemas.microsoft.com/office/drawing/2014/main" id="{E79037B7-CE96-4CA8-BA7F-88597D3EE50F}"/>
            </a:ext>
          </a:extLst>
        </xdr:cNvPr>
        <xdr:cNvGrpSpPr/>
      </xdr:nvGrpSpPr>
      <xdr:grpSpPr>
        <a:xfrm>
          <a:off x="4838700" y="335280"/>
          <a:ext cx="1059180" cy="891540"/>
          <a:chOff x="6210300" y="1314450"/>
          <a:chExt cx="1076325" cy="1063408"/>
        </a:xfrm>
      </xdr:grpSpPr>
      <xdr:grpSp>
        <xdr:nvGrpSpPr>
          <xdr:cNvPr id="3" name="Google Shape;9554;p75">
            <a:extLst>
              <a:ext uri="{FF2B5EF4-FFF2-40B4-BE49-F238E27FC236}">
                <a16:creationId xmlns:a16="http://schemas.microsoft.com/office/drawing/2014/main" id="{067C85D3-D73C-6FD9-DC76-0F4AB3AD191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1728883-8F12-D0C7-AB1E-C2D970DDF05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91EEAFB-BDA4-7824-FA87-C14AF56C4CA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AF1458BD-79A8-2558-54C0-EEEF18A78BA3}"/>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6</xdr:col>
      <xdr:colOff>276225</xdr:colOff>
      <xdr:row>1</xdr:row>
      <xdr:rowOff>104775</xdr:rowOff>
    </xdr:from>
    <xdr:to>
      <xdr:col>7</xdr:col>
      <xdr:colOff>552450</xdr:colOff>
      <xdr:row>9</xdr:row>
      <xdr:rowOff>66675</xdr:rowOff>
    </xdr:to>
    <xdr:grpSp>
      <xdr:nvGrpSpPr>
        <xdr:cNvPr id="2" name="Grupo 1">
          <a:hlinkClick xmlns:r="http://schemas.openxmlformats.org/officeDocument/2006/relationships" r:id="rId1"/>
          <a:extLst>
            <a:ext uri="{FF2B5EF4-FFF2-40B4-BE49-F238E27FC236}">
              <a16:creationId xmlns:a16="http://schemas.microsoft.com/office/drawing/2014/main" id="{28F110AF-EE77-4B08-B5FB-65C1735DC300}"/>
            </a:ext>
          </a:extLst>
        </xdr:cNvPr>
        <xdr:cNvGrpSpPr/>
      </xdr:nvGrpSpPr>
      <xdr:grpSpPr>
        <a:xfrm>
          <a:off x="7440930" y="274320"/>
          <a:ext cx="1051560" cy="895350"/>
          <a:chOff x="6210300" y="1314450"/>
          <a:chExt cx="1076325" cy="1063408"/>
        </a:xfrm>
      </xdr:grpSpPr>
      <xdr:grpSp>
        <xdr:nvGrpSpPr>
          <xdr:cNvPr id="3" name="Google Shape;9554;p75">
            <a:extLst>
              <a:ext uri="{FF2B5EF4-FFF2-40B4-BE49-F238E27FC236}">
                <a16:creationId xmlns:a16="http://schemas.microsoft.com/office/drawing/2014/main" id="{CDF6AB12-FAFE-1AA4-D25F-E545D65A8A2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E92E28B-2490-5551-177D-CACE8085E5B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3999ADD-C100-71CD-0599-4F2CEC8553F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25C987E7-52B9-F062-BEC8-F1B8436E9F7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346363</xdr:colOff>
      <xdr:row>2</xdr:row>
      <xdr:rowOff>0</xdr:rowOff>
    </xdr:from>
    <xdr:to>
      <xdr:col>5</xdr:col>
      <xdr:colOff>622588</xdr:colOff>
      <xdr:row>7</xdr:row>
      <xdr:rowOff>168853</xdr:rowOff>
    </xdr:to>
    <xdr:grpSp>
      <xdr:nvGrpSpPr>
        <xdr:cNvPr id="2" name="Grupo 1">
          <a:hlinkClick xmlns:r="http://schemas.openxmlformats.org/officeDocument/2006/relationships" r:id="rId1"/>
          <a:extLst>
            <a:ext uri="{FF2B5EF4-FFF2-40B4-BE49-F238E27FC236}">
              <a16:creationId xmlns:a16="http://schemas.microsoft.com/office/drawing/2014/main" id="{9BB8FC8F-9F8D-4BEF-A329-88E7DFC9DE26}"/>
            </a:ext>
          </a:extLst>
        </xdr:cNvPr>
        <xdr:cNvGrpSpPr/>
      </xdr:nvGrpSpPr>
      <xdr:grpSpPr>
        <a:xfrm>
          <a:off x="5247408" y="277091"/>
          <a:ext cx="1059354" cy="900027"/>
          <a:chOff x="6210300" y="1314450"/>
          <a:chExt cx="1076325" cy="1063408"/>
        </a:xfrm>
      </xdr:grpSpPr>
      <xdr:grpSp>
        <xdr:nvGrpSpPr>
          <xdr:cNvPr id="3" name="Google Shape;9554;p75">
            <a:extLst>
              <a:ext uri="{FF2B5EF4-FFF2-40B4-BE49-F238E27FC236}">
                <a16:creationId xmlns:a16="http://schemas.microsoft.com/office/drawing/2014/main" id="{1932A164-91F0-C060-7F2E-6440C0AE3C2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440A43F2-43B2-C1F0-580F-235BDC0D391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005B3DD-78BD-A774-7943-157DEDE1825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35FA4D1C-A20C-DAD1-4BE5-163909E0722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3</xdr:col>
      <xdr:colOff>138546</xdr:colOff>
      <xdr:row>2</xdr:row>
      <xdr:rowOff>43295</xdr:rowOff>
    </xdr:from>
    <xdr:to>
      <xdr:col>4</xdr:col>
      <xdr:colOff>414771</xdr:colOff>
      <xdr:row>8</xdr:row>
      <xdr:rowOff>73602</xdr:rowOff>
    </xdr:to>
    <xdr:grpSp>
      <xdr:nvGrpSpPr>
        <xdr:cNvPr id="2" name="Grupo 1">
          <a:hlinkClick xmlns:r="http://schemas.openxmlformats.org/officeDocument/2006/relationships" r:id="rId1"/>
          <a:extLst>
            <a:ext uri="{FF2B5EF4-FFF2-40B4-BE49-F238E27FC236}">
              <a16:creationId xmlns:a16="http://schemas.microsoft.com/office/drawing/2014/main" id="{D3135156-AD66-425A-873C-58E99BBE1FD0}"/>
            </a:ext>
          </a:extLst>
        </xdr:cNvPr>
        <xdr:cNvGrpSpPr/>
      </xdr:nvGrpSpPr>
      <xdr:grpSpPr>
        <a:xfrm>
          <a:off x="4602827" y="192405"/>
          <a:ext cx="1057448" cy="902970"/>
          <a:chOff x="6210300" y="1314450"/>
          <a:chExt cx="1076325" cy="1063408"/>
        </a:xfrm>
      </xdr:grpSpPr>
      <xdr:grpSp>
        <xdr:nvGrpSpPr>
          <xdr:cNvPr id="3" name="Google Shape;9554;p75">
            <a:extLst>
              <a:ext uri="{FF2B5EF4-FFF2-40B4-BE49-F238E27FC236}">
                <a16:creationId xmlns:a16="http://schemas.microsoft.com/office/drawing/2014/main" id="{23822EA2-DE2A-C2AC-80A5-B1924FBA2CB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9CF81E2C-CF9D-33E4-39A4-72D45128023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43179F2-B6DD-C761-4FD8-AD979CF9D35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73B982E2-AC2A-C0E7-5CBD-355E1231B16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7</xdr:col>
      <xdr:colOff>238125</xdr:colOff>
      <xdr:row>1</xdr:row>
      <xdr:rowOff>76200</xdr:rowOff>
    </xdr:from>
    <xdr:to>
      <xdr:col>8</xdr:col>
      <xdr:colOff>847725</xdr:colOff>
      <xdr:row>7</xdr:row>
      <xdr:rowOff>76200</xdr:rowOff>
    </xdr:to>
    <xdr:grpSp>
      <xdr:nvGrpSpPr>
        <xdr:cNvPr id="5" name="Grupo 4">
          <a:hlinkClick xmlns:r="http://schemas.openxmlformats.org/officeDocument/2006/relationships" r:id="rId1"/>
          <a:extLst>
            <a:ext uri="{FF2B5EF4-FFF2-40B4-BE49-F238E27FC236}">
              <a16:creationId xmlns:a16="http://schemas.microsoft.com/office/drawing/2014/main" id="{87ACEB3D-0650-4185-86E8-4C7168D1FAF8}"/>
            </a:ext>
          </a:extLst>
        </xdr:cNvPr>
        <xdr:cNvGrpSpPr/>
      </xdr:nvGrpSpPr>
      <xdr:grpSpPr>
        <a:xfrm>
          <a:off x="7818617" y="250135"/>
          <a:ext cx="899491" cy="927652"/>
          <a:chOff x="6210300" y="1314450"/>
          <a:chExt cx="1076325" cy="1063408"/>
        </a:xfrm>
      </xdr:grpSpPr>
      <xdr:grpSp>
        <xdr:nvGrpSpPr>
          <xdr:cNvPr id="6" name="Google Shape;9554;p75">
            <a:extLst>
              <a:ext uri="{FF2B5EF4-FFF2-40B4-BE49-F238E27FC236}">
                <a16:creationId xmlns:a16="http://schemas.microsoft.com/office/drawing/2014/main" id="{758A2459-2A54-B120-0123-2B182347D79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F285276B-6A4C-8243-86EB-CC74FDEDDFB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95C68C53-448E-6A2D-0B01-A59E595A118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DCD082CB-4AE9-5EA3-0B98-27EC7EF7DD2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7</xdr:col>
      <xdr:colOff>389282</xdr:colOff>
      <xdr:row>1</xdr:row>
      <xdr:rowOff>9111</xdr:rowOff>
    </xdr:from>
    <xdr:to>
      <xdr:col>8</xdr:col>
      <xdr:colOff>794301</xdr:colOff>
      <xdr:row>5</xdr:row>
      <xdr:rowOff>190500</xdr:rowOff>
    </xdr:to>
    <xdr:grpSp>
      <xdr:nvGrpSpPr>
        <xdr:cNvPr id="15" name="Grupo 14">
          <a:hlinkClick xmlns:r="http://schemas.openxmlformats.org/officeDocument/2006/relationships" r:id="rId1"/>
          <a:extLst>
            <a:ext uri="{FF2B5EF4-FFF2-40B4-BE49-F238E27FC236}">
              <a16:creationId xmlns:a16="http://schemas.microsoft.com/office/drawing/2014/main" id="{9D6670B1-6940-4A47-A5EB-BE51D73432E7}"/>
            </a:ext>
          </a:extLst>
        </xdr:cNvPr>
        <xdr:cNvGrpSpPr/>
      </xdr:nvGrpSpPr>
      <xdr:grpSpPr>
        <a:xfrm>
          <a:off x="7782587" y="172941"/>
          <a:ext cx="839359" cy="998634"/>
          <a:chOff x="6210300" y="1314450"/>
          <a:chExt cx="1076325" cy="1063408"/>
        </a:xfrm>
      </xdr:grpSpPr>
      <xdr:grpSp>
        <xdr:nvGrpSpPr>
          <xdr:cNvPr id="16" name="Google Shape;9554;p75">
            <a:extLst>
              <a:ext uri="{FF2B5EF4-FFF2-40B4-BE49-F238E27FC236}">
                <a16:creationId xmlns:a16="http://schemas.microsoft.com/office/drawing/2014/main" id="{98F72A42-0E7D-E9F5-7A6E-4DCCD002F54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8" name="Google Shape;9555;p75">
              <a:extLst>
                <a:ext uri="{FF2B5EF4-FFF2-40B4-BE49-F238E27FC236}">
                  <a16:creationId xmlns:a16="http://schemas.microsoft.com/office/drawing/2014/main" id="{7DFDCCDF-A76E-E3F9-A48D-98658B55EC7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9" name="Google Shape;9556;p75">
              <a:extLst>
                <a:ext uri="{FF2B5EF4-FFF2-40B4-BE49-F238E27FC236}">
                  <a16:creationId xmlns:a16="http://schemas.microsoft.com/office/drawing/2014/main" id="{56275361-D6BE-3958-8BF7-EA39CB5CA522}"/>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7" name="Rectángulo 16">
            <a:extLst>
              <a:ext uri="{FF2B5EF4-FFF2-40B4-BE49-F238E27FC236}">
                <a16:creationId xmlns:a16="http://schemas.microsoft.com/office/drawing/2014/main" id="{951299C6-2DC4-20D0-641A-6F4D051EC29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6</xdr:col>
      <xdr:colOff>444602</xdr:colOff>
      <xdr:row>1</xdr:row>
      <xdr:rowOff>24069</xdr:rowOff>
    </xdr:from>
    <xdr:to>
      <xdr:col>8</xdr:col>
      <xdr:colOff>1024</xdr:colOff>
      <xdr:row>6</xdr:row>
      <xdr:rowOff>152913</xdr:rowOff>
    </xdr:to>
    <xdr:grpSp>
      <xdr:nvGrpSpPr>
        <xdr:cNvPr id="10" name="Grupo 9">
          <a:hlinkClick xmlns:r="http://schemas.openxmlformats.org/officeDocument/2006/relationships" r:id="rId1"/>
          <a:extLst>
            <a:ext uri="{FF2B5EF4-FFF2-40B4-BE49-F238E27FC236}">
              <a16:creationId xmlns:a16="http://schemas.microsoft.com/office/drawing/2014/main" id="{1DEE1475-9B1C-412D-84C1-E952BAC2CCF2}"/>
            </a:ext>
          </a:extLst>
        </xdr:cNvPr>
        <xdr:cNvGrpSpPr/>
      </xdr:nvGrpSpPr>
      <xdr:grpSpPr>
        <a:xfrm>
          <a:off x="7489292" y="182184"/>
          <a:ext cx="931832" cy="827979"/>
          <a:chOff x="6210300" y="1314450"/>
          <a:chExt cx="1076325" cy="1063408"/>
        </a:xfrm>
      </xdr:grpSpPr>
      <xdr:grpSp>
        <xdr:nvGrpSpPr>
          <xdr:cNvPr id="11" name="Google Shape;9554;p75">
            <a:extLst>
              <a:ext uri="{FF2B5EF4-FFF2-40B4-BE49-F238E27FC236}">
                <a16:creationId xmlns:a16="http://schemas.microsoft.com/office/drawing/2014/main" id="{2A094D0D-928F-6EDC-E4BD-13AB2079A9A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3" name="Google Shape;9555;p75">
              <a:extLst>
                <a:ext uri="{FF2B5EF4-FFF2-40B4-BE49-F238E27FC236}">
                  <a16:creationId xmlns:a16="http://schemas.microsoft.com/office/drawing/2014/main" id="{BEC9EA8D-3DD7-B0BD-AC71-10AF0463914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4" name="Google Shape;9556;p75">
              <a:extLst>
                <a:ext uri="{FF2B5EF4-FFF2-40B4-BE49-F238E27FC236}">
                  <a16:creationId xmlns:a16="http://schemas.microsoft.com/office/drawing/2014/main" id="{4186C09E-9490-A8F5-A566-C7514F0FA58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2" name="Rectángulo 11">
            <a:extLst>
              <a:ext uri="{FF2B5EF4-FFF2-40B4-BE49-F238E27FC236}">
                <a16:creationId xmlns:a16="http://schemas.microsoft.com/office/drawing/2014/main" id="{FE1C81C3-38B3-81E2-E1E9-A0EF552A3D1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8</xdr:col>
      <xdr:colOff>571500</xdr:colOff>
      <xdr:row>1</xdr:row>
      <xdr:rowOff>47625</xdr:rowOff>
    </xdr:from>
    <xdr:to>
      <xdr:col>9</xdr:col>
      <xdr:colOff>542925</xdr:colOff>
      <xdr:row>8</xdr:row>
      <xdr:rowOff>0</xdr:rowOff>
    </xdr:to>
    <xdr:grpSp>
      <xdr:nvGrpSpPr>
        <xdr:cNvPr id="3" name="Grupo 2">
          <a:hlinkClick xmlns:r="http://schemas.openxmlformats.org/officeDocument/2006/relationships" r:id="rId1"/>
          <a:extLst>
            <a:ext uri="{FF2B5EF4-FFF2-40B4-BE49-F238E27FC236}">
              <a16:creationId xmlns:a16="http://schemas.microsoft.com/office/drawing/2014/main" id="{E966BB9A-46BE-4AEC-A7A2-CF19B9244CD9}"/>
            </a:ext>
          </a:extLst>
        </xdr:cNvPr>
        <xdr:cNvGrpSpPr/>
      </xdr:nvGrpSpPr>
      <xdr:grpSpPr>
        <a:xfrm>
          <a:off x="8601075" y="220980"/>
          <a:ext cx="868680" cy="912495"/>
          <a:chOff x="6210300" y="1314450"/>
          <a:chExt cx="1076325" cy="1063408"/>
        </a:xfrm>
      </xdr:grpSpPr>
      <xdr:grpSp>
        <xdr:nvGrpSpPr>
          <xdr:cNvPr id="4" name="Google Shape;9554;p75">
            <a:extLst>
              <a:ext uri="{FF2B5EF4-FFF2-40B4-BE49-F238E27FC236}">
                <a16:creationId xmlns:a16="http://schemas.microsoft.com/office/drawing/2014/main" id="{88D8EB9F-4CDD-5BBE-6E7F-1262332246E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4B77D01A-1C24-CE22-AD97-E9FCB0F3CCD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CF15396C-5590-29DB-813E-6C2317AFE75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AD154455-AAA2-F868-D608-F34813067F4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142875</xdr:colOff>
      <xdr:row>2</xdr:row>
      <xdr:rowOff>57151</xdr:rowOff>
    </xdr:from>
    <xdr:to>
      <xdr:col>8</xdr:col>
      <xdr:colOff>390755</xdr:colOff>
      <xdr:row>21</xdr:row>
      <xdr:rowOff>47625</xdr:rowOff>
    </xdr:to>
    <xdr:pic>
      <xdr:nvPicPr>
        <xdr:cNvPr id="8" name="Imagen 7">
          <a:extLst>
            <a:ext uri="{FF2B5EF4-FFF2-40B4-BE49-F238E27FC236}">
              <a16:creationId xmlns:a16="http://schemas.microsoft.com/office/drawing/2014/main" id="{3BCC4668-7029-C185-161B-D99DF6CCCA71}"/>
            </a:ext>
          </a:extLst>
        </xdr:cNvPr>
        <xdr:cNvPicPr>
          <a:picLocks noChangeAspect="1"/>
        </xdr:cNvPicPr>
      </xdr:nvPicPr>
      <xdr:blipFill rotWithShape="1">
        <a:blip xmlns:r="http://schemas.openxmlformats.org/officeDocument/2006/relationships" r:embed="rId2"/>
        <a:srcRect b="6029"/>
        <a:stretch>
          <a:fillRect/>
        </a:stretch>
      </xdr:blipFill>
      <xdr:spPr>
        <a:xfrm>
          <a:off x="466725" y="400051"/>
          <a:ext cx="7734530" cy="252412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xdr:from>
      <xdr:col>8</xdr:col>
      <xdr:colOff>571500</xdr:colOff>
      <xdr:row>1</xdr:row>
      <xdr:rowOff>47625</xdr:rowOff>
    </xdr:from>
    <xdr:to>
      <xdr:col>9</xdr:col>
      <xdr:colOff>542925</xdr:colOff>
      <xdr:row>8</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EE869846-B589-4D64-B4F2-B5272C0FE9EF}"/>
            </a:ext>
          </a:extLst>
        </xdr:cNvPr>
        <xdr:cNvGrpSpPr/>
      </xdr:nvGrpSpPr>
      <xdr:grpSpPr>
        <a:xfrm>
          <a:off x="8810625" y="220980"/>
          <a:ext cx="868680" cy="941070"/>
          <a:chOff x="6210300" y="1314450"/>
          <a:chExt cx="1076325" cy="1063408"/>
        </a:xfrm>
      </xdr:grpSpPr>
      <xdr:grpSp>
        <xdr:nvGrpSpPr>
          <xdr:cNvPr id="3" name="Google Shape;9554;p75">
            <a:extLst>
              <a:ext uri="{FF2B5EF4-FFF2-40B4-BE49-F238E27FC236}">
                <a16:creationId xmlns:a16="http://schemas.microsoft.com/office/drawing/2014/main" id="{4226A432-BAE6-F2C8-C6A0-27060C5B1F3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D3B4A41C-15DF-8F50-54F6-7789FAC46D6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B5375EA-BA80-51F2-26F7-8AB869CFF78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1D559D4A-8B30-A15E-4D57-4442A87DC58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38100</xdr:colOff>
      <xdr:row>3</xdr:row>
      <xdr:rowOff>57149</xdr:rowOff>
    </xdr:from>
    <xdr:to>
      <xdr:col>8</xdr:col>
      <xdr:colOff>162678</xdr:colOff>
      <xdr:row>19</xdr:row>
      <xdr:rowOff>85725</xdr:rowOff>
    </xdr:to>
    <xdr:pic>
      <xdr:nvPicPr>
        <xdr:cNvPr id="8" name="Imagen 7">
          <a:extLst>
            <a:ext uri="{FF2B5EF4-FFF2-40B4-BE49-F238E27FC236}">
              <a16:creationId xmlns:a16="http://schemas.microsoft.com/office/drawing/2014/main" id="{D14F40BC-2035-84E3-3710-EAB19A3FC2BD}"/>
            </a:ext>
          </a:extLst>
        </xdr:cNvPr>
        <xdr:cNvPicPr>
          <a:picLocks noChangeAspect="1"/>
        </xdr:cNvPicPr>
      </xdr:nvPicPr>
      <xdr:blipFill>
        <a:blip xmlns:r="http://schemas.openxmlformats.org/officeDocument/2006/relationships" r:embed="rId2"/>
        <a:stretch>
          <a:fillRect/>
        </a:stretch>
      </xdr:blipFill>
      <xdr:spPr>
        <a:xfrm>
          <a:off x="361950" y="533399"/>
          <a:ext cx="7811253" cy="21621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16</xdr:col>
      <xdr:colOff>19050</xdr:colOff>
      <xdr:row>4</xdr:row>
      <xdr:rowOff>76200</xdr:rowOff>
    </xdr:from>
    <xdr:to>
      <xdr:col>17</xdr:col>
      <xdr:colOff>73978</xdr:colOff>
      <xdr:row>7</xdr:row>
      <xdr:rowOff>161925</xdr:rowOff>
    </xdr:to>
    <xdr:grpSp>
      <xdr:nvGrpSpPr>
        <xdr:cNvPr id="2" name="Google Shape;9269;p74">
          <a:hlinkClick xmlns:r="http://schemas.openxmlformats.org/officeDocument/2006/relationships" r:id="rId1"/>
          <a:extLst>
            <a:ext uri="{FF2B5EF4-FFF2-40B4-BE49-F238E27FC236}">
              <a16:creationId xmlns:a16="http://schemas.microsoft.com/office/drawing/2014/main" id="{D740696E-F673-4C86-825D-96101177AD83}"/>
            </a:ext>
          </a:extLst>
        </xdr:cNvPr>
        <xdr:cNvGrpSpPr/>
      </xdr:nvGrpSpPr>
      <xdr:grpSpPr>
        <a:xfrm>
          <a:off x="12835890" y="914400"/>
          <a:ext cx="687388" cy="716280"/>
          <a:chOff x="6238300" y="1426975"/>
          <a:chExt cx="489450" cy="483175"/>
        </a:xfrm>
        <a:solidFill>
          <a:schemeClr val="accent1">
            <a:lumMod val="75000"/>
          </a:schemeClr>
        </a:solidFill>
      </xdr:grpSpPr>
      <xdr:sp macro="" textlink="">
        <xdr:nvSpPr>
          <xdr:cNvPr id="3" name="Google Shape;9270;p74">
            <a:extLst>
              <a:ext uri="{FF2B5EF4-FFF2-40B4-BE49-F238E27FC236}">
                <a16:creationId xmlns:a16="http://schemas.microsoft.com/office/drawing/2014/main" id="{43A1F52B-5FC4-82FC-7CDE-387271A8757A}"/>
              </a:ext>
            </a:extLst>
          </xdr:cNvPr>
          <xdr:cNvSpPr/>
        </xdr:nvSpPr>
        <xdr:spPr>
          <a:xfrm>
            <a:off x="6238300" y="1426975"/>
            <a:ext cx="489450" cy="483175"/>
          </a:xfrm>
          <a:custGeom>
            <a:avLst/>
            <a:gdLst/>
            <a:ahLst/>
            <a:cxnLst/>
            <a:rect l="l" t="t" r="r" b="b"/>
            <a:pathLst>
              <a:path w="19578" h="19327" extrusionOk="0">
                <a:moveTo>
                  <a:pt x="16109" y="2267"/>
                </a:moveTo>
                <a:lnTo>
                  <a:pt x="16109" y="4803"/>
                </a:lnTo>
                <a:lnTo>
                  <a:pt x="14977" y="3831"/>
                </a:lnTo>
                <a:lnTo>
                  <a:pt x="14977" y="2267"/>
                </a:lnTo>
                <a:close/>
                <a:moveTo>
                  <a:pt x="9880" y="1135"/>
                </a:moveTo>
                <a:cubicBezTo>
                  <a:pt x="10011" y="1135"/>
                  <a:pt x="10142" y="1181"/>
                  <a:pt x="10248" y="1274"/>
                </a:cubicBezTo>
                <a:lnTo>
                  <a:pt x="18174" y="8067"/>
                </a:lnTo>
                <a:cubicBezTo>
                  <a:pt x="18413" y="8270"/>
                  <a:pt x="18440" y="8626"/>
                  <a:pt x="18238" y="8864"/>
                </a:cubicBezTo>
                <a:lnTo>
                  <a:pt x="18238" y="8861"/>
                </a:lnTo>
                <a:cubicBezTo>
                  <a:pt x="18129" y="8988"/>
                  <a:pt x="17972" y="9061"/>
                  <a:pt x="17809" y="9061"/>
                </a:cubicBezTo>
                <a:cubicBezTo>
                  <a:pt x="17673" y="9061"/>
                  <a:pt x="17540" y="9012"/>
                  <a:pt x="17440" y="8925"/>
                </a:cubicBezTo>
                <a:lnTo>
                  <a:pt x="10251" y="2762"/>
                </a:lnTo>
                <a:cubicBezTo>
                  <a:pt x="10145" y="2672"/>
                  <a:pt x="10014" y="2626"/>
                  <a:pt x="9883" y="2626"/>
                </a:cubicBezTo>
                <a:cubicBezTo>
                  <a:pt x="9751" y="2626"/>
                  <a:pt x="9620" y="2672"/>
                  <a:pt x="9514" y="2762"/>
                </a:cubicBezTo>
                <a:lnTo>
                  <a:pt x="2687" y="8553"/>
                </a:lnTo>
                <a:cubicBezTo>
                  <a:pt x="2657" y="8575"/>
                  <a:pt x="2633" y="8596"/>
                  <a:pt x="2609" y="8623"/>
                </a:cubicBezTo>
                <a:lnTo>
                  <a:pt x="2250" y="8925"/>
                </a:lnTo>
                <a:cubicBezTo>
                  <a:pt x="2142" y="9016"/>
                  <a:pt x="2012" y="9060"/>
                  <a:pt x="1882" y="9060"/>
                </a:cubicBezTo>
                <a:cubicBezTo>
                  <a:pt x="1723" y="9060"/>
                  <a:pt x="1565" y="8994"/>
                  <a:pt x="1452" y="8864"/>
                </a:cubicBezTo>
                <a:cubicBezTo>
                  <a:pt x="1250" y="8629"/>
                  <a:pt x="1274" y="8273"/>
                  <a:pt x="1510" y="8067"/>
                </a:cubicBezTo>
                <a:lnTo>
                  <a:pt x="9511" y="1274"/>
                </a:lnTo>
                <a:cubicBezTo>
                  <a:pt x="9617" y="1181"/>
                  <a:pt x="9748" y="1135"/>
                  <a:pt x="9880" y="1135"/>
                </a:cubicBezTo>
                <a:close/>
                <a:moveTo>
                  <a:pt x="12147" y="13665"/>
                </a:moveTo>
                <a:lnTo>
                  <a:pt x="12147" y="18195"/>
                </a:lnTo>
                <a:lnTo>
                  <a:pt x="7543" y="18195"/>
                </a:lnTo>
                <a:lnTo>
                  <a:pt x="7543" y="13665"/>
                </a:lnTo>
                <a:close/>
                <a:moveTo>
                  <a:pt x="9883" y="3937"/>
                </a:moveTo>
                <a:lnTo>
                  <a:pt x="16109" y="9275"/>
                </a:lnTo>
                <a:lnTo>
                  <a:pt x="16109" y="18195"/>
                </a:lnTo>
                <a:lnTo>
                  <a:pt x="13280" y="18195"/>
                </a:lnTo>
                <a:lnTo>
                  <a:pt x="13280" y="13101"/>
                </a:lnTo>
                <a:cubicBezTo>
                  <a:pt x="13280" y="12787"/>
                  <a:pt x="13026" y="12533"/>
                  <a:pt x="12712" y="12533"/>
                </a:cubicBezTo>
                <a:lnTo>
                  <a:pt x="6975" y="12533"/>
                </a:lnTo>
                <a:cubicBezTo>
                  <a:pt x="6661" y="12533"/>
                  <a:pt x="6410" y="12787"/>
                  <a:pt x="6410" y="13101"/>
                </a:cubicBezTo>
                <a:lnTo>
                  <a:pt x="6410" y="18195"/>
                </a:lnTo>
                <a:lnTo>
                  <a:pt x="3578" y="18195"/>
                </a:lnTo>
                <a:lnTo>
                  <a:pt x="3578" y="9281"/>
                </a:lnTo>
                <a:lnTo>
                  <a:pt x="9883" y="3937"/>
                </a:lnTo>
                <a:close/>
                <a:moveTo>
                  <a:pt x="9883" y="0"/>
                </a:moveTo>
                <a:cubicBezTo>
                  <a:pt x="9489" y="0"/>
                  <a:pt x="9095" y="137"/>
                  <a:pt x="8778" y="410"/>
                </a:cubicBezTo>
                <a:lnTo>
                  <a:pt x="773" y="7204"/>
                </a:lnTo>
                <a:cubicBezTo>
                  <a:pt x="154" y="7738"/>
                  <a:pt x="0" y="8635"/>
                  <a:pt x="411" y="9345"/>
                </a:cubicBezTo>
                <a:cubicBezTo>
                  <a:pt x="720" y="9881"/>
                  <a:pt x="1289" y="10193"/>
                  <a:pt x="1882" y="10193"/>
                </a:cubicBezTo>
                <a:cubicBezTo>
                  <a:pt x="2070" y="10193"/>
                  <a:pt x="2261" y="10162"/>
                  <a:pt x="2446" y="10096"/>
                </a:cubicBezTo>
                <a:lnTo>
                  <a:pt x="2446" y="18762"/>
                </a:lnTo>
                <a:cubicBezTo>
                  <a:pt x="2446" y="19073"/>
                  <a:pt x="2699" y="19327"/>
                  <a:pt x="3010" y="19327"/>
                </a:cubicBezTo>
                <a:lnTo>
                  <a:pt x="16673" y="19327"/>
                </a:lnTo>
                <a:cubicBezTo>
                  <a:pt x="16987" y="19327"/>
                  <a:pt x="17241" y="19073"/>
                  <a:pt x="17241" y="18762"/>
                </a:cubicBezTo>
                <a:lnTo>
                  <a:pt x="17241" y="10096"/>
                </a:lnTo>
                <a:cubicBezTo>
                  <a:pt x="17431" y="10163"/>
                  <a:pt x="17623" y="10195"/>
                  <a:pt x="17809" y="10195"/>
                </a:cubicBezTo>
                <a:cubicBezTo>
                  <a:pt x="18756" y="10195"/>
                  <a:pt x="19578" y="9388"/>
                  <a:pt x="19500" y="8363"/>
                </a:cubicBezTo>
                <a:cubicBezTo>
                  <a:pt x="19466" y="7913"/>
                  <a:pt x="19255" y="7497"/>
                  <a:pt x="18914" y="7204"/>
                </a:cubicBezTo>
                <a:lnTo>
                  <a:pt x="17241" y="5770"/>
                </a:lnTo>
                <a:lnTo>
                  <a:pt x="17241" y="1702"/>
                </a:lnTo>
                <a:cubicBezTo>
                  <a:pt x="17241" y="1388"/>
                  <a:pt x="16987" y="1135"/>
                  <a:pt x="16676" y="1135"/>
                </a:cubicBezTo>
                <a:lnTo>
                  <a:pt x="14412" y="1135"/>
                </a:lnTo>
                <a:cubicBezTo>
                  <a:pt x="14098" y="1135"/>
                  <a:pt x="13844" y="1388"/>
                  <a:pt x="13844" y="1702"/>
                </a:cubicBezTo>
                <a:lnTo>
                  <a:pt x="13844" y="2862"/>
                </a:lnTo>
                <a:lnTo>
                  <a:pt x="10988" y="410"/>
                </a:lnTo>
                <a:cubicBezTo>
                  <a:pt x="10671" y="137"/>
                  <a:pt x="10277" y="0"/>
                  <a:pt x="9883"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6" name="Google Shape;9271;p74">
            <a:extLst>
              <a:ext uri="{FF2B5EF4-FFF2-40B4-BE49-F238E27FC236}">
                <a16:creationId xmlns:a16="http://schemas.microsoft.com/office/drawing/2014/main" id="{A7F4781D-B71C-FF80-64FB-1DD32958E075}"/>
              </a:ext>
            </a:extLst>
          </xdr:cNvPr>
          <xdr:cNvSpPr/>
        </xdr:nvSpPr>
        <xdr:spPr>
          <a:xfrm>
            <a:off x="6426850" y="1596875"/>
            <a:ext cx="115150" cy="113250"/>
          </a:xfrm>
          <a:custGeom>
            <a:avLst/>
            <a:gdLst/>
            <a:ahLst/>
            <a:cxnLst/>
            <a:rect l="l" t="t" r="r" b="b"/>
            <a:pathLst>
              <a:path w="4606" h="4530" extrusionOk="0">
                <a:moveTo>
                  <a:pt x="3473" y="1132"/>
                </a:moveTo>
                <a:lnTo>
                  <a:pt x="3473" y="3397"/>
                </a:lnTo>
                <a:lnTo>
                  <a:pt x="1133" y="3397"/>
                </a:lnTo>
                <a:lnTo>
                  <a:pt x="1133" y="1132"/>
                </a:lnTo>
                <a:close/>
                <a:moveTo>
                  <a:pt x="565" y="0"/>
                </a:moveTo>
                <a:cubicBezTo>
                  <a:pt x="251" y="0"/>
                  <a:pt x="1" y="254"/>
                  <a:pt x="1" y="568"/>
                </a:cubicBezTo>
                <a:lnTo>
                  <a:pt x="1" y="3965"/>
                </a:lnTo>
                <a:cubicBezTo>
                  <a:pt x="1" y="4276"/>
                  <a:pt x="251" y="4529"/>
                  <a:pt x="565" y="4529"/>
                </a:cubicBezTo>
                <a:lnTo>
                  <a:pt x="4038" y="4529"/>
                </a:lnTo>
                <a:cubicBezTo>
                  <a:pt x="4352" y="4529"/>
                  <a:pt x="4605" y="4276"/>
                  <a:pt x="4605" y="3965"/>
                </a:cubicBezTo>
                <a:lnTo>
                  <a:pt x="4605" y="568"/>
                </a:lnTo>
                <a:cubicBezTo>
                  <a:pt x="4605" y="254"/>
                  <a:pt x="4352" y="0"/>
                  <a:pt x="4038" y="0"/>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sp macro="" textlink="">
        <xdr:nvSpPr>
          <xdr:cNvPr id="7" name="Google Shape;9272;p74">
            <a:extLst>
              <a:ext uri="{FF2B5EF4-FFF2-40B4-BE49-F238E27FC236}">
                <a16:creationId xmlns:a16="http://schemas.microsoft.com/office/drawing/2014/main" id="{2FE47002-DC97-2600-2E44-C9935528E721}"/>
              </a:ext>
            </a:extLst>
          </xdr:cNvPr>
          <xdr:cNvSpPr/>
        </xdr:nvSpPr>
        <xdr:spPr>
          <a:xfrm>
            <a:off x="6485350" y="1796900"/>
            <a:ext cx="28325" cy="28325"/>
          </a:xfrm>
          <a:custGeom>
            <a:avLst/>
            <a:gdLst/>
            <a:ahLst/>
            <a:cxnLst/>
            <a:rect l="l" t="t" r="r" b="b"/>
            <a:pathLst>
              <a:path w="1133" h="1133" extrusionOk="0">
                <a:moveTo>
                  <a:pt x="565" y="1"/>
                </a:moveTo>
                <a:cubicBezTo>
                  <a:pt x="251" y="1"/>
                  <a:pt x="1" y="254"/>
                  <a:pt x="1" y="568"/>
                </a:cubicBezTo>
                <a:cubicBezTo>
                  <a:pt x="1" y="879"/>
                  <a:pt x="251" y="1133"/>
                  <a:pt x="565" y="1133"/>
                </a:cubicBezTo>
                <a:cubicBezTo>
                  <a:pt x="879" y="1133"/>
                  <a:pt x="1133" y="879"/>
                  <a:pt x="1133" y="568"/>
                </a:cubicBezTo>
                <a:cubicBezTo>
                  <a:pt x="1133" y="254"/>
                  <a:pt x="879" y="1"/>
                  <a:pt x="565"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solidFill>
                <a:srgbClr val="A2D7F5"/>
              </a:solidFill>
            </a:endParaRPr>
          </a:p>
        </xdr:txBody>
      </xdr:sp>
    </xdr:grpSp>
    <xdr:clientData/>
  </xdr:twoCellAnchor>
  <xdr:twoCellAnchor editAs="oneCell">
    <xdr:from>
      <xdr:col>0</xdr:col>
      <xdr:colOff>57150</xdr:colOff>
      <xdr:row>1</xdr:row>
      <xdr:rowOff>123825</xdr:rowOff>
    </xdr:from>
    <xdr:to>
      <xdr:col>1</xdr:col>
      <xdr:colOff>419257</xdr:colOff>
      <xdr:row>5</xdr:row>
      <xdr:rowOff>142984</xdr:rowOff>
    </xdr:to>
    <xdr:pic>
      <xdr:nvPicPr>
        <xdr:cNvPr id="4" name="Imagen 3">
          <a:extLst>
            <a:ext uri="{FF2B5EF4-FFF2-40B4-BE49-F238E27FC236}">
              <a16:creationId xmlns:a16="http://schemas.microsoft.com/office/drawing/2014/main" id="{058E4C1C-24DB-4609-A6E6-6B128E41A0C7}"/>
            </a:ext>
          </a:extLst>
        </xdr:cNvPr>
        <xdr:cNvPicPr>
          <a:picLocks noChangeAspect="1"/>
        </xdr:cNvPicPr>
      </xdr:nvPicPr>
      <xdr:blipFill>
        <a:blip xmlns:r="http://schemas.openxmlformats.org/officeDocument/2006/relationships" r:embed="rId2"/>
        <a:stretch>
          <a:fillRect/>
        </a:stretch>
      </xdr:blipFill>
      <xdr:spPr>
        <a:xfrm>
          <a:off x="57150" y="314325"/>
          <a:ext cx="1124107" cy="781159"/>
        </a:xfrm>
        <a:prstGeom prst="rect">
          <a:avLst/>
        </a:prstGeom>
      </xdr:spPr>
    </xdr:pic>
    <xdr:clientData/>
  </xdr:twoCellAnchor>
  <xdr:twoCellAnchor editAs="oneCell">
    <xdr:from>
      <xdr:col>14</xdr:col>
      <xdr:colOff>381000</xdr:colOff>
      <xdr:row>1</xdr:row>
      <xdr:rowOff>161925</xdr:rowOff>
    </xdr:from>
    <xdr:to>
      <xdr:col>15</xdr:col>
      <xdr:colOff>1057476</xdr:colOff>
      <xdr:row>4</xdr:row>
      <xdr:rowOff>171531</xdr:rowOff>
    </xdr:to>
    <xdr:pic>
      <xdr:nvPicPr>
        <xdr:cNvPr id="5" name="Imagen 4">
          <a:extLst>
            <a:ext uri="{FF2B5EF4-FFF2-40B4-BE49-F238E27FC236}">
              <a16:creationId xmlns:a16="http://schemas.microsoft.com/office/drawing/2014/main" id="{2FA442DE-FA49-4659-9152-2E22488389C7}"/>
            </a:ext>
          </a:extLst>
        </xdr:cNvPr>
        <xdr:cNvPicPr>
          <a:picLocks noChangeAspect="1"/>
        </xdr:cNvPicPr>
      </xdr:nvPicPr>
      <xdr:blipFill>
        <a:blip xmlns:r="http://schemas.openxmlformats.org/officeDocument/2006/relationships" r:embed="rId3"/>
        <a:stretch>
          <a:fillRect/>
        </a:stretch>
      </xdr:blipFill>
      <xdr:spPr>
        <a:xfrm>
          <a:off x="11049000" y="352425"/>
          <a:ext cx="1438476" cy="581106"/>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xdr:from>
      <xdr:col>6</xdr:col>
      <xdr:colOff>314325</xdr:colOff>
      <xdr:row>0</xdr:row>
      <xdr:rowOff>161926</xdr:rowOff>
    </xdr:from>
    <xdr:to>
      <xdr:col>7</xdr:col>
      <xdr:colOff>419100</xdr:colOff>
      <xdr:row>7</xdr:row>
      <xdr:rowOff>28575</xdr:rowOff>
    </xdr:to>
    <xdr:grpSp>
      <xdr:nvGrpSpPr>
        <xdr:cNvPr id="2" name="Grupo 1">
          <a:hlinkClick xmlns:r="http://schemas.openxmlformats.org/officeDocument/2006/relationships" r:id="rId1"/>
          <a:extLst>
            <a:ext uri="{FF2B5EF4-FFF2-40B4-BE49-F238E27FC236}">
              <a16:creationId xmlns:a16="http://schemas.microsoft.com/office/drawing/2014/main" id="{03D7F01E-4F89-4B9E-890F-E0C1D0B9BD1F}"/>
            </a:ext>
          </a:extLst>
        </xdr:cNvPr>
        <xdr:cNvGrpSpPr/>
      </xdr:nvGrpSpPr>
      <xdr:grpSpPr>
        <a:xfrm>
          <a:off x="6983730" y="163831"/>
          <a:ext cx="883920" cy="920114"/>
          <a:chOff x="6210300" y="1314450"/>
          <a:chExt cx="1076325" cy="1063408"/>
        </a:xfrm>
      </xdr:grpSpPr>
      <xdr:grpSp>
        <xdr:nvGrpSpPr>
          <xdr:cNvPr id="3" name="Google Shape;9554;p75">
            <a:extLst>
              <a:ext uri="{FF2B5EF4-FFF2-40B4-BE49-F238E27FC236}">
                <a16:creationId xmlns:a16="http://schemas.microsoft.com/office/drawing/2014/main" id="{2AE0938F-1501-18BC-9B35-7E39B86690D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0" name="Google Shape;9555;p75">
              <a:extLst>
                <a:ext uri="{FF2B5EF4-FFF2-40B4-BE49-F238E27FC236}">
                  <a16:creationId xmlns:a16="http://schemas.microsoft.com/office/drawing/2014/main" id="{BB72555A-AEEF-3BBA-A0E9-7821C877357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1" name="Google Shape;9556;p75">
              <a:extLst>
                <a:ext uri="{FF2B5EF4-FFF2-40B4-BE49-F238E27FC236}">
                  <a16:creationId xmlns:a16="http://schemas.microsoft.com/office/drawing/2014/main" id="{0B20FAD4-572B-C995-1CB2-17110493D26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341740D3-A685-C3CF-1484-504FE362E95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571500</xdr:colOff>
      <xdr:row>1</xdr:row>
      <xdr:rowOff>47625</xdr:rowOff>
    </xdr:from>
    <xdr:to>
      <xdr:col>9</xdr:col>
      <xdr:colOff>542925</xdr:colOff>
      <xdr:row>8</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77751331-F826-4BD4-8F97-DAE3041F5D74}"/>
            </a:ext>
          </a:extLst>
        </xdr:cNvPr>
        <xdr:cNvGrpSpPr/>
      </xdr:nvGrpSpPr>
      <xdr:grpSpPr>
        <a:xfrm>
          <a:off x="8810625" y="220980"/>
          <a:ext cx="868680" cy="941070"/>
          <a:chOff x="6210300" y="1314450"/>
          <a:chExt cx="1076325" cy="1063408"/>
        </a:xfrm>
      </xdr:grpSpPr>
      <xdr:grpSp>
        <xdr:nvGrpSpPr>
          <xdr:cNvPr id="3" name="Google Shape;9554;p75">
            <a:extLst>
              <a:ext uri="{FF2B5EF4-FFF2-40B4-BE49-F238E27FC236}">
                <a16:creationId xmlns:a16="http://schemas.microsoft.com/office/drawing/2014/main" id="{547FAB2A-632F-4637-FA16-8E5D1EEF7CE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74FE1B3-44F4-A19A-5D77-198CCF4447A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64E2CBF-B72E-EE7A-8072-64E19886C72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675EC6C7-1979-3F0C-C9B8-7503532D3A0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190501</xdr:colOff>
      <xdr:row>3</xdr:row>
      <xdr:rowOff>9525</xdr:rowOff>
    </xdr:from>
    <xdr:to>
      <xdr:col>8</xdr:col>
      <xdr:colOff>464748</xdr:colOff>
      <xdr:row>19</xdr:row>
      <xdr:rowOff>66675</xdr:rowOff>
    </xdr:to>
    <xdr:pic>
      <xdr:nvPicPr>
        <xdr:cNvPr id="8" name="Imagen 7">
          <a:extLst>
            <a:ext uri="{FF2B5EF4-FFF2-40B4-BE49-F238E27FC236}">
              <a16:creationId xmlns:a16="http://schemas.microsoft.com/office/drawing/2014/main" id="{28AF9990-8669-568D-1E98-F8C9C97B7770}"/>
            </a:ext>
          </a:extLst>
        </xdr:cNvPr>
        <xdr:cNvPicPr>
          <a:picLocks noChangeAspect="1"/>
        </xdr:cNvPicPr>
      </xdr:nvPicPr>
      <xdr:blipFill>
        <a:blip xmlns:r="http://schemas.openxmlformats.org/officeDocument/2006/relationships" r:embed="rId2"/>
        <a:stretch>
          <a:fillRect/>
        </a:stretch>
      </xdr:blipFill>
      <xdr:spPr>
        <a:xfrm>
          <a:off x="514351" y="514350"/>
          <a:ext cx="7960922" cy="219075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8</xdr:col>
      <xdr:colOff>571500</xdr:colOff>
      <xdr:row>1</xdr:row>
      <xdr:rowOff>47625</xdr:rowOff>
    </xdr:from>
    <xdr:to>
      <xdr:col>9</xdr:col>
      <xdr:colOff>542925</xdr:colOff>
      <xdr:row>8</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A19F7149-842D-4E7A-8B2C-6888C37C9CC7}"/>
            </a:ext>
          </a:extLst>
        </xdr:cNvPr>
        <xdr:cNvGrpSpPr/>
      </xdr:nvGrpSpPr>
      <xdr:grpSpPr>
        <a:xfrm>
          <a:off x="8810625" y="220980"/>
          <a:ext cx="868680" cy="941070"/>
          <a:chOff x="6210300" y="1314450"/>
          <a:chExt cx="1076325" cy="1063408"/>
        </a:xfrm>
      </xdr:grpSpPr>
      <xdr:grpSp>
        <xdr:nvGrpSpPr>
          <xdr:cNvPr id="3" name="Google Shape;9554;p75">
            <a:extLst>
              <a:ext uri="{FF2B5EF4-FFF2-40B4-BE49-F238E27FC236}">
                <a16:creationId xmlns:a16="http://schemas.microsoft.com/office/drawing/2014/main" id="{CA9004F2-C27A-E3A3-0405-3097B98FF463}"/>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2D980C87-78D0-9974-2A47-7D4937450DCC}"/>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E2A5A01-7360-F717-231C-D923DC9E7C8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C1BCAD9B-87C5-27A7-FC4F-E47EC8B9D4F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85725</xdr:colOff>
      <xdr:row>2</xdr:row>
      <xdr:rowOff>95250</xdr:rowOff>
    </xdr:from>
    <xdr:to>
      <xdr:col>8</xdr:col>
      <xdr:colOff>523875</xdr:colOff>
      <xdr:row>18</xdr:row>
      <xdr:rowOff>108355</xdr:rowOff>
    </xdr:to>
    <xdr:pic>
      <xdr:nvPicPr>
        <xdr:cNvPr id="8" name="Imagen 7">
          <a:extLst>
            <a:ext uri="{FF2B5EF4-FFF2-40B4-BE49-F238E27FC236}">
              <a16:creationId xmlns:a16="http://schemas.microsoft.com/office/drawing/2014/main" id="{8ED32157-9E24-77D3-0491-DCB030EFE4E6}"/>
            </a:ext>
          </a:extLst>
        </xdr:cNvPr>
        <xdr:cNvPicPr>
          <a:picLocks noChangeAspect="1"/>
        </xdr:cNvPicPr>
      </xdr:nvPicPr>
      <xdr:blipFill>
        <a:blip xmlns:r="http://schemas.openxmlformats.org/officeDocument/2006/relationships" r:embed="rId2"/>
        <a:stretch>
          <a:fillRect/>
        </a:stretch>
      </xdr:blipFill>
      <xdr:spPr>
        <a:xfrm>
          <a:off x="409575" y="466725"/>
          <a:ext cx="8124825" cy="214670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6</xdr:col>
      <xdr:colOff>361950</xdr:colOff>
      <xdr:row>1</xdr:row>
      <xdr:rowOff>28575</xdr:rowOff>
    </xdr:from>
    <xdr:to>
      <xdr:col>8</xdr:col>
      <xdr:colOff>9525</xdr:colOff>
      <xdr:row>7</xdr:row>
      <xdr:rowOff>104775</xdr:rowOff>
    </xdr:to>
    <xdr:grpSp>
      <xdr:nvGrpSpPr>
        <xdr:cNvPr id="10" name="Grupo 9">
          <a:hlinkClick xmlns:r="http://schemas.openxmlformats.org/officeDocument/2006/relationships" r:id="rId1"/>
          <a:extLst>
            <a:ext uri="{FF2B5EF4-FFF2-40B4-BE49-F238E27FC236}">
              <a16:creationId xmlns:a16="http://schemas.microsoft.com/office/drawing/2014/main" id="{FC767755-9058-45A6-AADB-62AF299229D2}"/>
            </a:ext>
          </a:extLst>
        </xdr:cNvPr>
        <xdr:cNvGrpSpPr/>
      </xdr:nvGrpSpPr>
      <xdr:grpSpPr>
        <a:xfrm>
          <a:off x="7120890" y="198120"/>
          <a:ext cx="920115" cy="1152525"/>
          <a:chOff x="6210300" y="1314450"/>
          <a:chExt cx="1076325" cy="1063408"/>
        </a:xfrm>
      </xdr:grpSpPr>
      <xdr:grpSp>
        <xdr:nvGrpSpPr>
          <xdr:cNvPr id="11" name="Google Shape;9554;p75">
            <a:extLst>
              <a:ext uri="{FF2B5EF4-FFF2-40B4-BE49-F238E27FC236}">
                <a16:creationId xmlns:a16="http://schemas.microsoft.com/office/drawing/2014/main" id="{F2502805-25C9-026E-2F95-42BD465CCA0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3" name="Google Shape;9555;p75">
              <a:extLst>
                <a:ext uri="{FF2B5EF4-FFF2-40B4-BE49-F238E27FC236}">
                  <a16:creationId xmlns:a16="http://schemas.microsoft.com/office/drawing/2014/main" id="{D0F7E90C-41F4-9277-4BD5-04F8AB28804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4" name="Google Shape;9556;p75">
              <a:extLst>
                <a:ext uri="{FF2B5EF4-FFF2-40B4-BE49-F238E27FC236}">
                  <a16:creationId xmlns:a16="http://schemas.microsoft.com/office/drawing/2014/main" id="{961DC717-A276-785D-57D6-4098EDBBAD1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2" name="Rectángulo 11">
            <a:extLst>
              <a:ext uri="{FF2B5EF4-FFF2-40B4-BE49-F238E27FC236}">
                <a16:creationId xmlns:a16="http://schemas.microsoft.com/office/drawing/2014/main" id="{33C0A34C-5F82-88F8-7563-3475296CDEC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857250</xdr:colOff>
      <xdr:row>3</xdr:row>
      <xdr:rowOff>57150</xdr:rowOff>
    </xdr:from>
    <xdr:to>
      <xdr:col>5</xdr:col>
      <xdr:colOff>973785</xdr:colOff>
      <xdr:row>23</xdr:row>
      <xdr:rowOff>76200</xdr:rowOff>
    </xdr:to>
    <xdr:pic>
      <xdr:nvPicPr>
        <xdr:cNvPr id="7" name="Imagen 6" descr="Interfaz de usuario gráfica, Aplicación&#10;&#10;El contenido generado por IA puede ser incorrecto.">
          <a:extLst>
            <a:ext uri="{FF2B5EF4-FFF2-40B4-BE49-F238E27FC236}">
              <a16:creationId xmlns:a16="http://schemas.microsoft.com/office/drawing/2014/main" id="{0810B683-7716-49BD-BDA8-E98FCF81F2B9}"/>
            </a:ext>
          </a:extLst>
        </xdr:cNvPr>
        <xdr:cNvPicPr>
          <a:picLocks noChangeAspect="1"/>
        </xdr:cNvPicPr>
      </xdr:nvPicPr>
      <xdr:blipFill>
        <a:blip xmlns:r="http://schemas.openxmlformats.org/officeDocument/2006/relationships" r:embed="rId1"/>
        <a:stretch>
          <a:fillRect/>
        </a:stretch>
      </xdr:blipFill>
      <xdr:spPr>
        <a:xfrm>
          <a:off x="1181100" y="533400"/>
          <a:ext cx="5136210" cy="2686050"/>
        </a:xfrm>
        <a:prstGeom prst="rect">
          <a:avLst/>
        </a:prstGeom>
      </xdr:spPr>
    </xdr:pic>
    <xdr:clientData/>
  </xdr:twoCellAnchor>
  <xdr:twoCellAnchor>
    <xdr:from>
      <xdr:col>7</xdr:col>
      <xdr:colOff>276225</xdr:colOff>
      <xdr:row>1</xdr:row>
      <xdr:rowOff>66675</xdr:rowOff>
    </xdr:from>
    <xdr:to>
      <xdr:col>8</xdr:col>
      <xdr:colOff>752475</xdr:colOff>
      <xdr:row>8</xdr:row>
      <xdr:rowOff>19050</xdr:rowOff>
    </xdr:to>
    <xdr:grpSp>
      <xdr:nvGrpSpPr>
        <xdr:cNvPr id="8" name="Grupo 7">
          <a:hlinkClick xmlns:r="http://schemas.openxmlformats.org/officeDocument/2006/relationships" r:id="rId2"/>
          <a:extLst>
            <a:ext uri="{FF2B5EF4-FFF2-40B4-BE49-F238E27FC236}">
              <a16:creationId xmlns:a16="http://schemas.microsoft.com/office/drawing/2014/main" id="{49071835-97BB-4C85-BB8B-8F1B260F9FA9}"/>
            </a:ext>
          </a:extLst>
        </xdr:cNvPr>
        <xdr:cNvGrpSpPr/>
      </xdr:nvGrpSpPr>
      <xdr:grpSpPr>
        <a:xfrm>
          <a:off x="7926705" y="236220"/>
          <a:ext cx="853440" cy="912495"/>
          <a:chOff x="6210300" y="1314450"/>
          <a:chExt cx="1076325" cy="1063408"/>
        </a:xfrm>
      </xdr:grpSpPr>
      <xdr:grpSp>
        <xdr:nvGrpSpPr>
          <xdr:cNvPr id="9" name="Google Shape;9554;p75">
            <a:extLst>
              <a:ext uri="{FF2B5EF4-FFF2-40B4-BE49-F238E27FC236}">
                <a16:creationId xmlns:a16="http://schemas.microsoft.com/office/drawing/2014/main" id="{85BA09E1-96B9-E9A5-446C-946F832A0C9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1" name="Google Shape;9555;p75">
              <a:extLst>
                <a:ext uri="{FF2B5EF4-FFF2-40B4-BE49-F238E27FC236}">
                  <a16:creationId xmlns:a16="http://schemas.microsoft.com/office/drawing/2014/main" id="{5CA29260-153E-8E81-8C60-F3723FC2BE3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2" name="Google Shape;9556;p75">
              <a:extLst>
                <a:ext uri="{FF2B5EF4-FFF2-40B4-BE49-F238E27FC236}">
                  <a16:creationId xmlns:a16="http://schemas.microsoft.com/office/drawing/2014/main" id="{1715B8C1-7938-396E-0FC8-A5502B6D1EB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0" name="Rectángulo 9">
            <a:extLst>
              <a:ext uri="{FF2B5EF4-FFF2-40B4-BE49-F238E27FC236}">
                <a16:creationId xmlns:a16="http://schemas.microsoft.com/office/drawing/2014/main" id="{0BD9CB30-4409-55D4-677E-02B7B6F524B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10</xdr:col>
      <xdr:colOff>190500</xdr:colOff>
      <xdr:row>1</xdr:row>
      <xdr:rowOff>85725</xdr:rowOff>
    </xdr:from>
    <xdr:to>
      <xdr:col>11</xdr:col>
      <xdr:colOff>247650</xdr:colOff>
      <xdr:row>8</xdr:row>
      <xdr:rowOff>0</xdr:rowOff>
    </xdr:to>
    <xdr:grpSp>
      <xdr:nvGrpSpPr>
        <xdr:cNvPr id="5" name="Grupo 4">
          <a:hlinkClick xmlns:r="http://schemas.openxmlformats.org/officeDocument/2006/relationships" r:id="rId1"/>
          <a:extLst>
            <a:ext uri="{FF2B5EF4-FFF2-40B4-BE49-F238E27FC236}">
              <a16:creationId xmlns:a16="http://schemas.microsoft.com/office/drawing/2014/main" id="{CCE5F81F-574B-485D-9406-AA82BDE7F8A5}"/>
            </a:ext>
          </a:extLst>
        </xdr:cNvPr>
        <xdr:cNvGrpSpPr/>
      </xdr:nvGrpSpPr>
      <xdr:grpSpPr>
        <a:xfrm>
          <a:off x="10868025" y="259080"/>
          <a:ext cx="872490" cy="988695"/>
          <a:chOff x="6210300" y="1314450"/>
          <a:chExt cx="1076325" cy="1063408"/>
        </a:xfrm>
      </xdr:grpSpPr>
      <xdr:grpSp>
        <xdr:nvGrpSpPr>
          <xdr:cNvPr id="6" name="Google Shape;9554;p75">
            <a:extLst>
              <a:ext uri="{FF2B5EF4-FFF2-40B4-BE49-F238E27FC236}">
                <a16:creationId xmlns:a16="http://schemas.microsoft.com/office/drawing/2014/main" id="{8B4EE939-0E54-5F56-2E76-97F1F0C2969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4ACEEB2A-9DAB-1C91-D16C-A86B02A346D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880D9515-DDE8-8833-5EE8-CC193817B55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10E0D05E-FC49-5C05-3760-11DA428C57E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8</xdr:col>
      <xdr:colOff>447676</xdr:colOff>
      <xdr:row>1</xdr:row>
      <xdr:rowOff>28575</xdr:rowOff>
    </xdr:from>
    <xdr:to>
      <xdr:col>9</xdr:col>
      <xdr:colOff>838201</xdr:colOff>
      <xdr:row>5</xdr:row>
      <xdr:rowOff>381000</xdr:rowOff>
    </xdr:to>
    <xdr:grpSp>
      <xdr:nvGrpSpPr>
        <xdr:cNvPr id="5" name="Grupo 4">
          <a:hlinkClick xmlns:r="http://schemas.openxmlformats.org/officeDocument/2006/relationships" r:id="rId1"/>
          <a:extLst>
            <a:ext uri="{FF2B5EF4-FFF2-40B4-BE49-F238E27FC236}">
              <a16:creationId xmlns:a16="http://schemas.microsoft.com/office/drawing/2014/main" id="{93B1FCDD-F470-432D-AA5B-51E5F436A015}"/>
            </a:ext>
          </a:extLst>
        </xdr:cNvPr>
        <xdr:cNvGrpSpPr/>
      </xdr:nvGrpSpPr>
      <xdr:grpSpPr>
        <a:xfrm>
          <a:off x="10904221" y="198120"/>
          <a:ext cx="868680" cy="1068705"/>
          <a:chOff x="6210300" y="1314450"/>
          <a:chExt cx="1076325" cy="1063408"/>
        </a:xfrm>
      </xdr:grpSpPr>
      <xdr:grpSp>
        <xdr:nvGrpSpPr>
          <xdr:cNvPr id="6" name="Google Shape;9554;p75">
            <a:extLst>
              <a:ext uri="{FF2B5EF4-FFF2-40B4-BE49-F238E27FC236}">
                <a16:creationId xmlns:a16="http://schemas.microsoft.com/office/drawing/2014/main" id="{6522F9EC-85A4-C6D8-B4FC-3FAA2895739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FAA37246-EAA4-D997-6D69-0056164B779C}"/>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714994D9-4BA3-98CE-E2ED-61FC8380459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EE1A763A-03FF-134A-289A-D650729BB6C5}"/>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5</xdr:col>
      <xdr:colOff>457200</xdr:colOff>
      <xdr:row>1</xdr:row>
      <xdr:rowOff>66675</xdr:rowOff>
    </xdr:from>
    <xdr:to>
      <xdr:col>6</xdr:col>
      <xdr:colOff>657225</xdr:colOff>
      <xdr:row>7</xdr:row>
      <xdr:rowOff>19050</xdr:rowOff>
    </xdr:to>
    <xdr:grpSp>
      <xdr:nvGrpSpPr>
        <xdr:cNvPr id="5" name="Grupo 4">
          <a:hlinkClick xmlns:r="http://schemas.openxmlformats.org/officeDocument/2006/relationships" r:id="rId1"/>
          <a:extLst>
            <a:ext uri="{FF2B5EF4-FFF2-40B4-BE49-F238E27FC236}">
              <a16:creationId xmlns:a16="http://schemas.microsoft.com/office/drawing/2014/main" id="{5F7CB9A8-73EC-4DD2-9268-D120066FA63F}"/>
            </a:ext>
          </a:extLst>
        </xdr:cNvPr>
        <xdr:cNvGrpSpPr/>
      </xdr:nvGrpSpPr>
      <xdr:grpSpPr>
        <a:xfrm>
          <a:off x="5667375" y="226695"/>
          <a:ext cx="878205" cy="1055370"/>
          <a:chOff x="6210300" y="1314450"/>
          <a:chExt cx="1076325" cy="1063408"/>
        </a:xfrm>
      </xdr:grpSpPr>
      <xdr:grpSp>
        <xdr:nvGrpSpPr>
          <xdr:cNvPr id="6" name="Google Shape;9554;p75">
            <a:extLst>
              <a:ext uri="{FF2B5EF4-FFF2-40B4-BE49-F238E27FC236}">
                <a16:creationId xmlns:a16="http://schemas.microsoft.com/office/drawing/2014/main" id="{51338154-9859-D2A8-B048-4365DA0D840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8" name="Google Shape;9555;p75">
              <a:extLst>
                <a:ext uri="{FF2B5EF4-FFF2-40B4-BE49-F238E27FC236}">
                  <a16:creationId xmlns:a16="http://schemas.microsoft.com/office/drawing/2014/main" id="{EBD0A4BB-630B-BF04-F2F6-2B552C9F84B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9" name="Google Shape;9556;p75">
              <a:extLst>
                <a:ext uri="{FF2B5EF4-FFF2-40B4-BE49-F238E27FC236}">
                  <a16:creationId xmlns:a16="http://schemas.microsoft.com/office/drawing/2014/main" id="{F7B10C9D-35D7-45E2-3398-9C6134B86BF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7" name="Rectángulo 6">
            <a:extLst>
              <a:ext uri="{FF2B5EF4-FFF2-40B4-BE49-F238E27FC236}">
                <a16:creationId xmlns:a16="http://schemas.microsoft.com/office/drawing/2014/main" id="{96CAD38A-B6EC-51B0-E974-7020BCBBE32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761999</xdr:colOff>
      <xdr:row>4</xdr:row>
      <xdr:rowOff>0</xdr:rowOff>
    </xdr:from>
    <xdr:to>
      <xdr:col>8</xdr:col>
      <xdr:colOff>125572</xdr:colOff>
      <xdr:row>22</xdr:row>
      <xdr:rowOff>104775</xdr:rowOff>
    </xdr:to>
    <xdr:pic>
      <xdr:nvPicPr>
        <xdr:cNvPr id="2" name="Imagen 1">
          <a:extLst>
            <a:ext uri="{FF2B5EF4-FFF2-40B4-BE49-F238E27FC236}">
              <a16:creationId xmlns:a16="http://schemas.microsoft.com/office/drawing/2014/main" id="{2DD66E2D-377A-4FBC-9E3C-C8FBB285F951}"/>
            </a:ext>
          </a:extLst>
        </xdr:cNvPr>
        <xdr:cNvPicPr>
          <a:picLocks noChangeAspect="1"/>
        </xdr:cNvPicPr>
      </xdr:nvPicPr>
      <xdr:blipFill>
        <a:blip xmlns:r="http://schemas.openxmlformats.org/officeDocument/2006/relationships" r:embed="rId1"/>
        <a:stretch>
          <a:fillRect/>
        </a:stretch>
      </xdr:blipFill>
      <xdr:spPr>
        <a:xfrm>
          <a:off x="761999" y="762000"/>
          <a:ext cx="6212048" cy="3533775"/>
        </a:xfrm>
        <a:prstGeom prst="rect">
          <a:avLst/>
        </a:prstGeom>
      </xdr:spPr>
    </xdr:pic>
    <xdr:clientData/>
  </xdr:twoCellAnchor>
  <xdr:twoCellAnchor>
    <xdr:from>
      <xdr:col>9</xdr:col>
      <xdr:colOff>219075</xdr:colOff>
      <xdr:row>0</xdr:row>
      <xdr:rowOff>180975</xdr:rowOff>
    </xdr:from>
    <xdr:to>
      <xdr:col>10</xdr:col>
      <xdr:colOff>476250</xdr:colOff>
      <xdr:row>6</xdr:row>
      <xdr:rowOff>114300</xdr:rowOff>
    </xdr:to>
    <xdr:grpSp>
      <xdr:nvGrpSpPr>
        <xdr:cNvPr id="3" name="Grupo 2">
          <a:hlinkClick xmlns:r="http://schemas.openxmlformats.org/officeDocument/2006/relationships" r:id="rId2"/>
          <a:extLst>
            <a:ext uri="{FF2B5EF4-FFF2-40B4-BE49-F238E27FC236}">
              <a16:creationId xmlns:a16="http://schemas.microsoft.com/office/drawing/2014/main" id="{E0DF8AD1-5A99-4721-AD84-3E7631CD18FB}"/>
            </a:ext>
          </a:extLst>
        </xdr:cNvPr>
        <xdr:cNvGrpSpPr/>
      </xdr:nvGrpSpPr>
      <xdr:grpSpPr>
        <a:xfrm>
          <a:off x="7856220" y="179070"/>
          <a:ext cx="874395" cy="1021080"/>
          <a:chOff x="6210300" y="1314450"/>
          <a:chExt cx="1076325" cy="1063408"/>
        </a:xfrm>
      </xdr:grpSpPr>
      <xdr:grpSp>
        <xdr:nvGrpSpPr>
          <xdr:cNvPr id="4" name="Google Shape;9554;p75">
            <a:extLst>
              <a:ext uri="{FF2B5EF4-FFF2-40B4-BE49-F238E27FC236}">
                <a16:creationId xmlns:a16="http://schemas.microsoft.com/office/drawing/2014/main" id="{FDABCF38-E73E-3942-187C-91B48165A56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417062D4-95E5-B99E-3903-F9A11EBA01B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8F75780E-D043-E123-55CD-81EB0DA77F6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845BE7C7-6726-DA04-F449-9806B27180E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304800</xdr:colOff>
      <xdr:row>1</xdr:row>
      <xdr:rowOff>66675</xdr:rowOff>
    </xdr:from>
    <xdr:to>
      <xdr:col>8</xdr:col>
      <xdr:colOff>333375</xdr:colOff>
      <xdr:row>7</xdr:row>
      <xdr:rowOff>133350</xdr:rowOff>
    </xdr:to>
    <xdr:grpSp>
      <xdr:nvGrpSpPr>
        <xdr:cNvPr id="2" name="Grupo 1">
          <a:hlinkClick xmlns:r="http://schemas.openxmlformats.org/officeDocument/2006/relationships" r:id="rId1"/>
          <a:extLst>
            <a:ext uri="{FF2B5EF4-FFF2-40B4-BE49-F238E27FC236}">
              <a16:creationId xmlns:a16="http://schemas.microsoft.com/office/drawing/2014/main" id="{CD992ECC-C921-41CE-858B-8E38FD642A73}"/>
            </a:ext>
          </a:extLst>
        </xdr:cNvPr>
        <xdr:cNvGrpSpPr/>
      </xdr:nvGrpSpPr>
      <xdr:grpSpPr>
        <a:xfrm>
          <a:off x="6829425" y="198120"/>
          <a:ext cx="883920" cy="1074420"/>
          <a:chOff x="6210300" y="1314450"/>
          <a:chExt cx="1076325" cy="1063408"/>
        </a:xfrm>
      </xdr:grpSpPr>
      <xdr:grpSp>
        <xdr:nvGrpSpPr>
          <xdr:cNvPr id="3" name="Google Shape;9554;p75">
            <a:extLst>
              <a:ext uri="{FF2B5EF4-FFF2-40B4-BE49-F238E27FC236}">
                <a16:creationId xmlns:a16="http://schemas.microsoft.com/office/drawing/2014/main" id="{8C7A3530-62FA-C3EE-3326-6C3CBC6DE8D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10CADDBB-7BF1-CD0C-4622-9A4E3F00E88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D501751-F163-FA6D-1E0D-671385DA211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12D7FD95-EA04-EE19-4652-B2524740905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361950</xdr:colOff>
      <xdr:row>1</xdr:row>
      <xdr:rowOff>9525</xdr:rowOff>
    </xdr:from>
    <xdr:to>
      <xdr:col>5</xdr:col>
      <xdr:colOff>552450</xdr:colOff>
      <xdr:row>6</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753EABCF-9960-4BCA-B38E-5378FB6091F6}"/>
            </a:ext>
          </a:extLst>
        </xdr:cNvPr>
        <xdr:cNvGrpSpPr/>
      </xdr:nvGrpSpPr>
      <xdr:grpSpPr>
        <a:xfrm>
          <a:off x="4072890" y="144780"/>
          <a:ext cx="971550" cy="845820"/>
          <a:chOff x="6210300" y="1314450"/>
          <a:chExt cx="1076325" cy="1063408"/>
        </a:xfrm>
      </xdr:grpSpPr>
      <xdr:grpSp>
        <xdr:nvGrpSpPr>
          <xdr:cNvPr id="3" name="Google Shape;9554;p75">
            <a:extLst>
              <a:ext uri="{FF2B5EF4-FFF2-40B4-BE49-F238E27FC236}">
                <a16:creationId xmlns:a16="http://schemas.microsoft.com/office/drawing/2014/main" id="{682A45E3-B132-8270-217E-E1B722F1C00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4958FBC4-08EF-05A9-08E0-C9603519B6E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41D119C2-618C-8EAC-00F3-B207A320969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4A7FDC65-A7D7-EC3E-FEB4-D55FF303D66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302171</xdr:colOff>
      <xdr:row>3</xdr:row>
      <xdr:rowOff>78828</xdr:rowOff>
    </xdr:from>
    <xdr:to>
      <xdr:col>10</xdr:col>
      <xdr:colOff>152399</xdr:colOff>
      <xdr:row>19</xdr:row>
      <xdr:rowOff>141180</xdr:rowOff>
    </xdr:to>
    <xdr:pic>
      <xdr:nvPicPr>
        <xdr:cNvPr id="2" name="Imagen 1">
          <a:extLst>
            <a:ext uri="{FF2B5EF4-FFF2-40B4-BE49-F238E27FC236}">
              <a16:creationId xmlns:a16="http://schemas.microsoft.com/office/drawing/2014/main" id="{4E9B2BFD-8A6A-4EEC-A729-1A69F3B72968}"/>
            </a:ext>
          </a:extLst>
        </xdr:cNvPr>
        <xdr:cNvPicPr>
          <a:picLocks noChangeAspect="1"/>
        </xdr:cNvPicPr>
      </xdr:nvPicPr>
      <xdr:blipFill>
        <a:blip xmlns:r="http://schemas.openxmlformats.org/officeDocument/2006/relationships" r:embed="rId1"/>
        <a:stretch>
          <a:fillRect/>
        </a:stretch>
      </xdr:blipFill>
      <xdr:spPr>
        <a:xfrm>
          <a:off x="302171" y="688428"/>
          <a:ext cx="7860753" cy="3110352"/>
        </a:xfrm>
        <a:prstGeom prst="rect">
          <a:avLst/>
        </a:prstGeom>
      </xdr:spPr>
    </xdr:pic>
    <xdr:clientData/>
  </xdr:twoCellAnchor>
  <xdr:twoCellAnchor>
    <xdr:from>
      <xdr:col>10</xdr:col>
      <xdr:colOff>190500</xdr:colOff>
      <xdr:row>0</xdr:row>
      <xdr:rowOff>219075</xdr:rowOff>
    </xdr:from>
    <xdr:to>
      <xdr:col>11</xdr:col>
      <xdr:colOff>285750</xdr:colOff>
      <xdr:row>6</xdr:row>
      <xdr:rowOff>114300</xdr:rowOff>
    </xdr:to>
    <xdr:grpSp>
      <xdr:nvGrpSpPr>
        <xdr:cNvPr id="8" name="Grupo 7">
          <a:hlinkClick xmlns:r="http://schemas.openxmlformats.org/officeDocument/2006/relationships" r:id="rId2"/>
          <a:extLst>
            <a:ext uri="{FF2B5EF4-FFF2-40B4-BE49-F238E27FC236}">
              <a16:creationId xmlns:a16="http://schemas.microsoft.com/office/drawing/2014/main" id="{32A740E1-7BA5-4AB8-AACC-0F3446C0ECBF}"/>
            </a:ext>
          </a:extLst>
        </xdr:cNvPr>
        <xdr:cNvGrpSpPr/>
      </xdr:nvGrpSpPr>
      <xdr:grpSpPr>
        <a:xfrm>
          <a:off x="8401050" y="217170"/>
          <a:ext cx="872490" cy="1030605"/>
          <a:chOff x="6210300" y="1314450"/>
          <a:chExt cx="1076325" cy="1063408"/>
        </a:xfrm>
      </xdr:grpSpPr>
      <xdr:grpSp>
        <xdr:nvGrpSpPr>
          <xdr:cNvPr id="9" name="Google Shape;9554;p75">
            <a:extLst>
              <a:ext uri="{FF2B5EF4-FFF2-40B4-BE49-F238E27FC236}">
                <a16:creationId xmlns:a16="http://schemas.microsoft.com/office/drawing/2014/main" id="{401A2263-520A-C4C2-2465-CCE456D5EA9A}"/>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1" name="Google Shape;9555;p75">
              <a:extLst>
                <a:ext uri="{FF2B5EF4-FFF2-40B4-BE49-F238E27FC236}">
                  <a16:creationId xmlns:a16="http://schemas.microsoft.com/office/drawing/2014/main" id="{51E30302-29C1-2F5F-880E-FF468558619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2" name="Google Shape;9556;p75">
              <a:extLst>
                <a:ext uri="{FF2B5EF4-FFF2-40B4-BE49-F238E27FC236}">
                  <a16:creationId xmlns:a16="http://schemas.microsoft.com/office/drawing/2014/main" id="{7288F3FC-AB77-CA8C-68BE-5F4B2CFEB4FB}"/>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10" name="Rectángulo 9">
            <a:extLst>
              <a:ext uri="{FF2B5EF4-FFF2-40B4-BE49-F238E27FC236}">
                <a16:creationId xmlns:a16="http://schemas.microsoft.com/office/drawing/2014/main" id="{8D82BFA0-7A05-C5ED-DD4E-BC73F88B08B3}"/>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7</xdr:col>
      <xdr:colOff>438150</xdr:colOff>
      <xdr:row>1</xdr:row>
      <xdr:rowOff>28575</xdr:rowOff>
    </xdr:from>
    <xdr:to>
      <xdr:col>8</xdr:col>
      <xdr:colOff>552450</xdr:colOff>
      <xdr:row>7</xdr:row>
      <xdr:rowOff>85725</xdr:rowOff>
    </xdr:to>
    <xdr:grpSp>
      <xdr:nvGrpSpPr>
        <xdr:cNvPr id="2" name="Grupo 1">
          <a:hlinkClick xmlns:r="http://schemas.openxmlformats.org/officeDocument/2006/relationships" r:id="rId1"/>
          <a:extLst>
            <a:ext uri="{FF2B5EF4-FFF2-40B4-BE49-F238E27FC236}">
              <a16:creationId xmlns:a16="http://schemas.microsoft.com/office/drawing/2014/main" id="{9C26C46C-7F7F-4E00-8D70-379E98D7A30E}"/>
            </a:ext>
          </a:extLst>
        </xdr:cNvPr>
        <xdr:cNvGrpSpPr/>
      </xdr:nvGrpSpPr>
      <xdr:grpSpPr>
        <a:xfrm>
          <a:off x="8463915" y="160020"/>
          <a:ext cx="876300" cy="1070610"/>
          <a:chOff x="6210300" y="1314450"/>
          <a:chExt cx="1076325" cy="1063408"/>
        </a:xfrm>
      </xdr:grpSpPr>
      <xdr:grpSp>
        <xdr:nvGrpSpPr>
          <xdr:cNvPr id="3" name="Google Shape;9554;p75">
            <a:extLst>
              <a:ext uri="{FF2B5EF4-FFF2-40B4-BE49-F238E27FC236}">
                <a16:creationId xmlns:a16="http://schemas.microsoft.com/office/drawing/2014/main" id="{DF4B1B1D-7248-590D-8442-0AE024A8180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43332CE8-01AF-E57C-626B-A80994E6657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8FA8EBF2-C78A-18CB-0FC2-5DAD2FA6B2F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74E168C5-275C-82FD-9A65-5334E8A3D60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9</xdr:col>
      <xdr:colOff>333375</xdr:colOff>
      <xdr:row>1</xdr:row>
      <xdr:rowOff>9525</xdr:rowOff>
    </xdr:from>
    <xdr:to>
      <xdr:col>10</xdr:col>
      <xdr:colOff>428625</xdr:colOff>
      <xdr:row>6</xdr:row>
      <xdr:rowOff>133350</xdr:rowOff>
    </xdr:to>
    <xdr:grpSp>
      <xdr:nvGrpSpPr>
        <xdr:cNvPr id="3" name="Grupo 2">
          <a:hlinkClick xmlns:r="http://schemas.openxmlformats.org/officeDocument/2006/relationships" r:id="rId1"/>
          <a:extLst>
            <a:ext uri="{FF2B5EF4-FFF2-40B4-BE49-F238E27FC236}">
              <a16:creationId xmlns:a16="http://schemas.microsoft.com/office/drawing/2014/main" id="{F2B576C7-D741-4ECB-B1F7-45F977335471}"/>
            </a:ext>
          </a:extLst>
        </xdr:cNvPr>
        <xdr:cNvGrpSpPr/>
      </xdr:nvGrpSpPr>
      <xdr:grpSpPr>
        <a:xfrm>
          <a:off x="8132445" y="192405"/>
          <a:ext cx="880110" cy="1022985"/>
          <a:chOff x="6210300" y="1314450"/>
          <a:chExt cx="1076325" cy="1063408"/>
        </a:xfrm>
      </xdr:grpSpPr>
      <xdr:grpSp>
        <xdr:nvGrpSpPr>
          <xdr:cNvPr id="4" name="Google Shape;9554;p75">
            <a:extLst>
              <a:ext uri="{FF2B5EF4-FFF2-40B4-BE49-F238E27FC236}">
                <a16:creationId xmlns:a16="http://schemas.microsoft.com/office/drawing/2014/main" id="{D839BF31-4C31-581A-3F66-3A8DB66EF9F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451A2E33-490E-11B3-A49E-D983455D83C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ADC3359F-1A9F-3A98-5EC1-85E94FFEE1A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8543BA8B-205F-6C45-4092-55BCB5AB4F6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9524</xdr:colOff>
      <xdr:row>2</xdr:row>
      <xdr:rowOff>47625</xdr:rowOff>
    </xdr:from>
    <xdr:to>
      <xdr:col>8</xdr:col>
      <xdr:colOff>580432</xdr:colOff>
      <xdr:row>38</xdr:row>
      <xdr:rowOff>104775</xdr:rowOff>
    </xdr:to>
    <xdr:pic>
      <xdr:nvPicPr>
        <xdr:cNvPr id="2" name="Imagen 1">
          <a:extLst>
            <a:ext uri="{FF2B5EF4-FFF2-40B4-BE49-F238E27FC236}">
              <a16:creationId xmlns:a16="http://schemas.microsoft.com/office/drawing/2014/main" id="{CE75207C-F2A0-4B3B-9559-3BFEAB38A5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524" y="428625"/>
          <a:ext cx="6657383" cy="6915150"/>
        </a:xfrm>
        <a:prstGeom prst="rect">
          <a:avLst/>
        </a:prstGeom>
        <a:noFill/>
      </xdr:spPr>
    </xdr:pic>
    <xdr:clientData/>
  </xdr:twoCellAnchor>
</xdr:wsDr>
</file>

<file path=xl/drawings/drawing73.xml><?xml version="1.0" encoding="utf-8"?>
<xdr:wsDr xmlns:xdr="http://schemas.openxmlformats.org/drawingml/2006/spreadsheetDrawing" xmlns:a="http://schemas.openxmlformats.org/drawingml/2006/main">
  <xdr:twoCellAnchor>
    <xdr:from>
      <xdr:col>5</xdr:col>
      <xdr:colOff>447675</xdr:colOff>
      <xdr:row>0</xdr:row>
      <xdr:rowOff>142875</xdr:rowOff>
    </xdr:from>
    <xdr:to>
      <xdr:col>6</xdr:col>
      <xdr:colOff>561975</xdr:colOff>
      <xdr:row>6</xdr:row>
      <xdr:rowOff>57150</xdr:rowOff>
    </xdr:to>
    <xdr:grpSp>
      <xdr:nvGrpSpPr>
        <xdr:cNvPr id="2" name="Grupo 1">
          <a:hlinkClick xmlns:r="http://schemas.openxmlformats.org/officeDocument/2006/relationships" r:id="rId1"/>
          <a:extLst>
            <a:ext uri="{FF2B5EF4-FFF2-40B4-BE49-F238E27FC236}">
              <a16:creationId xmlns:a16="http://schemas.microsoft.com/office/drawing/2014/main" id="{4690921F-DC7E-4842-9597-B5835537AAC8}"/>
            </a:ext>
          </a:extLst>
        </xdr:cNvPr>
        <xdr:cNvGrpSpPr/>
      </xdr:nvGrpSpPr>
      <xdr:grpSpPr>
        <a:xfrm>
          <a:off x="6998970" y="140970"/>
          <a:ext cx="876300" cy="1083945"/>
          <a:chOff x="6210300" y="1314450"/>
          <a:chExt cx="1076325" cy="1063408"/>
        </a:xfrm>
      </xdr:grpSpPr>
      <xdr:grpSp>
        <xdr:nvGrpSpPr>
          <xdr:cNvPr id="3" name="Google Shape;9554;p75">
            <a:extLst>
              <a:ext uri="{FF2B5EF4-FFF2-40B4-BE49-F238E27FC236}">
                <a16:creationId xmlns:a16="http://schemas.microsoft.com/office/drawing/2014/main" id="{C3829A73-80C7-3E02-B0CF-D7AA3E0899E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63962E8-911C-4FFA-1958-C3184975917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210B42F1-C477-33B0-F2B1-E80800EFDF5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D725C35F-A02C-5884-01C8-2E5F085EA75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7</xdr:col>
      <xdr:colOff>466725</xdr:colOff>
      <xdr:row>0</xdr:row>
      <xdr:rowOff>123825</xdr:rowOff>
    </xdr:from>
    <xdr:to>
      <xdr:col>8</xdr:col>
      <xdr:colOff>581025</xdr:colOff>
      <xdr:row>8</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F7C03BFD-0226-4508-B97D-D9FB7E79FB1D}"/>
            </a:ext>
          </a:extLst>
        </xdr:cNvPr>
        <xdr:cNvGrpSpPr/>
      </xdr:nvGrpSpPr>
      <xdr:grpSpPr>
        <a:xfrm>
          <a:off x="8260080" y="125730"/>
          <a:ext cx="876300" cy="1112520"/>
          <a:chOff x="6210300" y="1314450"/>
          <a:chExt cx="1076325" cy="1063408"/>
        </a:xfrm>
      </xdr:grpSpPr>
      <xdr:grpSp>
        <xdr:nvGrpSpPr>
          <xdr:cNvPr id="3" name="Google Shape;9554;p75">
            <a:extLst>
              <a:ext uri="{FF2B5EF4-FFF2-40B4-BE49-F238E27FC236}">
                <a16:creationId xmlns:a16="http://schemas.microsoft.com/office/drawing/2014/main" id="{BC23B2BB-495B-35B4-035D-F46363AE9BC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75FB9E70-9E54-9DF5-E373-5164242389A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D079C6E-FA21-BA57-3AFF-3E493EB5D73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647CF5B6-C999-348F-E1A9-BE5F5DC445C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10</xdr:col>
      <xdr:colOff>447675</xdr:colOff>
      <xdr:row>1</xdr:row>
      <xdr:rowOff>9525</xdr:rowOff>
    </xdr:from>
    <xdr:to>
      <xdr:col>11</xdr:col>
      <xdr:colOff>542925</xdr:colOff>
      <xdr:row>6</xdr:row>
      <xdr:rowOff>133350</xdr:rowOff>
    </xdr:to>
    <xdr:grpSp>
      <xdr:nvGrpSpPr>
        <xdr:cNvPr id="3" name="Grupo 2">
          <a:hlinkClick xmlns:r="http://schemas.openxmlformats.org/officeDocument/2006/relationships" r:id="rId1"/>
          <a:extLst>
            <a:ext uri="{FF2B5EF4-FFF2-40B4-BE49-F238E27FC236}">
              <a16:creationId xmlns:a16="http://schemas.microsoft.com/office/drawing/2014/main" id="{72939BFB-83E4-4C26-8E0A-13AB90C9C4C9}"/>
            </a:ext>
          </a:extLst>
        </xdr:cNvPr>
        <xdr:cNvGrpSpPr/>
      </xdr:nvGrpSpPr>
      <xdr:grpSpPr>
        <a:xfrm>
          <a:off x="9027795" y="192405"/>
          <a:ext cx="880110" cy="1022985"/>
          <a:chOff x="6210300" y="1314450"/>
          <a:chExt cx="1076325" cy="1063408"/>
        </a:xfrm>
      </xdr:grpSpPr>
      <xdr:grpSp>
        <xdr:nvGrpSpPr>
          <xdr:cNvPr id="4" name="Google Shape;9554;p75">
            <a:extLst>
              <a:ext uri="{FF2B5EF4-FFF2-40B4-BE49-F238E27FC236}">
                <a16:creationId xmlns:a16="http://schemas.microsoft.com/office/drawing/2014/main" id="{0B29A1EE-7C46-C540-A58A-C68A9C556CA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05694D69-2A5D-B941-0A59-16A4112EFD3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1CBFEB02-9D7E-E70F-2B5B-553752045CB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B644EB6D-9073-4291-9552-A1BBF452672E}"/>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114300</xdr:colOff>
      <xdr:row>3</xdr:row>
      <xdr:rowOff>9525</xdr:rowOff>
    </xdr:from>
    <xdr:to>
      <xdr:col>10</xdr:col>
      <xdr:colOff>32145</xdr:colOff>
      <xdr:row>19</xdr:row>
      <xdr:rowOff>152400</xdr:rowOff>
    </xdr:to>
    <xdr:pic>
      <xdr:nvPicPr>
        <xdr:cNvPr id="2" name="Imagen 1">
          <a:extLst>
            <a:ext uri="{FF2B5EF4-FFF2-40B4-BE49-F238E27FC236}">
              <a16:creationId xmlns:a16="http://schemas.microsoft.com/office/drawing/2014/main" id="{C7BB74CF-F9A4-42EF-93B1-A236AFC3D2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771525"/>
          <a:ext cx="7528320" cy="3190875"/>
        </a:xfrm>
        <a:prstGeom prst="rect">
          <a:avLst/>
        </a:prstGeom>
        <a:noFill/>
      </xdr:spPr>
    </xdr:pic>
    <xdr:clientData/>
  </xdr:twoCellAnchor>
</xdr:wsDr>
</file>

<file path=xl/drawings/drawing76.xml><?xml version="1.0" encoding="utf-8"?>
<xdr:wsDr xmlns:xdr="http://schemas.openxmlformats.org/drawingml/2006/spreadsheetDrawing" xmlns:a="http://schemas.openxmlformats.org/drawingml/2006/main">
  <xdr:twoCellAnchor>
    <xdr:from>
      <xdr:col>8</xdr:col>
      <xdr:colOff>676275</xdr:colOff>
      <xdr:row>1</xdr:row>
      <xdr:rowOff>95250</xdr:rowOff>
    </xdr:from>
    <xdr:to>
      <xdr:col>9</xdr:col>
      <xdr:colOff>771525</xdr:colOff>
      <xdr:row>7</xdr:row>
      <xdr:rowOff>57150</xdr:rowOff>
    </xdr:to>
    <xdr:grpSp>
      <xdr:nvGrpSpPr>
        <xdr:cNvPr id="2" name="Grupo 1">
          <a:hlinkClick xmlns:r="http://schemas.openxmlformats.org/officeDocument/2006/relationships" r:id="rId1"/>
          <a:extLst>
            <a:ext uri="{FF2B5EF4-FFF2-40B4-BE49-F238E27FC236}">
              <a16:creationId xmlns:a16="http://schemas.microsoft.com/office/drawing/2014/main" id="{19CAE3A4-25FE-4C8C-A43C-17E3D1626A09}"/>
            </a:ext>
          </a:extLst>
        </xdr:cNvPr>
        <xdr:cNvGrpSpPr/>
      </xdr:nvGrpSpPr>
      <xdr:grpSpPr>
        <a:xfrm>
          <a:off x="8484870" y="224790"/>
          <a:ext cx="880110" cy="1038225"/>
          <a:chOff x="6210300" y="1314450"/>
          <a:chExt cx="1076325" cy="1063408"/>
        </a:xfrm>
      </xdr:grpSpPr>
      <xdr:grpSp>
        <xdr:nvGrpSpPr>
          <xdr:cNvPr id="3" name="Google Shape;9554;p75">
            <a:extLst>
              <a:ext uri="{FF2B5EF4-FFF2-40B4-BE49-F238E27FC236}">
                <a16:creationId xmlns:a16="http://schemas.microsoft.com/office/drawing/2014/main" id="{0C8EE425-1EC2-A90A-FF45-C408625A597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57725283-375D-645D-9FFC-15525ACF23D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60EF2BE-3C0D-660B-9D90-DB65B8D9060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3DB876F6-8ED6-4CD1-82A6-0EB9C760869D}"/>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8</xdr:col>
      <xdr:colOff>381000</xdr:colOff>
      <xdr:row>1</xdr:row>
      <xdr:rowOff>38100</xdr:rowOff>
    </xdr:from>
    <xdr:to>
      <xdr:col>9</xdr:col>
      <xdr:colOff>476250</xdr:colOff>
      <xdr:row>6</xdr:row>
      <xdr:rowOff>161925</xdr:rowOff>
    </xdr:to>
    <xdr:grpSp>
      <xdr:nvGrpSpPr>
        <xdr:cNvPr id="3" name="Grupo 2">
          <a:hlinkClick xmlns:r="http://schemas.openxmlformats.org/officeDocument/2006/relationships" r:id="rId1"/>
          <a:extLst>
            <a:ext uri="{FF2B5EF4-FFF2-40B4-BE49-F238E27FC236}">
              <a16:creationId xmlns:a16="http://schemas.microsoft.com/office/drawing/2014/main" id="{0274941E-F23A-47DD-A8B1-7475103B5232}"/>
            </a:ext>
          </a:extLst>
        </xdr:cNvPr>
        <xdr:cNvGrpSpPr/>
      </xdr:nvGrpSpPr>
      <xdr:grpSpPr>
        <a:xfrm>
          <a:off x="6629400" y="219075"/>
          <a:ext cx="872490" cy="1030605"/>
          <a:chOff x="6210300" y="1314450"/>
          <a:chExt cx="1076325" cy="1063408"/>
        </a:xfrm>
      </xdr:grpSpPr>
      <xdr:grpSp>
        <xdr:nvGrpSpPr>
          <xdr:cNvPr id="4" name="Google Shape;9554;p75">
            <a:extLst>
              <a:ext uri="{FF2B5EF4-FFF2-40B4-BE49-F238E27FC236}">
                <a16:creationId xmlns:a16="http://schemas.microsoft.com/office/drawing/2014/main" id="{7C8BCB27-0ACD-9403-2438-FD3DD9D494B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87353F91-74B0-4371-C192-C09DA12B4C1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85C05B96-9034-EBDE-8FFB-438F39F27459}"/>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B6159EF6-613B-ECF5-AAE6-31322F00327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1</xdr:col>
      <xdr:colOff>247649</xdr:colOff>
      <xdr:row>2</xdr:row>
      <xdr:rowOff>152400</xdr:rowOff>
    </xdr:from>
    <xdr:to>
      <xdr:col>7</xdr:col>
      <xdr:colOff>371474</xdr:colOff>
      <xdr:row>18</xdr:row>
      <xdr:rowOff>124318</xdr:rowOff>
    </xdr:to>
    <xdr:pic>
      <xdr:nvPicPr>
        <xdr:cNvPr id="8" name="Imagen 1">
          <a:extLst>
            <a:ext uri="{FF2B5EF4-FFF2-40B4-BE49-F238E27FC236}">
              <a16:creationId xmlns:a16="http://schemas.microsoft.com/office/drawing/2014/main" id="{67AE0B6E-3613-4766-AD19-0B83B6976C4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5591"/>
        <a:stretch>
          <a:fillRect/>
        </a:stretch>
      </xdr:blipFill>
      <xdr:spPr>
        <a:xfrm>
          <a:off x="1009649" y="533400"/>
          <a:ext cx="4695825" cy="3019918"/>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10</xdr:col>
      <xdr:colOff>390525</xdr:colOff>
      <xdr:row>0</xdr:row>
      <xdr:rowOff>57150</xdr:rowOff>
    </xdr:from>
    <xdr:to>
      <xdr:col>11</xdr:col>
      <xdr:colOff>485775</xdr:colOff>
      <xdr:row>5</xdr:row>
      <xdr:rowOff>180975</xdr:rowOff>
    </xdr:to>
    <xdr:grpSp>
      <xdr:nvGrpSpPr>
        <xdr:cNvPr id="3" name="Grupo 2">
          <a:hlinkClick xmlns:r="http://schemas.openxmlformats.org/officeDocument/2006/relationships" r:id="rId1"/>
          <a:extLst>
            <a:ext uri="{FF2B5EF4-FFF2-40B4-BE49-F238E27FC236}">
              <a16:creationId xmlns:a16="http://schemas.microsoft.com/office/drawing/2014/main" id="{4314740C-C1D6-45FD-A69A-5741F2E94B8C}"/>
            </a:ext>
          </a:extLst>
        </xdr:cNvPr>
        <xdr:cNvGrpSpPr/>
      </xdr:nvGrpSpPr>
      <xdr:grpSpPr>
        <a:xfrm>
          <a:off x="8345805" y="53340"/>
          <a:ext cx="872490" cy="1030605"/>
          <a:chOff x="6210300" y="1314450"/>
          <a:chExt cx="1076325" cy="1063408"/>
        </a:xfrm>
      </xdr:grpSpPr>
      <xdr:grpSp>
        <xdr:nvGrpSpPr>
          <xdr:cNvPr id="4" name="Google Shape;9554;p75">
            <a:extLst>
              <a:ext uri="{FF2B5EF4-FFF2-40B4-BE49-F238E27FC236}">
                <a16:creationId xmlns:a16="http://schemas.microsoft.com/office/drawing/2014/main" id="{259ED897-95F4-AF95-287C-C5C3E96AE5B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A7E98DA8-B49E-ADF8-A7DD-4E04F78453AB}"/>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5DEC2F20-09B0-2D68-BACD-F7FBC795E07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5337BD2A-65E5-E60F-A13E-78E75B409F4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0</xdr:col>
      <xdr:colOff>680084</xdr:colOff>
      <xdr:row>3</xdr:row>
      <xdr:rowOff>23317</xdr:rowOff>
    </xdr:from>
    <xdr:to>
      <xdr:col>9</xdr:col>
      <xdr:colOff>648733</xdr:colOff>
      <xdr:row>16</xdr:row>
      <xdr:rowOff>104775</xdr:rowOff>
    </xdr:to>
    <xdr:pic>
      <xdr:nvPicPr>
        <xdr:cNvPr id="2" name="Imagen 1" descr="Gráfico, Gráfico en cascada&#10;&#10;El contenido generado por IA puede ser incorrecto.">
          <a:extLst>
            <a:ext uri="{FF2B5EF4-FFF2-40B4-BE49-F238E27FC236}">
              <a16:creationId xmlns:a16="http://schemas.microsoft.com/office/drawing/2014/main" id="{D5C75617-259F-440C-AC28-E91003368DBC}"/>
            </a:ext>
          </a:extLst>
        </xdr:cNvPr>
        <xdr:cNvPicPr>
          <a:picLocks noChangeAspect="1"/>
        </xdr:cNvPicPr>
      </xdr:nvPicPr>
      <xdr:blipFill>
        <a:blip xmlns:r="http://schemas.openxmlformats.org/officeDocument/2006/relationships" r:embed="rId2"/>
        <a:stretch>
          <a:fillRect/>
        </a:stretch>
      </xdr:blipFill>
      <xdr:spPr>
        <a:xfrm>
          <a:off x="680084" y="785317"/>
          <a:ext cx="6959999" cy="2557958"/>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7</xdr:col>
      <xdr:colOff>200025</xdr:colOff>
      <xdr:row>0</xdr:row>
      <xdr:rowOff>171451</xdr:rowOff>
    </xdr:from>
    <xdr:to>
      <xdr:col>9</xdr:col>
      <xdr:colOff>190500</xdr:colOff>
      <xdr:row>7</xdr:row>
      <xdr:rowOff>95251</xdr:rowOff>
    </xdr:to>
    <xdr:grpSp>
      <xdr:nvGrpSpPr>
        <xdr:cNvPr id="7" name="Grupo 6">
          <a:hlinkClick xmlns:r="http://schemas.openxmlformats.org/officeDocument/2006/relationships" r:id="rId1"/>
          <a:extLst>
            <a:ext uri="{FF2B5EF4-FFF2-40B4-BE49-F238E27FC236}">
              <a16:creationId xmlns:a16="http://schemas.microsoft.com/office/drawing/2014/main" id="{F3E5B500-787D-41A7-87F7-212D7638B1C4}"/>
            </a:ext>
          </a:extLst>
        </xdr:cNvPr>
        <xdr:cNvGrpSpPr/>
      </xdr:nvGrpSpPr>
      <xdr:grpSpPr>
        <a:xfrm>
          <a:off x="8450580" y="167641"/>
          <a:ext cx="941070" cy="1057275"/>
          <a:chOff x="6210300" y="1314450"/>
          <a:chExt cx="1076325" cy="1063408"/>
        </a:xfrm>
      </xdr:grpSpPr>
      <xdr:grpSp>
        <xdr:nvGrpSpPr>
          <xdr:cNvPr id="8" name="Google Shape;9554;p75">
            <a:extLst>
              <a:ext uri="{FF2B5EF4-FFF2-40B4-BE49-F238E27FC236}">
                <a16:creationId xmlns:a16="http://schemas.microsoft.com/office/drawing/2014/main" id="{4AAE5F3A-4E9A-5913-C246-1DEC21A7FD6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0" name="Google Shape;9555;p75">
              <a:extLst>
                <a:ext uri="{FF2B5EF4-FFF2-40B4-BE49-F238E27FC236}">
                  <a16:creationId xmlns:a16="http://schemas.microsoft.com/office/drawing/2014/main" id="{2E95DB81-4A55-D4E5-98DD-72B5BD5FE8D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1" name="Google Shape;9556;p75">
              <a:extLst>
                <a:ext uri="{FF2B5EF4-FFF2-40B4-BE49-F238E27FC236}">
                  <a16:creationId xmlns:a16="http://schemas.microsoft.com/office/drawing/2014/main" id="{C93084C6-F641-0DB1-5D87-781D79DC7CD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9" name="Rectángulo 8">
            <a:extLst>
              <a:ext uri="{FF2B5EF4-FFF2-40B4-BE49-F238E27FC236}">
                <a16:creationId xmlns:a16="http://schemas.microsoft.com/office/drawing/2014/main" id="{FDBE3DB6-92A8-BE56-0869-101F00F6669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552450</xdr:colOff>
      <xdr:row>1</xdr:row>
      <xdr:rowOff>219075</xdr:rowOff>
    </xdr:from>
    <xdr:to>
      <xdr:col>7</xdr:col>
      <xdr:colOff>742950</xdr:colOff>
      <xdr:row>7</xdr:row>
      <xdr:rowOff>47625</xdr:rowOff>
    </xdr:to>
    <xdr:grpSp>
      <xdr:nvGrpSpPr>
        <xdr:cNvPr id="2" name="Grupo 1">
          <a:hlinkClick xmlns:r="http://schemas.openxmlformats.org/officeDocument/2006/relationships" r:id="rId1"/>
          <a:extLst>
            <a:ext uri="{FF2B5EF4-FFF2-40B4-BE49-F238E27FC236}">
              <a16:creationId xmlns:a16="http://schemas.microsoft.com/office/drawing/2014/main" id="{80F385C7-2E1E-4583-94CD-3EF0AD394CB7}"/>
            </a:ext>
          </a:extLst>
        </xdr:cNvPr>
        <xdr:cNvGrpSpPr/>
      </xdr:nvGrpSpPr>
      <xdr:grpSpPr>
        <a:xfrm>
          <a:off x="6292215" y="350520"/>
          <a:ext cx="971550" cy="908685"/>
          <a:chOff x="6210300" y="1314450"/>
          <a:chExt cx="1076325" cy="1063408"/>
        </a:xfrm>
      </xdr:grpSpPr>
      <xdr:grpSp>
        <xdr:nvGrpSpPr>
          <xdr:cNvPr id="3" name="Google Shape;9554;p75">
            <a:extLst>
              <a:ext uri="{FF2B5EF4-FFF2-40B4-BE49-F238E27FC236}">
                <a16:creationId xmlns:a16="http://schemas.microsoft.com/office/drawing/2014/main" id="{D7FF63E5-3ED5-1608-1930-0B83F4E2B86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A1E6AA4-6966-CDBB-41FF-C08729BE564C}"/>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E18AFA19-1BDA-4063-A97A-CB69191A064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1C046C83-7651-1AE8-946A-C8F967900E2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7</xdr:col>
      <xdr:colOff>123825</xdr:colOff>
      <xdr:row>0</xdr:row>
      <xdr:rowOff>133350</xdr:rowOff>
    </xdr:from>
    <xdr:to>
      <xdr:col>8</xdr:col>
      <xdr:colOff>161925</xdr:colOff>
      <xdr:row>5</xdr:row>
      <xdr:rowOff>447675</xdr:rowOff>
    </xdr:to>
    <xdr:grpSp>
      <xdr:nvGrpSpPr>
        <xdr:cNvPr id="7" name="Grupo 6">
          <a:hlinkClick xmlns:r="http://schemas.openxmlformats.org/officeDocument/2006/relationships" r:id="rId1"/>
          <a:extLst>
            <a:ext uri="{FF2B5EF4-FFF2-40B4-BE49-F238E27FC236}">
              <a16:creationId xmlns:a16="http://schemas.microsoft.com/office/drawing/2014/main" id="{0E3A7B08-F616-402F-B0AB-835ED40FACEF}"/>
            </a:ext>
          </a:extLst>
        </xdr:cNvPr>
        <xdr:cNvGrpSpPr/>
      </xdr:nvGrpSpPr>
      <xdr:grpSpPr>
        <a:xfrm>
          <a:off x="7593330" y="129540"/>
          <a:ext cx="885825" cy="1021080"/>
          <a:chOff x="6210300" y="1314450"/>
          <a:chExt cx="1076325" cy="1063408"/>
        </a:xfrm>
      </xdr:grpSpPr>
      <xdr:grpSp>
        <xdr:nvGrpSpPr>
          <xdr:cNvPr id="8" name="Google Shape;9554;p75">
            <a:extLst>
              <a:ext uri="{FF2B5EF4-FFF2-40B4-BE49-F238E27FC236}">
                <a16:creationId xmlns:a16="http://schemas.microsoft.com/office/drawing/2014/main" id="{BBAF1EBC-A107-D3F2-A35B-0206192270C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10" name="Google Shape;9555;p75">
              <a:extLst>
                <a:ext uri="{FF2B5EF4-FFF2-40B4-BE49-F238E27FC236}">
                  <a16:creationId xmlns:a16="http://schemas.microsoft.com/office/drawing/2014/main" id="{8A94BCF4-835A-448A-7121-251C93A7778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11" name="Google Shape;9556;p75">
              <a:extLst>
                <a:ext uri="{FF2B5EF4-FFF2-40B4-BE49-F238E27FC236}">
                  <a16:creationId xmlns:a16="http://schemas.microsoft.com/office/drawing/2014/main" id="{26C9E10F-CF17-22CD-670B-8B37919AFD1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9" name="Rectángulo 8">
            <a:extLst>
              <a:ext uri="{FF2B5EF4-FFF2-40B4-BE49-F238E27FC236}">
                <a16:creationId xmlns:a16="http://schemas.microsoft.com/office/drawing/2014/main" id="{60E9FFC5-61D6-3CF3-7E8D-72D9A41293A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1.xml><?xml version="1.0" encoding="utf-8"?>
<xdr:wsDr xmlns:xdr="http://schemas.openxmlformats.org/drawingml/2006/spreadsheetDrawing" xmlns:a="http://schemas.openxmlformats.org/drawingml/2006/main">
  <xdr:twoCellAnchor>
    <xdr:from>
      <xdr:col>6</xdr:col>
      <xdr:colOff>444602</xdr:colOff>
      <xdr:row>1</xdr:row>
      <xdr:rowOff>24069</xdr:rowOff>
    </xdr:from>
    <xdr:to>
      <xdr:col>8</xdr:col>
      <xdr:colOff>1024</xdr:colOff>
      <xdr:row>6</xdr:row>
      <xdr:rowOff>152913</xdr:rowOff>
    </xdr:to>
    <xdr:grpSp>
      <xdr:nvGrpSpPr>
        <xdr:cNvPr id="2" name="Grupo 1">
          <a:hlinkClick xmlns:r="http://schemas.openxmlformats.org/officeDocument/2006/relationships" r:id="rId1"/>
          <a:extLst>
            <a:ext uri="{FF2B5EF4-FFF2-40B4-BE49-F238E27FC236}">
              <a16:creationId xmlns:a16="http://schemas.microsoft.com/office/drawing/2014/main" id="{EADB2400-A0C8-4384-95B7-33E648BD098B}"/>
            </a:ext>
          </a:extLst>
        </xdr:cNvPr>
        <xdr:cNvGrpSpPr/>
      </xdr:nvGrpSpPr>
      <xdr:grpSpPr>
        <a:xfrm>
          <a:off x="7603592" y="182184"/>
          <a:ext cx="931832" cy="951804"/>
          <a:chOff x="6210300" y="1314450"/>
          <a:chExt cx="1076325" cy="1063408"/>
        </a:xfrm>
      </xdr:grpSpPr>
      <xdr:grpSp>
        <xdr:nvGrpSpPr>
          <xdr:cNvPr id="3" name="Google Shape;9554;p75">
            <a:extLst>
              <a:ext uri="{FF2B5EF4-FFF2-40B4-BE49-F238E27FC236}">
                <a16:creationId xmlns:a16="http://schemas.microsoft.com/office/drawing/2014/main" id="{9BCC81F8-47B3-12C1-015E-80526A02919F}"/>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756A4CF-C087-C5F0-97BF-28A9B4FEBC8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E6067E6C-722D-C3FF-0295-18F3EF675A84}"/>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4B42C74B-AC7D-A450-65EB-A2759FB1654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2.xml><?xml version="1.0" encoding="utf-8"?>
<xdr:wsDr xmlns:xdr="http://schemas.openxmlformats.org/drawingml/2006/spreadsheetDrawing" xmlns:a="http://schemas.openxmlformats.org/drawingml/2006/main">
  <xdr:twoCellAnchor>
    <xdr:from>
      <xdr:col>10</xdr:col>
      <xdr:colOff>371475</xdr:colOff>
      <xdr:row>0</xdr:row>
      <xdr:rowOff>76200</xdr:rowOff>
    </xdr:from>
    <xdr:to>
      <xdr:col>11</xdr:col>
      <xdr:colOff>647700</xdr:colOff>
      <xdr:row>6</xdr:row>
      <xdr:rowOff>9525</xdr:rowOff>
    </xdr:to>
    <xdr:grpSp>
      <xdr:nvGrpSpPr>
        <xdr:cNvPr id="3" name="Grupo 2">
          <a:hlinkClick xmlns:r="http://schemas.openxmlformats.org/officeDocument/2006/relationships" r:id="rId1"/>
          <a:extLst>
            <a:ext uri="{FF2B5EF4-FFF2-40B4-BE49-F238E27FC236}">
              <a16:creationId xmlns:a16="http://schemas.microsoft.com/office/drawing/2014/main" id="{43C694E5-2DAF-49E0-A14D-CCB7481DFBDC}"/>
            </a:ext>
          </a:extLst>
        </xdr:cNvPr>
        <xdr:cNvGrpSpPr/>
      </xdr:nvGrpSpPr>
      <xdr:grpSpPr>
        <a:xfrm>
          <a:off x="8199120" y="76200"/>
          <a:ext cx="782955" cy="1021080"/>
          <a:chOff x="6210300" y="1314450"/>
          <a:chExt cx="1076325" cy="1063408"/>
        </a:xfrm>
      </xdr:grpSpPr>
      <xdr:grpSp>
        <xdr:nvGrpSpPr>
          <xdr:cNvPr id="4" name="Google Shape;9554;p75">
            <a:extLst>
              <a:ext uri="{FF2B5EF4-FFF2-40B4-BE49-F238E27FC236}">
                <a16:creationId xmlns:a16="http://schemas.microsoft.com/office/drawing/2014/main" id="{93F77FF0-569E-A20A-A0F5-D4FF5504C06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53DD28AC-248B-9835-E7A1-23C4A5FE3DC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493A7597-C34C-ADC3-B050-D812687E5A0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5D82E094-444E-BFC1-3AFE-DCA3E0B91B1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0</xdr:col>
      <xdr:colOff>314325</xdr:colOff>
      <xdr:row>3</xdr:row>
      <xdr:rowOff>161925</xdr:rowOff>
    </xdr:from>
    <xdr:to>
      <xdr:col>10</xdr:col>
      <xdr:colOff>180975</xdr:colOff>
      <xdr:row>17</xdr:row>
      <xdr:rowOff>171412</xdr:rowOff>
    </xdr:to>
    <xdr:pic>
      <xdr:nvPicPr>
        <xdr:cNvPr id="8" name="Imagen 7">
          <a:extLst>
            <a:ext uri="{FF2B5EF4-FFF2-40B4-BE49-F238E27FC236}">
              <a16:creationId xmlns:a16="http://schemas.microsoft.com/office/drawing/2014/main" id="{32F7151E-4710-7E8A-C9EF-88A3ED99DD32}"/>
            </a:ext>
          </a:extLst>
        </xdr:cNvPr>
        <xdr:cNvPicPr>
          <a:picLocks noChangeAspect="1"/>
        </xdr:cNvPicPr>
      </xdr:nvPicPr>
      <xdr:blipFill>
        <a:blip xmlns:r="http://schemas.openxmlformats.org/officeDocument/2006/relationships" r:embed="rId2"/>
        <a:stretch>
          <a:fillRect/>
        </a:stretch>
      </xdr:blipFill>
      <xdr:spPr>
        <a:xfrm>
          <a:off x="314325" y="733425"/>
          <a:ext cx="7486650" cy="2676487"/>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11</xdr:col>
      <xdr:colOff>276225</xdr:colOff>
      <xdr:row>0</xdr:row>
      <xdr:rowOff>142875</xdr:rowOff>
    </xdr:from>
    <xdr:to>
      <xdr:col>12</xdr:col>
      <xdr:colOff>685800</xdr:colOff>
      <xdr:row>6</xdr:row>
      <xdr:rowOff>123825</xdr:rowOff>
    </xdr:to>
    <xdr:grpSp>
      <xdr:nvGrpSpPr>
        <xdr:cNvPr id="2" name="Grupo 1">
          <a:hlinkClick xmlns:r="http://schemas.openxmlformats.org/officeDocument/2006/relationships" r:id="rId1"/>
          <a:extLst>
            <a:ext uri="{FF2B5EF4-FFF2-40B4-BE49-F238E27FC236}">
              <a16:creationId xmlns:a16="http://schemas.microsoft.com/office/drawing/2014/main" id="{4E197FB6-F0BF-4CCD-90B4-3BC502499030}"/>
            </a:ext>
          </a:extLst>
        </xdr:cNvPr>
        <xdr:cNvGrpSpPr/>
      </xdr:nvGrpSpPr>
      <xdr:grpSpPr>
        <a:xfrm>
          <a:off x="8612505" y="140970"/>
          <a:ext cx="912495" cy="1070610"/>
          <a:chOff x="6210300" y="1314450"/>
          <a:chExt cx="1076325" cy="1063408"/>
        </a:xfrm>
      </xdr:grpSpPr>
      <xdr:grpSp>
        <xdr:nvGrpSpPr>
          <xdr:cNvPr id="3" name="Google Shape;9554;p75">
            <a:extLst>
              <a:ext uri="{FF2B5EF4-FFF2-40B4-BE49-F238E27FC236}">
                <a16:creationId xmlns:a16="http://schemas.microsoft.com/office/drawing/2014/main" id="{0D733D67-6441-2310-BD93-2A997FE2C55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FF302A9-02BE-76B8-89A6-26AE9C2CFBEF}"/>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CF31AE93-85E0-558F-8056-0CF8882C44E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9A5635B4-4895-89D1-43A5-D391D10B0319}"/>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0</xdr:col>
      <xdr:colOff>381000</xdr:colOff>
      <xdr:row>2</xdr:row>
      <xdr:rowOff>20837</xdr:rowOff>
    </xdr:from>
    <xdr:to>
      <xdr:col>11</xdr:col>
      <xdr:colOff>66675</xdr:colOff>
      <xdr:row>17</xdr:row>
      <xdr:rowOff>57581</xdr:rowOff>
    </xdr:to>
    <xdr:pic>
      <xdr:nvPicPr>
        <xdr:cNvPr id="8" name="Imagen 7">
          <a:extLst>
            <a:ext uri="{FF2B5EF4-FFF2-40B4-BE49-F238E27FC236}">
              <a16:creationId xmlns:a16="http://schemas.microsoft.com/office/drawing/2014/main" id="{1A3D4971-9462-1D5A-B557-049FB20B3DCD}"/>
            </a:ext>
          </a:extLst>
        </xdr:cNvPr>
        <xdr:cNvPicPr>
          <a:picLocks noChangeAspect="1"/>
        </xdr:cNvPicPr>
      </xdr:nvPicPr>
      <xdr:blipFill>
        <a:blip xmlns:r="http://schemas.openxmlformats.org/officeDocument/2006/relationships" r:embed="rId2"/>
        <a:stretch>
          <a:fillRect/>
        </a:stretch>
      </xdr:blipFill>
      <xdr:spPr>
        <a:xfrm>
          <a:off x="381000" y="401837"/>
          <a:ext cx="7791450" cy="2894244"/>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6</xdr:col>
      <xdr:colOff>444602</xdr:colOff>
      <xdr:row>1</xdr:row>
      <xdr:rowOff>24069</xdr:rowOff>
    </xdr:from>
    <xdr:to>
      <xdr:col>8</xdr:col>
      <xdr:colOff>1024</xdr:colOff>
      <xdr:row>6</xdr:row>
      <xdr:rowOff>152913</xdr:rowOff>
    </xdr:to>
    <xdr:grpSp>
      <xdr:nvGrpSpPr>
        <xdr:cNvPr id="2" name="Grupo 1">
          <a:hlinkClick xmlns:r="http://schemas.openxmlformats.org/officeDocument/2006/relationships" r:id="rId1"/>
          <a:extLst>
            <a:ext uri="{FF2B5EF4-FFF2-40B4-BE49-F238E27FC236}">
              <a16:creationId xmlns:a16="http://schemas.microsoft.com/office/drawing/2014/main" id="{5FC2A97A-D17E-401D-847F-5241DAFECE24}"/>
            </a:ext>
          </a:extLst>
        </xdr:cNvPr>
        <xdr:cNvGrpSpPr/>
      </xdr:nvGrpSpPr>
      <xdr:grpSpPr>
        <a:xfrm>
          <a:off x="8032217" y="182184"/>
          <a:ext cx="931832" cy="951804"/>
          <a:chOff x="6210300" y="1314450"/>
          <a:chExt cx="1076325" cy="1063408"/>
        </a:xfrm>
      </xdr:grpSpPr>
      <xdr:grpSp>
        <xdr:nvGrpSpPr>
          <xdr:cNvPr id="3" name="Google Shape;9554;p75">
            <a:extLst>
              <a:ext uri="{FF2B5EF4-FFF2-40B4-BE49-F238E27FC236}">
                <a16:creationId xmlns:a16="http://schemas.microsoft.com/office/drawing/2014/main" id="{A04EE7D6-E01D-EF2D-97C6-EBA920266572}"/>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98690BF-A456-B96E-B7F2-A0E1CBB3C575}"/>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B4FC7E6C-C929-52A1-B5BB-65251EC8BA8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A62990FE-DC04-DDE4-1CEE-8080BE4A7E6A}"/>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5.xml><?xml version="1.0" encoding="utf-8"?>
<xdr:wsDr xmlns:xdr="http://schemas.openxmlformats.org/drawingml/2006/spreadsheetDrawing" xmlns:a="http://schemas.openxmlformats.org/drawingml/2006/main">
  <xdr:twoCellAnchor>
    <xdr:from>
      <xdr:col>12</xdr:col>
      <xdr:colOff>152400</xdr:colOff>
      <xdr:row>0</xdr:row>
      <xdr:rowOff>114299</xdr:rowOff>
    </xdr:from>
    <xdr:to>
      <xdr:col>12</xdr:col>
      <xdr:colOff>971550</xdr:colOff>
      <xdr:row>6</xdr:row>
      <xdr:rowOff>142874</xdr:rowOff>
    </xdr:to>
    <xdr:grpSp>
      <xdr:nvGrpSpPr>
        <xdr:cNvPr id="2" name="Grupo 1">
          <a:hlinkClick xmlns:r="http://schemas.openxmlformats.org/officeDocument/2006/relationships" r:id="rId1"/>
          <a:extLst>
            <a:ext uri="{FF2B5EF4-FFF2-40B4-BE49-F238E27FC236}">
              <a16:creationId xmlns:a16="http://schemas.microsoft.com/office/drawing/2014/main" id="{80519A5D-BC8B-4543-9CE6-A04A3B5E9EED}"/>
            </a:ext>
          </a:extLst>
        </xdr:cNvPr>
        <xdr:cNvGrpSpPr/>
      </xdr:nvGrpSpPr>
      <xdr:grpSpPr>
        <a:xfrm>
          <a:off x="8658225" y="114299"/>
          <a:ext cx="815340" cy="1112520"/>
          <a:chOff x="6210300" y="1314450"/>
          <a:chExt cx="1076325" cy="1063408"/>
        </a:xfrm>
      </xdr:grpSpPr>
      <xdr:grpSp>
        <xdr:nvGrpSpPr>
          <xdr:cNvPr id="3" name="Google Shape;9554;p75">
            <a:extLst>
              <a:ext uri="{FF2B5EF4-FFF2-40B4-BE49-F238E27FC236}">
                <a16:creationId xmlns:a16="http://schemas.microsoft.com/office/drawing/2014/main" id="{2A7AB442-7DAF-5011-97D2-920743148BB5}"/>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EFFBC92D-EDE0-94FF-2C02-7074E205B29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EB8A3DB0-3D34-2231-0CFD-DBE79F8EE73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2C362E43-067C-2782-D329-BFF8400FE781}"/>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0</xdr:col>
      <xdr:colOff>352425</xdr:colOff>
      <xdr:row>2</xdr:row>
      <xdr:rowOff>138704</xdr:rowOff>
    </xdr:from>
    <xdr:to>
      <xdr:col>12</xdr:col>
      <xdr:colOff>19050</xdr:colOff>
      <xdr:row>16</xdr:row>
      <xdr:rowOff>38100</xdr:rowOff>
    </xdr:to>
    <xdr:pic>
      <xdr:nvPicPr>
        <xdr:cNvPr id="8" name="Imagen 7">
          <a:extLst>
            <a:ext uri="{FF2B5EF4-FFF2-40B4-BE49-F238E27FC236}">
              <a16:creationId xmlns:a16="http://schemas.microsoft.com/office/drawing/2014/main" id="{90AEA703-493F-23C6-F6A6-9E43899A6B6F}"/>
            </a:ext>
          </a:extLst>
        </xdr:cNvPr>
        <xdr:cNvPicPr>
          <a:picLocks noChangeAspect="1"/>
        </xdr:cNvPicPr>
      </xdr:nvPicPr>
      <xdr:blipFill>
        <a:blip xmlns:r="http://schemas.openxmlformats.org/officeDocument/2006/relationships" r:embed="rId2"/>
        <a:stretch>
          <a:fillRect/>
        </a:stretch>
      </xdr:blipFill>
      <xdr:spPr>
        <a:xfrm>
          <a:off x="352425" y="519704"/>
          <a:ext cx="7934325" cy="2566396"/>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12</xdr:col>
      <xdr:colOff>152400</xdr:colOff>
      <xdr:row>0</xdr:row>
      <xdr:rowOff>114299</xdr:rowOff>
    </xdr:from>
    <xdr:to>
      <xdr:col>12</xdr:col>
      <xdr:colOff>971550</xdr:colOff>
      <xdr:row>6</xdr:row>
      <xdr:rowOff>142874</xdr:rowOff>
    </xdr:to>
    <xdr:grpSp>
      <xdr:nvGrpSpPr>
        <xdr:cNvPr id="2" name="Grupo 1">
          <a:hlinkClick xmlns:r="http://schemas.openxmlformats.org/officeDocument/2006/relationships" r:id="rId1"/>
          <a:extLst>
            <a:ext uri="{FF2B5EF4-FFF2-40B4-BE49-F238E27FC236}">
              <a16:creationId xmlns:a16="http://schemas.microsoft.com/office/drawing/2014/main" id="{3BD52916-0D41-4EF3-BDBC-B173B15EDB5C}"/>
            </a:ext>
          </a:extLst>
        </xdr:cNvPr>
        <xdr:cNvGrpSpPr/>
      </xdr:nvGrpSpPr>
      <xdr:grpSpPr>
        <a:xfrm>
          <a:off x="8658225" y="114299"/>
          <a:ext cx="815340" cy="1112520"/>
          <a:chOff x="6210300" y="1314450"/>
          <a:chExt cx="1076325" cy="1063408"/>
        </a:xfrm>
      </xdr:grpSpPr>
      <xdr:grpSp>
        <xdr:nvGrpSpPr>
          <xdr:cNvPr id="3" name="Google Shape;9554;p75">
            <a:extLst>
              <a:ext uri="{FF2B5EF4-FFF2-40B4-BE49-F238E27FC236}">
                <a16:creationId xmlns:a16="http://schemas.microsoft.com/office/drawing/2014/main" id="{162116AD-E347-83EF-F64E-47735830350E}"/>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2D02E26-A730-29F2-2E30-DF967D1B025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E01E87F4-C5F2-7EAF-0FE6-96FFBD7C85DE}"/>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8720F8B5-DA37-AF50-D05E-8641100831B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twoCellAnchor editAs="oneCell">
    <xdr:from>
      <xdr:col>0</xdr:col>
      <xdr:colOff>352425</xdr:colOff>
      <xdr:row>2</xdr:row>
      <xdr:rowOff>138704</xdr:rowOff>
    </xdr:from>
    <xdr:to>
      <xdr:col>12</xdr:col>
      <xdr:colOff>19050</xdr:colOff>
      <xdr:row>16</xdr:row>
      <xdr:rowOff>38100</xdr:rowOff>
    </xdr:to>
    <xdr:pic>
      <xdr:nvPicPr>
        <xdr:cNvPr id="7" name="Imagen 6">
          <a:extLst>
            <a:ext uri="{FF2B5EF4-FFF2-40B4-BE49-F238E27FC236}">
              <a16:creationId xmlns:a16="http://schemas.microsoft.com/office/drawing/2014/main" id="{343DC2CE-5A83-4B3E-97B9-52F18FDEBEB0}"/>
            </a:ext>
          </a:extLst>
        </xdr:cNvPr>
        <xdr:cNvPicPr>
          <a:picLocks noChangeAspect="1"/>
        </xdr:cNvPicPr>
      </xdr:nvPicPr>
      <xdr:blipFill>
        <a:blip xmlns:r="http://schemas.openxmlformats.org/officeDocument/2006/relationships" r:embed="rId2"/>
        <a:stretch>
          <a:fillRect/>
        </a:stretch>
      </xdr:blipFill>
      <xdr:spPr>
        <a:xfrm>
          <a:off x="352425" y="519704"/>
          <a:ext cx="7934325" cy="2566396"/>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6</xdr:col>
      <xdr:colOff>361951</xdr:colOff>
      <xdr:row>1</xdr:row>
      <xdr:rowOff>85725</xdr:rowOff>
    </xdr:from>
    <xdr:to>
      <xdr:col>8</xdr:col>
      <xdr:colOff>152401</xdr:colOff>
      <xdr:row>18</xdr:row>
      <xdr:rowOff>19050</xdr:rowOff>
    </xdr:to>
    <xdr:grpSp>
      <xdr:nvGrpSpPr>
        <xdr:cNvPr id="2" name="Grupo 1">
          <a:hlinkClick xmlns:r="http://schemas.openxmlformats.org/officeDocument/2006/relationships" r:id="rId1"/>
          <a:extLst>
            <a:ext uri="{FF2B5EF4-FFF2-40B4-BE49-F238E27FC236}">
              <a16:creationId xmlns:a16="http://schemas.microsoft.com/office/drawing/2014/main" id="{98612F08-2590-43D6-A910-8E892D517574}"/>
            </a:ext>
          </a:extLst>
        </xdr:cNvPr>
        <xdr:cNvGrpSpPr/>
      </xdr:nvGrpSpPr>
      <xdr:grpSpPr>
        <a:xfrm>
          <a:off x="7949566" y="249555"/>
          <a:ext cx="1165860" cy="1280160"/>
          <a:chOff x="6210300" y="1314450"/>
          <a:chExt cx="1076325" cy="1063408"/>
        </a:xfrm>
      </xdr:grpSpPr>
      <xdr:grpSp>
        <xdr:nvGrpSpPr>
          <xdr:cNvPr id="3" name="Google Shape;9554;p75">
            <a:extLst>
              <a:ext uri="{FF2B5EF4-FFF2-40B4-BE49-F238E27FC236}">
                <a16:creationId xmlns:a16="http://schemas.microsoft.com/office/drawing/2014/main" id="{119A1B6C-5F89-613F-34B5-0E537DAE057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C2AC1382-5CBC-8B5A-353D-8DB6C75D8FF0}"/>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F694C963-63DA-CAAB-33D3-21FED37935D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1DDC5086-E295-B4CB-65C0-6DD00D796BEF}"/>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472503</xdr:colOff>
      <xdr:row>2</xdr:row>
      <xdr:rowOff>44823</xdr:rowOff>
    </xdr:from>
    <xdr:to>
      <xdr:col>8</xdr:col>
      <xdr:colOff>552450</xdr:colOff>
      <xdr:row>21</xdr:row>
      <xdr:rowOff>25126</xdr:rowOff>
    </xdr:to>
    <xdr:pic>
      <xdr:nvPicPr>
        <xdr:cNvPr id="2" name="Imagen 1">
          <a:extLst>
            <a:ext uri="{FF2B5EF4-FFF2-40B4-BE49-F238E27FC236}">
              <a16:creationId xmlns:a16="http://schemas.microsoft.com/office/drawing/2014/main" id="{E48ED4E4-1879-4CC4-BBFF-9F6037F07117}"/>
            </a:ext>
          </a:extLst>
        </xdr:cNvPr>
        <xdr:cNvPicPr>
          <a:picLocks noChangeAspect="1"/>
        </xdr:cNvPicPr>
      </xdr:nvPicPr>
      <xdr:blipFill>
        <a:blip xmlns:r="http://schemas.openxmlformats.org/officeDocument/2006/relationships" r:embed="rId1"/>
        <a:stretch>
          <a:fillRect/>
        </a:stretch>
      </xdr:blipFill>
      <xdr:spPr>
        <a:xfrm>
          <a:off x="1234503" y="616323"/>
          <a:ext cx="5928297" cy="3599803"/>
        </a:xfrm>
        <a:prstGeom prst="rect">
          <a:avLst/>
        </a:prstGeom>
      </xdr:spPr>
    </xdr:pic>
    <xdr:clientData/>
  </xdr:twoCellAnchor>
  <xdr:twoCellAnchor>
    <xdr:from>
      <xdr:col>9</xdr:col>
      <xdr:colOff>476250</xdr:colOff>
      <xdr:row>1</xdr:row>
      <xdr:rowOff>28575</xdr:rowOff>
    </xdr:from>
    <xdr:to>
      <xdr:col>10</xdr:col>
      <xdr:colOff>971550</xdr:colOff>
      <xdr:row>7</xdr:row>
      <xdr:rowOff>76200</xdr:rowOff>
    </xdr:to>
    <xdr:grpSp>
      <xdr:nvGrpSpPr>
        <xdr:cNvPr id="3" name="Grupo 2">
          <a:hlinkClick xmlns:r="http://schemas.openxmlformats.org/officeDocument/2006/relationships" r:id="rId2"/>
          <a:extLst>
            <a:ext uri="{FF2B5EF4-FFF2-40B4-BE49-F238E27FC236}">
              <a16:creationId xmlns:a16="http://schemas.microsoft.com/office/drawing/2014/main" id="{55F19F9A-717A-4DCF-89F3-D76CA904DB53}"/>
            </a:ext>
          </a:extLst>
        </xdr:cNvPr>
        <xdr:cNvGrpSpPr/>
      </xdr:nvGrpSpPr>
      <xdr:grpSpPr>
        <a:xfrm>
          <a:off x="8035290" y="207645"/>
          <a:ext cx="1276350" cy="1135380"/>
          <a:chOff x="6210300" y="1314450"/>
          <a:chExt cx="1076325" cy="1063408"/>
        </a:xfrm>
      </xdr:grpSpPr>
      <xdr:grpSp>
        <xdr:nvGrpSpPr>
          <xdr:cNvPr id="4" name="Google Shape;9554;p75">
            <a:extLst>
              <a:ext uri="{FF2B5EF4-FFF2-40B4-BE49-F238E27FC236}">
                <a16:creationId xmlns:a16="http://schemas.microsoft.com/office/drawing/2014/main" id="{733F4AD2-8ED5-B0A0-5F58-CD3B5CB55C91}"/>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CA9E3182-0EE7-17A2-DE62-464DC2EBEC4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3A0BC1B5-15EB-F707-7121-47301A3DAB01}"/>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B70D06A8-6112-7905-7179-8E94A2EB726B}"/>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89.xml><?xml version="1.0" encoding="utf-8"?>
<xdr:wsDr xmlns:xdr="http://schemas.openxmlformats.org/drawingml/2006/spreadsheetDrawing" xmlns:a="http://schemas.openxmlformats.org/drawingml/2006/main">
  <xdr:twoCellAnchor>
    <xdr:from>
      <xdr:col>9</xdr:col>
      <xdr:colOff>504825</xdr:colOff>
      <xdr:row>0</xdr:row>
      <xdr:rowOff>76200</xdr:rowOff>
    </xdr:from>
    <xdr:to>
      <xdr:col>10</xdr:col>
      <xdr:colOff>619125</xdr:colOff>
      <xdr:row>6</xdr:row>
      <xdr:rowOff>38100</xdr:rowOff>
    </xdr:to>
    <xdr:grpSp>
      <xdr:nvGrpSpPr>
        <xdr:cNvPr id="2" name="Grupo 1">
          <a:hlinkClick xmlns:r="http://schemas.openxmlformats.org/officeDocument/2006/relationships" r:id="rId1"/>
          <a:extLst>
            <a:ext uri="{FF2B5EF4-FFF2-40B4-BE49-F238E27FC236}">
              <a16:creationId xmlns:a16="http://schemas.microsoft.com/office/drawing/2014/main" id="{07D7F22F-7497-4405-A20A-4ABE7B5537AE}"/>
            </a:ext>
          </a:extLst>
        </xdr:cNvPr>
        <xdr:cNvGrpSpPr/>
      </xdr:nvGrpSpPr>
      <xdr:grpSpPr>
        <a:xfrm>
          <a:off x="9946005" y="76200"/>
          <a:ext cx="876300" cy="1085850"/>
          <a:chOff x="6210300" y="1314450"/>
          <a:chExt cx="1076325" cy="1063408"/>
        </a:xfrm>
      </xdr:grpSpPr>
      <xdr:grpSp>
        <xdr:nvGrpSpPr>
          <xdr:cNvPr id="3" name="Google Shape;9554;p75">
            <a:extLst>
              <a:ext uri="{FF2B5EF4-FFF2-40B4-BE49-F238E27FC236}">
                <a16:creationId xmlns:a16="http://schemas.microsoft.com/office/drawing/2014/main" id="{21D1115E-586B-0FDE-9695-F067527CDEB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14525BE-A7D1-0408-43BF-890CAA793786}"/>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F363B36-50BD-86EF-D067-BC23CCA0D57F}"/>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E8E15D1A-1E21-20E3-3BA7-D5CF19D70DB4}"/>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333375</xdr:colOff>
      <xdr:row>1</xdr:row>
      <xdr:rowOff>85725</xdr:rowOff>
    </xdr:from>
    <xdr:to>
      <xdr:col>4</xdr:col>
      <xdr:colOff>1285875</xdr:colOff>
      <xdr:row>5</xdr:row>
      <xdr:rowOff>180975</xdr:rowOff>
    </xdr:to>
    <xdr:grpSp>
      <xdr:nvGrpSpPr>
        <xdr:cNvPr id="2" name="Grupo 1">
          <a:hlinkClick xmlns:r="http://schemas.openxmlformats.org/officeDocument/2006/relationships" r:id="rId1"/>
          <a:extLst>
            <a:ext uri="{FF2B5EF4-FFF2-40B4-BE49-F238E27FC236}">
              <a16:creationId xmlns:a16="http://schemas.microsoft.com/office/drawing/2014/main" id="{89E5EBC3-8517-4CC3-902B-4BBCBC68C1A5}"/>
            </a:ext>
          </a:extLst>
        </xdr:cNvPr>
        <xdr:cNvGrpSpPr/>
      </xdr:nvGrpSpPr>
      <xdr:grpSpPr>
        <a:xfrm>
          <a:off x="8694420" y="220980"/>
          <a:ext cx="952500" cy="843915"/>
          <a:chOff x="6210300" y="1314450"/>
          <a:chExt cx="1076325" cy="1063408"/>
        </a:xfrm>
      </xdr:grpSpPr>
      <xdr:grpSp>
        <xdr:nvGrpSpPr>
          <xdr:cNvPr id="3" name="Google Shape;9554;p75">
            <a:extLst>
              <a:ext uri="{FF2B5EF4-FFF2-40B4-BE49-F238E27FC236}">
                <a16:creationId xmlns:a16="http://schemas.microsoft.com/office/drawing/2014/main" id="{854DCE05-2EBE-9AB8-6881-9E06360BC75B}"/>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AB7A79CA-620D-D8BE-2884-C2E1C424EF4B}"/>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AD8688A-45BF-DCF7-5E4F-C73E7E7555D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76650F4B-84D5-62EE-7609-985C179020F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0.xml><?xml version="1.0" encoding="utf-8"?>
<xdr:wsDr xmlns:xdr="http://schemas.openxmlformats.org/drawingml/2006/spreadsheetDrawing" xmlns:a="http://schemas.openxmlformats.org/drawingml/2006/main">
  <xdr:twoCellAnchor>
    <xdr:from>
      <xdr:col>8</xdr:col>
      <xdr:colOff>552450</xdr:colOff>
      <xdr:row>1</xdr:row>
      <xdr:rowOff>9525</xdr:rowOff>
    </xdr:from>
    <xdr:to>
      <xdr:col>8</xdr:col>
      <xdr:colOff>1409700</xdr:colOff>
      <xdr:row>6</xdr:row>
      <xdr:rowOff>200025</xdr:rowOff>
    </xdr:to>
    <xdr:grpSp>
      <xdr:nvGrpSpPr>
        <xdr:cNvPr id="2" name="Grupo 1">
          <a:hlinkClick xmlns:r="http://schemas.openxmlformats.org/officeDocument/2006/relationships" r:id="rId1"/>
          <a:extLst>
            <a:ext uri="{FF2B5EF4-FFF2-40B4-BE49-F238E27FC236}">
              <a16:creationId xmlns:a16="http://schemas.microsoft.com/office/drawing/2014/main" id="{2A500C26-758F-42AB-BC27-70955F12A738}"/>
            </a:ext>
          </a:extLst>
        </xdr:cNvPr>
        <xdr:cNvGrpSpPr/>
      </xdr:nvGrpSpPr>
      <xdr:grpSpPr>
        <a:xfrm>
          <a:off x="7682865" y="144780"/>
          <a:ext cx="861060" cy="1066800"/>
          <a:chOff x="6210300" y="1314450"/>
          <a:chExt cx="1076325" cy="1063408"/>
        </a:xfrm>
      </xdr:grpSpPr>
      <xdr:grpSp>
        <xdr:nvGrpSpPr>
          <xdr:cNvPr id="3" name="Google Shape;9554;p75">
            <a:extLst>
              <a:ext uri="{FF2B5EF4-FFF2-40B4-BE49-F238E27FC236}">
                <a16:creationId xmlns:a16="http://schemas.microsoft.com/office/drawing/2014/main" id="{1F488295-3730-898C-E0CD-86EE02F51508}"/>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FD6008AE-3C85-4AB1-D6BA-8E9F60235F57}"/>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7334C0A-D73B-8510-B115-C23086760B30}"/>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4E12E447-9BB0-0038-955E-EFFBFF2870A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1.xml><?xml version="1.0" encoding="utf-8"?>
<xdr:wsDr xmlns:xdr="http://schemas.openxmlformats.org/drawingml/2006/spreadsheetDrawing" xmlns:a="http://schemas.openxmlformats.org/drawingml/2006/main">
  <xdr:twoCellAnchor>
    <xdr:from>
      <xdr:col>7</xdr:col>
      <xdr:colOff>47625</xdr:colOff>
      <xdr:row>2</xdr:row>
      <xdr:rowOff>47625</xdr:rowOff>
    </xdr:from>
    <xdr:to>
      <xdr:col>8</xdr:col>
      <xdr:colOff>142875</xdr:colOff>
      <xdr:row>5</xdr:row>
      <xdr:rowOff>114300</xdr:rowOff>
    </xdr:to>
    <xdr:grpSp>
      <xdr:nvGrpSpPr>
        <xdr:cNvPr id="2" name="Grupo 1">
          <a:hlinkClick xmlns:r="http://schemas.openxmlformats.org/officeDocument/2006/relationships" r:id="rId1"/>
          <a:extLst>
            <a:ext uri="{FF2B5EF4-FFF2-40B4-BE49-F238E27FC236}">
              <a16:creationId xmlns:a16="http://schemas.microsoft.com/office/drawing/2014/main" id="{67D31897-9221-49CC-8AFD-994EA4518F3B}"/>
            </a:ext>
          </a:extLst>
        </xdr:cNvPr>
        <xdr:cNvGrpSpPr/>
      </xdr:nvGrpSpPr>
      <xdr:grpSpPr>
        <a:xfrm>
          <a:off x="9222105" y="325755"/>
          <a:ext cx="872490" cy="1064895"/>
          <a:chOff x="6210300" y="1314450"/>
          <a:chExt cx="1076325" cy="1063408"/>
        </a:xfrm>
      </xdr:grpSpPr>
      <xdr:grpSp>
        <xdr:nvGrpSpPr>
          <xdr:cNvPr id="3" name="Google Shape;9554;p75">
            <a:extLst>
              <a:ext uri="{FF2B5EF4-FFF2-40B4-BE49-F238E27FC236}">
                <a16:creationId xmlns:a16="http://schemas.microsoft.com/office/drawing/2014/main" id="{C1C152B8-8692-946F-9D46-4112A07F7E3D}"/>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AB8BCA8-F234-EB6B-E4D8-C52A4E3ABEAD}"/>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58198DCB-061A-E598-9683-A9F4C2C97CCC}"/>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3E0F26A3-608E-2D02-D127-4D8166CFE6B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2.xml><?xml version="1.0" encoding="utf-8"?>
<xdr:wsDr xmlns:xdr="http://schemas.openxmlformats.org/drawingml/2006/spreadsheetDrawing" xmlns:a="http://schemas.openxmlformats.org/drawingml/2006/main">
  <xdr:twoCellAnchor>
    <xdr:from>
      <xdr:col>11</xdr:col>
      <xdr:colOff>466725</xdr:colOff>
      <xdr:row>0</xdr:row>
      <xdr:rowOff>76200</xdr:rowOff>
    </xdr:from>
    <xdr:to>
      <xdr:col>12</xdr:col>
      <xdr:colOff>561975</xdr:colOff>
      <xdr:row>7</xdr:row>
      <xdr:rowOff>0</xdr:rowOff>
    </xdr:to>
    <xdr:grpSp>
      <xdr:nvGrpSpPr>
        <xdr:cNvPr id="2" name="Grupo 1">
          <a:hlinkClick xmlns:r="http://schemas.openxmlformats.org/officeDocument/2006/relationships" r:id="rId1"/>
          <a:extLst>
            <a:ext uri="{FF2B5EF4-FFF2-40B4-BE49-F238E27FC236}">
              <a16:creationId xmlns:a16="http://schemas.microsoft.com/office/drawing/2014/main" id="{2CBE9958-9D89-4B14-B6A7-5CD4BAF8F25F}"/>
            </a:ext>
          </a:extLst>
        </xdr:cNvPr>
        <xdr:cNvGrpSpPr/>
      </xdr:nvGrpSpPr>
      <xdr:grpSpPr>
        <a:xfrm>
          <a:off x="10812780" y="76200"/>
          <a:ext cx="872490" cy="1066800"/>
          <a:chOff x="6210300" y="1314450"/>
          <a:chExt cx="1076325" cy="1063408"/>
        </a:xfrm>
      </xdr:grpSpPr>
      <xdr:grpSp>
        <xdr:nvGrpSpPr>
          <xdr:cNvPr id="3" name="Google Shape;9554;p75">
            <a:extLst>
              <a:ext uri="{FF2B5EF4-FFF2-40B4-BE49-F238E27FC236}">
                <a16:creationId xmlns:a16="http://schemas.microsoft.com/office/drawing/2014/main" id="{E0210900-A419-C601-F1B4-51447AF373B7}"/>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BDD7E13-5901-6291-B2F7-6AD725335C71}"/>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6482E51-DA42-B9A3-189A-DE8D1605583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EE1005DC-0857-B8F3-2105-1674A118E2C0}"/>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561948</xdr:colOff>
      <xdr:row>3</xdr:row>
      <xdr:rowOff>21981</xdr:rowOff>
    </xdr:from>
    <xdr:to>
      <xdr:col>7</xdr:col>
      <xdr:colOff>330358</xdr:colOff>
      <xdr:row>19</xdr:row>
      <xdr:rowOff>36635</xdr:rowOff>
    </xdr:to>
    <xdr:pic>
      <xdr:nvPicPr>
        <xdr:cNvPr id="2" name="Imagen 1">
          <a:extLst>
            <a:ext uri="{FF2B5EF4-FFF2-40B4-BE49-F238E27FC236}">
              <a16:creationId xmlns:a16="http://schemas.microsoft.com/office/drawing/2014/main" id="{70696565-6EBA-4CEA-AC9C-A72177B569BD}"/>
            </a:ext>
          </a:extLst>
        </xdr:cNvPr>
        <xdr:cNvPicPr>
          <a:picLocks noChangeAspect="1"/>
        </xdr:cNvPicPr>
      </xdr:nvPicPr>
      <xdr:blipFill rotWithShape="1">
        <a:blip xmlns:r="http://schemas.openxmlformats.org/officeDocument/2006/relationships" r:embed="rId1"/>
        <a:srcRect t="15440"/>
        <a:stretch>
          <a:fillRect/>
        </a:stretch>
      </xdr:blipFill>
      <xdr:spPr>
        <a:xfrm>
          <a:off x="561948" y="593481"/>
          <a:ext cx="4899454" cy="3062654"/>
        </a:xfrm>
        <a:prstGeom prst="rect">
          <a:avLst/>
        </a:prstGeom>
      </xdr:spPr>
    </xdr:pic>
    <xdr:clientData/>
  </xdr:twoCellAnchor>
  <xdr:twoCellAnchor>
    <xdr:from>
      <xdr:col>8</xdr:col>
      <xdr:colOff>438979</xdr:colOff>
      <xdr:row>0</xdr:row>
      <xdr:rowOff>173934</xdr:rowOff>
    </xdr:from>
    <xdr:to>
      <xdr:col>9</xdr:col>
      <xdr:colOff>480392</xdr:colOff>
      <xdr:row>5</xdr:row>
      <xdr:rowOff>99391</xdr:rowOff>
    </xdr:to>
    <xdr:grpSp>
      <xdr:nvGrpSpPr>
        <xdr:cNvPr id="3" name="Grupo 2">
          <a:hlinkClick xmlns:r="http://schemas.openxmlformats.org/officeDocument/2006/relationships" r:id="rId2"/>
          <a:extLst>
            <a:ext uri="{FF2B5EF4-FFF2-40B4-BE49-F238E27FC236}">
              <a16:creationId xmlns:a16="http://schemas.microsoft.com/office/drawing/2014/main" id="{5D01F891-F73B-4FAC-A80C-0CDE159DE465}"/>
            </a:ext>
          </a:extLst>
        </xdr:cNvPr>
        <xdr:cNvGrpSpPr/>
      </xdr:nvGrpSpPr>
      <xdr:grpSpPr>
        <a:xfrm>
          <a:off x="6365517" y="170124"/>
          <a:ext cx="819978" cy="836544"/>
          <a:chOff x="6210300" y="1314450"/>
          <a:chExt cx="1076325" cy="1063408"/>
        </a:xfrm>
      </xdr:grpSpPr>
      <xdr:grpSp>
        <xdr:nvGrpSpPr>
          <xdr:cNvPr id="4" name="Google Shape;9554;p75">
            <a:extLst>
              <a:ext uri="{FF2B5EF4-FFF2-40B4-BE49-F238E27FC236}">
                <a16:creationId xmlns:a16="http://schemas.microsoft.com/office/drawing/2014/main" id="{71516542-A4B6-54E5-3D40-799E3FB2D05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A24C3970-EEA5-9607-E791-0C5E30FA104A}"/>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848F178C-0943-3D26-B80B-159466390EE6}"/>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AABD2A30-8DF5-C2C7-EBEC-21187BCE95A3}"/>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563218</xdr:colOff>
      <xdr:row>2</xdr:row>
      <xdr:rowOff>149087</xdr:rowOff>
    </xdr:from>
    <xdr:to>
      <xdr:col>10</xdr:col>
      <xdr:colOff>397566</xdr:colOff>
      <xdr:row>26</xdr:row>
      <xdr:rowOff>126598</xdr:rowOff>
    </xdr:to>
    <xdr:pic>
      <xdr:nvPicPr>
        <xdr:cNvPr id="2" name="Imagen 1">
          <a:extLst>
            <a:ext uri="{FF2B5EF4-FFF2-40B4-BE49-F238E27FC236}">
              <a16:creationId xmlns:a16="http://schemas.microsoft.com/office/drawing/2014/main" id="{ADB1021B-F57E-43D1-A6ED-86E311207AFE}"/>
            </a:ext>
          </a:extLst>
        </xdr:cNvPr>
        <xdr:cNvPicPr>
          <a:picLocks noChangeAspect="1"/>
        </xdr:cNvPicPr>
      </xdr:nvPicPr>
      <xdr:blipFill rotWithShape="1">
        <a:blip xmlns:r="http://schemas.openxmlformats.org/officeDocument/2006/relationships" r:embed="rId1"/>
        <a:srcRect r="3600"/>
        <a:stretch>
          <a:fillRect/>
        </a:stretch>
      </xdr:blipFill>
      <xdr:spPr>
        <a:xfrm>
          <a:off x="563218" y="720587"/>
          <a:ext cx="8208065" cy="3216011"/>
        </a:xfrm>
        <a:prstGeom prst="rect">
          <a:avLst/>
        </a:prstGeom>
      </xdr:spPr>
    </xdr:pic>
    <xdr:clientData/>
  </xdr:twoCellAnchor>
  <xdr:twoCellAnchor>
    <xdr:from>
      <xdr:col>10</xdr:col>
      <xdr:colOff>596348</xdr:colOff>
      <xdr:row>0</xdr:row>
      <xdr:rowOff>182218</xdr:rowOff>
    </xdr:from>
    <xdr:to>
      <xdr:col>11</xdr:col>
      <xdr:colOff>691598</xdr:colOff>
      <xdr:row>6</xdr:row>
      <xdr:rowOff>115543</xdr:rowOff>
    </xdr:to>
    <xdr:grpSp>
      <xdr:nvGrpSpPr>
        <xdr:cNvPr id="3" name="Grupo 2">
          <a:hlinkClick xmlns:r="http://schemas.openxmlformats.org/officeDocument/2006/relationships" r:id="rId2"/>
          <a:extLst>
            <a:ext uri="{FF2B5EF4-FFF2-40B4-BE49-F238E27FC236}">
              <a16:creationId xmlns:a16="http://schemas.microsoft.com/office/drawing/2014/main" id="{A48B34B5-2A2A-48B8-8C06-268853111680}"/>
            </a:ext>
          </a:extLst>
        </xdr:cNvPr>
        <xdr:cNvGrpSpPr/>
      </xdr:nvGrpSpPr>
      <xdr:grpSpPr>
        <a:xfrm>
          <a:off x="9174563" y="180313"/>
          <a:ext cx="882015" cy="1021080"/>
          <a:chOff x="6210300" y="1314450"/>
          <a:chExt cx="1076325" cy="1063408"/>
        </a:xfrm>
      </xdr:grpSpPr>
      <xdr:grpSp>
        <xdr:nvGrpSpPr>
          <xdr:cNvPr id="4" name="Google Shape;9554;p75">
            <a:extLst>
              <a:ext uri="{FF2B5EF4-FFF2-40B4-BE49-F238E27FC236}">
                <a16:creationId xmlns:a16="http://schemas.microsoft.com/office/drawing/2014/main" id="{C9045810-B660-EB33-5AA7-39F8D188035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C286EF27-DA72-42A2-7BB7-6AD01FC8BED2}"/>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81A57A06-2740-FB1A-0794-5EC9BADF422A}"/>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6755CFFB-B11C-A9F6-7A59-BCF4271B9286}"/>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521804</xdr:colOff>
      <xdr:row>2</xdr:row>
      <xdr:rowOff>149087</xdr:rowOff>
    </xdr:from>
    <xdr:to>
      <xdr:col>9</xdr:col>
      <xdr:colOff>516835</xdr:colOff>
      <xdr:row>23</xdr:row>
      <xdr:rowOff>141813</xdr:rowOff>
    </xdr:to>
    <xdr:pic>
      <xdr:nvPicPr>
        <xdr:cNvPr id="2" name="Imagen 1">
          <a:extLst>
            <a:ext uri="{FF2B5EF4-FFF2-40B4-BE49-F238E27FC236}">
              <a16:creationId xmlns:a16="http://schemas.microsoft.com/office/drawing/2014/main" id="{C62C13A7-222F-42FE-8C3E-01120D4AC751}"/>
            </a:ext>
          </a:extLst>
        </xdr:cNvPr>
        <xdr:cNvPicPr>
          <a:picLocks noChangeAspect="1"/>
        </xdr:cNvPicPr>
      </xdr:nvPicPr>
      <xdr:blipFill>
        <a:blip xmlns:r="http://schemas.openxmlformats.org/officeDocument/2006/relationships" r:embed="rId1"/>
        <a:stretch>
          <a:fillRect/>
        </a:stretch>
      </xdr:blipFill>
      <xdr:spPr>
        <a:xfrm>
          <a:off x="521804" y="720587"/>
          <a:ext cx="6617805" cy="3993226"/>
        </a:xfrm>
        <a:prstGeom prst="rect">
          <a:avLst/>
        </a:prstGeom>
      </xdr:spPr>
    </xdr:pic>
    <xdr:clientData/>
  </xdr:twoCellAnchor>
  <xdr:twoCellAnchor>
    <xdr:from>
      <xdr:col>9</xdr:col>
      <xdr:colOff>538371</xdr:colOff>
      <xdr:row>0</xdr:row>
      <xdr:rowOff>57978</xdr:rowOff>
    </xdr:from>
    <xdr:to>
      <xdr:col>10</xdr:col>
      <xdr:colOff>633621</xdr:colOff>
      <xdr:row>5</xdr:row>
      <xdr:rowOff>181803</xdr:rowOff>
    </xdr:to>
    <xdr:grpSp>
      <xdr:nvGrpSpPr>
        <xdr:cNvPr id="3" name="Grupo 2">
          <a:hlinkClick xmlns:r="http://schemas.openxmlformats.org/officeDocument/2006/relationships" r:id="rId2"/>
          <a:extLst>
            <a:ext uri="{FF2B5EF4-FFF2-40B4-BE49-F238E27FC236}">
              <a16:creationId xmlns:a16="http://schemas.microsoft.com/office/drawing/2014/main" id="{22BADB3F-A087-4A5B-9461-21FF8478CD59}"/>
            </a:ext>
          </a:extLst>
        </xdr:cNvPr>
        <xdr:cNvGrpSpPr/>
      </xdr:nvGrpSpPr>
      <xdr:grpSpPr>
        <a:xfrm>
          <a:off x="7293501" y="54168"/>
          <a:ext cx="870585" cy="1030605"/>
          <a:chOff x="6210300" y="1314450"/>
          <a:chExt cx="1076325" cy="1063408"/>
        </a:xfrm>
      </xdr:grpSpPr>
      <xdr:grpSp>
        <xdr:nvGrpSpPr>
          <xdr:cNvPr id="4" name="Google Shape;9554;p75">
            <a:extLst>
              <a:ext uri="{FF2B5EF4-FFF2-40B4-BE49-F238E27FC236}">
                <a16:creationId xmlns:a16="http://schemas.microsoft.com/office/drawing/2014/main" id="{D4FB335D-2DAA-5D7A-73EE-C566E68DD1DC}"/>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D8ABB7C8-0DFF-8029-768C-7E50158512E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A3765402-8951-F7E7-D528-19BBEB4FCDF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72E5B723-7F13-CF8B-2556-D8169468A147}"/>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6.xml><?xml version="1.0" encoding="utf-8"?>
<xdr:wsDr xmlns:xdr="http://schemas.openxmlformats.org/drawingml/2006/spreadsheetDrawing" xmlns:a="http://schemas.openxmlformats.org/drawingml/2006/main">
  <xdr:twoCellAnchor>
    <xdr:from>
      <xdr:col>7</xdr:col>
      <xdr:colOff>419100</xdr:colOff>
      <xdr:row>1</xdr:row>
      <xdr:rowOff>38100</xdr:rowOff>
    </xdr:from>
    <xdr:to>
      <xdr:col>8</xdr:col>
      <xdr:colOff>533400</xdr:colOff>
      <xdr:row>8</xdr:row>
      <xdr:rowOff>76200</xdr:rowOff>
    </xdr:to>
    <xdr:grpSp>
      <xdr:nvGrpSpPr>
        <xdr:cNvPr id="2" name="Grupo 1">
          <a:hlinkClick xmlns:r="http://schemas.openxmlformats.org/officeDocument/2006/relationships" r:id="rId1"/>
          <a:extLst>
            <a:ext uri="{FF2B5EF4-FFF2-40B4-BE49-F238E27FC236}">
              <a16:creationId xmlns:a16="http://schemas.microsoft.com/office/drawing/2014/main" id="{E5DB6D9B-0282-4E73-A57A-1B35BBCBF910}"/>
            </a:ext>
          </a:extLst>
        </xdr:cNvPr>
        <xdr:cNvGrpSpPr/>
      </xdr:nvGrpSpPr>
      <xdr:grpSpPr>
        <a:xfrm>
          <a:off x="8143875" y="171450"/>
          <a:ext cx="876300" cy="1076325"/>
          <a:chOff x="6210300" y="1314450"/>
          <a:chExt cx="1076325" cy="1063408"/>
        </a:xfrm>
      </xdr:grpSpPr>
      <xdr:grpSp>
        <xdr:nvGrpSpPr>
          <xdr:cNvPr id="3" name="Google Shape;9554;p75">
            <a:extLst>
              <a:ext uri="{FF2B5EF4-FFF2-40B4-BE49-F238E27FC236}">
                <a16:creationId xmlns:a16="http://schemas.microsoft.com/office/drawing/2014/main" id="{080D1988-4BE6-3FE8-7003-C6D056D7B330}"/>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BAACFD14-3E01-7EDB-8D1B-A18B7EE507F3}"/>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39E44CD8-FF68-5B7B-7518-0B710D641D4D}"/>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8E083955-67FE-1F7D-48EC-3A1EBAF02EA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7.xml><?xml version="1.0" encoding="utf-8"?>
<xdr:wsDr xmlns:xdr="http://schemas.openxmlformats.org/drawingml/2006/spreadsheetDrawing" xmlns:a="http://schemas.openxmlformats.org/drawingml/2006/main">
  <xdr:twoCellAnchor>
    <xdr:from>
      <xdr:col>9</xdr:col>
      <xdr:colOff>609600</xdr:colOff>
      <xdr:row>1</xdr:row>
      <xdr:rowOff>85725</xdr:rowOff>
    </xdr:from>
    <xdr:to>
      <xdr:col>10</xdr:col>
      <xdr:colOff>714375</xdr:colOff>
      <xdr:row>6</xdr:row>
      <xdr:rowOff>123825</xdr:rowOff>
    </xdr:to>
    <xdr:grpSp>
      <xdr:nvGrpSpPr>
        <xdr:cNvPr id="2" name="Grupo 1">
          <a:hlinkClick xmlns:r="http://schemas.openxmlformats.org/officeDocument/2006/relationships" r:id="rId1"/>
          <a:extLst>
            <a:ext uri="{FF2B5EF4-FFF2-40B4-BE49-F238E27FC236}">
              <a16:creationId xmlns:a16="http://schemas.microsoft.com/office/drawing/2014/main" id="{8888BAED-BB8B-4F66-BB4B-E05DCC622CBC}"/>
            </a:ext>
          </a:extLst>
        </xdr:cNvPr>
        <xdr:cNvGrpSpPr/>
      </xdr:nvGrpSpPr>
      <xdr:grpSpPr>
        <a:xfrm>
          <a:off x="10487025" y="259080"/>
          <a:ext cx="883920" cy="1104900"/>
          <a:chOff x="6210300" y="1314450"/>
          <a:chExt cx="1076325" cy="1063408"/>
        </a:xfrm>
      </xdr:grpSpPr>
      <xdr:grpSp>
        <xdr:nvGrpSpPr>
          <xdr:cNvPr id="3" name="Google Shape;9554;p75">
            <a:extLst>
              <a:ext uri="{FF2B5EF4-FFF2-40B4-BE49-F238E27FC236}">
                <a16:creationId xmlns:a16="http://schemas.microsoft.com/office/drawing/2014/main" id="{250B46A5-EE80-8DF2-C297-F98BD9A67809}"/>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5" name="Google Shape;9555;p75">
              <a:extLst>
                <a:ext uri="{FF2B5EF4-FFF2-40B4-BE49-F238E27FC236}">
                  <a16:creationId xmlns:a16="http://schemas.microsoft.com/office/drawing/2014/main" id="{8117B600-DD77-AE3C-586C-67D051C6501E}"/>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6" name="Google Shape;9556;p75">
              <a:extLst>
                <a:ext uri="{FF2B5EF4-FFF2-40B4-BE49-F238E27FC236}">
                  <a16:creationId xmlns:a16="http://schemas.microsoft.com/office/drawing/2014/main" id="{AB60292E-3F76-C2F3-5EFD-07EE0830D6C8}"/>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4" name="Rectángulo 3">
            <a:extLst>
              <a:ext uri="{FF2B5EF4-FFF2-40B4-BE49-F238E27FC236}">
                <a16:creationId xmlns:a16="http://schemas.microsoft.com/office/drawing/2014/main" id="{E48B1E91-CD01-FF9D-C06F-2AAE85565B32}"/>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628650</xdr:colOff>
      <xdr:row>3</xdr:row>
      <xdr:rowOff>76200</xdr:rowOff>
    </xdr:from>
    <xdr:to>
      <xdr:col>7</xdr:col>
      <xdr:colOff>238125</xdr:colOff>
      <xdr:row>22</xdr:row>
      <xdr:rowOff>74878</xdr:rowOff>
    </xdr:to>
    <xdr:pic>
      <xdr:nvPicPr>
        <xdr:cNvPr id="2" name="Imagen 1">
          <a:extLst>
            <a:ext uri="{FF2B5EF4-FFF2-40B4-BE49-F238E27FC236}">
              <a16:creationId xmlns:a16="http://schemas.microsoft.com/office/drawing/2014/main" id="{8805F9B5-EDB3-48DA-980F-84473A8A2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647700"/>
          <a:ext cx="4943475" cy="3618178"/>
        </a:xfrm>
        <a:prstGeom prst="rect">
          <a:avLst/>
        </a:prstGeom>
      </xdr:spPr>
    </xdr:pic>
    <xdr:clientData/>
  </xdr:twoCellAnchor>
  <xdr:twoCellAnchor>
    <xdr:from>
      <xdr:col>8</xdr:col>
      <xdr:colOff>428625</xdr:colOff>
      <xdr:row>1</xdr:row>
      <xdr:rowOff>66675</xdr:rowOff>
    </xdr:from>
    <xdr:to>
      <xdr:col>9</xdr:col>
      <xdr:colOff>523875</xdr:colOff>
      <xdr:row>7</xdr:row>
      <xdr:rowOff>0</xdr:rowOff>
    </xdr:to>
    <xdr:grpSp>
      <xdr:nvGrpSpPr>
        <xdr:cNvPr id="3" name="Grupo 2">
          <a:hlinkClick xmlns:r="http://schemas.openxmlformats.org/officeDocument/2006/relationships" r:id="rId2"/>
          <a:extLst>
            <a:ext uri="{FF2B5EF4-FFF2-40B4-BE49-F238E27FC236}">
              <a16:creationId xmlns:a16="http://schemas.microsoft.com/office/drawing/2014/main" id="{0F76E5F1-1695-4D10-9B30-702676F33820}"/>
            </a:ext>
          </a:extLst>
        </xdr:cNvPr>
        <xdr:cNvGrpSpPr/>
      </xdr:nvGrpSpPr>
      <xdr:grpSpPr>
        <a:xfrm>
          <a:off x="6678930" y="245745"/>
          <a:ext cx="872490" cy="1021080"/>
          <a:chOff x="6210300" y="1314450"/>
          <a:chExt cx="1076325" cy="1063408"/>
        </a:xfrm>
      </xdr:grpSpPr>
      <xdr:grpSp>
        <xdr:nvGrpSpPr>
          <xdr:cNvPr id="4" name="Google Shape;9554;p75">
            <a:extLst>
              <a:ext uri="{FF2B5EF4-FFF2-40B4-BE49-F238E27FC236}">
                <a16:creationId xmlns:a16="http://schemas.microsoft.com/office/drawing/2014/main" id="{BB4FBD8B-2F5B-A368-4B7B-7E1B0719C686}"/>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B39FDFA3-68B9-2F72-D193-B812F8340548}"/>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7A746379-319E-0629-9D5B-47AAAA5CD137}"/>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C17FC846-4BA2-9D03-2337-FEB2A5312908}"/>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drawings/drawing99.xml><?xml version="1.0" encoding="utf-8"?>
<xdr:wsDr xmlns:xdr="http://schemas.openxmlformats.org/drawingml/2006/spreadsheetDrawing" xmlns:a="http://schemas.openxmlformats.org/drawingml/2006/main">
  <xdr:twoCellAnchor editAs="oneCell">
    <xdr:from>
      <xdr:col>1</xdr:col>
      <xdr:colOff>57149</xdr:colOff>
      <xdr:row>3</xdr:row>
      <xdr:rowOff>133350</xdr:rowOff>
    </xdr:from>
    <xdr:to>
      <xdr:col>9</xdr:col>
      <xdr:colOff>340125</xdr:colOff>
      <xdr:row>14</xdr:row>
      <xdr:rowOff>171450</xdr:rowOff>
    </xdr:to>
    <xdr:pic>
      <xdr:nvPicPr>
        <xdr:cNvPr id="2" name="Imagen 1">
          <a:extLst>
            <a:ext uri="{FF2B5EF4-FFF2-40B4-BE49-F238E27FC236}">
              <a16:creationId xmlns:a16="http://schemas.microsoft.com/office/drawing/2014/main" id="{3D3BAB15-2489-4382-ACEC-EF14D79269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49" y="704850"/>
          <a:ext cx="6712351" cy="2133600"/>
        </a:xfrm>
        <a:prstGeom prst="rect">
          <a:avLst/>
        </a:prstGeom>
      </xdr:spPr>
    </xdr:pic>
    <xdr:clientData/>
  </xdr:twoCellAnchor>
  <xdr:twoCellAnchor>
    <xdr:from>
      <xdr:col>10</xdr:col>
      <xdr:colOff>371475</xdr:colOff>
      <xdr:row>1</xdr:row>
      <xdr:rowOff>76200</xdr:rowOff>
    </xdr:from>
    <xdr:to>
      <xdr:col>11</xdr:col>
      <xdr:colOff>466725</xdr:colOff>
      <xdr:row>7</xdr:row>
      <xdr:rowOff>9525</xdr:rowOff>
    </xdr:to>
    <xdr:grpSp>
      <xdr:nvGrpSpPr>
        <xdr:cNvPr id="3" name="Grupo 2">
          <a:hlinkClick xmlns:r="http://schemas.openxmlformats.org/officeDocument/2006/relationships" r:id="rId2"/>
          <a:extLst>
            <a:ext uri="{FF2B5EF4-FFF2-40B4-BE49-F238E27FC236}">
              <a16:creationId xmlns:a16="http://schemas.microsoft.com/office/drawing/2014/main" id="{0AE6CB12-10BF-4904-A314-D1B9EA6809D6}"/>
            </a:ext>
          </a:extLst>
        </xdr:cNvPr>
        <xdr:cNvGrpSpPr/>
      </xdr:nvGrpSpPr>
      <xdr:grpSpPr>
        <a:xfrm>
          <a:off x="8522970" y="257175"/>
          <a:ext cx="880110" cy="1021080"/>
          <a:chOff x="6210300" y="1314450"/>
          <a:chExt cx="1076325" cy="1063408"/>
        </a:xfrm>
      </xdr:grpSpPr>
      <xdr:grpSp>
        <xdr:nvGrpSpPr>
          <xdr:cNvPr id="4" name="Google Shape;9554;p75">
            <a:extLst>
              <a:ext uri="{FF2B5EF4-FFF2-40B4-BE49-F238E27FC236}">
                <a16:creationId xmlns:a16="http://schemas.microsoft.com/office/drawing/2014/main" id="{610F5ACF-FA90-7F88-86A8-98CE1B8DA874}"/>
              </a:ext>
            </a:extLst>
          </xdr:cNvPr>
          <xdr:cNvGrpSpPr/>
        </xdr:nvGrpSpPr>
        <xdr:grpSpPr>
          <a:xfrm>
            <a:off x="6410324" y="1314450"/>
            <a:ext cx="714376" cy="561975"/>
            <a:chOff x="-41694200" y="2382950"/>
            <a:chExt cx="317425" cy="248900"/>
          </a:xfrm>
          <a:solidFill>
            <a:schemeClr val="accent1">
              <a:lumMod val="75000"/>
            </a:schemeClr>
          </a:solidFill>
        </xdr:grpSpPr>
        <xdr:sp macro="" textlink="">
          <xdr:nvSpPr>
            <xdr:cNvPr id="6" name="Google Shape;9555;p75">
              <a:extLst>
                <a:ext uri="{FF2B5EF4-FFF2-40B4-BE49-F238E27FC236}">
                  <a16:creationId xmlns:a16="http://schemas.microsoft.com/office/drawing/2014/main" id="{85FB91F3-5773-D563-A6D9-81B1DA700559}"/>
                </a:ext>
              </a:extLst>
            </xdr:cNvPr>
            <xdr:cNvSpPr/>
          </xdr:nvSpPr>
          <xdr:spPr>
            <a:xfrm>
              <a:off x="-41694200" y="2382950"/>
              <a:ext cx="317425" cy="248900"/>
            </a:xfrm>
            <a:custGeom>
              <a:avLst/>
              <a:gdLst/>
              <a:ahLst/>
              <a:cxnLst/>
              <a:rect l="l" t="t" r="r" b="b"/>
              <a:pathLst>
                <a:path w="12697" h="9956" extrusionOk="0">
                  <a:moveTo>
                    <a:pt x="10555" y="851"/>
                  </a:moveTo>
                  <a:cubicBezTo>
                    <a:pt x="10807" y="851"/>
                    <a:pt x="10964" y="1040"/>
                    <a:pt x="10964" y="1292"/>
                  </a:cubicBezTo>
                  <a:lnTo>
                    <a:pt x="10964" y="7499"/>
                  </a:lnTo>
                  <a:lnTo>
                    <a:pt x="1576" y="7499"/>
                  </a:lnTo>
                  <a:lnTo>
                    <a:pt x="1576" y="1292"/>
                  </a:lnTo>
                  <a:lnTo>
                    <a:pt x="1607" y="1292"/>
                  </a:lnTo>
                  <a:cubicBezTo>
                    <a:pt x="1607" y="1040"/>
                    <a:pt x="1828" y="882"/>
                    <a:pt x="2017" y="851"/>
                  </a:cubicBezTo>
                  <a:close/>
                  <a:moveTo>
                    <a:pt x="8507" y="8286"/>
                  </a:moveTo>
                  <a:lnTo>
                    <a:pt x="8507" y="8727"/>
                  </a:lnTo>
                  <a:cubicBezTo>
                    <a:pt x="8507" y="8918"/>
                    <a:pt x="8633" y="9073"/>
                    <a:pt x="8777" y="9137"/>
                  </a:cubicBezTo>
                  <a:lnTo>
                    <a:pt x="1198" y="9137"/>
                  </a:lnTo>
                  <a:cubicBezTo>
                    <a:pt x="1009" y="9137"/>
                    <a:pt x="851" y="9011"/>
                    <a:pt x="788" y="8853"/>
                  </a:cubicBezTo>
                  <a:cubicBezTo>
                    <a:pt x="757" y="8759"/>
                    <a:pt x="788" y="8759"/>
                    <a:pt x="788" y="8286"/>
                  </a:cubicBezTo>
                  <a:close/>
                  <a:moveTo>
                    <a:pt x="10145" y="8286"/>
                  </a:moveTo>
                  <a:lnTo>
                    <a:pt x="10145" y="8727"/>
                  </a:lnTo>
                  <a:cubicBezTo>
                    <a:pt x="10145" y="8918"/>
                    <a:pt x="10254" y="9073"/>
                    <a:pt x="10402" y="9137"/>
                  </a:cubicBezTo>
                  <a:lnTo>
                    <a:pt x="9051" y="9137"/>
                  </a:lnTo>
                  <a:cubicBezTo>
                    <a:pt x="9186" y="9073"/>
                    <a:pt x="9294" y="8918"/>
                    <a:pt x="9294" y="8727"/>
                  </a:cubicBezTo>
                  <a:lnTo>
                    <a:pt x="9294" y="8286"/>
                  </a:lnTo>
                  <a:close/>
                  <a:moveTo>
                    <a:pt x="11783" y="8286"/>
                  </a:moveTo>
                  <a:lnTo>
                    <a:pt x="11783" y="8727"/>
                  </a:lnTo>
                  <a:cubicBezTo>
                    <a:pt x="11815" y="8979"/>
                    <a:pt x="11626" y="9137"/>
                    <a:pt x="11374" y="9137"/>
                  </a:cubicBezTo>
                  <a:lnTo>
                    <a:pt x="10720" y="9137"/>
                  </a:lnTo>
                  <a:cubicBezTo>
                    <a:pt x="10874" y="9073"/>
                    <a:pt x="10964" y="8918"/>
                    <a:pt x="10964" y="8727"/>
                  </a:cubicBezTo>
                  <a:lnTo>
                    <a:pt x="10964" y="8286"/>
                  </a:lnTo>
                  <a:close/>
                  <a:moveTo>
                    <a:pt x="2048" y="0"/>
                  </a:moveTo>
                  <a:cubicBezTo>
                    <a:pt x="1387" y="0"/>
                    <a:pt x="788" y="536"/>
                    <a:pt x="820" y="1261"/>
                  </a:cubicBezTo>
                  <a:lnTo>
                    <a:pt x="820" y="7467"/>
                  </a:lnTo>
                  <a:lnTo>
                    <a:pt x="347" y="7467"/>
                  </a:lnTo>
                  <a:cubicBezTo>
                    <a:pt x="158" y="7467"/>
                    <a:pt x="0" y="7625"/>
                    <a:pt x="0" y="7814"/>
                  </a:cubicBezTo>
                  <a:lnTo>
                    <a:pt x="0" y="8696"/>
                  </a:lnTo>
                  <a:cubicBezTo>
                    <a:pt x="0" y="9357"/>
                    <a:pt x="568" y="9956"/>
                    <a:pt x="1229" y="9956"/>
                  </a:cubicBezTo>
                  <a:lnTo>
                    <a:pt x="11437" y="9956"/>
                  </a:lnTo>
                  <a:cubicBezTo>
                    <a:pt x="12098" y="9956"/>
                    <a:pt x="12697" y="9389"/>
                    <a:pt x="12697" y="8696"/>
                  </a:cubicBezTo>
                  <a:lnTo>
                    <a:pt x="12697" y="7877"/>
                  </a:lnTo>
                  <a:cubicBezTo>
                    <a:pt x="12634" y="7656"/>
                    <a:pt x="12445" y="7467"/>
                    <a:pt x="12224" y="7467"/>
                  </a:cubicBezTo>
                  <a:lnTo>
                    <a:pt x="11815" y="7467"/>
                  </a:lnTo>
                  <a:lnTo>
                    <a:pt x="11815" y="1261"/>
                  </a:lnTo>
                  <a:cubicBezTo>
                    <a:pt x="11815" y="567"/>
                    <a:pt x="11279" y="0"/>
                    <a:pt x="10586" y="0"/>
                  </a:cubicBezTo>
                  <a:close/>
                </a:path>
              </a:pathLst>
            </a:custGeom>
            <a:solidFill>
              <a:srgbClr val="1F4E79"/>
            </a:solid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sp macro="" textlink="">
          <xdr:nvSpPr>
            <xdr:cNvPr id="7" name="Google Shape;9556;p75">
              <a:extLst>
                <a:ext uri="{FF2B5EF4-FFF2-40B4-BE49-F238E27FC236}">
                  <a16:creationId xmlns:a16="http://schemas.microsoft.com/office/drawing/2014/main" id="{F1390BD1-D980-4EBE-1B4D-6E5A0A4A20D3}"/>
                </a:ext>
              </a:extLst>
            </xdr:cNvPr>
            <xdr:cNvSpPr/>
          </xdr:nvSpPr>
          <xdr:spPr>
            <a:xfrm>
              <a:off x="-41586600" y="2425550"/>
              <a:ext cx="107450" cy="102925"/>
            </a:xfrm>
            <a:custGeom>
              <a:avLst/>
              <a:gdLst/>
              <a:ahLst/>
              <a:cxnLst/>
              <a:rect l="l" t="t" r="r" b="b"/>
              <a:pathLst>
                <a:path w="4298" h="4117" extrusionOk="0">
                  <a:moveTo>
                    <a:pt x="1147" y="1037"/>
                  </a:moveTo>
                  <a:lnTo>
                    <a:pt x="2218" y="1384"/>
                  </a:lnTo>
                  <a:lnTo>
                    <a:pt x="1493" y="2108"/>
                  </a:lnTo>
                  <a:lnTo>
                    <a:pt x="1147" y="1037"/>
                  </a:lnTo>
                  <a:close/>
                  <a:moveTo>
                    <a:pt x="466" y="1"/>
                  </a:moveTo>
                  <a:cubicBezTo>
                    <a:pt x="209" y="1"/>
                    <a:pt x="1" y="267"/>
                    <a:pt x="107" y="533"/>
                  </a:cubicBezTo>
                  <a:lnTo>
                    <a:pt x="926" y="3022"/>
                  </a:lnTo>
                  <a:cubicBezTo>
                    <a:pt x="987" y="3184"/>
                    <a:pt x="1164" y="3293"/>
                    <a:pt x="1341" y="3293"/>
                  </a:cubicBezTo>
                  <a:cubicBezTo>
                    <a:pt x="1441" y="3293"/>
                    <a:pt x="1540" y="3259"/>
                    <a:pt x="1619" y="3180"/>
                  </a:cubicBezTo>
                  <a:lnTo>
                    <a:pt x="2155" y="2613"/>
                  </a:lnTo>
                  <a:lnTo>
                    <a:pt x="3541" y="3999"/>
                  </a:lnTo>
                  <a:cubicBezTo>
                    <a:pt x="3620" y="4077"/>
                    <a:pt x="3730" y="4117"/>
                    <a:pt x="3840" y="4117"/>
                  </a:cubicBezTo>
                  <a:cubicBezTo>
                    <a:pt x="3951" y="4117"/>
                    <a:pt x="4061" y="4077"/>
                    <a:pt x="4140" y="3999"/>
                  </a:cubicBezTo>
                  <a:cubicBezTo>
                    <a:pt x="4297" y="3841"/>
                    <a:pt x="4297" y="3558"/>
                    <a:pt x="4140" y="3400"/>
                  </a:cubicBezTo>
                  <a:lnTo>
                    <a:pt x="2722" y="2077"/>
                  </a:lnTo>
                  <a:lnTo>
                    <a:pt x="3258" y="1510"/>
                  </a:lnTo>
                  <a:cubicBezTo>
                    <a:pt x="3510" y="1289"/>
                    <a:pt x="3384" y="911"/>
                    <a:pt x="3100" y="848"/>
                  </a:cubicBezTo>
                  <a:lnTo>
                    <a:pt x="611" y="29"/>
                  </a:lnTo>
                  <a:cubicBezTo>
                    <a:pt x="562" y="10"/>
                    <a:pt x="514" y="1"/>
                    <a:pt x="466" y="1"/>
                  </a:cubicBezTo>
                  <a:close/>
                </a:path>
              </a:pathLst>
            </a:custGeom>
            <a:grpFill/>
            <a:ln>
              <a:noFill/>
            </a:ln>
          </xdr:spPr>
          <xdr:txBody>
            <a:bodyPr spcFirstLastPara="1" wrap="square" lIns="98677" tIns="98677" rIns="98677" bIns="98677"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2115"/>
            </a:p>
          </xdr:txBody>
        </xdr:sp>
      </xdr:grpSp>
      <xdr:sp macro="" textlink="">
        <xdr:nvSpPr>
          <xdr:cNvPr id="5" name="Rectángulo 4">
            <a:extLst>
              <a:ext uri="{FF2B5EF4-FFF2-40B4-BE49-F238E27FC236}">
                <a16:creationId xmlns:a16="http://schemas.microsoft.com/office/drawing/2014/main" id="{ECC89848-8673-6675-0374-920CA562DF7C}"/>
              </a:ext>
            </a:extLst>
          </xdr:cNvPr>
          <xdr:cNvSpPr/>
        </xdr:nvSpPr>
        <xdr:spPr>
          <a:xfrm>
            <a:off x="6210300" y="1876425"/>
            <a:ext cx="1076325" cy="5014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i="0" baseline="0">
                <a:solidFill>
                  <a:srgbClr val="002060"/>
                </a:solidFill>
                <a:effectLst/>
                <a:latin typeface="Arial" panose="020B0604020202020204" pitchFamily="34" charset="0"/>
                <a:ea typeface="Verdana" panose="020B0604030504040204" pitchFamily="34" charset="0"/>
                <a:cs typeface="Arial" panose="020B0604020202020204" pitchFamily="34" charset="0"/>
              </a:rPr>
              <a:t>↑ </a:t>
            </a:r>
            <a:r>
              <a:rPr lang="es-CO" sz="800" b="0" i="0" baseline="0">
                <a:solidFill>
                  <a:srgbClr val="002060"/>
                </a:solidFill>
                <a:effectLst/>
                <a:latin typeface="Verdana" panose="020B0604030504040204" pitchFamily="34" charset="0"/>
                <a:ea typeface="Verdana" panose="020B0604030504040204" pitchFamily="34" charset="0"/>
                <a:cs typeface="+mn-cs"/>
              </a:rPr>
              <a:t>Click para ir a listado</a:t>
            </a:r>
            <a:endParaRPr lang="es-CO" sz="800" b="0">
              <a:solidFill>
                <a:srgbClr val="002060"/>
              </a:solidFill>
              <a:latin typeface="Verdana" panose="020B0604030504040204" pitchFamily="34" charset="0"/>
              <a:ea typeface="Verdana" panose="020B0604030504040204" pitchFamily="34" charset="0"/>
            </a:endParaRPr>
          </a:p>
        </xdr:txBody>
      </xdr:sp>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46.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47.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48.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49.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50.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51.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52.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53.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5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55.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56.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57.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58.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59.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60.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61.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62.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63.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65.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66.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67.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68.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69.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70.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71.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7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73.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74.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75.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76.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77.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78.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79.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80.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81.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8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83.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84.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85.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86.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87.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88.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89.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90.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91.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9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93.bin"/></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2.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183.xml"/></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186.xml"/><Relationship Id="rId1" Type="http://schemas.openxmlformats.org/officeDocument/2006/relationships/printerSettings" Target="../printerSettings/printerSettings94.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188.xml"/><Relationship Id="rId1" Type="http://schemas.openxmlformats.org/officeDocument/2006/relationships/printerSettings" Target="../printerSettings/printerSettings95.bin"/></Relationships>
</file>

<file path=xl/worksheets/_rels/sheet186.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96.bin"/></Relationships>
</file>

<file path=xl/worksheets/_rels/sheet187.xml.rels><?xml version="1.0" encoding="UTF-8" standalone="yes"?>
<Relationships xmlns="http://schemas.openxmlformats.org/package/2006/relationships"><Relationship Id="rId2" Type="http://schemas.openxmlformats.org/officeDocument/2006/relationships/drawing" Target="../drawings/drawing190.xml"/><Relationship Id="rId1" Type="http://schemas.openxmlformats.org/officeDocument/2006/relationships/printerSettings" Target="../printerSettings/printerSettings97.bin"/></Relationships>
</file>

<file path=xl/worksheets/_rels/sheet188.xml.rels><?xml version="1.0" encoding="UTF-8" standalone="yes"?>
<Relationships xmlns="http://schemas.openxmlformats.org/package/2006/relationships"><Relationship Id="rId2" Type="http://schemas.openxmlformats.org/officeDocument/2006/relationships/drawing" Target="../drawings/drawing191.xml"/><Relationship Id="rId1" Type="http://schemas.openxmlformats.org/officeDocument/2006/relationships/printerSettings" Target="../printerSettings/printerSettings98.bin"/></Relationships>
</file>

<file path=xl/worksheets/_rels/sheet189.xml.rels><?xml version="1.0" encoding="UTF-8" standalone="yes"?>
<Relationships xmlns="http://schemas.openxmlformats.org/package/2006/relationships"><Relationship Id="rId2" Type="http://schemas.openxmlformats.org/officeDocument/2006/relationships/drawing" Target="../drawings/drawing192.xml"/><Relationship Id="rId1" Type="http://schemas.openxmlformats.org/officeDocument/2006/relationships/printerSettings" Target="../printerSettings/printerSettings9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9.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0.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4.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5.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6.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37.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8.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9.bin"/></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1.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42.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4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44.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45.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49DD-ECD2-4EC2-9B96-055EA80945B9}">
  <sheetPr codeName="Hoja1"/>
  <dimension ref="A1:U38"/>
  <sheetViews>
    <sheetView showGridLines="0" tabSelected="1" topLeftCell="A1048576" zoomScale="85" zoomScaleNormal="85" workbookViewId="0"/>
  </sheetViews>
  <sheetFormatPr baseColWidth="10" defaultColWidth="0" defaultRowHeight="13.8" zeroHeight="1" x14ac:dyDescent="0.25"/>
  <cols>
    <col min="1" max="1" width="4.5546875" style="11" customWidth="1"/>
    <col min="2" max="17" width="11.44140625" style="11" customWidth="1"/>
    <col min="18" max="18" width="12.33203125" style="11" customWidth="1"/>
    <col min="19" max="19" width="2.109375" style="11" customWidth="1"/>
    <col min="20" max="21" width="0" style="85" hidden="1" customWidth="1"/>
    <col min="22" max="16384" width="11.44140625" style="85" hidden="1"/>
  </cols>
  <sheetData>
    <row r="1" spans="1:19" s="23" customFormat="1" x14ac:dyDescent="0.25">
      <c r="A1" s="254"/>
      <c r="S1" s="254"/>
    </row>
    <row r="2" spans="1:19" s="23" customFormat="1" x14ac:dyDescent="0.25">
      <c r="A2" s="254"/>
      <c r="S2" s="254"/>
    </row>
    <row r="3" spans="1:19" s="23" customFormat="1" x14ac:dyDescent="0.25">
      <c r="A3" s="254"/>
      <c r="S3" s="254"/>
    </row>
    <row r="4" spans="1:19" s="23" customFormat="1" x14ac:dyDescent="0.25">
      <c r="A4" s="254"/>
      <c r="S4" s="254"/>
    </row>
    <row r="5" spans="1:19" s="23" customFormat="1" x14ac:dyDescent="0.25">
      <c r="A5" s="254"/>
      <c r="S5" s="254"/>
    </row>
    <row r="6" spans="1:19" s="23" customFormat="1" x14ac:dyDescent="0.25">
      <c r="A6" s="254"/>
      <c r="S6" s="254"/>
    </row>
    <row r="7" spans="1:19" s="23" customFormat="1" x14ac:dyDescent="0.25">
      <c r="A7" s="254"/>
      <c r="S7" s="254"/>
    </row>
    <row r="8" spans="1:19" s="23" customFormat="1" x14ac:dyDescent="0.25">
      <c r="A8" s="254"/>
      <c r="S8" s="254"/>
    </row>
    <row r="9" spans="1:19" s="23" customFormat="1" x14ac:dyDescent="0.25">
      <c r="A9" s="254"/>
      <c r="S9" s="254"/>
    </row>
    <row r="10" spans="1:19" s="23" customFormat="1" x14ac:dyDescent="0.25">
      <c r="A10" s="254"/>
      <c r="S10" s="254"/>
    </row>
    <row r="11" spans="1:19" s="23" customFormat="1" x14ac:dyDescent="0.25">
      <c r="A11" s="254"/>
      <c r="S11" s="254"/>
    </row>
    <row r="12" spans="1:19" s="23" customFormat="1" x14ac:dyDescent="0.25">
      <c r="A12" s="254"/>
      <c r="S12" s="254"/>
    </row>
    <row r="13" spans="1:19" s="23" customFormat="1" x14ac:dyDescent="0.25">
      <c r="A13" s="254"/>
      <c r="S13" s="254"/>
    </row>
    <row r="14" spans="1:19" s="23" customFormat="1" x14ac:dyDescent="0.25">
      <c r="A14" s="254"/>
      <c r="S14" s="254"/>
    </row>
    <row r="15" spans="1:19" s="23" customFormat="1" x14ac:dyDescent="0.25">
      <c r="A15" s="254"/>
      <c r="S15" s="254"/>
    </row>
    <row r="16" spans="1:19" s="23" customFormat="1" x14ac:dyDescent="0.25">
      <c r="A16" s="254"/>
      <c r="S16" s="254"/>
    </row>
    <row r="17" spans="1:19" s="23" customFormat="1" x14ac:dyDescent="0.25">
      <c r="A17" s="254"/>
      <c r="S17" s="254"/>
    </row>
    <row r="18" spans="1:19" s="23" customFormat="1" x14ac:dyDescent="0.25">
      <c r="A18" s="254"/>
      <c r="S18" s="254"/>
    </row>
    <row r="19" spans="1:19" s="23" customFormat="1" x14ac:dyDescent="0.25">
      <c r="A19" s="254"/>
      <c r="S19" s="254"/>
    </row>
    <row r="20" spans="1:19" s="23" customFormat="1" x14ac:dyDescent="0.25">
      <c r="A20" s="254"/>
      <c r="S20" s="254"/>
    </row>
    <row r="21" spans="1:19" s="23" customFormat="1" x14ac:dyDescent="0.25">
      <c r="A21" s="254"/>
      <c r="S21" s="254"/>
    </row>
    <row r="22" spans="1:19" s="23" customFormat="1" x14ac:dyDescent="0.25">
      <c r="A22" s="254"/>
      <c r="S22" s="254"/>
    </row>
    <row r="23" spans="1:19" s="23" customFormat="1" x14ac:dyDescent="0.25">
      <c r="A23" s="254"/>
      <c r="S23" s="254"/>
    </row>
    <row r="24" spans="1:19" s="23" customFormat="1" x14ac:dyDescent="0.25">
      <c r="A24" s="254"/>
      <c r="S24" s="254"/>
    </row>
    <row r="25" spans="1:19" s="23" customFormat="1" x14ac:dyDescent="0.25">
      <c r="A25" s="254"/>
      <c r="S25" s="254"/>
    </row>
    <row r="26" spans="1:19" s="23" customFormat="1" x14ac:dyDescent="0.25">
      <c r="A26" s="254"/>
      <c r="S26" s="254"/>
    </row>
    <row r="27" spans="1:19" s="23" customFormat="1" x14ac:dyDescent="0.25">
      <c r="A27" s="254"/>
      <c r="S27" s="254"/>
    </row>
    <row r="28" spans="1:19" s="23" customFormat="1" x14ac:dyDescent="0.25">
      <c r="A28" s="254"/>
      <c r="S28" s="254"/>
    </row>
    <row r="29" spans="1:19" s="23" customFormat="1" x14ac:dyDescent="0.25">
      <c r="A29" s="254"/>
      <c r="S29" s="254"/>
    </row>
    <row r="30" spans="1:19" s="23" customFormat="1" x14ac:dyDescent="0.25">
      <c r="A30" s="254"/>
      <c r="S30" s="254"/>
    </row>
    <row r="31" spans="1:19" s="23" customFormat="1" x14ac:dyDescent="0.25">
      <c r="A31" s="254"/>
      <c r="S31" s="254"/>
    </row>
    <row r="32" spans="1:19" s="23" customFormat="1" x14ac:dyDescent="0.25">
      <c r="A32" s="254"/>
      <c r="S32" s="254"/>
    </row>
    <row r="33" spans="1:19" s="23" customFormat="1" x14ac:dyDescent="0.25">
      <c r="A33" s="254"/>
      <c r="S33" s="254"/>
    </row>
    <row r="34" spans="1:19" s="23" customFormat="1" x14ac:dyDescent="0.25">
      <c r="A34" s="254"/>
      <c r="S34" s="254"/>
    </row>
    <row r="35" spans="1:19" s="23" customFormat="1" x14ac:dyDescent="0.25">
      <c r="A35" s="254"/>
      <c r="S35" s="254"/>
    </row>
    <row r="36" spans="1:19" s="23" customFormat="1" x14ac:dyDescent="0.25">
      <c r="A36" s="254"/>
      <c r="S36" s="254"/>
    </row>
    <row r="37" spans="1:19" s="23" customFormat="1" x14ac:dyDescent="0.25">
      <c r="A37" s="254"/>
      <c r="S37" s="254"/>
    </row>
    <row r="38" spans="1:19" ht="11.25" customHeight="1" x14ac:dyDescent="0.25">
      <c r="A38" s="254"/>
      <c r="B38" s="254"/>
      <c r="C38" s="254"/>
      <c r="D38" s="254"/>
      <c r="E38" s="254"/>
      <c r="F38" s="254"/>
      <c r="G38" s="254"/>
      <c r="H38" s="254"/>
      <c r="I38" s="254"/>
      <c r="J38" s="254"/>
      <c r="K38" s="254"/>
      <c r="L38" s="254"/>
      <c r="M38" s="254"/>
      <c r="N38" s="254"/>
      <c r="O38" s="254"/>
      <c r="P38" s="254"/>
      <c r="Q38" s="254"/>
      <c r="R38" s="254"/>
      <c r="S38" s="25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3F8C-4833-4A41-9649-8E857929C3F3}">
  <dimension ref="A1:XFC82"/>
  <sheetViews>
    <sheetView showGridLines="0" zoomScaleNormal="100" workbookViewId="0"/>
  </sheetViews>
  <sheetFormatPr baseColWidth="10" defaultColWidth="0" defaultRowHeight="10.199999999999999" zeroHeight="1" x14ac:dyDescent="0.3"/>
  <cols>
    <col min="1" max="1" width="4.109375" style="1278" bestFit="1" customWidth="1"/>
    <col min="2" max="2" width="44.44140625" style="1280" customWidth="1"/>
    <col min="3" max="3" width="11.44140625" style="1278" bestFit="1" customWidth="1"/>
    <col min="4" max="4" width="13.6640625" style="1278" bestFit="1" customWidth="1"/>
    <col min="5" max="5" width="11.44140625" style="1278" bestFit="1" customWidth="1"/>
    <col min="6" max="6" width="13.6640625" style="1278" bestFit="1" customWidth="1"/>
    <col min="7" max="8" width="8" style="1280" bestFit="1" customWidth="1"/>
    <col min="9" max="9" width="6.6640625" style="1280" customWidth="1"/>
    <col min="10" max="10" width="6.109375" style="1342" customWidth="1"/>
    <col min="11" max="11" width="10" style="1280" customWidth="1"/>
    <col min="12" max="16383" width="0" style="1280" hidden="1"/>
    <col min="16384" max="16384" width="11.44140625" style="1280" hidden="1"/>
  </cols>
  <sheetData>
    <row r="1" spans="1:11" s="1277" customFormat="1" ht="12.75" customHeight="1" x14ac:dyDescent="0.25">
      <c r="A1" s="1276"/>
      <c r="B1" s="2420" t="s">
        <v>1507</v>
      </c>
      <c r="C1" s="2420"/>
      <c r="D1" s="2420"/>
      <c r="E1" s="2420"/>
      <c r="F1" s="2420"/>
      <c r="G1" s="2420"/>
      <c r="H1" s="2420"/>
    </row>
    <row r="2" spans="1:11" s="1277" customFormat="1" ht="12.75" customHeight="1" x14ac:dyDescent="0.25">
      <c r="A2" s="1276"/>
      <c r="B2" s="2421" t="s">
        <v>1508</v>
      </c>
      <c r="C2" s="2421"/>
      <c r="D2" s="2421"/>
      <c r="E2" s="2421"/>
      <c r="F2" s="2421"/>
      <c r="G2" s="2421"/>
      <c r="H2" s="2421"/>
    </row>
    <row r="3" spans="1:11" x14ac:dyDescent="0.2">
      <c r="B3" s="5"/>
      <c r="C3" s="5"/>
      <c r="D3" s="5"/>
      <c r="E3" s="5"/>
      <c r="F3" s="5"/>
      <c r="G3" s="1279"/>
      <c r="H3" s="1279"/>
      <c r="J3" s="1281"/>
      <c r="K3" s="1282"/>
    </row>
    <row r="4" spans="1:11" ht="24" customHeight="1" x14ac:dyDescent="0.3">
      <c r="B4" s="1283"/>
      <c r="C4" s="2422" t="s">
        <v>1509</v>
      </c>
      <c r="D4" s="2423" t="s">
        <v>1510</v>
      </c>
      <c r="E4" s="2423"/>
      <c r="F4" s="2424"/>
      <c r="G4" s="2425" t="s">
        <v>1511</v>
      </c>
      <c r="H4" s="2426"/>
      <c r="I4" s="1282"/>
      <c r="J4" s="1281"/>
      <c r="K4" s="1284"/>
    </row>
    <row r="5" spans="1:11" ht="11.25" customHeight="1" x14ac:dyDescent="0.2">
      <c r="B5" s="1285" t="s">
        <v>154</v>
      </c>
      <c r="C5" s="2422"/>
      <c r="D5" s="1286" t="s">
        <v>1512</v>
      </c>
      <c r="E5" s="1286" t="s">
        <v>746</v>
      </c>
      <c r="F5" s="1287" t="s">
        <v>18</v>
      </c>
      <c r="G5" s="1288" t="s">
        <v>1513</v>
      </c>
      <c r="H5" s="1289" t="s">
        <v>1510</v>
      </c>
      <c r="I5" s="1284"/>
      <c r="J5" s="1281"/>
      <c r="K5" s="1290"/>
    </row>
    <row r="6" spans="1:11" ht="11.25" customHeight="1" x14ac:dyDescent="0.2">
      <c r="B6" s="1291"/>
      <c r="C6" s="1292" t="s">
        <v>9</v>
      </c>
      <c r="D6" s="1292" t="s">
        <v>10</v>
      </c>
      <c r="E6" s="1292" t="s">
        <v>12</v>
      </c>
      <c r="F6" s="1293" t="s">
        <v>1440</v>
      </c>
      <c r="G6" s="1294" t="s">
        <v>11</v>
      </c>
      <c r="H6" s="1295" t="s">
        <v>13</v>
      </c>
      <c r="I6" s="1290"/>
      <c r="J6" s="1281"/>
      <c r="K6" s="1296"/>
    </row>
    <row r="7" spans="1:11" s="1304" customFormat="1" x14ac:dyDescent="0.2">
      <c r="A7" s="1297"/>
      <c r="B7" s="1298" t="s">
        <v>1514</v>
      </c>
      <c r="C7" s="1299">
        <v>99019</v>
      </c>
      <c r="D7" s="1299">
        <v>10729565.752659</v>
      </c>
      <c r="E7" s="1299">
        <v>3918291.1573729999</v>
      </c>
      <c r="F7" s="1300">
        <v>14647856.910032</v>
      </c>
      <c r="G7" s="1301">
        <f t="shared" ref="G7" si="0">(C7/$C$48)*100</f>
        <v>14.841822525863282</v>
      </c>
      <c r="H7" s="1302">
        <f t="shared" ref="H7:H48" si="1">(F7/$F$48)*100</f>
        <v>22.15093086375991</v>
      </c>
      <c r="I7" s="1303"/>
      <c r="J7" s="1281"/>
      <c r="K7" s="1280"/>
    </row>
    <row r="8" spans="1:11" x14ac:dyDescent="0.2">
      <c r="B8" s="1305" t="s">
        <v>145</v>
      </c>
      <c r="C8" s="1306">
        <v>2924</v>
      </c>
      <c r="D8" s="1306">
        <v>351275.61099999998</v>
      </c>
      <c r="E8" s="1306">
        <v>0</v>
      </c>
      <c r="F8" s="1307">
        <v>351275.61099999998</v>
      </c>
      <c r="G8" s="1308">
        <f>(C8/$C$48)*100</f>
        <v>0.4382743621489234</v>
      </c>
      <c r="H8" s="1309">
        <f t="shared" si="1"/>
        <v>0.53120957019022519</v>
      </c>
      <c r="I8" s="1310"/>
      <c r="J8" s="1311"/>
      <c r="K8" s="1312"/>
    </row>
    <row r="9" spans="1:11" x14ac:dyDescent="0.2">
      <c r="B9" s="1305" t="s">
        <v>155</v>
      </c>
      <c r="C9" s="1306">
        <v>2025</v>
      </c>
      <c r="D9" s="1306">
        <v>374225.44200000016</v>
      </c>
      <c r="E9" s="1306">
        <v>0</v>
      </c>
      <c r="F9" s="1307">
        <v>374225.44200000016</v>
      </c>
      <c r="G9" s="1308">
        <f t="shared" ref="G9:G45" si="2">(C9/$C$48)*100</f>
        <v>0.30352448131038634</v>
      </c>
      <c r="H9" s="1309">
        <f t="shared" si="1"/>
        <v>0.56591499658388511</v>
      </c>
      <c r="I9" s="1310"/>
      <c r="J9" s="1311"/>
      <c r="K9" s="1312"/>
    </row>
    <row r="10" spans="1:11" x14ac:dyDescent="0.2">
      <c r="B10" s="1305" t="s">
        <v>1060</v>
      </c>
      <c r="C10" s="1306">
        <v>140</v>
      </c>
      <c r="D10" s="1306">
        <v>23980.702000000001</v>
      </c>
      <c r="E10" s="1306">
        <v>0</v>
      </c>
      <c r="F10" s="1307">
        <v>23980.702000000001</v>
      </c>
      <c r="G10" s="1308">
        <f t="shared" si="2"/>
        <v>2.0984408584421774E-2</v>
      </c>
      <c r="H10" s="1309">
        <f t="shared" si="1"/>
        <v>3.6264340601431265E-2</v>
      </c>
      <c r="I10" s="1310"/>
      <c r="J10" s="1311"/>
      <c r="K10" s="1312"/>
    </row>
    <row r="11" spans="1:11" x14ac:dyDescent="0.2">
      <c r="B11" s="1305" t="s">
        <v>156</v>
      </c>
      <c r="C11" s="1306">
        <v>2010</v>
      </c>
      <c r="D11" s="1306">
        <v>112223.94399999999</v>
      </c>
      <c r="E11" s="1306">
        <v>249078.77300000002</v>
      </c>
      <c r="F11" s="1307">
        <v>361302.71699999995</v>
      </c>
      <c r="G11" s="1308">
        <f t="shared" si="2"/>
        <v>0.30127615181919831</v>
      </c>
      <c r="H11" s="1309">
        <f t="shared" si="1"/>
        <v>0.54637286220855952</v>
      </c>
      <c r="I11" s="1310"/>
      <c r="J11" s="1311"/>
      <c r="K11" s="1312"/>
    </row>
    <row r="12" spans="1:11" x14ac:dyDescent="0.2">
      <c r="B12" s="1305" t="s">
        <v>157</v>
      </c>
      <c r="C12" s="1306">
        <v>689</v>
      </c>
      <c r="D12" s="1306">
        <v>127342.72100000001</v>
      </c>
      <c r="E12" s="1306">
        <v>0</v>
      </c>
      <c r="F12" s="1307">
        <v>127342.72100000001</v>
      </c>
      <c r="G12" s="1308">
        <f t="shared" si="2"/>
        <v>0.10327326796190431</v>
      </c>
      <c r="H12" s="1309">
        <f t="shared" si="1"/>
        <v>0.19257150217942051</v>
      </c>
      <c r="I12" s="1310"/>
      <c r="J12" s="1311"/>
      <c r="K12" s="1312"/>
    </row>
    <row r="13" spans="1:11" x14ac:dyDescent="0.2">
      <c r="B13" s="1305" t="s">
        <v>158</v>
      </c>
      <c r="C13" s="1306">
        <v>180</v>
      </c>
      <c r="D13" s="1306">
        <v>30694.277999999998</v>
      </c>
      <c r="E13" s="1306">
        <v>0</v>
      </c>
      <c r="F13" s="1307">
        <v>30694.277999999998</v>
      </c>
      <c r="G13" s="1308">
        <f t="shared" si="2"/>
        <v>2.6979953894256569E-2</v>
      </c>
      <c r="H13" s="1309">
        <f t="shared" si="1"/>
        <v>4.6416812648229326E-2</v>
      </c>
      <c r="I13" s="1310"/>
      <c r="J13" s="1311"/>
      <c r="K13" s="1312"/>
    </row>
    <row r="14" spans="1:11" x14ac:dyDescent="0.2">
      <c r="B14" s="1305" t="s">
        <v>137</v>
      </c>
      <c r="C14" s="1306">
        <v>1447</v>
      </c>
      <c r="D14" s="1306">
        <v>198395.99400000001</v>
      </c>
      <c r="E14" s="1306">
        <v>0</v>
      </c>
      <c r="F14" s="1307">
        <v>198395.99400000001</v>
      </c>
      <c r="G14" s="1308">
        <f t="shared" si="2"/>
        <v>0.21688885158327362</v>
      </c>
      <c r="H14" s="1309">
        <f t="shared" si="1"/>
        <v>0.30002040392210005</v>
      </c>
      <c r="I14" s="1310"/>
      <c r="J14" s="1311"/>
      <c r="K14" s="1312"/>
    </row>
    <row r="15" spans="1:11" x14ac:dyDescent="0.2">
      <c r="B15" s="1305" t="s">
        <v>159</v>
      </c>
      <c r="C15" s="1306">
        <v>943</v>
      </c>
      <c r="D15" s="1306">
        <v>47613.652000000002</v>
      </c>
      <c r="E15" s="1306">
        <v>124407.67</v>
      </c>
      <c r="F15" s="1307">
        <v>172021.32199999999</v>
      </c>
      <c r="G15" s="1308">
        <f t="shared" si="2"/>
        <v>0.14134498067935522</v>
      </c>
      <c r="H15" s="1309">
        <f t="shared" si="1"/>
        <v>0.26013582970658994</v>
      </c>
      <c r="I15" s="1310"/>
      <c r="J15" s="1311"/>
      <c r="K15" s="1312"/>
    </row>
    <row r="16" spans="1:11" x14ac:dyDescent="0.2">
      <c r="B16" s="1305" t="s">
        <v>139</v>
      </c>
      <c r="C16" s="1306">
        <v>25447</v>
      </c>
      <c r="D16" s="1306">
        <v>3849878</v>
      </c>
      <c r="E16" s="1306">
        <v>329658</v>
      </c>
      <c r="F16" s="1307">
        <v>4179536</v>
      </c>
      <c r="G16" s="1308">
        <f t="shared" si="2"/>
        <v>3.8142160374841492</v>
      </c>
      <c r="H16" s="1309">
        <f t="shared" si="1"/>
        <v>6.3204203554985021</v>
      </c>
      <c r="I16" s="1310"/>
      <c r="J16" s="1311"/>
      <c r="K16" s="1312"/>
    </row>
    <row r="17" spans="2:12" x14ac:dyDescent="0.2">
      <c r="B17" s="1305" t="s">
        <v>142</v>
      </c>
      <c r="C17" s="1306">
        <v>10196</v>
      </c>
      <c r="D17" s="1306">
        <v>79969</v>
      </c>
      <c r="E17" s="1306">
        <v>1102145</v>
      </c>
      <c r="F17" s="1307">
        <v>1182114</v>
      </c>
      <c r="G17" s="1308">
        <f t="shared" si="2"/>
        <v>1.5282644994768886</v>
      </c>
      <c r="H17" s="1309">
        <f t="shared" si="1"/>
        <v>1.7876284324670861</v>
      </c>
      <c r="I17" s="1310"/>
      <c r="J17" s="1311"/>
      <c r="K17" s="1312"/>
    </row>
    <row r="18" spans="2:12" x14ac:dyDescent="0.2">
      <c r="B18" s="1305" t="s">
        <v>888</v>
      </c>
      <c r="C18" s="1306">
        <v>2500</v>
      </c>
      <c r="D18" s="1306">
        <v>354487</v>
      </c>
      <c r="E18" s="1306">
        <v>0</v>
      </c>
      <c r="F18" s="1307">
        <v>354487</v>
      </c>
      <c r="G18" s="1308">
        <f t="shared" si="2"/>
        <v>0.37472158186467452</v>
      </c>
      <c r="H18" s="1309">
        <f t="shared" si="1"/>
        <v>0.5360659294619301</v>
      </c>
      <c r="I18" s="1310"/>
      <c r="J18" s="1311"/>
      <c r="K18" s="1312"/>
    </row>
    <row r="19" spans="2:12" x14ac:dyDescent="0.2">
      <c r="B19" s="1305" t="s">
        <v>1059</v>
      </c>
      <c r="C19" s="1306">
        <v>2486</v>
      </c>
      <c r="D19" s="1306">
        <v>254358</v>
      </c>
      <c r="E19" s="1306">
        <v>0</v>
      </c>
      <c r="F19" s="1307">
        <v>254358</v>
      </c>
      <c r="G19" s="1308">
        <f t="shared" si="2"/>
        <v>0.37262314100623234</v>
      </c>
      <c r="H19" s="1309">
        <f t="shared" si="1"/>
        <v>0.38464783669380709</v>
      </c>
      <c r="I19" s="1310"/>
      <c r="J19" s="1311"/>
      <c r="K19" s="1312"/>
    </row>
    <row r="20" spans="2:12" x14ac:dyDescent="0.2">
      <c r="B20" s="1305" t="s">
        <v>160</v>
      </c>
      <c r="C20" s="1306">
        <v>556</v>
      </c>
      <c r="D20" s="1306">
        <v>136680</v>
      </c>
      <c r="E20" s="1306">
        <v>0</v>
      </c>
      <c r="F20" s="1307">
        <v>136680</v>
      </c>
      <c r="G20" s="1308">
        <f t="shared" si="2"/>
        <v>8.3338079806703616E-2</v>
      </c>
      <c r="H20" s="1309">
        <f t="shared" si="1"/>
        <v>0.20669161700952815</v>
      </c>
      <c r="I20" s="1310"/>
      <c r="J20" s="1311"/>
      <c r="K20" s="1312"/>
    </row>
    <row r="21" spans="2:12" x14ac:dyDescent="0.2">
      <c r="B21" s="1305" t="s">
        <v>147</v>
      </c>
      <c r="C21" s="1306">
        <v>2522</v>
      </c>
      <c r="D21" s="1306">
        <v>238576</v>
      </c>
      <c r="E21" s="1306">
        <v>0</v>
      </c>
      <c r="F21" s="1307">
        <v>238576</v>
      </c>
      <c r="G21" s="1308">
        <f t="shared" si="2"/>
        <v>0.37801913178508367</v>
      </c>
      <c r="H21" s="1309">
        <f t="shared" si="1"/>
        <v>0.36078182045409118</v>
      </c>
      <c r="I21" s="1310"/>
      <c r="J21" s="1311"/>
      <c r="K21" s="1312"/>
    </row>
    <row r="22" spans="2:12" x14ac:dyDescent="0.2">
      <c r="B22" s="1305" t="s">
        <v>146</v>
      </c>
      <c r="C22" s="1306">
        <v>21829</v>
      </c>
      <c r="D22" s="1306">
        <v>1981757</v>
      </c>
      <c r="E22" s="1306">
        <v>435852</v>
      </c>
      <c r="F22" s="1307">
        <v>2417609</v>
      </c>
      <c r="G22" s="1308">
        <f t="shared" si="2"/>
        <v>3.2719189642095921</v>
      </c>
      <c r="H22" s="1309">
        <f t="shared" si="1"/>
        <v>3.6559812226133177</v>
      </c>
      <c r="I22" s="1310"/>
      <c r="J22" s="1311"/>
      <c r="K22" s="1312"/>
    </row>
    <row r="23" spans="2:12" x14ac:dyDescent="0.2">
      <c r="B23" s="1305" t="s">
        <v>141</v>
      </c>
      <c r="C23" s="1306">
        <v>1485</v>
      </c>
      <c r="D23" s="1306">
        <v>136636.56299999999</v>
      </c>
      <c r="E23" s="1306">
        <v>143234.26699999999</v>
      </c>
      <c r="F23" s="1307">
        <v>279870.83</v>
      </c>
      <c r="G23" s="1308">
        <f t="shared" si="2"/>
        <v>0.22258461962761669</v>
      </c>
      <c r="H23" s="1309">
        <f t="shared" si="1"/>
        <v>0.42322910745170295</v>
      </c>
      <c r="I23" s="1310"/>
      <c r="J23" s="1311"/>
      <c r="K23" s="1312"/>
    </row>
    <row r="24" spans="2:12" x14ac:dyDescent="0.2">
      <c r="B24" s="1305" t="s">
        <v>149</v>
      </c>
      <c r="C24" s="1306">
        <v>1640</v>
      </c>
      <c r="D24" s="1306">
        <v>118110.789</v>
      </c>
      <c r="E24" s="1306">
        <v>137310.78099999999</v>
      </c>
      <c r="F24" s="1307">
        <v>255421.57</v>
      </c>
      <c r="G24" s="1308">
        <f t="shared" si="2"/>
        <v>0.24581735770322649</v>
      </c>
      <c r="H24" s="1309">
        <f t="shared" si="1"/>
        <v>0.38625619931527938</v>
      </c>
      <c r="I24" s="1310"/>
      <c r="J24" s="1311"/>
      <c r="K24" s="1312"/>
    </row>
    <row r="25" spans="2:12" x14ac:dyDescent="0.2">
      <c r="B25" s="1305" t="s">
        <v>152</v>
      </c>
      <c r="C25" s="1306">
        <v>1818</v>
      </c>
      <c r="D25" s="1306">
        <v>341175</v>
      </c>
      <c r="E25" s="1306">
        <v>0</v>
      </c>
      <c r="F25" s="1307">
        <v>341175</v>
      </c>
      <c r="G25" s="1308">
        <f t="shared" si="2"/>
        <v>0.27249753433199136</v>
      </c>
      <c r="H25" s="1309">
        <f t="shared" si="1"/>
        <v>0.51593512169465727</v>
      </c>
      <c r="I25" s="1310"/>
      <c r="J25" s="1311"/>
      <c r="K25" s="1312"/>
    </row>
    <row r="26" spans="2:12" x14ac:dyDescent="0.2">
      <c r="B26" s="1305" t="s">
        <v>161</v>
      </c>
      <c r="C26" s="1306">
        <v>4002</v>
      </c>
      <c r="D26" s="1306">
        <v>1048568</v>
      </c>
      <c r="E26" s="1306">
        <v>0</v>
      </c>
      <c r="F26" s="1307">
        <v>1048568</v>
      </c>
      <c r="G26" s="1308">
        <f t="shared" si="2"/>
        <v>0.59985430824897101</v>
      </c>
      <c r="H26" s="1309">
        <f t="shared" si="1"/>
        <v>1.5856761447501235</v>
      </c>
      <c r="I26" s="1310"/>
      <c r="J26" s="1311"/>
      <c r="K26" s="1312"/>
    </row>
    <row r="27" spans="2:12" x14ac:dyDescent="0.2">
      <c r="B27" s="1305" t="s">
        <v>138</v>
      </c>
      <c r="C27" s="1306">
        <v>4001</v>
      </c>
      <c r="D27" s="1306">
        <v>188889.845</v>
      </c>
      <c r="E27" s="1306">
        <v>380734.196</v>
      </c>
      <c r="F27" s="1307">
        <v>569624.04099999997</v>
      </c>
      <c r="G27" s="1308">
        <f t="shared" si="2"/>
        <v>0.59970441961622512</v>
      </c>
      <c r="H27" s="1309">
        <f t="shared" si="1"/>
        <v>0.86140264941316746</v>
      </c>
      <c r="I27" s="1310"/>
      <c r="J27" s="1311"/>
      <c r="K27" s="1312"/>
    </row>
    <row r="28" spans="2:12" x14ac:dyDescent="0.2">
      <c r="B28" s="1305" t="s">
        <v>1057</v>
      </c>
      <c r="C28" s="1306">
        <v>891</v>
      </c>
      <c r="D28" s="1306">
        <v>122584.75599999999</v>
      </c>
      <c r="E28" s="1306">
        <v>54681.760000000002</v>
      </c>
      <c r="F28" s="1307">
        <v>177266.516</v>
      </c>
      <c r="G28" s="1308">
        <f t="shared" si="2"/>
        <v>0.13355077177657002</v>
      </c>
      <c r="H28" s="1309">
        <f t="shared" si="1"/>
        <v>0.26806777022011552</v>
      </c>
      <c r="I28" s="1310"/>
      <c r="J28" s="1311"/>
      <c r="K28" s="1312"/>
    </row>
    <row r="29" spans="2:12" x14ac:dyDescent="0.2">
      <c r="B29" s="1305" t="s">
        <v>140</v>
      </c>
      <c r="C29" s="1306">
        <v>3125</v>
      </c>
      <c r="D29" s="1306">
        <v>333775.87899999996</v>
      </c>
      <c r="E29" s="1306">
        <v>85905.520999999993</v>
      </c>
      <c r="F29" s="1307">
        <v>419681.39999999997</v>
      </c>
      <c r="G29" s="1308">
        <f t="shared" si="2"/>
        <v>0.46840197733084321</v>
      </c>
      <c r="H29" s="1309">
        <f t="shared" si="1"/>
        <v>0.63465486680437933</v>
      </c>
      <c r="I29" s="1310"/>
      <c r="J29" s="1311"/>
      <c r="K29" s="1312"/>
    </row>
    <row r="30" spans="2:12" x14ac:dyDescent="0.2">
      <c r="B30" s="1305" t="s">
        <v>162</v>
      </c>
      <c r="C30" s="1306">
        <v>5659</v>
      </c>
      <c r="D30" s="1306">
        <v>192464.07665900001</v>
      </c>
      <c r="E30" s="1306">
        <v>875283.18937300006</v>
      </c>
      <c r="F30" s="1307">
        <v>1067747.2660320001</v>
      </c>
      <c r="G30" s="1308">
        <f t="shared" si="2"/>
        <v>0.84821977270887727</v>
      </c>
      <c r="H30" s="1309">
        <f t="shared" si="1"/>
        <v>1.6146796091136735</v>
      </c>
      <c r="I30" s="1310"/>
      <c r="J30" s="1311"/>
      <c r="K30" s="1312"/>
    </row>
    <row r="31" spans="2:12" x14ac:dyDescent="0.2">
      <c r="B31" s="1305" t="s">
        <v>143</v>
      </c>
      <c r="C31" s="1306">
        <v>504</v>
      </c>
      <c r="D31" s="1306">
        <v>85903.5</v>
      </c>
      <c r="E31" s="1306">
        <v>0</v>
      </c>
      <c r="F31" s="1307">
        <v>85903.5</v>
      </c>
      <c r="G31" s="1308">
        <f t="shared" si="2"/>
        <v>7.5543870903918398E-2</v>
      </c>
      <c r="H31" s="1309">
        <f t="shared" si="1"/>
        <v>0.12990586275810653</v>
      </c>
      <c r="I31" s="1310"/>
      <c r="J31" s="1311"/>
      <c r="K31" s="1312"/>
    </row>
    <row r="32" spans="2:12" x14ac:dyDescent="0.2">
      <c r="B32" s="1313" t="s">
        <v>1515</v>
      </c>
      <c r="C32" s="1299">
        <v>480313</v>
      </c>
      <c r="D32" s="1299">
        <v>31469517.109407432</v>
      </c>
      <c r="E32" s="1299">
        <v>281490</v>
      </c>
      <c r="F32" s="1300">
        <v>31751007.109407432</v>
      </c>
      <c r="G32" s="1314">
        <f t="shared" si="2"/>
        <v>71.993458860066966</v>
      </c>
      <c r="H32" s="1315">
        <f t="shared" si="1"/>
        <v>48.014830268689245</v>
      </c>
      <c r="I32" s="1316"/>
      <c r="J32" s="1316"/>
      <c r="K32" s="669"/>
      <c r="L32" s="669"/>
    </row>
    <row r="33" spans="1:14" x14ac:dyDescent="0.2">
      <c r="B33" s="1305" t="s">
        <v>1516</v>
      </c>
      <c r="C33" s="1306">
        <v>64764</v>
      </c>
      <c r="D33" s="1306">
        <v>7358137.762718644</v>
      </c>
      <c r="E33" s="1306">
        <v>0</v>
      </c>
      <c r="F33" s="1307">
        <v>7358137.762718644</v>
      </c>
      <c r="G33" s="1308">
        <f t="shared" si="2"/>
        <v>9.7073874111535137</v>
      </c>
      <c r="H33" s="1309">
        <f t="shared" si="1"/>
        <v>11.127197778425431</v>
      </c>
      <c r="I33" s="1310"/>
      <c r="J33" s="1311"/>
      <c r="K33" s="669"/>
      <c r="L33" s="669"/>
      <c r="M33" s="1278"/>
      <c r="N33" s="1278"/>
    </row>
    <row r="34" spans="1:14" x14ac:dyDescent="0.2">
      <c r="B34" s="1305" t="s">
        <v>1517</v>
      </c>
      <c r="C34" s="1306">
        <v>155030</v>
      </c>
      <c r="D34" s="1306">
        <v>12238226.64327478</v>
      </c>
      <c r="E34" s="1306">
        <v>0</v>
      </c>
      <c r="F34" s="1307">
        <v>12238226.64327478</v>
      </c>
      <c r="G34" s="1308">
        <f t="shared" si="2"/>
        <v>23.237234734592199</v>
      </c>
      <c r="H34" s="1309">
        <f t="shared" si="1"/>
        <v>18.507015322121408</v>
      </c>
      <c r="I34" s="1310"/>
      <c r="J34" s="1311"/>
      <c r="K34" s="669"/>
      <c r="L34" s="669"/>
      <c r="M34" s="1278"/>
      <c r="N34" s="1278"/>
    </row>
    <row r="35" spans="1:14" x14ac:dyDescent="0.2">
      <c r="B35" s="1305" t="s">
        <v>1518</v>
      </c>
      <c r="C35" s="1306">
        <v>198191</v>
      </c>
      <c r="D35" s="1306">
        <v>9354730.0960551407</v>
      </c>
      <c r="E35" s="1306">
        <v>0</v>
      </c>
      <c r="F35" s="1307">
        <v>9354730.0960551407</v>
      </c>
      <c r="G35" s="1308">
        <f t="shared" si="2"/>
        <v>29.706578012536681</v>
      </c>
      <c r="H35" s="1309">
        <f t="shared" si="1"/>
        <v>14.146504903726481</v>
      </c>
      <c r="I35" s="1310"/>
      <c r="J35" s="1311"/>
      <c r="K35" s="669"/>
      <c r="L35" s="669"/>
      <c r="M35" s="1278"/>
      <c r="N35" s="1278"/>
    </row>
    <row r="36" spans="1:14" x14ac:dyDescent="0.2">
      <c r="B36" s="1305" t="s">
        <v>1519</v>
      </c>
      <c r="C36" s="1306">
        <v>37095</v>
      </c>
      <c r="D36" s="1306">
        <v>793875.46613265108</v>
      </c>
      <c r="E36" s="1306">
        <v>0</v>
      </c>
      <c r="F36" s="1307">
        <v>793875.46613265108</v>
      </c>
      <c r="G36" s="1308">
        <f t="shared" si="2"/>
        <v>5.5601188317080403</v>
      </c>
      <c r="H36" s="1309">
        <f t="shared" si="1"/>
        <v>1.2005224158556522</v>
      </c>
      <c r="I36" s="1310"/>
      <c r="J36" s="1311"/>
      <c r="K36" s="669"/>
      <c r="L36" s="669"/>
      <c r="M36" s="1278"/>
      <c r="N36" s="1278"/>
    </row>
    <row r="37" spans="1:14" x14ac:dyDescent="0.2">
      <c r="B37" s="1305" t="s">
        <v>1520</v>
      </c>
      <c r="C37" s="1306">
        <v>20297</v>
      </c>
      <c r="D37" s="1306">
        <v>1392786.1412262146</v>
      </c>
      <c r="E37" s="1306">
        <v>281490</v>
      </c>
      <c r="F37" s="1307">
        <v>1674276.1412262146</v>
      </c>
      <c r="G37" s="1308">
        <f t="shared" si="2"/>
        <v>3.0422895788429201</v>
      </c>
      <c r="H37" s="1309">
        <f t="shared" si="1"/>
        <v>2.5318908615051168</v>
      </c>
      <c r="I37" s="1310"/>
      <c r="J37" s="1311"/>
      <c r="K37" s="669"/>
      <c r="L37" s="669"/>
      <c r="M37" s="1278"/>
      <c r="N37" s="1278"/>
    </row>
    <row r="38" spans="1:14" x14ac:dyDescent="0.2">
      <c r="B38" s="1305" t="s">
        <v>1521</v>
      </c>
      <c r="C38" s="1306">
        <v>4936</v>
      </c>
      <c r="D38" s="1306">
        <v>331761</v>
      </c>
      <c r="E38" s="1306">
        <v>0</v>
      </c>
      <c r="F38" s="1307">
        <v>331761</v>
      </c>
      <c r="G38" s="1308">
        <f t="shared" si="2"/>
        <v>0.73985029123361346</v>
      </c>
      <c r="H38" s="1309">
        <f t="shared" si="1"/>
        <v>0.50169898705515115</v>
      </c>
      <c r="I38" s="1310"/>
      <c r="J38" s="1311"/>
      <c r="M38" s="1278"/>
      <c r="N38" s="1278"/>
    </row>
    <row r="39" spans="1:14" x14ac:dyDescent="0.2">
      <c r="B39" s="1313" t="s">
        <v>1522</v>
      </c>
      <c r="C39" s="1299">
        <v>87830</v>
      </c>
      <c r="D39" s="1299">
        <v>19694859.661000002</v>
      </c>
      <c r="E39" s="1299">
        <v>33776.785000000003</v>
      </c>
      <c r="F39" s="1300">
        <v>19728636.446000002</v>
      </c>
      <c r="G39" s="1314">
        <f t="shared" si="2"/>
        <v>13.164718614069745</v>
      </c>
      <c r="H39" s="1315">
        <f t="shared" si="1"/>
        <v>29.834238867550855</v>
      </c>
      <c r="I39" s="1316"/>
      <c r="J39" s="1316"/>
    </row>
    <row r="40" spans="1:14" x14ac:dyDescent="0.2">
      <c r="B40" s="1305" t="s">
        <v>153</v>
      </c>
      <c r="C40" s="1306">
        <v>890</v>
      </c>
      <c r="D40" s="1306">
        <v>832933</v>
      </c>
      <c r="E40" s="1317">
        <v>0</v>
      </c>
      <c r="F40" s="1307">
        <v>832933</v>
      </c>
      <c r="G40" s="1308">
        <f t="shared" si="2"/>
        <v>0.13340088314382414</v>
      </c>
      <c r="H40" s="1309">
        <f t="shared" si="1"/>
        <v>1.2595863961852305</v>
      </c>
      <c r="I40" s="1310"/>
      <c r="J40" s="1311"/>
      <c r="K40" s="669"/>
    </row>
    <row r="41" spans="1:14" x14ac:dyDescent="0.2">
      <c r="B41" s="1305" t="s">
        <v>159</v>
      </c>
      <c r="C41" s="1306">
        <v>143</v>
      </c>
      <c r="D41" s="1306">
        <v>6826.2560000000003</v>
      </c>
      <c r="E41" s="1317">
        <v>19654.785</v>
      </c>
      <c r="F41" s="1307">
        <v>26481.041000000001</v>
      </c>
      <c r="G41" s="1308">
        <f t="shared" si="2"/>
        <v>2.1434074482659382E-2</v>
      </c>
      <c r="H41" s="1309">
        <f t="shared" si="1"/>
        <v>4.0045428624419163E-2</v>
      </c>
      <c r="I41" s="1310"/>
      <c r="J41" s="1311"/>
      <c r="K41" s="1312"/>
    </row>
    <row r="42" spans="1:14" x14ac:dyDescent="0.2">
      <c r="B42" s="1305" t="s">
        <v>144</v>
      </c>
      <c r="C42" s="1306">
        <v>27162</v>
      </c>
      <c r="D42" s="1306">
        <v>6027907</v>
      </c>
      <c r="E42" s="1317">
        <v>0</v>
      </c>
      <c r="F42" s="1307">
        <v>6027907</v>
      </c>
      <c r="G42" s="1308">
        <f t="shared" si="2"/>
        <v>4.0712750426433155</v>
      </c>
      <c r="H42" s="1309">
        <f t="shared" si="1"/>
        <v>9.1155827115382912</v>
      </c>
      <c r="I42" s="1310"/>
      <c r="J42" s="1311"/>
      <c r="K42" s="669"/>
    </row>
    <row r="43" spans="1:14" x14ac:dyDescent="0.2">
      <c r="B43" s="1305" t="s">
        <v>1058</v>
      </c>
      <c r="C43" s="1306">
        <v>15133</v>
      </c>
      <c r="D43" s="1306">
        <v>3122818</v>
      </c>
      <c r="E43" s="1317">
        <v>14122</v>
      </c>
      <c r="F43" s="1307">
        <v>3136940</v>
      </c>
      <c r="G43" s="1308">
        <f t="shared" si="2"/>
        <v>2.2682646793432482</v>
      </c>
      <c r="H43" s="1309">
        <f t="shared" si="1"/>
        <v>4.7437752492088761</v>
      </c>
      <c r="I43" s="1310"/>
      <c r="J43" s="1311"/>
    </row>
    <row r="44" spans="1:14" x14ac:dyDescent="0.2">
      <c r="B44" s="1305" t="s">
        <v>887</v>
      </c>
      <c r="C44" s="1306">
        <v>38186</v>
      </c>
      <c r="D44" s="1306">
        <v>8600148</v>
      </c>
      <c r="E44" s="1317">
        <v>0</v>
      </c>
      <c r="F44" s="1307">
        <v>8600148</v>
      </c>
      <c r="G44" s="1308">
        <f t="shared" si="2"/>
        <v>5.7236473300337849</v>
      </c>
      <c r="H44" s="1309">
        <f t="shared" si="1"/>
        <v>13.005403106828062</v>
      </c>
      <c r="I44" s="1310"/>
      <c r="J44" s="1311"/>
      <c r="K44" s="669"/>
    </row>
    <row r="45" spans="1:14" x14ac:dyDescent="0.2">
      <c r="B45" s="1305" t="s">
        <v>163</v>
      </c>
      <c r="C45" s="1306">
        <v>4338</v>
      </c>
      <c r="D45" s="1306">
        <v>570132.40500000003</v>
      </c>
      <c r="E45" s="1317">
        <v>0</v>
      </c>
      <c r="F45" s="1307">
        <v>570132.40500000003</v>
      </c>
      <c r="G45" s="1308">
        <f t="shared" si="2"/>
        <v>0.65021688885158335</v>
      </c>
      <c r="H45" s="1309">
        <f t="shared" si="1"/>
        <v>0.86217141278154219</v>
      </c>
      <c r="I45" s="1310"/>
      <c r="J45" s="1311"/>
      <c r="K45" s="669"/>
    </row>
    <row r="46" spans="1:14" s="600" customFormat="1" ht="20.399999999999999" x14ac:dyDescent="0.2">
      <c r="A46" s="1318"/>
      <c r="B46" s="1319" t="s">
        <v>1523</v>
      </c>
      <c r="C46" s="1320">
        <v>1978</v>
      </c>
      <c r="D46" s="1320">
        <v>534095</v>
      </c>
      <c r="E46" s="1320">
        <v>0</v>
      </c>
      <c r="F46" s="1321">
        <v>534095</v>
      </c>
      <c r="G46" s="1322">
        <f>(C46/$C$48)*100</f>
        <v>0.29647971557133052</v>
      </c>
      <c r="H46" s="1323">
        <f t="shared" si="1"/>
        <v>0.80767456238443025</v>
      </c>
      <c r="I46" s="1324"/>
      <c r="J46" s="1325"/>
    </row>
    <row r="47" spans="1:14" ht="13.5" customHeight="1" x14ac:dyDescent="0.2">
      <c r="B47" s="1326" t="s">
        <v>1524</v>
      </c>
      <c r="C47" s="1327">
        <v>186849</v>
      </c>
      <c r="D47" s="1327">
        <v>30424425.413659003</v>
      </c>
      <c r="E47" s="1327">
        <v>3952067.9423730001</v>
      </c>
      <c r="F47" s="1328">
        <v>34376493.356031999</v>
      </c>
      <c r="G47" s="1329">
        <f>(C47/$C$48)*100</f>
        <v>28.006541139933027</v>
      </c>
      <c r="H47" s="1330">
        <f t="shared" si="1"/>
        <v>51.985169731310755</v>
      </c>
      <c r="I47" s="1316"/>
      <c r="J47" s="1316"/>
    </row>
    <row r="48" spans="1:14" x14ac:dyDescent="0.2">
      <c r="B48" s="1331" t="s">
        <v>1525</v>
      </c>
      <c r="C48" s="1292">
        <v>667162</v>
      </c>
      <c r="D48" s="1292">
        <v>61893942.523066431</v>
      </c>
      <c r="E48" s="1292">
        <v>4233557.9423730001</v>
      </c>
      <c r="F48" s="1293">
        <v>66127500.465439431</v>
      </c>
      <c r="G48" s="1332">
        <f>(C48/$C$48)*100</f>
        <v>100</v>
      </c>
      <c r="H48" s="1333">
        <f t="shared" si="1"/>
        <v>100</v>
      </c>
      <c r="I48" s="1316"/>
      <c r="J48" s="1316"/>
    </row>
    <row r="49" spans="1:10" x14ac:dyDescent="0.2">
      <c r="B49" s="1334" t="s">
        <v>1526</v>
      </c>
      <c r="C49" s="1299">
        <v>475428</v>
      </c>
      <c r="D49" s="1299">
        <v>50788867.692227997</v>
      </c>
      <c r="E49" s="1299">
        <v>0</v>
      </c>
      <c r="F49" s="1300">
        <v>50788867.692227997</v>
      </c>
      <c r="G49" s="1301"/>
      <c r="H49" s="1302"/>
      <c r="I49" s="1316"/>
      <c r="J49" s="1316"/>
    </row>
    <row r="50" spans="1:10" x14ac:dyDescent="0.2">
      <c r="B50" s="1305" t="s">
        <v>1527</v>
      </c>
      <c r="C50" s="1306">
        <v>364965</v>
      </c>
      <c r="D50" s="1306">
        <v>41125418.872878999</v>
      </c>
      <c r="E50" s="1335">
        <v>0</v>
      </c>
      <c r="F50" s="1307">
        <v>41125418.872878999</v>
      </c>
      <c r="G50" s="1308"/>
      <c r="H50" s="1309"/>
      <c r="J50" s="1311"/>
    </row>
    <row r="51" spans="1:10" x14ac:dyDescent="0.2">
      <c r="B51" s="1305" t="s">
        <v>1528</v>
      </c>
      <c r="C51" s="1306">
        <v>47885</v>
      </c>
      <c r="D51" s="1306">
        <v>4076959</v>
      </c>
      <c r="E51" s="1335">
        <v>0</v>
      </c>
      <c r="F51" s="1307">
        <v>4076959</v>
      </c>
      <c r="G51" s="1308"/>
      <c r="H51" s="1309"/>
      <c r="J51" s="1311"/>
    </row>
    <row r="52" spans="1:10" x14ac:dyDescent="0.2">
      <c r="B52" s="1305" t="s">
        <v>1529</v>
      </c>
      <c r="C52" s="1306">
        <v>62578</v>
      </c>
      <c r="D52" s="1306">
        <v>5586489.8193490002</v>
      </c>
      <c r="E52" s="1335">
        <v>0</v>
      </c>
      <c r="F52" s="1307">
        <v>5586489.8193490002</v>
      </c>
      <c r="G52" s="1308"/>
      <c r="H52" s="1309"/>
      <c r="J52" s="1311"/>
    </row>
    <row r="53" spans="1:10" ht="12.6" customHeight="1" x14ac:dyDescent="0.2">
      <c r="B53" s="1331" t="s">
        <v>1530</v>
      </c>
      <c r="C53" s="1292">
        <v>1142590</v>
      </c>
      <c r="D53" s="1292">
        <v>112682810.21529442</v>
      </c>
      <c r="E53" s="1292">
        <v>4233557.9423730001</v>
      </c>
      <c r="F53" s="1293">
        <v>116916368.15766743</v>
      </c>
      <c r="G53" s="1336"/>
      <c r="H53" s="1337"/>
      <c r="I53" s="1316"/>
      <c r="J53" s="1316"/>
    </row>
    <row r="54" spans="1:10" x14ac:dyDescent="0.2">
      <c r="B54" s="5" t="s">
        <v>1531</v>
      </c>
      <c r="C54" s="5"/>
      <c r="D54" s="5"/>
      <c r="E54" s="5"/>
      <c r="F54" s="5"/>
      <c r="G54" s="1338"/>
      <c r="H54" s="1338"/>
      <c r="J54" s="1339"/>
    </row>
    <row r="55" spans="1:10" x14ac:dyDescent="0.3">
      <c r="J55" s="1339"/>
    </row>
    <row r="56" spans="1:10" hidden="1" x14ac:dyDescent="0.3">
      <c r="J56" s="1339"/>
    </row>
    <row r="57" spans="1:10" hidden="1" x14ac:dyDescent="0.3">
      <c r="A57" s="1340"/>
      <c r="B57" s="1340"/>
      <c r="C57" s="1340"/>
      <c r="D57" s="1341"/>
    </row>
    <row r="58" spans="1:10" hidden="1" x14ac:dyDescent="0.3">
      <c r="C58" s="1343"/>
      <c r="D58" s="1343"/>
    </row>
    <row r="59" spans="1:10" hidden="1" x14ac:dyDescent="0.3">
      <c r="C59" s="1340"/>
      <c r="F59" s="1340"/>
    </row>
    <row r="82" spans="2:16383" s="1278" customFormat="1" hidden="1" x14ac:dyDescent="0.3">
      <c r="B82" s="1280"/>
      <c r="G82" s="1280"/>
      <c r="H82" s="1280"/>
      <c r="I82" s="1280"/>
      <c r="J82" s="1342"/>
      <c r="K82" s="1280"/>
      <c r="L82" s="1280"/>
      <c r="M82" s="1280"/>
      <c r="N82" s="1280"/>
      <c r="O82" s="1280"/>
      <c r="P82" s="1280"/>
      <c r="Q82" s="1280"/>
      <c r="R82" s="1280"/>
      <c r="S82" s="1280"/>
      <c r="T82" s="1280"/>
      <c r="U82" s="1280"/>
      <c r="V82" s="1280"/>
      <c r="W82" s="1280"/>
      <c r="X82" s="1280"/>
      <c r="Y82" s="1280"/>
      <c r="Z82" s="1280"/>
      <c r="AA82" s="1280"/>
      <c r="AB82" s="1280"/>
      <c r="AC82" s="1280"/>
      <c r="AD82" s="1280"/>
      <c r="AE82" s="1280"/>
      <c r="AF82" s="1280"/>
      <c r="AG82" s="1280"/>
      <c r="AH82" s="1280"/>
      <c r="AI82" s="1280"/>
      <c r="AJ82" s="1280"/>
      <c r="AK82" s="1280"/>
      <c r="AL82" s="1280"/>
      <c r="AM82" s="1280"/>
      <c r="AN82" s="1280"/>
      <c r="AO82" s="1280"/>
      <c r="AP82" s="1280"/>
      <c r="AQ82" s="1280"/>
      <c r="AR82" s="1280"/>
      <c r="AS82" s="1280"/>
      <c r="AT82" s="1280"/>
      <c r="AU82" s="1280"/>
      <c r="AV82" s="1280"/>
      <c r="AW82" s="1280"/>
      <c r="AX82" s="1280"/>
      <c r="AY82" s="1280"/>
      <c r="AZ82" s="1280"/>
      <c r="BA82" s="1280"/>
      <c r="BB82" s="1280"/>
      <c r="BC82" s="1280"/>
      <c r="BD82" s="1280"/>
      <c r="BE82" s="1280"/>
      <c r="BF82" s="1280"/>
      <c r="BG82" s="1280"/>
      <c r="BH82" s="1280"/>
      <c r="BI82" s="1280"/>
      <c r="BJ82" s="1280"/>
      <c r="BK82" s="1280"/>
      <c r="BL82" s="1280"/>
      <c r="BM82" s="1280"/>
      <c r="BN82" s="1280"/>
      <c r="BO82" s="1280"/>
      <c r="BP82" s="1280"/>
      <c r="BQ82" s="1280"/>
      <c r="BR82" s="1280"/>
      <c r="BS82" s="1280"/>
      <c r="BT82" s="1280"/>
      <c r="BU82" s="1280"/>
      <c r="BV82" s="1280"/>
      <c r="BW82" s="1280"/>
      <c r="BX82" s="1280"/>
      <c r="BY82" s="1280"/>
      <c r="BZ82" s="1280"/>
      <c r="CA82" s="1280"/>
      <c r="CB82" s="1280"/>
      <c r="CC82" s="1280"/>
      <c r="CD82" s="1280"/>
      <c r="CE82" s="1280"/>
      <c r="CF82" s="1280"/>
      <c r="CG82" s="1280"/>
      <c r="CH82" s="1280"/>
      <c r="CI82" s="1280"/>
      <c r="CJ82" s="1280"/>
      <c r="CK82" s="1280"/>
      <c r="CL82" s="1280"/>
      <c r="CM82" s="1280"/>
      <c r="CN82" s="1280"/>
      <c r="CO82" s="1280"/>
      <c r="CP82" s="1280"/>
      <c r="CQ82" s="1280"/>
      <c r="CR82" s="1280"/>
      <c r="CS82" s="1280"/>
      <c r="CT82" s="1280"/>
      <c r="CU82" s="1280"/>
      <c r="CV82" s="1280"/>
      <c r="CW82" s="1280"/>
      <c r="CX82" s="1280"/>
      <c r="CY82" s="1280"/>
      <c r="CZ82" s="1280"/>
      <c r="DA82" s="1280"/>
      <c r="DB82" s="1280"/>
      <c r="DC82" s="1280"/>
      <c r="DD82" s="1280"/>
      <c r="DE82" s="1280"/>
      <c r="DF82" s="1280"/>
      <c r="DG82" s="1280"/>
      <c r="DH82" s="1280"/>
      <c r="DI82" s="1280"/>
      <c r="DJ82" s="1280"/>
      <c r="DK82" s="1280"/>
      <c r="DL82" s="1280"/>
      <c r="DM82" s="1280"/>
      <c r="DN82" s="1280"/>
      <c r="DO82" s="1280"/>
      <c r="DP82" s="1280"/>
      <c r="DQ82" s="1280"/>
      <c r="DR82" s="1280"/>
      <c r="DS82" s="1280"/>
      <c r="DT82" s="1280"/>
      <c r="DU82" s="1280"/>
      <c r="DV82" s="1280"/>
      <c r="DW82" s="1280"/>
      <c r="DX82" s="1280"/>
      <c r="DY82" s="1280"/>
      <c r="DZ82" s="1280"/>
      <c r="EA82" s="1280"/>
      <c r="EB82" s="1280"/>
      <c r="EC82" s="1280"/>
      <c r="ED82" s="1280"/>
      <c r="EE82" s="1280"/>
      <c r="EF82" s="1280"/>
      <c r="EG82" s="1280"/>
      <c r="EH82" s="1280"/>
      <c r="EI82" s="1280"/>
      <c r="EJ82" s="1280"/>
      <c r="EK82" s="1280"/>
      <c r="EL82" s="1280"/>
      <c r="EM82" s="1280"/>
      <c r="EN82" s="1280"/>
      <c r="EO82" s="1280"/>
      <c r="EP82" s="1280"/>
      <c r="EQ82" s="1280"/>
      <c r="ER82" s="1280"/>
      <c r="ES82" s="1280"/>
      <c r="ET82" s="1280"/>
      <c r="EU82" s="1280"/>
      <c r="EV82" s="1280"/>
      <c r="EW82" s="1280"/>
      <c r="EX82" s="1280"/>
      <c r="EY82" s="1280"/>
      <c r="EZ82" s="1280"/>
      <c r="FA82" s="1280"/>
      <c r="FB82" s="1280"/>
      <c r="FC82" s="1280"/>
      <c r="FD82" s="1280"/>
      <c r="FE82" s="1280"/>
      <c r="FF82" s="1280"/>
      <c r="FG82" s="1280"/>
      <c r="FH82" s="1280"/>
      <c r="FI82" s="1280"/>
      <c r="FJ82" s="1280"/>
      <c r="FK82" s="1280"/>
      <c r="FL82" s="1280"/>
      <c r="FM82" s="1280"/>
      <c r="FN82" s="1280"/>
      <c r="FO82" s="1280"/>
      <c r="FP82" s="1280"/>
      <c r="FQ82" s="1280"/>
      <c r="FR82" s="1280"/>
      <c r="FS82" s="1280"/>
      <c r="FT82" s="1280"/>
      <c r="FU82" s="1280"/>
      <c r="FV82" s="1280"/>
      <c r="FW82" s="1280"/>
      <c r="FX82" s="1280"/>
      <c r="FY82" s="1280"/>
      <c r="FZ82" s="1280"/>
      <c r="GA82" s="1280"/>
      <c r="GB82" s="1280"/>
      <c r="GC82" s="1280"/>
      <c r="GD82" s="1280"/>
      <c r="GE82" s="1280"/>
      <c r="GF82" s="1280"/>
      <c r="GG82" s="1280"/>
      <c r="GH82" s="1280"/>
      <c r="GI82" s="1280"/>
      <c r="GJ82" s="1280"/>
      <c r="GK82" s="1280"/>
      <c r="GL82" s="1280"/>
      <c r="GM82" s="1280"/>
      <c r="GN82" s="1280"/>
      <c r="GO82" s="1280"/>
      <c r="GP82" s="1280"/>
      <c r="GQ82" s="1280"/>
      <c r="GR82" s="1280"/>
      <c r="GS82" s="1280"/>
      <c r="GT82" s="1280"/>
      <c r="GU82" s="1280"/>
      <c r="GV82" s="1280"/>
      <c r="GW82" s="1280"/>
      <c r="GX82" s="1280"/>
      <c r="GY82" s="1280"/>
      <c r="GZ82" s="1280"/>
      <c r="HA82" s="1280"/>
      <c r="HB82" s="1280"/>
      <c r="HC82" s="1280"/>
      <c r="HD82" s="1280"/>
      <c r="HE82" s="1280"/>
      <c r="HF82" s="1280"/>
      <c r="HG82" s="1280"/>
      <c r="HH82" s="1280"/>
      <c r="HI82" s="1280"/>
      <c r="HJ82" s="1280"/>
      <c r="HK82" s="1280"/>
      <c r="HL82" s="1280"/>
      <c r="HM82" s="1280"/>
      <c r="HN82" s="1280"/>
      <c r="HO82" s="1280"/>
      <c r="HP82" s="1280"/>
      <c r="HQ82" s="1280"/>
      <c r="HR82" s="1280"/>
      <c r="HS82" s="1280"/>
      <c r="HT82" s="1280"/>
      <c r="HU82" s="1280"/>
      <c r="HV82" s="1280"/>
      <c r="HW82" s="1280"/>
      <c r="HX82" s="1280"/>
      <c r="HY82" s="1280"/>
      <c r="HZ82" s="1280"/>
      <c r="IA82" s="1280"/>
      <c r="IB82" s="1280"/>
      <c r="IC82" s="1280"/>
      <c r="ID82" s="1280"/>
      <c r="IE82" s="1280"/>
      <c r="IF82" s="1280"/>
      <c r="IG82" s="1280"/>
      <c r="IH82" s="1280"/>
      <c r="II82" s="1280"/>
      <c r="IJ82" s="1280"/>
      <c r="IK82" s="1280"/>
      <c r="IL82" s="1280"/>
      <c r="IM82" s="1280"/>
      <c r="IN82" s="1280"/>
      <c r="IO82" s="1280"/>
      <c r="IP82" s="1280"/>
      <c r="IQ82" s="1280"/>
      <c r="IR82" s="1280"/>
      <c r="IS82" s="1280"/>
      <c r="IT82" s="1280"/>
      <c r="IU82" s="1280"/>
      <c r="IV82" s="1280"/>
      <c r="IW82" s="1280"/>
      <c r="IX82" s="1280"/>
      <c r="IY82" s="1280"/>
      <c r="IZ82" s="1280"/>
      <c r="JA82" s="1280"/>
      <c r="JB82" s="1280"/>
      <c r="JC82" s="1280"/>
      <c r="JD82" s="1280"/>
      <c r="JE82" s="1280"/>
      <c r="JF82" s="1280"/>
      <c r="JG82" s="1280"/>
      <c r="JH82" s="1280"/>
      <c r="JI82" s="1280"/>
      <c r="JJ82" s="1280"/>
      <c r="JK82" s="1280"/>
      <c r="JL82" s="1280"/>
      <c r="JM82" s="1280"/>
      <c r="JN82" s="1280"/>
      <c r="JO82" s="1280"/>
      <c r="JP82" s="1280"/>
      <c r="JQ82" s="1280"/>
      <c r="JR82" s="1280"/>
      <c r="JS82" s="1280"/>
      <c r="JT82" s="1280"/>
      <c r="JU82" s="1280"/>
      <c r="JV82" s="1280"/>
      <c r="JW82" s="1280"/>
      <c r="JX82" s="1280"/>
      <c r="JY82" s="1280"/>
      <c r="JZ82" s="1280"/>
      <c r="KA82" s="1280"/>
      <c r="KB82" s="1280"/>
      <c r="KC82" s="1280"/>
      <c r="KD82" s="1280"/>
      <c r="KE82" s="1280"/>
      <c r="KF82" s="1280"/>
      <c r="KG82" s="1280"/>
      <c r="KH82" s="1280"/>
      <c r="KI82" s="1280"/>
      <c r="KJ82" s="1280"/>
      <c r="KK82" s="1280"/>
      <c r="KL82" s="1280"/>
      <c r="KM82" s="1280"/>
      <c r="KN82" s="1280"/>
      <c r="KO82" s="1280"/>
      <c r="KP82" s="1280"/>
      <c r="KQ82" s="1280"/>
      <c r="KR82" s="1280"/>
      <c r="KS82" s="1280"/>
      <c r="KT82" s="1280"/>
      <c r="KU82" s="1280"/>
      <c r="KV82" s="1280"/>
      <c r="KW82" s="1280"/>
      <c r="KX82" s="1280"/>
      <c r="KY82" s="1280"/>
      <c r="KZ82" s="1280"/>
      <c r="LA82" s="1280"/>
      <c r="LB82" s="1280"/>
      <c r="LC82" s="1280"/>
      <c r="LD82" s="1280"/>
      <c r="LE82" s="1280"/>
      <c r="LF82" s="1280"/>
      <c r="LG82" s="1280"/>
      <c r="LH82" s="1280"/>
      <c r="LI82" s="1280"/>
      <c r="LJ82" s="1280"/>
      <c r="LK82" s="1280"/>
      <c r="LL82" s="1280"/>
      <c r="LM82" s="1280"/>
      <c r="LN82" s="1280"/>
      <c r="LO82" s="1280"/>
      <c r="LP82" s="1280"/>
      <c r="LQ82" s="1280"/>
      <c r="LR82" s="1280"/>
      <c r="LS82" s="1280"/>
      <c r="LT82" s="1280"/>
      <c r="LU82" s="1280"/>
      <c r="LV82" s="1280"/>
      <c r="LW82" s="1280"/>
      <c r="LX82" s="1280"/>
      <c r="LY82" s="1280"/>
      <c r="LZ82" s="1280"/>
      <c r="MA82" s="1280"/>
      <c r="MB82" s="1280"/>
      <c r="MC82" s="1280"/>
      <c r="MD82" s="1280"/>
      <c r="ME82" s="1280"/>
      <c r="MF82" s="1280"/>
      <c r="MG82" s="1280"/>
      <c r="MH82" s="1280"/>
      <c r="MI82" s="1280"/>
      <c r="MJ82" s="1280"/>
      <c r="MK82" s="1280"/>
      <c r="ML82" s="1280"/>
      <c r="MM82" s="1280"/>
      <c r="MN82" s="1280"/>
      <c r="MO82" s="1280"/>
      <c r="MP82" s="1280"/>
      <c r="MQ82" s="1280"/>
      <c r="MR82" s="1280"/>
      <c r="MS82" s="1280"/>
      <c r="MT82" s="1280"/>
      <c r="MU82" s="1280"/>
      <c r="MV82" s="1280"/>
      <c r="MW82" s="1280"/>
      <c r="MX82" s="1280"/>
      <c r="MY82" s="1280"/>
      <c r="MZ82" s="1280"/>
      <c r="NA82" s="1280"/>
      <c r="NB82" s="1280"/>
      <c r="NC82" s="1280"/>
      <c r="ND82" s="1280"/>
      <c r="NE82" s="1280"/>
      <c r="NF82" s="1280"/>
      <c r="NG82" s="1280"/>
      <c r="NH82" s="1280"/>
      <c r="NI82" s="1280"/>
      <c r="NJ82" s="1280"/>
      <c r="NK82" s="1280"/>
      <c r="NL82" s="1280"/>
      <c r="NM82" s="1280"/>
      <c r="NN82" s="1280"/>
      <c r="NO82" s="1280"/>
      <c r="NP82" s="1280"/>
      <c r="NQ82" s="1280"/>
      <c r="NR82" s="1280"/>
      <c r="NS82" s="1280"/>
      <c r="NT82" s="1280"/>
      <c r="NU82" s="1280"/>
      <c r="NV82" s="1280"/>
      <c r="NW82" s="1280"/>
      <c r="NX82" s="1280"/>
      <c r="NY82" s="1280"/>
      <c r="NZ82" s="1280"/>
      <c r="OA82" s="1280"/>
      <c r="OB82" s="1280"/>
      <c r="OC82" s="1280"/>
      <c r="OD82" s="1280"/>
      <c r="OE82" s="1280"/>
      <c r="OF82" s="1280"/>
      <c r="OG82" s="1280"/>
      <c r="OH82" s="1280"/>
      <c r="OI82" s="1280"/>
      <c r="OJ82" s="1280"/>
      <c r="OK82" s="1280"/>
      <c r="OL82" s="1280"/>
      <c r="OM82" s="1280"/>
      <c r="ON82" s="1280"/>
      <c r="OO82" s="1280"/>
      <c r="OP82" s="1280"/>
      <c r="OQ82" s="1280"/>
      <c r="OR82" s="1280"/>
      <c r="OS82" s="1280"/>
      <c r="OT82" s="1280"/>
      <c r="OU82" s="1280"/>
      <c r="OV82" s="1280"/>
      <c r="OW82" s="1280"/>
      <c r="OX82" s="1280"/>
      <c r="OY82" s="1280"/>
      <c r="OZ82" s="1280"/>
      <c r="PA82" s="1280"/>
      <c r="PB82" s="1280"/>
      <c r="PC82" s="1280"/>
      <c r="PD82" s="1280"/>
      <c r="PE82" s="1280"/>
      <c r="PF82" s="1280"/>
      <c r="PG82" s="1280"/>
      <c r="PH82" s="1280"/>
      <c r="PI82" s="1280"/>
      <c r="PJ82" s="1280"/>
      <c r="PK82" s="1280"/>
      <c r="PL82" s="1280"/>
      <c r="PM82" s="1280"/>
      <c r="PN82" s="1280"/>
      <c r="PO82" s="1280"/>
      <c r="PP82" s="1280"/>
      <c r="PQ82" s="1280"/>
      <c r="PR82" s="1280"/>
      <c r="PS82" s="1280"/>
      <c r="PT82" s="1280"/>
      <c r="PU82" s="1280"/>
      <c r="PV82" s="1280"/>
      <c r="PW82" s="1280"/>
      <c r="PX82" s="1280"/>
      <c r="PY82" s="1280"/>
      <c r="PZ82" s="1280"/>
      <c r="QA82" s="1280"/>
      <c r="QB82" s="1280"/>
      <c r="QC82" s="1280"/>
      <c r="QD82" s="1280"/>
      <c r="QE82" s="1280"/>
      <c r="QF82" s="1280"/>
      <c r="QG82" s="1280"/>
      <c r="QH82" s="1280"/>
      <c r="QI82" s="1280"/>
      <c r="QJ82" s="1280"/>
      <c r="QK82" s="1280"/>
      <c r="QL82" s="1280"/>
      <c r="QM82" s="1280"/>
      <c r="QN82" s="1280"/>
      <c r="QO82" s="1280"/>
      <c r="QP82" s="1280"/>
      <c r="QQ82" s="1280"/>
      <c r="QR82" s="1280"/>
      <c r="QS82" s="1280"/>
      <c r="QT82" s="1280"/>
      <c r="QU82" s="1280"/>
      <c r="QV82" s="1280"/>
      <c r="QW82" s="1280"/>
      <c r="QX82" s="1280"/>
      <c r="QY82" s="1280"/>
      <c r="QZ82" s="1280"/>
      <c r="RA82" s="1280"/>
      <c r="RB82" s="1280"/>
      <c r="RC82" s="1280"/>
      <c r="RD82" s="1280"/>
      <c r="RE82" s="1280"/>
      <c r="RF82" s="1280"/>
      <c r="RG82" s="1280"/>
      <c r="RH82" s="1280"/>
      <c r="RI82" s="1280"/>
      <c r="RJ82" s="1280"/>
      <c r="RK82" s="1280"/>
      <c r="RL82" s="1280"/>
      <c r="RM82" s="1280"/>
      <c r="RN82" s="1280"/>
      <c r="RO82" s="1280"/>
      <c r="RP82" s="1280"/>
      <c r="RQ82" s="1280"/>
      <c r="RR82" s="1280"/>
      <c r="RS82" s="1280"/>
      <c r="RT82" s="1280"/>
      <c r="RU82" s="1280"/>
      <c r="RV82" s="1280"/>
      <c r="RW82" s="1280"/>
      <c r="RX82" s="1280"/>
      <c r="RY82" s="1280"/>
      <c r="RZ82" s="1280"/>
      <c r="SA82" s="1280"/>
      <c r="SB82" s="1280"/>
      <c r="SC82" s="1280"/>
      <c r="SD82" s="1280"/>
      <c r="SE82" s="1280"/>
      <c r="SF82" s="1280"/>
      <c r="SG82" s="1280"/>
      <c r="SH82" s="1280"/>
      <c r="SI82" s="1280"/>
      <c r="SJ82" s="1280"/>
      <c r="SK82" s="1280"/>
      <c r="SL82" s="1280"/>
      <c r="SM82" s="1280"/>
      <c r="SN82" s="1280"/>
      <c r="SO82" s="1280"/>
      <c r="SP82" s="1280"/>
      <c r="SQ82" s="1280"/>
      <c r="SR82" s="1280"/>
      <c r="SS82" s="1280"/>
      <c r="ST82" s="1280"/>
      <c r="SU82" s="1280"/>
      <c r="SV82" s="1280"/>
      <c r="SW82" s="1280"/>
      <c r="SX82" s="1280"/>
      <c r="SY82" s="1280"/>
      <c r="SZ82" s="1280"/>
      <c r="TA82" s="1280"/>
      <c r="TB82" s="1280"/>
      <c r="TC82" s="1280"/>
      <c r="TD82" s="1280"/>
      <c r="TE82" s="1280"/>
      <c r="TF82" s="1280"/>
      <c r="TG82" s="1280"/>
      <c r="TH82" s="1280"/>
      <c r="TI82" s="1280"/>
      <c r="TJ82" s="1280"/>
      <c r="TK82" s="1280"/>
      <c r="TL82" s="1280"/>
      <c r="TM82" s="1280"/>
      <c r="TN82" s="1280"/>
      <c r="TO82" s="1280"/>
      <c r="TP82" s="1280"/>
      <c r="TQ82" s="1280"/>
      <c r="TR82" s="1280"/>
      <c r="TS82" s="1280"/>
      <c r="TT82" s="1280"/>
      <c r="TU82" s="1280"/>
      <c r="TV82" s="1280"/>
      <c r="TW82" s="1280"/>
      <c r="TX82" s="1280"/>
      <c r="TY82" s="1280"/>
      <c r="TZ82" s="1280"/>
      <c r="UA82" s="1280"/>
      <c r="UB82" s="1280"/>
      <c r="UC82" s="1280"/>
      <c r="UD82" s="1280"/>
      <c r="UE82" s="1280"/>
      <c r="UF82" s="1280"/>
      <c r="UG82" s="1280"/>
      <c r="UH82" s="1280"/>
      <c r="UI82" s="1280"/>
      <c r="UJ82" s="1280"/>
      <c r="UK82" s="1280"/>
      <c r="UL82" s="1280"/>
      <c r="UM82" s="1280"/>
      <c r="UN82" s="1280"/>
      <c r="UO82" s="1280"/>
      <c r="UP82" s="1280"/>
      <c r="UQ82" s="1280"/>
      <c r="UR82" s="1280"/>
      <c r="US82" s="1280"/>
      <c r="UT82" s="1280"/>
      <c r="UU82" s="1280"/>
      <c r="UV82" s="1280"/>
      <c r="UW82" s="1280"/>
      <c r="UX82" s="1280"/>
      <c r="UY82" s="1280"/>
      <c r="UZ82" s="1280"/>
      <c r="VA82" s="1280"/>
      <c r="VB82" s="1280"/>
      <c r="VC82" s="1280"/>
      <c r="VD82" s="1280"/>
      <c r="VE82" s="1280"/>
      <c r="VF82" s="1280"/>
      <c r="VG82" s="1280"/>
      <c r="VH82" s="1280"/>
      <c r="VI82" s="1280"/>
      <c r="VJ82" s="1280"/>
      <c r="VK82" s="1280"/>
      <c r="VL82" s="1280"/>
      <c r="VM82" s="1280"/>
      <c r="VN82" s="1280"/>
      <c r="VO82" s="1280"/>
      <c r="VP82" s="1280"/>
      <c r="VQ82" s="1280"/>
      <c r="VR82" s="1280"/>
      <c r="VS82" s="1280"/>
      <c r="VT82" s="1280"/>
      <c r="VU82" s="1280"/>
      <c r="VV82" s="1280"/>
      <c r="VW82" s="1280"/>
      <c r="VX82" s="1280"/>
      <c r="VY82" s="1280"/>
      <c r="VZ82" s="1280"/>
      <c r="WA82" s="1280"/>
      <c r="WB82" s="1280"/>
      <c r="WC82" s="1280"/>
      <c r="WD82" s="1280"/>
      <c r="WE82" s="1280"/>
      <c r="WF82" s="1280"/>
      <c r="WG82" s="1280"/>
      <c r="WH82" s="1280"/>
      <c r="WI82" s="1280"/>
      <c r="WJ82" s="1280"/>
      <c r="WK82" s="1280"/>
      <c r="WL82" s="1280"/>
      <c r="WM82" s="1280"/>
      <c r="WN82" s="1280"/>
      <c r="WO82" s="1280"/>
      <c r="WP82" s="1280"/>
      <c r="WQ82" s="1280"/>
      <c r="WR82" s="1280"/>
      <c r="WS82" s="1280"/>
      <c r="WT82" s="1280"/>
      <c r="WU82" s="1280"/>
      <c r="WV82" s="1280"/>
      <c r="WW82" s="1280"/>
      <c r="WX82" s="1280"/>
      <c r="WY82" s="1280"/>
      <c r="WZ82" s="1280"/>
      <c r="XA82" s="1280"/>
      <c r="XB82" s="1280"/>
      <c r="XC82" s="1280"/>
      <c r="XD82" s="1280"/>
      <c r="XE82" s="1280"/>
      <c r="XF82" s="1280"/>
      <c r="XG82" s="1280"/>
      <c r="XH82" s="1280"/>
      <c r="XI82" s="1280"/>
      <c r="XJ82" s="1280"/>
      <c r="XK82" s="1280"/>
      <c r="XL82" s="1280"/>
      <c r="XM82" s="1280"/>
      <c r="XN82" s="1280"/>
      <c r="XO82" s="1280"/>
      <c r="XP82" s="1280"/>
      <c r="XQ82" s="1280"/>
      <c r="XR82" s="1280"/>
      <c r="XS82" s="1280"/>
      <c r="XT82" s="1280"/>
      <c r="XU82" s="1280"/>
      <c r="XV82" s="1280"/>
      <c r="XW82" s="1280"/>
      <c r="XX82" s="1280"/>
      <c r="XY82" s="1280"/>
      <c r="XZ82" s="1280"/>
      <c r="YA82" s="1280"/>
      <c r="YB82" s="1280"/>
      <c r="YC82" s="1280"/>
      <c r="YD82" s="1280"/>
      <c r="YE82" s="1280"/>
      <c r="YF82" s="1280"/>
      <c r="YG82" s="1280"/>
      <c r="YH82" s="1280"/>
      <c r="YI82" s="1280"/>
      <c r="YJ82" s="1280"/>
      <c r="YK82" s="1280"/>
      <c r="YL82" s="1280"/>
      <c r="YM82" s="1280"/>
      <c r="YN82" s="1280"/>
      <c r="YO82" s="1280"/>
      <c r="YP82" s="1280"/>
      <c r="YQ82" s="1280"/>
      <c r="YR82" s="1280"/>
      <c r="YS82" s="1280"/>
      <c r="YT82" s="1280"/>
      <c r="YU82" s="1280"/>
      <c r="YV82" s="1280"/>
      <c r="YW82" s="1280"/>
      <c r="YX82" s="1280"/>
      <c r="YY82" s="1280"/>
      <c r="YZ82" s="1280"/>
      <c r="ZA82" s="1280"/>
      <c r="ZB82" s="1280"/>
      <c r="ZC82" s="1280"/>
      <c r="ZD82" s="1280"/>
      <c r="ZE82" s="1280"/>
      <c r="ZF82" s="1280"/>
      <c r="ZG82" s="1280"/>
      <c r="ZH82" s="1280"/>
      <c r="ZI82" s="1280"/>
      <c r="ZJ82" s="1280"/>
      <c r="ZK82" s="1280"/>
      <c r="ZL82" s="1280"/>
      <c r="ZM82" s="1280"/>
      <c r="ZN82" s="1280"/>
      <c r="ZO82" s="1280"/>
      <c r="ZP82" s="1280"/>
      <c r="ZQ82" s="1280"/>
      <c r="ZR82" s="1280"/>
      <c r="ZS82" s="1280"/>
      <c r="ZT82" s="1280"/>
      <c r="ZU82" s="1280"/>
      <c r="ZV82" s="1280"/>
      <c r="ZW82" s="1280"/>
      <c r="ZX82" s="1280"/>
      <c r="ZY82" s="1280"/>
      <c r="ZZ82" s="1280"/>
      <c r="AAA82" s="1280"/>
      <c r="AAB82" s="1280"/>
      <c r="AAC82" s="1280"/>
      <c r="AAD82" s="1280"/>
      <c r="AAE82" s="1280"/>
      <c r="AAF82" s="1280"/>
      <c r="AAG82" s="1280"/>
      <c r="AAH82" s="1280"/>
      <c r="AAI82" s="1280"/>
      <c r="AAJ82" s="1280"/>
      <c r="AAK82" s="1280"/>
      <c r="AAL82" s="1280"/>
      <c r="AAM82" s="1280"/>
      <c r="AAN82" s="1280"/>
      <c r="AAO82" s="1280"/>
      <c r="AAP82" s="1280"/>
      <c r="AAQ82" s="1280"/>
      <c r="AAR82" s="1280"/>
      <c r="AAS82" s="1280"/>
      <c r="AAT82" s="1280"/>
      <c r="AAU82" s="1280"/>
      <c r="AAV82" s="1280"/>
      <c r="AAW82" s="1280"/>
      <c r="AAX82" s="1280"/>
      <c r="AAY82" s="1280"/>
      <c r="AAZ82" s="1280"/>
      <c r="ABA82" s="1280"/>
      <c r="ABB82" s="1280"/>
      <c r="ABC82" s="1280"/>
      <c r="ABD82" s="1280"/>
      <c r="ABE82" s="1280"/>
      <c r="ABF82" s="1280"/>
      <c r="ABG82" s="1280"/>
      <c r="ABH82" s="1280"/>
      <c r="ABI82" s="1280"/>
      <c r="ABJ82" s="1280"/>
      <c r="ABK82" s="1280"/>
      <c r="ABL82" s="1280"/>
      <c r="ABM82" s="1280"/>
      <c r="ABN82" s="1280"/>
      <c r="ABO82" s="1280"/>
      <c r="ABP82" s="1280"/>
      <c r="ABQ82" s="1280"/>
      <c r="ABR82" s="1280"/>
      <c r="ABS82" s="1280"/>
      <c r="ABT82" s="1280"/>
      <c r="ABU82" s="1280"/>
      <c r="ABV82" s="1280"/>
      <c r="ABW82" s="1280"/>
      <c r="ABX82" s="1280"/>
      <c r="ABY82" s="1280"/>
      <c r="ABZ82" s="1280"/>
      <c r="ACA82" s="1280"/>
      <c r="ACB82" s="1280"/>
      <c r="ACC82" s="1280"/>
      <c r="ACD82" s="1280"/>
      <c r="ACE82" s="1280"/>
      <c r="ACF82" s="1280"/>
      <c r="ACG82" s="1280"/>
      <c r="ACH82" s="1280"/>
      <c r="ACI82" s="1280"/>
      <c r="ACJ82" s="1280"/>
      <c r="ACK82" s="1280"/>
      <c r="ACL82" s="1280"/>
      <c r="ACM82" s="1280"/>
      <c r="ACN82" s="1280"/>
      <c r="ACO82" s="1280"/>
      <c r="ACP82" s="1280"/>
      <c r="ACQ82" s="1280"/>
      <c r="ACR82" s="1280"/>
      <c r="ACS82" s="1280"/>
      <c r="ACT82" s="1280"/>
      <c r="ACU82" s="1280"/>
      <c r="ACV82" s="1280"/>
      <c r="ACW82" s="1280"/>
      <c r="ACX82" s="1280"/>
      <c r="ACY82" s="1280"/>
      <c r="ACZ82" s="1280"/>
      <c r="ADA82" s="1280"/>
      <c r="ADB82" s="1280"/>
      <c r="ADC82" s="1280"/>
      <c r="ADD82" s="1280"/>
      <c r="ADE82" s="1280"/>
      <c r="ADF82" s="1280"/>
      <c r="ADG82" s="1280"/>
      <c r="ADH82" s="1280"/>
      <c r="ADI82" s="1280"/>
      <c r="ADJ82" s="1280"/>
      <c r="ADK82" s="1280"/>
      <c r="ADL82" s="1280"/>
      <c r="ADM82" s="1280"/>
      <c r="ADN82" s="1280"/>
      <c r="ADO82" s="1280"/>
      <c r="ADP82" s="1280"/>
      <c r="ADQ82" s="1280"/>
      <c r="ADR82" s="1280"/>
      <c r="ADS82" s="1280"/>
      <c r="ADT82" s="1280"/>
      <c r="ADU82" s="1280"/>
      <c r="ADV82" s="1280"/>
      <c r="ADW82" s="1280"/>
      <c r="ADX82" s="1280"/>
      <c r="ADY82" s="1280"/>
      <c r="ADZ82" s="1280"/>
      <c r="AEA82" s="1280"/>
      <c r="AEB82" s="1280"/>
      <c r="AEC82" s="1280"/>
      <c r="AED82" s="1280"/>
      <c r="AEE82" s="1280"/>
      <c r="AEF82" s="1280"/>
      <c r="AEG82" s="1280"/>
      <c r="AEH82" s="1280"/>
      <c r="AEI82" s="1280"/>
      <c r="AEJ82" s="1280"/>
      <c r="AEK82" s="1280"/>
      <c r="AEL82" s="1280"/>
      <c r="AEM82" s="1280"/>
      <c r="AEN82" s="1280"/>
      <c r="AEO82" s="1280"/>
      <c r="AEP82" s="1280"/>
      <c r="AEQ82" s="1280"/>
      <c r="AER82" s="1280"/>
      <c r="AES82" s="1280"/>
      <c r="AET82" s="1280"/>
      <c r="AEU82" s="1280"/>
      <c r="AEV82" s="1280"/>
      <c r="AEW82" s="1280"/>
      <c r="AEX82" s="1280"/>
      <c r="AEY82" s="1280"/>
      <c r="AEZ82" s="1280"/>
      <c r="AFA82" s="1280"/>
      <c r="AFB82" s="1280"/>
      <c r="AFC82" s="1280"/>
      <c r="AFD82" s="1280"/>
      <c r="AFE82" s="1280"/>
      <c r="AFF82" s="1280"/>
      <c r="AFG82" s="1280"/>
      <c r="AFH82" s="1280"/>
      <c r="AFI82" s="1280"/>
      <c r="AFJ82" s="1280"/>
      <c r="AFK82" s="1280"/>
      <c r="AFL82" s="1280"/>
      <c r="AFM82" s="1280"/>
      <c r="AFN82" s="1280"/>
      <c r="AFO82" s="1280"/>
      <c r="AFP82" s="1280"/>
      <c r="AFQ82" s="1280"/>
      <c r="AFR82" s="1280"/>
      <c r="AFS82" s="1280"/>
      <c r="AFT82" s="1280"/>
      <c r="AFU82" s="1280"/>
      <c r="AFV82" s="1280"/>
      <c r="AFW82" s="1280"/>
      <c r="AFX82" s="1280"/>
      <c r="AFY82" s="1280"/>
      <c r="AFZ82" s="1280"/>
      <c r="AGA82" s="1280"/>
      <c r="AGB82" s="1280"/>
      <c r="AGC82" s="1280"/>
      <c r="AGD82" s="1280"/>
      <c r="AGE82" s="1280"/>
      <c r="AGF82" s="1280"/>
      <c r="AGG82" s="1280"/>
      <c r="AGH82" s="1280"/>
      <c r="AGI82" s="1280"/>
      <c r="AGJ82" s="1280"/>
      <c r="AGK82" s="1280"/>
      <c r="AGL82" s="1280"/>
      <c r="AGM82" s="1280"/>
      <c r="AGN82" s="1280"/>
      <c r="AGO82" s="1280"/>
      <c r="AGP82" s="1280"/>
      <c r="AGQ82" s="1280"/>
      <c r="AGR82" s="1280"/>
      <c r="AGS82" s="1280"/>
      <c r="AGT82" s="1280"/>
      <c r="AGU82" s="1280"/>
      <c r="AGV82" s="1280"/>
      <c r="AGW82" s="1280"/>
      <c r="AGX82" s="1280"/>
      <c r="AGY82" s="1280"/>
      <c r="AGZ82" s="1280"/>
      <c r="AHA82" s="1280"/>
      <c r="AHB82" s="1280"/>
      <c r="AHC82" s="1280"/>
      <c r="AHD82" s="1280"/>
      <c r="AHE82" s="1280"/>
      <c r="AHF82" s="1280"/>
      <c r="AHG82" s="1280"/>
      <c r="AHH82" s="1280"/>
      <c r="AHI82" s="1280"/>
      <c r="AHJ82" s="1280"/>
      <c r="AHK82" s="1280"/>
      <c r="AHL82" s="1280"/>
      <c r="AHM82" s="1280"/>
      <c r="AHN82" s="1280"/>
      <c r="AHO82" s="1280"/>
      <c r="AHP82" s="1280"/>
      <c r="AHQ82" s="1280"/>
      <c r="AHR82" s="1280"/>
      <c r="AHS82" s="1280"/>
      <c r="AHT82" s="1280"/>
      <c r="AHU82" s="1280"/>
      <c r="AHV82" s="1280"/>
      <c r="AHW82" s="1280"/>
      <c r="AHX82" s="1280"/>
      <c r="AHY82" s="1280"/>
      <c r="AHZ82" s="1280"/>
      <c r="AIA82" s="1280"/>
      <c r="AIB82" s="1280"/>
      <c r="AIC82" s="1280"/>
      <c r="AID82" s="1280"/>
      <c r="AIE82" s="1280"/>
      <c r="AIF82" s="1280"/>
      <c r="AIG82" s="1280"/>
      <c r="AIH82" s="1280"/>
      <c r="AII82" s="1280"/>
      <c r="AIJ82" s="1280"/>
      <c r="AIK82" s="1280"/>
      <c r="AIL82" s="1280"/>
      <c r="AIM82" s="1280"/>
      <c r="AIN82" s="1280"/>
      <c r="AIO82" s="1280"/>
      <c r="AIP82" s="1280"/>
      <c r="AIQ82" s="1280"/>
      <c r="AIR82" s="1280"/>
      <c r="AIS82" s="1280"/>
      <c r="AIT82" s="1280"/>
      <c r="AIU82" s="1280"/>
      <c r="AIV82" s="1280"/>
      <c r="AIW82" s="1280"/>
      <c r="AIX82" s="1280"/>
      <c r="AIY82" s="1280"/>
      <c r="AIZ82" s="1280"/>
      <c r="AJA82" s="1280"/>
      <c r="AJB82" s="1280"/>
      <c r="AJC82" s="1280"/>
      <c r="AJD82" s="1280"/>
      <c r="AJE82" s="1280"/>
      <c r="AJF82" s="1280"/>
      <c r="AJG82" s="1280"/>
      <c r="AJH82" s="1280"/>
      <c r="AJI82" s="1280"/>
      <c r="AJJ82" s="1280"/>
      <c r="AJK82" s="1280"/>
      <c r="AJL82" s="1280"/>
      <c r="AJM82" s="1280"/>
      <c r="AJN82" s="1280"/>
      <c r="AJO82" s="1280"/>
      <c r="AJP82" s="1280"/>
      <c r="AJQ82" s="1280"/>
      <c r="AJR82" s="1280"/>
      <c r="AJS82" s="1280"/>
      <c r="AJT82" s="1280"/>
      <c r="AJU82" s="1280"/>
      <c r="AJV82" s="1280"/>
      <c r="AJW82" s="1280"/>
      <c r="AJX82" s="1280"/>
      <c r="AJY82" s="1280"/>
      <c r="AJZ82" s="1280"/>
      <c r="AKA82" s="1280"/>
      <c r="AKB82" s="1280"/>
      <c r="AKC82" s="1280"/>
      <c r="AKD82" s="1280"/>
      <c r="AKE82" s="1280"/>
      <c r="AKF82" s="1280"/>
      <c r="AKG82" s="1280"/>
      <c r="AKH82" s="1280"/>
      <c r="AKI82" s="1280"/>
      <c r="AKJ82" s="1280"/>
      <c r="AKK82" s="1280"/>
      <c r="AKL82" s="1280"/>
      <c r="AKM82" s="1280"/>
      <c r="AKN82" s="1280"/>
      <c r="AKO82" s="1280"/>
      <c r="AKP82" s="1280"/>
      <c r="AKQ82" s="1280"/>
      <c r="AKR82" s="1280"/>
      <c r="AKS82" s="1280"/>
      <c r="AKT82" s="1280"/>
      <c r="AKU82" s="1280"/>
      <c r="AKV82" s="1280"/>
      <c r="AKW82" s="1280"/>
      <c r="AKX82" s="1280"/>
      <c r="AKY82" s="1280"/>
      <c r="AKZ82" s="1280"/>
      <c r="ALA82" s="1280"/>
      <c r="ALB82" s="1280"/>
      <c r="ALC82" s="1280"/>
      <c r="ALD82" s="1280"/>
      <c r="ALE82" s="1280"/>
      <c r="ALF82" s="1280"/>
      <c r="ALG82" s="1280"/>
      <c r="ALH82" s="1280"/>
      <c r="ALI82" s="1280"/>
      <c r="ALJ82" s="1280"/>
      <c r="ALK82" s="1280"/>
      <c r="ALL82" s="1280"/>
      <c r="ALM82" s="1280"/>
      <c r="ALN82" s="1280"/>
      <c r="ALO82" s="1280"/>
      <c r="ALP82" s="1280"/>
      <c r="ALQ82" s="1280"/>
      <c r="ALR82" s="1280"/>
      <c r="ALS82" s="1280"/>
      <c r="ALT82" s="1280"/>
      <c r="ALU82" s="1280"/>
      <c r="ALV82" s="1280"/>
      <c r="ALW82" s="1280"/>
      <c r="ALX82" s="1280"/>
      <c r="ALY82" s="1280"/>
      <c r="ALZ82" s="1280"/>
      <c r="AMA82" s="1280"/>
      <c r="AMB82" s="1280"/>
      <c r="AMC82" s="1280"/>
      <c r="AMD82" s="1280"/>
      <c r="AME82" s="1280"/>
      <c r="AMF82" s="1280"/>
      <c r="AMG82" s="1280"/>
      <c r="AMH82" s="1280"/>
      <c r="AMI82" s="1280"/>
      <c r="AMJ82" s="1280"/>
      <c r="AMK82" s="1280"/>
      <c r="AML82" s="1280"/>
      <c r="AMM82" s="1280"/>
      <c r="AMN82" s="1280"/>
      <c r="AMO82" s="1280"/>
      <c r="AMP82" s="1280"/>
      <c r="AMQ82" s="1280"/>
      <c r="AMR82" s="1280"/>
      <c r="AMS82" s="1280"/>
      <c r="AMT82" s="1280"/>
      <c r="AMU82" s="1280"/>
      <c r="AMV82" s="1280"/>
      <c r="AMW82" s="1280"/>
      <c r="AMX82" s="1280"/>
      <c r="AMY82" s="1280"/>
      <c r="AMZ82" s="1280"/>
      <c r="ANA82" s="1280"/>
      <c r="ANB82" s="1280"/>
      <c r="ANC82" s="1280"/>
      <c r="AND82" s="1280"/>
      <c r="ANE82" s="1280"/>
      <c r="ANF82" s="1280"/>
      <c r="ANG82" s="1280"/>
      <c r="ANH82" s="1280"/>
      <c r="ANI82" s="1280"/>
      <c r="ANJ82" s="1280"/>
      <c r="ANK82" s="1280"/>
      <c r="ANL82" s="1280"/>
      <c r="ANM82" s="1280"/>
      <c r="ANN82" s="1280"/>
      <c r="ANO82" s="1280"/>
      <c r="ANP82" s="1280"/>
      <c r="ANQ82" s="1280"/>
      <c r="ANR82" s="1280"/>
      <c r="ANS82" s="1280"/>
      <c r="ANT82" s="1280"/>
      <c r="ANU82" s="1280"/>
      <c r="ANV82" s="1280"/>
      <c r="ANW82" s="1280"/>
      <c r="ANX82" s="1280"/>
      <c r="ANY82" s="1280"/>
      <c r="ANZ82" s="1280"/>
      <c r="AOA82" s="1280"/>
      <c r="AOB82" s="1280"/>
      <c r="AOC82" s="1280"/>
      <c r="AOD82" s="1280"/>
      <c r="AOE82" s="1280"/>
      <c r="AOF82" s="1280"/>
      <c r="AOG82" s="1280"/>
      <c r="AOH82" s="1280"/>
      <c r="AOI82" s="1280"/>
      <c r="AOJ82" s="1280"/>
      <c r="AOK82" s="1280"/>
      <c r="AOL82" s="1280"/>
      <c r="AOM82" s="1280"/>
      <c r="AON82" s="1280"/>
      <c r="AOO82" s="1280"/>
      <c r="AOP82" s="1280"/>
      <c r="AOQ82" s="1280"/>
      <c r="AOR82" s="1280"/>
      <c r="AOS82" s="1280"/>
      <c r="AOT82" s="1280"/>
      <c r="AOU82" s="1280"/>
      <c r="AOV82" s="1280"/>
      <c r="AOW82" s="1280"/>
      <c r="AOX82" s="1280"/>
      <c r="AOY82" s="1280"/>
      <c r="AOZ82" s="1280"/>
      <c r="APA82" s="1280"/>
      <c r="APB82" s="1280"/>
      <c r="APC82" s="1280"/>
      <c r="APD82" s="1280"/>
      <c r="APE82" s="1280"/>
      <c r="APF82" s="1280"/>
      <c r="APG82" s="1280"/>
      <c r="APH82" s="1280"/>
      <c r="API82" s="1280"/>
      <c r="APJ82" s="1280"/>
      <c r="APK82" s="1280"/>
      <c r="APL82" s="1280"/>
      <c r="APM82" s="1280"/>
      <c r="APN82" s="1280"/>
      <c r="APO82" s="1280"/>
      <c r="APP82" s="1280"/>
      <c r="APQ82" s="1280"/>
      <c r="APR82" s="1280"/>
      <c r="APS82" s="1280"/>
      <c r="APT82" s="1280"/>
      <c r="APU82" s="1280"/>
      <c r="APV82" s="1280"/>
      <c r="APW82" s="1280"/>
      <c r="APX82" s="1280"/>
      <c r="APY82" s="1280"/>
      <c r="APZ82" s="1280"/>
      <c r="AQA82" s="1280"/>
      <c r="AQB82" s="1280"/>
      <c r="AQC82" s="1280"/>
      <c r="AQD82" s="1280"/>
      <c r="AQE82" s="1280"/>
      <c r="AQF82" s="1280"/>
      <c r="AQG82" s="1280"/>
      <c r="AQH82" s="1280"/>
      <c r="AQI82" s="1280"/>
      <c r="AQJ82" s="1280"/>
      <c r="AQK82" s="1280"/>
      <c r="AQL82" s="1280"/>
      <c r="AQM82" s="1280"/>
      <c r="AQN82" s="1280"/>
      <c r="AQO82" s="1280"/>
      <c r="AQP82" s="1280"/>
      <c r="AQQ82" s="1280"/>
      <c r="AQR82" s="1280"/>
      <c r="AQS82" s="1280"/>
      <c r="AQT82" s="1280"/>
      <c r="AQU82" s="1280"/>
      <c r="AQV82" s="1280"/>
      <c r="AQW82" s="1280"/>
      <c r="AQX82" s="1280"/>
      <c r="AQY82" s="1280"/>
      <c r="AQZ82" s="1280"/>
      <c r="ARA82" s="1280"/>
      <c r="ARB82" s="1280"/>
      <c r="ARC82" s="1280"/>
      <c r="ARD82" s="1280"/>
      <c r="ARE82" s="1280"/>
      <c r="ARF82" s="1280"/>
      <c r="ARG82" s="1280"/>
      <c r="ARH82" s="1280"/>
      <c r="ARI82" s="1280"/>
      <c r="ARJ82" s="1280"/>
      <c r="ARK82" s="1280"/>
      <c r="ARL82" s="1280"/>
      <c r="ARM82" s="1280"/>
      <c r="ARN82" s="1280"/>
      <c r="ARO82" s="1280"/>
      <c r="ARP82" s="1280"/>
      <c r="ARQ82" s="1280"/>
      <c r="ARR82" s="1280"/>
      <c r="ARS82" s="1280"/>
      <c r="ART82" s="1280"/>
      <c r="ARU82" s="1280"/>
      <c r="ARV82" s="1280"/>
      <c r="ARW82" s="1280"/>
      <c r="ARX82" s="1280"/>
      <c r="ARY82" s="1280"/>
      <c r="ARZ82" s="1280"/>
      <c r="ASA82" s="1280"/>
      <c r="ASB82" s="1280"/>
      <c r="ASC82" s="1280"/>
      <c r="ASD82" s="1280"/>
      <c r="ASE82" s="1280"/>
      <c r="ASF82" s="1280"/>
      <c r="ASG82" s="1280"/>
      <c r="ASH82" s="1280"/>
      <c r="ASI82" s="1280"/>
      <c r="ASJ82" s="1280"/>
      <c r="ASK82" s="1280"/>
      <c r="ASL82" s="1280"/>
      <c r="ASM82" s="1280"/>
      <c r="ASN82" s="1280"/>
      <c r="ASO82" s="1280"/>
      <c r="ASP82" s="1280"/>
      <c r="ASQ82" s="1280"/>
      <c r="ASR82" s="1280"/>
      <c r="ASS82" s="1280"/>
      <c r="AST82" s="1280"/>
      <c r="ASU82" s="1280"/>
      <c r="ASV82" s="1280"/>
      <c r="ASW82" s="1280"/>
      <c r="ASX82" s="1280"/>
      <c r="ASY82" s="1280"/>
      <c r="ASZ82" s="1280"/>
      <c r="ATA82" s="1280"/>
      <c r="ATB82" s="1280"/>
      <c r="ATC82" s="1280"/>
      <c r="ATD82" s="1280"/>
      <c r="ATE82" s="1280"/>
      <c r="ATF82" s="1280"/>
      <c r="ATG82" s="1280"/>
      <c r="ATH82" s="1280"/>
      <c r="ATI82" s="1280"/>
      <c r="ATJ82" s="1280"/>
      <c r="ATK82" s="1280"/>
      <c r="ATL82" s="1280"/>
      <c r="ATM82" s="1280"/>
      <c r="ATN82" s="1280"/>
      <c r="ATO82" s="1280"/>
      <c r="ATP82" s="1280"/>
      <c r="ATQ82" s="1280"/>
      <c r="ATR82" s="1280"/>
      <c r="ATS82" s="1280"/>
      <c r="ATT82" s="1280"/>
      <c r="ATU82" s="1280"/>
      <c r="ATV82" s="1280"/>
      <c r="ATW82" s="1280"/>
      <c r="ATX82" s="1280"/>
      <c r="ATY82" s="1280"/>
      <c r="ATZ82" s="1280"/>
      <c r="AUA82" s="1280"/>
      <c r="AUB82" s="1280"/>
      <c r="AUC82" s="1280"/>
      <c r="AUD82" s="1280"/>
      <c r="AUE82" s="1280"/>
      <c r="AUF82" s="1280"/>
      <c r="AUG82" s="1280"/>
      <c r="AUH82" s="1280"/>
      <c r="AUI82" s="1280"/>
      <c r="AUJ82" s="1280"/>
      <c r="AUK82" s="1280"/>
      <c r="AUL82" s="1280"/>
      <c r="AUM82" s="1280"/>
      <c r="AUN82" s="1280"/>
      <c r="AUO82" s="1280"/>
      <c r="AUP82" s="1280"/>
      <c r="AUQ82" s="1280"/>
      <c r="AUR82" s="1280"/>
      <c r="AUS82" s="1280"/>
      <c r="AUT82" s="1280"/>
      <c r="AUU82" s="1280"/>
      <c r="AUV82" s="1280"/>
      <c r="AUW82" s="1280"/>
      <c r="AUX82" s="1280"/>
      <c r="AUY82" s="1280"/>
      <c r="AUZ82" s="1280"/>
      <c r="AVA82" s="1280"/>
      <c r="AVB82" s="1280"/>
      <c r="AVC82" s="1280"/>
      <c r="AVD82" s="1280"/>
      <c r="AVE82" s="1280"/>
      <c r="AVF82" s="1280"/>
      <c r="AVG82" s="1280"/>
      <c r="AVH82" s="1280"/>
      <c r="AVI82" s="1280"/>
      <c r="AVJ82" s="1280"/>
      <c r="AVK82" s="1280"/>
      <c r="AVL82" s="1280"/>
      <c r="AVM82" s="1280"/>
      <c r="AVN82" s="1280"/>
      <c r="AVO82" s="1280"/>
      <c r="AVP82" s="1280"/>
      <c r="AVQ82" s="1280"/>
      <c r="AVR82" s="1280"/>
      <c r="AVS82" s="1280"/>
      <c r="AVT82" s="1280"/>
      <c r="AVU82" s="1280"/>
      <c r="AVV82" s="1280"/>
      <c r="AVW82" s="1280"/>
      <c r="AVX82" s="1280"/>
      <c r="AVY82" s="1280"/>
      <c r="AVZ82" s="1280"/>
      <c r="AWA82" s="1280"/>
      <c r="AWB82" s="1280"/>
      <c r="AWC82" s="1280"/>
      <c r="AWD82" s="1280"/>
      <c r="AWE82" s="1280"/>
      <c r="AWF82" s="1280"/>
      <c r="AWG82" s="1280"/>
      <c r="AWH82" s="1280"/>
      <c r="AWI82" s="1280"/>
      <c r="AWJ82" s="1280"/>
      <c r="AWK82" s="1280"/>
      <c r="AWL82" s="1280"/>
      <c r="AWM82" s="1280"/>
      <c r="AWN82" s="1280"/>
      <c r="AWO82" s="1280"/>
      <c r="AWP82" s="1280"/>
      <c r="AWQ82" s="1280"/>
      <c r="AWR82" s="1280"/>
      <c r="AWS82" s="1280"/>
      <c r="AWT82" s="1280"/>
      <c r="AWU82" s="1280"/>
      <c r="AWV82" s="1280"/>
      <c r="AWW82" s="1280"/>
      <c r="AWX82" s="1280"/>
      <c r="AWY82" s="1280"/>
      <c r="AWZ82" s="1280"/>
      <c r="AXA82" s="1280"/>
      <c r="AXB82" s="1280"/>
      <c r="AXC82" s="1280"/>
      <c r="AXD82" s="1280"/>
      <c r="AXE82" s="1280"/>
      <c r="AXF82" s="1280"/>
      <c r="AXG82" s="1280"/>
      <c r="AXH82" s="1280"/>
      <c r="AXI82" s="1280"/>
      <c r="AXJ82" s="1280"/>
      <c r="AXK82" s="1280"/>
      <c r="AXL82" s="1280"/>
      <c r="AXM82" s="1280"/>
      <c r="AXN82" s="1280"/>
      <c r="AXO82" s="1280"/>
      <c r="AXP82" s="1280"/>
      <c r="AXQ82" s="1280"/>
      <c r="AXR82" s="1280"/>
      <c r="AXS82" s="1280"/>
      <c r="AXT82" s="1280"/>
      <c r="AXU82" s="1280"/>
      <c r="AXV82" s="1280"/>
      <c r="AXW82" s="1280"/>
      <c r="AXX82" s="1280"/>
      <c r="AXY82" s="1280"/>
      <c r="AXZ82" s="1280"/>
      <c r="AYA82" s="1280"/>
      <c r="AYB82" s="1280"/>
      <c r="AYC82" s="1280"/>
      <c r="AYD82" s="1280"/>
      <c r="AYE82" s="1280"/>
      <c r="AYF82" s="1280"/>
      <c r="AYG82" s="1280"/>
      <c r="AYH82" s="1280"/>
      <c r="AYI82" s="1280"/>
      <c r="AYJ82" s="1280"/>
      <c r="AYK82" s="1280"/>
      <c r="AYL82" s="1280"/>
      <c r="AYM82" s="1280"/>
      <c r="AYN82" s="1280"/>
      <c r="AYO82" s="1280"/>
      <c r="AYP82" s="1280"/>
      <c r="AYQ82" s="1280"/>
      <c r="AYR82" s="1280"/>
      <c r="AYS82" s="1280"/>
      <c r="AYT82" s="1280"/>
      <c r="AYU82" s="1280"/>
      <c r="AYV82" s="1280"/>
      <c r="AYW82" s="1280"/>
      <c r="AYX82" s="1280"/>
      <c r="AYY82" s="1280"/>
      <c r="AYZ82" s="1280"/>
      <c r="AZA82" s="1280"/>
      <c r="AZB82" s="1280"/>
      <c r="AZC82" s="1280"/>
      <c r="AZD82" s="1280"/>
      <c r="AZE82" s="1280"/>
      <c r="AZF82" s="1280"/>
      <c r="AZG82" s="1280"/>
      <c r="AZH82" s="1280"/>
      <c r="AZI82" s="1280"/>
      <c r="AZJ82" s="1280"/>
      <c r="AZK82" s="1280"/>
      <c r="AZL82" s="1280"/>
      <c r="AZM82" s="1280"/>
      <c r="AZN82" s="1280"/>
      <c r="AZO82" s="1280"/>
      <c r="AZP82" s="1280"/>
      <c r="AZQ82" s="1280"/>
      <c r="AZR82" s="1280"/>
      <c r="AZS82" s="1280"/>
      <c r="AZT82" s="1280"/>
      <c r="AZU82" s="1280"/>
      <c r="AZV82" s="1280"/>
      <c r="AZW82" s="1280"/>
      <c r="AZX82" s="1280"/>
      <c r="AZY82" s="1280"/>
      <c r="AZZ82" s="1280"/>
      <c r="BAA82" s="1280"/>
      <c r="BAB82" s="1280"/>
      <c r="BAC82" s="1280"/>
      <c r="BAD82" s="1280"/>
      <c r="BAE82" s="1280"/>
      <c r="BAF82" s="1280"/>
      <c r="BAG82" s="1280"/>
      <c r="BAH82" s="1280"/>
      <c r="BAI82" s="1280"/>
      <c r="BAJ82" s="1280"/>
      <c r="BAK82" s="1280"/>
      <c r="BAL82" s="1280"/>
      <c r="BAM82" s="1280"/>
      <c r="BAN82" s="1280"/>
      <c r="BAO82" s="1280"/>
      <c r="BAP82" s="1280"/>
      <c r="BAQ82" s="1280"/>
      <c r="BAR82" s="1280"/>
      <c r="BAS82" s="1280"/>
      <c r="BAT82" s="1280"/>
      <c r="BAU82" s="1280"/>
      <c r="BAV82" s="1280"/>
      <c r="BAW82" s="1280"/>
      <c r="BAX82" s="1280"/>
      <c r="BAY82" s="1280"/>
      <c r="BAZ82" s="1280"/>
      <c r="BBA82" s="1280"/>
      <c r="BBB82" s="1280"/>
      <c r="BBC82" s="1280"/>
      <c r="BBD82" s="1280"/>
      <c r="BBE82" s="1280"/>
      <c r="BBF82" s="1280"/>
      <c r="BBG82" s="1280"/>
      <c r="BBH82" s="1280"/>
      <c r="BBI82" s="1280"/>
      <c r="BBJ82" s="1280"/>
      <c r="BBK82" s="1280"/>
      <c r="BBL82" s="1280"/>
      <c r="BBM82" s="1280"/>
      <c r="BBN82" s="1280"/>
      <c r="BBO82" s="1280"/>
      <c r="BBP82" s="1280"/>
      <c r="BBQ82" s="1280"/>
      <c r="BBR82" s="1280"/>
      <c r="BBS82" s="1280"/>
      <c r="BBT82" s="1280"/>
      <c r="BBU82" s="1280"/>
      <c r="BBV82" s="1280"/>
      <c r="BBW82" s="1280"/>
      <c r="BBX82" s="1280"/>
      <c r="BBY82" s="1280"/>
      <c r="BBZ82" s="1280"/>
      <c r="BCA82" s="1280"/>
      <c r="BCB82" s="1280"/>
      <c r="BCC82" s="1280"/>
      <c r="BCD82" s="1280"/>
      <c r="BCE82" s="1280"/>
      <c r="BCF82" s="1280"/>
      <c r="BCG82" s="1280"/>
      <c r="BCH82" s="1280"/>
      <c r="BCI82" s="1280"/>
      <c r="BCJ82" s="1280"/>
      <c r="BCK82" s="1280"/>
      <c r="BCL82" s="1280"/>
      <c r="BCM82" s="1280"/>
      <c r="BCN82" s="1280"/>
      <c r="BCO82" s="1280"/>
      <c r="BCP82" s="1280"/>
      <c r="BCQ82" s="1280"/>
      <c r="BCR82" s="1280"/>
      <c r="BCS82" s="1280"/>
      <c r="BCT82" s="1280"/>
      <c r="BCU82" s="1280"/>
      <c r="BCV82" s="1280"/>
      <c r="BCW82" s="1280"/>
      <c r="BCX82" s="1280"/>
      <c r="BCY82" s="1280"/>
      <c r="BCZ82" s="1280"/>
      <c r="BDA82" s="1280"/>
      <c r="BDB82" s="1280"/>
      <c r="BDC82" s="1280"/>
      <c r="BDD82" s="1280"/>
      <c r="BDE82" s="1280"/>
      <c r="BDF82" s="1280"/>
      <c r="BDG82" s="1280"/>
      <c r="BDH82" s="1280"/>
      <c r="BDI82" s="1280"/>
      <c r="BDJ82" s="1280"/>
      <c r="BDK82" s="1280"/>
      <c r="BDL82" s="1280"/>
      <c r="BDM82" s="1280"/>
      <c r="BDN82" s="1280"/>
      <c r="BDO82" s="1280"/>
      <c r="BDP82" s="1280"/>
      <c r="BDQ82" s="1280"/>
      <c r="BDR82" s="1280"/>
      <c r="BDS82" s="1280"/>
      <c r="BDT82" s="1280"/>
      <c r="BDU82" s="1280"/>
      <c r="BDV82" s="1280"/>
      <c r="BDW82" s="1280"/>
      <c r="BDX82" s="1280"/>
      <c r="BDY82" s="1280"/>
      <c r="BDZ82" s="1280"/>
      <c r="BEA82" s="1280"/>
      <c r="BEB82" s="1280"/>
      <c r="BEC82" s="1280"/>
      <c r="BED82" s="1280"/>
      <c r="BEE82" s="1280"/>
      <c r="BEF82" s="1280"/>
      <c r="BEG82" s="1280"/>
      <c r="BEH82" s="1280"/>
      <c r="BEI82" s="1280"/>
      <c r="BEJ82" s="1280"/>
      <c r="BEK82" s="1280"/>
      <c r="BEL82" s="1280"/>
      <c r="BEM82" s="1280"/>
      <c r="BEN82" s="1280"/>
      <c r="BEO82" s="1280"/>
      <c r="BEP82" s="1280"/>
      <c r="BEQ82" s="1280"/>
      <c r="BER82" s="1280"/>
      <c r="BES82" s="1280"/>
      <c r="BET82" s="1280"/>
      <c r="BEU82" s="1280"/>
      <c r="BEV82" s="1280"/>
      <c r="BEW82" s="1280"/>
      <c r="BEX82" s="1280"/>
      <c r="BEY82" s="1280"/>
      <c r="BEZ82" s="1280"/>
      <c r="BFA82" s="1280"/>
      <c r="BFB82" s="1280"/>
      <c r="BFC82" s="1280"/>
      <c r="BFD82" s="1280"/>
      <c r="BFE82" s="1280"/>
      <c r="BFF82" s="1280"/>
      <c r="BFG82" s="1280"/>
      <c r="BFH82" s="1280"/>
      <c r="BFI82" s="1280"/>
      <c r="BFJ82" s="1280"/>
      <c r="BFK82" s="1280"/>
      <c r="BFL82" s="1280"/>
      <c r="BFM82" s="1280"/>
      <c r="BFN82" s="1280"/>
      <c r="BFO82" s="1280"/>
      <c r="BFP82" s="1280"/>
      <c r="BFQ82" s="1280"/>
      <c r="BFR82" s="1280"/>
      <c r="BFS82" s="1280"/>
      <c r="BFT82" s="1280"/>
      <c r="BFU82" s="1280"/>
      <c r="BFV82" s="1280"/>
      <c r="BFW82" s="1280"/>
      <c r="BFX82" s="1280"/>
      <c r="BFY82" s="1280"/>
      <c r="BFZ82" s="1280"/>
      <c r="BGA82" s="1280"/>
      <c r="BGB82" s="1280"/>
      <c r="BGC82" s="1280"/>
      <c r="BGD82" s="1280"/>
      <c r="BGE82" s="1280"/>
      <c r="BGF82" s="1280"/>
      <c r="BGG82" s="1280"/>
      <c r="BGH82" s="1280"/>
      <c r="BGI82" s="1280"/>
      <c r="BGJ82" s="1280"/>
      <c r="BGK82" s="1280"/>
      <c r="BGL82" s="1280"/>
      <c r="BGM82" s="1280"/>
      <c r="BGN82" s="1280"/>
      <c r="BGO82" s="1280"/>
      <c r="BGP82" s="1280"/>
      <c r="BGQ82" s="1280"/>
      <c r="BGR82" s="1280"/>
      <c r="BGS82" s="1280"/>
      <c r="BGT82" s="1280"/>
      <c r="BGU82" s="1280"/>
      <c r="BGV82" s="1280"/>
      <c r="BGW82" s="1280"/>
      <c r="BGX82" s="1280"/>
      <c r="BGY82" s="1280"/>
      <c r="BGZ82" s="1280"/>
      <c r="BHA82" s="1280"/>
      <c r="BHB82" s="1280"/>
      <c r="BHC82" s="1280"/>
      <c r="BHD82" s="1280"/>
      <c r="BHE82" s="1280"/>
      <c r="BHF82" s="1280"/>
      <c r="BHG82" s="1280"/>
      <c r="BHH82" s="1280"/>
      <c r="BHI82" s="1280"/>
      <c r="BHJ82" s="1280"/>
      <c r="BHK82" s="1280"/>
      <c r="BHL82" s="1280"/>
      <c r="BHM82" s="1280"/>
      <c r="BHN82" s="1280"/>
      <c r="BHO82" s="1280"/>
      <c r="BHP82" s="1280"/>
      <c r="BHQ82" s="1280"/>
      <c r="BHR82" s="1280"/>
      <c r="BHS82" s="1280"/>
      <c r="BHT82" s="1280"/>
      <c r="BHU82" s="1280"/>
      <c r="BHV82" s="1280"/>
      <c r="BHW82" s="1280"/>
      <c r="BHX82" s="1280"/>
      <c r="BHY82" s="1280"/>
      <c r="BHZ82" s="1280"/>
      <c r="BIA82" s="1280"/>
      <c r="BIB82" s="1280"/>
      <c r="BIC82" s="1280"/>
      <c r="BID82" s="1280"/>
      <c r="BIE82" s="1280"/>
      <c r="BIF82" s="1280"/>
      <c r="BIG82" s="1280"/>
      <c r="BIH82" s="1280"/>
      <c r="BII82" s="1280"/>
      <c r="BIJ82" s="1280"/>
      <c r="BIK82" s="1280"/>
      <c r="BIL82" s="1280"/>
      <c r="BIM82" s="1280"/>
      <c r="BIN82" s="1280"/>
      <c r="BIO82" s="1280"/>
      <c r="BIP82" s="1280"/>
      <c r="BIQ82" s="1280"/>
      <c r="BIR82" s="1280"/>
      <c r="BIS82" s="1280"/>
      <c r="BIT82" s="1280"/>
      <c r="BIU82" s="1280"/>
      <c r="BIV82" s="1280"/>
      <c r="BIW82" s="1280"/>
      <c r="BIX82" s="1280"/>
      <c r="BIY82" s="1280"/>
      <c r="BIZ82" s="1280"/>
      <c r="BJA82" s="1280"/>
      <c r="BJB82" s="1280"/>
      <c r="BJC82" s="1280"/>
      <c r="BJD82" s="1280"/>
      <c r="BJE82" s="1280"/>
      <c r="BJF82" s="1280"/>
      <c r="BJG82" s="1280"/>
      <c r="BJH82" s="1280"/>
      <c r="BJI82" s="1280"/>
      <c r="BJJ82" s="1280"/>
      <c r="BJK82" s="1280"/>
      <c r="BJL82" s="1280"/>
      <c r="BJM82" s="1280"/>
      <c r="BJN82" s="1280"/>
      <c r="BJO82" s="1280"/>
      <c r="BJP82" s="1280"/>
      <c r="BJQ82" s="1280"/>
      <c r="BJR82" s="1280"/>
      <c r="BJS82" s="1280"/>
      <c r="BJT82" s="1280"/>
      <c r="BJU82" s="1280"/>
      <c r="BJV82" s="1280"/>
      <c r="BJW82" s="1280"/>
      <c r="BJX82" s="1280"/>
      <c r="BJY82" s="1280"/>
      <c r="BJZ82" s="1280"/>
      <c r="BKA82" s="1280"/>
      <c r="BKB82" s="1280"/>
      <c r="BKC82" s="1280"/>
      <c r="BKD82" s="1280"/>
      <c r="BKE82" s="1280"/>
      <c r="BKF82" s="1280"/>
      <c r="BKG82" s="1280"/>
      <c r="BKH82" s="1280"/>
      <c r="BKI82" s="1280"/>
      <c r="BKJ82" s="1280"/>
      <c r="BKK82" s="1280"/>
      <c r="BKL82" s="1280"/>
      <c r="BKM82" s="1280"/>
      <c r="BKN82" s="1280"/>
      <c r="BKO82" s="1280"/>
      <c r="BKP82" s="1280"/>
      <c r="BKQ82" s="1280"/>
      <c r="BKR82" s="1280"/>
      <c r="BKS82" s="1280"/>
      <c r="BKT82" s="1280"/>
      <c r="BKU82" s="1280"/>
      <c r="BKV82" s="1280"/>
      <c r="BKW82" s="1280"/>
      <c r="BKX82" s="1280"/>
      <c r="BKY82" s="1280"/>
      <c r="BKZ82" s="1280"/>
      <c r="BLA82" s="1280"/>
      <c r="BLB82" s="1280"/>
      <c r="BLC82" s="1280"/>
      <c r="BLD82" s="1280"/>
      <c r="BLE82" s="1280"/>
      <c r="BLF82" s="1280"/>
      <c r="BLG82" s="1280"/>
      <c r="BLH82" s="1280"/>
      <c r="BLI82" s="1280"/>
      <c r="BLJ82" s="1280"/>
      <c r="BLK82" s="1280"/>
      <c r="BLL82" s="1280"/>
      <c r="BLM82" s="1280"/>
      <c r="BLN82" s="1280"/>
      <c r="BLO82" s="1280"/>
      <c r="BLP82" s="1280"/>
      <c r="BLQ82" s="1280"/>
      <c r="BLR82" s="1280"/>
      <c r="BLS82" s="1280"/>
      <c r="BLT82" s="1280"/>
      <c r="BLU82" s="1280"/>
      <c r="BLV82" s="1280"/>
      <c r="BLW82" s="1280"/>
      <c r="BLX82" s="1280"/>
      <c r="BLY82" s="1280"/>
      <c r="BLZ82" s="1280"/>
      <c r="BMA82" s="1280"/>
      <c r="BMB82" s="1280"/>
      <c r="BMC82" s="1280"/>
      <c r="BMD82" s="1280"/>
      <c r="BME82" s="1280"/>
      <c r="BMF82" s="1280"/>
      <c r="BMG82" s="1280"/>
      <c r="BMH82" s="1280"/>
      <c r="BMI82" s="1280"/>
      <c r="BMJ82" s="1280"/>
      <c r="BMK82" s="1280"/>
      <c r="BML82" s="1280"/>
      <c r="BMM82" s="1280"/>
      <c r="BMN82" s="1280"/>
      <c r="BMO82" s="1280"/>
      <c r="BMP82" s="1280"/>
      <c r="BMQ82" s="1280"/>
      <c r="BMR82" s="1280"/>
      <c r="BMS82" s="1280"/>
      <c r="BMT82" s="1280"/>
      <c r="BMU82" s="1280"/>
      <c r="BMV82" s="1280"/>
      <c r="BMW82" s="1280"/>
      <c r="BMX82" s="1280"/>
      <c r="BMY82" s="1280"/>
      <c r="BMZ82" s="1280"/>
      <c r="BNA82" s="1280"/>
      <c r="BNB82" s="1280"/>
      <c r="BNC82" s="1280"/>
      <c r="BND82" s="1280"/>
      <c r="BNE82" s="1280"/>
      <c r="BNF82" s="1280"/>
      <c r="BNG82" s="1280"/>
      <c r="BNH82" s="1280"/>
      <c r="BNI82" s="1280"/>
      <c r="BNJ82" s="1280"/>
      <c r="BNK82" s="1280"/>
      <c r="BNL82" s="1280"/>
      <c r="BNM82" s="1280"/>
      <c r="BNN82" s="1280"/>
      <c r="BNO82" s="1280"/>
      <c r="BNP82" s="1280"/>
      <c r="BNQ82" s="1280"/>
      <c r="BNR82" s="1280"/>
      <c r="BNS82" s="1280"/>
      <c r="BNT82" s="1280"/>
      <c r="BNU82" s="1280"/>
      <c r="BNV82" s="1280"/>
      <c r="BNW82" s="1280"/>
      <c r="BNX82" s="1280"/>
      <c r="BNY82" s="1280"/>
      <c r="BNZ82" s="1280"/>
      <c r="BOA82" s="1280"/>
      <c r="BOB82" s="1280"/>
      <c r="BOC82" s="1280"/>
      <c r="BOD82" s="1280"/>
      <c r="BOE82" s="1280"/>
      <c r="BOF82" s="1280"/>
      <c r="BOG82" s="1280"/>
      <c r="BOH82" s="1280"/>
      <c r="BOI82" s="1280"/>
      <c r="BOJ82" s="1280"/>
      <c r="BOK82" s="1280"/>
      <c r="BOL82" s="1280"/>
      <c r="BOM82" s="1280"/>
      <c r="BON82" s="1280"/>
      <c r="BOO82" s="1280"/>
      <c r="BOP82" s="1280"/>
      <c r="BOQ82" s="1280"/>
      <c r="BOR82" s="1280"/>
      <c r="BOS82" s="1280"/>
      <c r="BOT82" s="1280"/>
      <c r="BOU82" s="1280"/>
      <c r="BOV82" s="1280"/>
      <c r="BOW82" s="1280"/>
      <c r="BOX82" s="1280"/>
      <c r="BOY82" s="1280"/>
      <c r="BOZ82" s="1280"/>
      <c r="BPA82" s="1280"/>
      <c r="BPB82" s="1280"/>
      <c r="BPC82" s="1280"/>
      <c r="BPD82" s="1280"/>
      <c r="BPE82" s="1280"/>
      <c r="BPF82" s="1280"/>
      <c r="BPG82" s="1280"/>
      <c r="BPH82" s="1280"/>
      <c r="BPI82" s="1280"/>
      <c r="BPJ82" s="1280"/>
      <c r="BPK82" s="1280"/>
      <c r="BPL82" s="1280"/>
      <c r="BPM82" s="1280"/>
      <c r="BPN82" s="1280"/>
      <c r="BPO82" s="1280"/>
      <c r="BPP82" s="1280"/>
      <c r="BPQ82" s="1280"/>
      <c r="BPR82" s="1280"/>
      <c r="BPS82" s="1280"/>
      <c r="BPT82" s="1280"/>
      <c r="BPU82" s="1280"/>
      <c r="BPV82" s="1280"/>
      <c r="BPW82" s="1280"/>
      <c r="BPX82" s="1280"/>
      <c r="BPY82" s="1280"/>
      <c r="BPZ82" s="1280"/>
      <c r="BQA82" s="1280"/>
      <c r="BQB82" s="1280"/>
      <c r="BQC82" s="1280"/>
      <c r="BQD82" s="1280"/>
      <c r="BQE82" s="1280"/>
      <c r="BQF82" s="1280"/>
      <c r="BQG82" s="1280"/>
      <c r="BQH82" s="1280"/>
      <c r="BQI82" s="1280"/>
      <c r="BQJ82" s="1280"/>
      <c r="BQK82" s="1280"/>
      <c r="BQL82" s="1280"/>
      <c r="BQM82" s="1280"/>
      <c r="BQN82" s="1280"/>
      <c r="BQO82" s="1280"/>
      <c r="BQP82" s="1280"/>
      <c r="BQQ82" s="1280"/>
      <c r="BQR82" s="1280"/>
      <c r="BQS82" s="1280"/>
      <c r="BQT82" s="1280"/>
      <c r="BQU82" s="1280"/>
      <c r="BQV82" s="1280"/>
      <c r="BQW82" s="1280"/>
      <c r="BQX82" s="1280"/>
      <c r="BQY82" s="1280"/>
      <c r="BQZ82" s="1280"/>
      <c r="BRA82" s="1280"/>
      <c r="BRB82" s="1280"/>
      <c r="BRC82" s="1280"/>
      <c r="BRD82" s="1280"/>
      <c r="BRE82" s="1280"/>
      <c r="BRF82" s="1280"/>
      <c r="BRG82" s="1280"/>
      <c r="BRH82" s="1280"/>
      <c r="BRI82" s="1280"/>
      <c r="BRJ82" s="1280"/>
      <c r="BRK82" s="1280"/>
      <c r="BRL82" s="1280"/>
      <c r="BRM82" s="1280"/>
      <c r="BRN82" s="1280"/>
      <c r="BRO82" s="1280"/>
      <c r="BRP82" s="1280"/>
      <c r="BRQ82" s="1280"/>
      <c r="BRR82" s="1280"/>
      <c r="BRS82" s="1280"/>
      <c r="BRT82" s="1280"/>
      <c r="BRU82" s="1280"/>
      <c r="BRV82" s="1280"/>
      <c r="BRW82" s="1280"/>
      <c r="BRX82" s="1280"/>
      <c r="BRY82" s="1280"/>
      <c r="BRZ82" s="1280"/>
      <c r="BSA82" s="1280"/>
      <c r="BSB82" s="1280"/>
      <c r="BSC82" s="1280"/>
      <c r="BSD82" s="1280"/>
      <c r="BSE82" s="1280"/>
      <c r="BSF82" s="1280"/>
      <c r="BSG82" s="1280"/>
      <c r="BSH82" s="1280"/>
      <c r="BSI82" s="1280"/>
      <c r="BSJ82" s="1280"/>
      <c r="BSK82" s="1280"/>
      <c r="BSL82" s="1280"/>
      <c r="BSM82" s="1280"/>
      <c r="BSN82" s="1280"/>
      <c r="BSO82" s="1280"/>
      <c r="BSP82" s="1280"/>
      <c r="BSQ82" s="1280"/>
      <c r="BSR82" s="1280"/>
      <c r="BSS82" s="1280"/>
      <c r="BST82" s="1280"/>
      <c r="BSU82" s="1280"/>
      <c r="BSV82" s="1280"/>
      <c r="BSW82" s="1280"/>
      <c r="BSX82" s="1280"/>
      <c r="BSY82" s="1280"/>
      <c r="BSZ82" s="1280"/>
      <c r="BTA82" s="1280"/>
      <c r="BTB82" s="1280"/>
      <c r="BTC82" s="1280"/>
      <c r="BTD82" s="1280"/>
      <c r="BTE82" s="1280"/>
      <c r="BTF82" s="1280"/>
      <c r="BTG82" s="1280"/>
      <c r="BTH82" s="1280"/>
      <c r="BTI82" s="1280"/>
      <c r="BTJ82" s="1280"/>
      <c r="BTK82" s="1280"/>
      <c r="BTL82" s="1280"/>
      <c r="BTM82" s="1280"/>
      <c r="BTN82" s="1280"/>
      <c r="BTO82" s="1280"/>
      <c r="BTP82" s="1280"/>
      <c r="BTQ82" s="1280"/>
      <c r="BTR82" s="1280"/>
      <c r="BTS82" s="1280"/>
      <c r="BTT82" s="1280"/>
      <c r="BTU82" s="1280"/>
      <c r="BTV82" s="1280"/>
      <c r="BTW82" s="1280"/>
      <c r="BTX82" s="1280"/>
      <c r="BTY82" s="1280"/>
      <c r="BTZ82" s="1280"/>
      <c r="BUA82" s="1280"/>
      <c r="BUB82" s="1280"/>
      <c r="BUC82" s="1280"/>
      <c r="BUD82" s="1280"/>
      <c r="BUE82" s="1280"/>
      <c r="BUF82" s="1280"/>
      <c r="BUG82" s="1280"/>
      <c r="BUH82" s="1280"/>
      <c r="BUI82" s="1280"/>
      <c r="BUJ82" s="1280"/>
      <c r="BUK82" s="1280"/>
      <c r="BUL82" s="1280"/>
      <c r="BUM82" s="1280"/>
      <c r="BUN82" s="1280"/>
      <c r="BUO82" s="1280"/>
      <c r="BUP82" s="1280"/>
      <c r="BUQ82" s="1280"/>
      <c r="BUR82" s="1280"/>
      <c r="BUS82" s="1280"/>
      <c r="BUT82" s="1280"/>
      <c r="BUU82" s="1280"/>
      <c r="BUV82" s="1280"/>
      <c r="BUW82" s="1280"/>
      <c r="BUX82" s="1280"/>
      <c r="BUY82" s="1280"/>
      <c r="BUZ82" s="1280"/>
      <c r="BVA82" s="1280"/>
      <c r="BVB82" s="1280"/>
      <c r="BVC82" s="1280"/>
      <c r="BVD82" s="1280"/>
      <c r="BVE82" s="1280"/>
      <c r="BVF82" s="1280"/>
      <c r="BVG82" s="1280"/>
      <c r="BVH82" s="1280"/>
      <c r="BVI82" s="1280"/>
      <c r="BVJ82" s="1280"/>
      <c r="BVK82" s="1280"/>
      <c r="BVL82" s="1280"/>
      <c r="BVM82" s="1280"/>
      <c r="BVN82" s="1280"/>
      <c r="BVO82" s="1280"/>
      <c r="BVP82" s="1280"/>
      <c r="BVQ82" s="1280"/>
      <c r="BVR82" s="1280"/>
      <c r="BVS82" s="1280"/>
      <c r="BVT82" s="1280"/>
      <c r="BVU82" s="1280"/>
      <c r="BVV82" s="1280"/>
      <c r="BVW82" s="1280"/>
      <c r="BVX82" s="1280"/>
      <c r="BVY82" s="1280"/>
      <c r="BVZ82" s="1280"/>
      <c r="BWA82" s="1280"/>
      <c r="BWB82" s="1280"/>
      <c r="BWC82" s="1280"/>
      <c r="BWD82" s="1280"/>
      <c r="BWE82" s="1280"/>
      <c r="BWF82" s="1280"/>
      <c r="BWG82" s="1280"/>
      <c r="BWH82" s="1280"/>
      <c r="BWI82" s="1280"/>
      <c r="BWJ82" s="1280"/>
      <c r="BWK82" s="1280"/>
      <c r="BWL82" s="1280"/>
      <c r="BWM82" s="1280"/>
      <c r="BWN82" s="1280"/>
      <c r="BWO82" s="1280"/>
      <c r="BWP82" s="1280"/>
      <c r="BWQ82" s="1280"/>
      <c r="BWR82" s="1280"/>
      <c r="BWS82" s="1280"/>
      <c r="BWT82" s="1280"/>
      <c r="BWU82" s="1280"/>
      <c r="BWV82" s="1280"/>
      <c r="BWW82" s="1280"/>
      <c r="BWX82" s="1280"/>
      <c r="BWY82" s="1280"/>
      <c r="BWZ82" s="1280"/>
      <c r="BXA82" s="1280"/>
      <c r="BXB82" s="1280"/>
      <c r="BXC82" s="1280"/>
      <c r="BXD82" s="1280"/>
      <c r="BXE82" s="1280"/>
      <c r="BXF82" s="1280"/>
      <c r="BXG82" s="1280"/>
      <c r="BXH82" s="1280"/>
      <c r="BXI82" s="1280"/>
      <c r="BXJ82" s="1280"/>
      <c r="BXK82" s="1280"/>
      <c r="BXL82" s="1280"/>
      <c r="BXM82" s="1280"/>
      <c r="BXN82" s="1280"/>
      <c r="BXO82" s="1280"/>
      <c r="BXP82" s="1280"/>
      <c r="BXQ82" s="1280"/>
      <c r="BXR82" s="1280"/>
      <c r="BXS82" s="1280"/>
      <c r="BXT82" s="1280"/>
      <c r="BXU82" s="1280"/>
      <c r="BXV82" s="1280"/>
      <c r="BXW82" s="1280"/>
      <c r="BXX82" s="1280"/>
      <c r="BXY82" s="1280"/>
      <c r="BXZ82" s="1280"/>
      <c r="BYA82" s="1280"/>
      <c r="BYB82" s="1280"/>
      <c r="BYC82" s="1280"/>
      <c r="BYD82" s="1280"/>
      <c r="BYE82" s="1280"/>
      <c r="BYF82" s="1280"/>
      <c r="BYG82" s="1280"/>
      <c r="BYH82" s="1280"/>
      <c r="BYI82" s="1280"/>
      <c r="BYJ82" s="1280"/>
      <c r="BYK82" s="1280"/>
      <c r="BYL82" s="1280"/>
      <c r="BYM82" s="1280"/>
      <c r="BYN82" s="1280"/>
      <c r="BYO82" s="1280"/>
      <c r="BYP82" s="1280"/>
      <c r="BYQ82" s="1280"/>
      <c r="BYR82" s="1280"/>
      <c r="BYS82" s="1280"/>
      <c r="BYT82" s="1280"/>
      <c r="BYU82" s="1280"/>
      <c r="BYV82" s="1280"/>
      <c r="BYW82" s="1280"/>
      <c r="BYX82" s="1280"/>
      <c r="BYY82" s="1280"/>
      <c r="BYZ82" s="1280"/>
      <c r="BZA82" s="1280"/>
      <c r="BZB82" s="1280"/>
      <c r="BZC82" s="1280"/>
      <c r="BZD82" s="1280"/>
      <c r="BZE82" s="1280"/>
      <c r="BZF82" s="1280"/>
      <c r="BZG82" s="1280"/>
      <c r="BZH82" s="1280"/>
      <c r="BZI82" s="1280"/>
      <c r="BZJ82" s="1280"/>
      <c r="BZK82" s="1280"/>
      <c r="BZL82" s="1280"/>
      <c r="BZM82" s="1280"/>
      <c r="BZN82" s="1280"/>
      <c r="BZO82" s="1280"/>
      <c r="BZP82" s="1280"/>
      <c r="BZQ82" s="1280"/>
      <c r="BZR82" s="1280"/>
      <c r="BZS82" s="1280"/>
      <c r="BZT82" s="1280"/>
      <c r="BZU82" s="1280"/>
      <c r="BZV82" s="1280"/>
      <c r="BZW82" s="1280"/>
      <c r="BZX82" s="1280"/>
      <c r="BZY82" s="1280"/>
      <c r="BZZ82" s="1280"/>
      <c r="CAA82" s="1280"/>
      <c r="CAB82" s="1280"/>
      <c r="CAC82" s="1280"/>
      <c r="CAD82" s="1280"/>
      <c r="CAE82" s="1280"/>
      <c r="CAF82" s="1280"/>
      <c r="CAG82" s="1280"/>
      <c r="CAH82" s="1280"/>
      <c r="CAI82" s="1280"/>
      <c r="CAJ82" s="1280"/>
      <c r="CAK82" s="1280"/>
      <c r="CAL82" s="1280"/>
      <c r="CAM82" s="1280"/>
      <c r="CAN82" s="1280"/>
      <c r="CAO82" s="1280"/>
      <c r="CAP82" s="1280"/>
      <c r="CAQ82" s="1280"/>
      <c r="CAR82" s="1280"/>
      <c r="CAS82" s="1280"/>
      <c r="CAT82" s="1280"/>
      <c r="CAU82" s="1280"/>
      <c r="CAV82" s="1280"/>
      <c r="CAW82" s="1280"/>
      <c r="CAX82" s="1280"/>
      <c r="CAY82" s="1280"/>
      <c r="CAZ82" s="1280"/>
      <c r="CBA82" s="1280"/>
      <c r="CBB82" s="1280"/>
      <c r="CBC82" s="1280"/>
      <c r="CBD82" s="1280"/>
      <c r="CBE82" s="1280"/>
      <c r="CBF82" s="1280"/>
      <c r="CBG82" s="1280"/>
      <c r="CBH82" s="1280"/>
      <c r="CBI82" s="1280"/>
      <c r="CBJ82" s="1280"/>
      <c r="CBK82" s="1280"/>
      <c r="CBL82" s="1280"/>
      <c r="CBM82" s="1280"/>
      <c r="CBN82" s="1280"/>
      <c r="CBO82" s="1280"/>
      <c r="CBP82" s="1280"/>
      <c r="CBQ82" s="1280"/>
      <c r="CBR82" s="1280"/>
      <c r="CBS82" s="1280"/>
      <c r="CBT82" s="1280"/>
      <c r="CBU82" s="1280"/>
      <c r="CBV82" s="1280"/>
      <c r="CBW82" s="1280"/>
      <c r="CBX82" s="1280"/>
      <c r="CBY82" s="1280"/>
      <c r="CBZ82" s="1280"/>
      <c r="CCA82" s="1280"/>
      <c r="CCB82" s="1280"/>
      <c r="CCC82" s="1280"/>
      <c r="CCD82" s="1280"/>
      <c r="CCE82" s="1280"/>
      <c r="CCF82" s="1280"/>
      <c r="CCG82" s="1280"/>
      <c r="CCH82" s="1280"/>
      <c r="CCI82" s="1280"/>
      <c r="CCJ82" s="1280"/>
      <c r="CCK82" s="1280"/>
      <c r="CCL82" s="1280"/>
      <c r="CCM82" s="1280"/>
      <c r="CCN82" s="1280"/>
      <c r="CCO82" s="1280"/>
      <c r="CCP82" s="1280"/>
      <c r="CCQ82" s="1280"/>
      <c r="CCR82" s="1280"/>
      <c r="CCS82" s="1280"/>
      <c r="CCT82" s="1280"/>
      <c r="CCU82" s="1280"/>
      <c r="CCV82" s="1280"/>
      <c r="CCW82" s="1280"/>
      <c r="CCX82" s="1280"/>
      <c r="CCY82" s="1280"/>
      <c r="CCZ82" s="1280"/>
      <c r="CDA82" s="1280"/>
      <c r="CDB82" s="1280"/>
      <c r="CDC82" s="1280"/>
      <c r="CDD82" s="1280"/>
      <c r="CDE82" s="1280"/>
      <c r="CDF82" s="1280"/>
      <c r="CDG82" s="1280"/>
      <c r="CDH82" s="1280"/>
      <c r="CDI82" s="1280"/>
      <c r="CDJ82" s="1280"/>
      <c r="CDK82" s="1280"/>
      <c r="CDL82" s="1280"/>
      <c r="CDM82" s="1280"/>
      <c r="CDN82" s="1280"/>
      <c r="CDO82" s="1280"/>
      <c r="CDP82" s="1280"/>
      <c r="CDQ82" s="1280"/>
      <c r="CDR82" s="1280"/>
      <c r="CDS82" s="1280"/>
      <c r="CDT82" s="1280"/>
      <c r="CDU82" s="1280"/>
      <c r="CDV82" s="1280"/>
      <c r="CDW82" s="1280"/>
      <c r="CDX82" s="1280"/>
      <c r="CDY82" s="1280"/>
      <c r="CDZ82" s="1280"/>
      <c r="CEA82" s="1280"/>
      <c r="CEB82" s="1280"/>
      <c r="CEC82" s="1280"/>
      <c r="CED82" s="1280"/>
      <c r="CEE82" s="1280"/>
      <c r="CEF82" s="1280"/>
      <c r="CEG82" s="1280"/>
      <c r="CEH82" s="1280"/>
      <c r="CEI82" s="1280"/>
      <c r="CEJ82" s="1280"/>
      <c r="CEK82" s="1280"/>
      <c r="CEL82" s="1280"/>
      <c r="CEM82" s="1280"/>
      <c r="CEN82" s="1280"/>
      <c r="CEO82" s="1280"/>
      <c r="CEP82" s="1280"/>
      <c r="CEQ82" s="1280"/>
      <c r="CER82" s="1280"/>
      <c r="CES82" s="1280"/>
      <c r="CET82" s="1280"/>
      <c r="CEU82" s="1280"/>
      <c r="CEV82" s="1280"/>
      <c r="CEW82" s="1280"/>
      <c r="CEX82" s="1280"/>
      <c r="CEY82" s="1280"/>
      <c r="CEZ82" s="1280"/>
      <c r="CFA82" s="1280"/>
      <c r="CFB82" s="1280"/>
      <c r="CFC82" s="1280"/>
      <c r="CFD82" s="1280"/>
      <c r="CFE82" s="1280"/>
      <c r="CFF82" s="1280"/>
      <c r="CFG82" s="1280"/>
      <c r="CFH82" s="1280"/>
      <c r="CFI82" s="1280"/>
      <c r="CFJ82" s="1280"/>
      <c r="CFK82" s="1280"/>
      <c r="CFL82" s="1280"/>
      <c r="CFM82" s="1280"/>
      <c r="CFN82" s="1280"/>
      <c r="CFO82" s="1280"/>
      <c r="CFP82" s="1280"/>
      <c r="CFQ82" s="1280"/>
      <c r="CFR82" s="1280"/>
      <c r="CFS82" s="1280"/>
      <c r="CFT82" s="1280"/>
      <c r="CFU82" s="1280"/>
      <c r="CFV82" s="1280"/>
      <c r="CFW82" s="1280"/>
      <c r="CFX82" s="1280"/>
      <c r="CFY82" s="1280"/>
      <c r="CFZ82" s="1280"/>
      <c r="CGA82" s="1280"/>
      <c r="CGB82" s="1280"/>
      <c r="CGC82" s="1280"/>
      <c r="CGD82" s="1280"/>
      <c r="CGE82" s="1280"/>
      <c r="CGF82" s="1280"/>
      <c r="CGG82" s="1280"/>
      <c r="CGH82" s="1280"/>
      <c r="CGI82" s="1280"/>
      <c r="CGJ82" s="1280"/>
      <c r="CGK82" s="1280"/>
      <c r="CGL82" s="1280"/>
      <c r="CGM82" s="1280"/>
      <c r="CGN82" s="1280"/>
      <c r="CGO82" s="1280"/>
      <c r="CGP82" s="1280"/>
      <c r="CGQ82" s="1280"/>
      <c r="CGR82" s="1280"/>
      <c r="CGS82" s="1280"/>
      <c r="CGT82" s="1280"/>
      <c r="CGU82" s="1280"/>
      <c r="CGV82" s="1280"/>
      <c r="CGW82" s="1280"/>
      <c r="CGX82" s="1280"/>
      <c r="CGY82" s="1280"/>
      <c r="CGZ82" s="1280"/>
      <c r="CHA82" s="1280"/>
      <c r="CHB82" s="1280"/>
      <c r="CHC82" s="1280"/>
      <c r="CHD82" s="1280"/>
      <c r="CHE82" s="1280"/>
      <c r="CHF82" s="1280"/>
      <c r="CHG82" s="1280"/>
      <c r="CHH82" s="1280"/>
      <c r="CHI82" s="1280"/>
      <c r="CHJ82" s="1280"/>
      <c r="CHK82" s="1280"/>
      <c r="CHL82" s="1280"/>
      <c r="CHM82" s="1280"/>
      <c r="CHN82" s="1280"/>
      <c r="CHO82" s="1280"/>
      <c r="CHP82" s="1280"/>
      <c r="CHQ82" s="1280"/>
      <c r="CHR82" s="1280"/>
      <c r="CHS82" s="1280"/>
      <c r="CHT82" s="1280"/>
      <c r="CHU82" s="1280"/>
      <c r="CHV82" s="1280"/>
      <c r="CHW82" s="1280"/>
      <c r="CHX82" s="1280"/>
      <c r="CHY82" s="1280"/>
      <c r="CHZ82" s="1280"/>
      <c r="CIA82" s="1280"/>
      <c r="CIB82" s="1280"/>
      <c r="CIC82" s="1280"/>
      <c r="CID82" s="1280"/>
      <c r="CIE82" s="1280"/>
      <c r="CIF82" s="1280"/>
      <c r="CIG82" s="1280"/>
      <c r="CIH82" s="1280"/>
      <c r="CII82" s="1280"/>
      <c r="CIJ82" s="1280"/>
      <c r="CIK82" s="1280"/>
      <c r="CIL82" s="1280"/>
      <c r="CIM82" s="1280"/>
      <c r="CIN82" s="1280"/>
      <c r="CIO82" s="1280"/>
      <c r="CIP82" s="1280"/>
      <c r="CIQ82" s="1280"/>
      <c r="CIR82" s="1280"/>
      <c r="CIS82" s="1280"/>
      <c r="CIT82" s="1280"/>
      <c r="CIU82" s="1280"/>
      <c r="CIV82" s="1280"/>
      <c r="CIW82" s="1280"/>
      <c r="CIX82" s="1280"/>
      <c r="CIY82" s="1280"/>
      <c r="CIZ82" s="1280"/>
      <c r="CJA82" s="1280"/>
      <c r="CJB82" s="1280"/>
      <c r="CJC82" s="1280"/>
      <c r="CJD82" s="1280"/>
      <c r="CJE82" s="1280"/>
      <c r="CJF82" s="1280"/>
      <c r="CJG82" s="1280"/>
      <c r="CJH82" s="1280"/>
      <c r="CJI82" s="1280"/>
      <c r="CJJ82" s="1280"/>
      <c r="CJK82" s="1280"/>
      <c r="CJL82" s="1280"/>
      <c r="CJM82" s="1280"/>
      <c r="CJN82" s="1280"/>
      <c r="CJO82" s="1280"/>
      <c r="CJP82" s="1280"/>
      <c r="CJQ82" s="1280"/>
      <c r="CJR82" s="1280"/>
      <c r="CJS82" s="1280"/>
      <c r="CJT82" s="1280"/>
      <c r="CJU82" s="1280"/>
      <c r="CJV82" s="1280"/>
      <c r="CJW82" s="1280"/>
      <c r="CJX82" s="1280"/>
      <c r="CJY82" s="1280"/>
      <c r="CJZ82" s="1280"/>
      <c r="CKA82" s="1280"/>
      <c r="CKB82" s="1280"/>
      <c r="CKC82" s="1280"/>
      <c r="CKD82" s="1280"/>
      <c r="CKE82" s="1280"/>
      <c r="CKF82" s="1280"/>
      <c r="CKG82" s="1280"/>
      <c r="CKH82" s="1280"/>
      <c r="CKI82" s="1280"/>
      <c r="CKJ82" s="1280"/>
      <c r="CKK82" s="1280"/>
      <c r="CKL82" s="1280"/>
      <c r="CKM82" s="1280"/>
      <c r="CKN82" s="1280"/>
      <c r="CKO82" s="1280"/>
      <c r="CKP82" s="1280"/>
      <c r="CKQ82" s="1280"/>
      <c r="CKR82" s="1280"/>
      <c r="CKS82" s="1280"/>
      <c r="CKT82" s="1280"/>
      <c r="CKU82" s="1280"/>
      <c r="CKV82" s="1280"/>
      <c r="CKW82" s="1280"/>
      <c r="CKX82" s="1280"/>
      <c r="CKY82" s="1280"/>
      <c r="CKZ82" s="1280"/>
      <c r="CLA82" s="1280"/>
      <c r="CLB82" s="1280"/>
      <c r="CLC82" s="1280"/>
      <c r="CLD82" s="1280"/>
      <c r="CLE82" s="1280"/>
      <c r="CLF82" s="1280"/>
      <c r="CLG82" s="1280"/>
      <c r="CLH82" s="1280"/>
      <c r="CLI82" s="1280"/>
      <c r="CLJ82" s="1280"/>
      <c r="CLK82" s="1280"/>
      <c r="CLL82" s="1280"/>
      <c r="CLM82" s="1280"/>
      <c r="CLN82" s="1280"/>
      <c r="CLO82" s="1280"/>
      <c r="CLP82" s="1280"/>
      <c r="CLQ82" s="1280"/>
      <c r="CLR82" s="1280"/>
      <c r="CLS82" s="1280"/>
      <c r="CLT82" s="1280"/>
      <c r="CLU82" s="1280"/>
      <c r="CLV82" s="1280"/>
      <c r="CLW82" s="1280"/>
      <c r="CLX82" s="1280"/>
      <c r="CLY82" s="1280"/>
      <c r="CLZ82" s="1280"/>
      <c r="CMA82" s="1280"/>
      <c r="CMB82" s="1280"/>
      <c r="CMC82" s="1280"/>
      <c r="CMD82" s="1280"/>
      <c r="CME82" s="1280"/>
      <c r="CMF82" s="1280"/>
      <c r="CMG82" s="1280"/>
      <c r="CMH82" s="1280"/>
      <c r="CMI82" s="1280"/>
      <c r="CMJ82" s="1280"/>
      <c r="CMK82" s="1280"/>
      <c r="CML82" s="1280"/>
      <c r="CMM82" s="1280"/>
      <c r="CMN82" s="1280"/>
      <c r="CMO82" s="1280"/>
      <c r="CMP82" s="1280"/>
      <c r="CMQ82" s="1280"/>
      <c r="CMR82" s="1280"/>
      <c r="CMS82" s="1280"/>
      <c r="CMT82" s="1280"/>
      <c r="CMU82" s="1280"/>
      <c r="CMV82" s="1280"/>
      <c r="CMW82" s="1280"/>
      <c r="CMX82" s="1280"/>
      <c r="CMY82" s="1280"/>
      <c r="CMZ82" s="1280"/>
      <c r="CNA82" s="1280"/>
      <c r="CNB82" s="1280"/>
      <c r="CNC82" s="1280"/>
      <c r="CND82" s="1280"/>
      <c r="CNE82" s="1280"/>
      <c r="CNF82" s="1280"/>
      <c r="CNG82" s="1280"/>
      <c r="CNH82" s="1280"/>
      <c r="CNI82" s="1280"/>
      <c r="CNJ82" s="1280"/>
      <c r="CNK82" s="1280"/>
      <c r="CNL82" s="1280"/>
      <c r="CNM82" s="1280"/>
      <c r="CNN82" s="1280"/>
      <c r="CNO82" s="1280"/>
      <c r="CNP82" s="1280"/>
      <c r="CNQ82" s="1280"/>
      <c r="CNR82" s="1280"/>
      <c r="CNS82" s="1280"/>
      <c r="CNT82" s="1280"/>
      <c r="CNU82" s="1280"/>
      <c r="CNV82" s="1280"/>
      <c r="CNW82" s="1280"/>
      <c r="CNX82" s="1280"/>
      <c r="CNY82" s="1280"/>
      <c r="CNZ82" s="1280"/>
      <c r="COA82" s="1280"/>
      <c r="COB82" s="1280"/>
      <c r="COC82" s="1280"/>
      <c r="COD82" s="1280"/>
      <c r="COE82" s="1280"/>
      <c r="COF82" s="1280"/>
      <c r="COG82" s="1280"/>
      <c r="COH82" s="1280"/>
      <c r="COI82" s="1280"/>
      <c r="COJ82" s="1280"/>
      <c r="COK82" s="1280"/>
      <c r="COL82" s="1280"/>
      <c r="COM82" s="1280"/>
      <c r="CON82" s="1280"/>
      <c r="COO82" s="1280"/>
      <c r="COP82" s="1280"/>
      <c r="COQ82" s="1280"/>
      <c r="COR82" s="1280"/>
      <c r="COS82" s="1280"/>
      <c r="COT82" s="1280"/>
      <c r="COU82" s="1280"/>
      <c r="COV82" s="1280"/>
      <c r="COW82" s="1280"/>
      <c r="COX82" s="1280"/>
      <c r="COY82" s="1280"/>
      <c r="COZ82" s="1280"/>
      <c r="CPA82" s="1280"/>
      <c r="CPB82" s="1280"/>
      <c r="CPC82" s="1280"/>
      <c r="CPD82" s="1280"/>
      <c r="CPE82" s="1280"/>
      <c r="CPF82" s="1280"/>
      <c r="CPG82" s="1280"/>
      <c r="CPH82" s="1280"/>
      <c r="CPI82" s="1280"/>
      <c r="CPJ82" s="1280"/>
      <c r="CPK82" s="1280"/>
      <c r="CPL82" s="1280"/>
      <c r="CPM82" s="1280"/>
      <c r="CPN82" s="1280"/>
      <c r="CPO82" s="1280"/>
      <c r="CPP82" s="1280"/>
      <c r="CPQ82" s="1280"/>
      <c r="CPR82" s="1280"/>
      <c r="CPS82" s="1280"/>
      <c r="CPT82" s="1280"/>
      <c r="CPU82" s="1280"/>
      <c r="CPV82" s="1280"/>
      <c r="CPW82" s="1280"/>
      <c r="CPX82" s="1280"/>
      <c r="CPY82" s="1280"/>
      <c r="CPZ82" s="1280"/>
      <c r="CQA82" s="1280"/>
      <c r="CQB82" s="1280"/>
      <c r="CQC82" s="1280"/>
      <c r="CQD82" s="1280"/>
      <c r="CQE82" s="1280"/>
      <c r="CQF82" s="1280"/>
      <c r="CQG82" s="1280"/>
      <c r="CQH82" s="1280"/>
      <c r="CQI82" s="1280"/>
      <c r="CQJ82" s="1280"/>
      <c r="CQK82" s="1280"/>
      <c r="CQL82" s="1280"/>
      <c r="CQM82" s="1280"/>
      <c r="CQN82" s="1280"/>
      <c r="CQO82" s="1280"/>
      <c r="CQP82" s="1280"/>
      <c r="CQQ82" s="1280"/>
      <c r="CQR82" s="1280"/>
      <c r="CQS82" s="1280"/>
      <c r="CQT82" s="1280"/>
      <c r="CQU82" s="1280"/>
      <c r="CQV82" s="1280"/>
      <c r="CQW82" s="1280"/>
      <c r="CQX82" s="1280"/>
      <c r="CQY82" s="1280"/>
      <c r="CQZ82" s="1280"/>
      <c r="CRA82" s="1280"/>
      <c r="CRB82" s="1280"/>
      <c r="CRC82" s="1280"/>
      <c r="CRD82" s="1280"/>
      <c r="CRE82" s="1280"/>
      <c r="CRF82" s="1280"/>
      <c r="CRG82" s="1280"/>
      <c r="CRH82" s="1280"/>
      <c r="CRI82" s="1280"/>
      <c r="CRJ82" s="1280"/>
      <c r="CRK82" s="1280"/>
      <c r="CRL82" s="1280"/>
      <c r="CRM82" s="1280"/>
      <c r="CRN82" s="1280"/>
      <c r="CRO82" s="1280"/>
      <c r="CRP82" s="1280"/>
      <c r="CRQ82" s="1280"/>
      <c r="CRR82" s="1280"/>
      <c r="CRS82" s="1280"/>
      <c r="CRT82" s="1280"/>
      <c r="CRU82" s="1280"/>
      <c r="CRV82" s="1280"/>
      <c r="CRW82" s="1280"/>
      <c r="CRX82" s="1280"/>
      <c r="CRY82" s="1280"/>
      <c r="CRZ82" s="1280"/>
      <c r="CSA82" s="1280"/>
      <c r="CSB82" s="1280"/>
      <c r="CSC82" s="1280"/>
      <c r="CSD82" s="1280"/>
      <c r="CSE82" s="1280"/>
      <c r="CSF82" s="1280"/>
      <c r="CSG82" s="1280"/>
      <c r="CSH82" s="1280"/>
      <c r="CSI82" s="1280"/>
      <c r="CSJ82" s="1280"/>
      <c r="CSK82" s="1280"/>
      <c r="CSL82" s="1280"/>
      <c r="CSM82" s="1280"/>
      <c r="CSN82" s="1280"/>
      <c r="CSO82" s="1280"/>
      <c r="CSP82" s="1280"/>
      <c r="CSQ82" s="1280"/>
      <c r="CSR82" s="1280"/>
      <c r="CSS82" s="1280"/>
      <c r="CST82" s="1280"/>
      <c r="CSU82" s="1280"/>
      <c r="CSV82" s="1280"/>
      <c r="CSW82" s="1280"/>
      <c r="CSX82" s="1280"/>
      <c r="CSY82" s="1280"/>
      <c r="CSZ82" s="1280"/>
      <c r="CTA82" s="1280"/>
      <c r="CTB82" s="1280"/>
      <c r="CTC82" s="1280"/>
      <c r="CTD82" s="1280"/>
      <c r="CTE82" s="1280"/>
      <c r="CTF82" s="1280"/>
      <c r="CTG82" s="1280"/>
      <c r="CTH82" s="1280"/>
      <c r="CTI82" s="1280"/>
      <c r="CTJ82" s="1280"/>
      <c r="CTK82" s="1280"/>
      <c r="CTL82" s="1280"/>
      <c r="CTM82" s="1280"/>
      <c r="CTN82" s="1280"/>
      <c r="CTO82" s="1280"/>
      <c r="CTP82" s="1280"/>
      <c r="CTQ82" s="1280"/>
      <c r="CTR82" s="1280"/>
      <c r="CTS82" s="1280"/>
      <c r="CTT82" s="1280"/>
      <c r="CTU82" s="1280"/>
      <c r="CTV82" s="1280"/>
      <c r="CTW82" s="1280"/>
      <c r="CTX82" s="1280"/>
      <c r="CTY82" s="1280"/>
      <c r="CTZ82" s="1280"/>
      <c r="CUA82" s="1280"/>
      <c r="CUB82" s="1280"/>
      <c r="CUC82" s="1280"/>
      <c r="CUD82" s="1280"/>
      <c r="CUE82" s="1280"/>
      <c r="CUF82" s="1280"/>
      <c r="CUG82" s="1280"/>
      <c r="CUH82" s="1280"/>
      <c r="CUI82" s="1280"/>
      <c r="CUJ82" s="1280"/>
      <c r="CUK82" s="1280"/>
      <c r="CUL82" s="1280"/>
      <c r="CUM82" s="1280"/>
      <c r="CUN82" s="1280"/>
      <c r="CUO82" s="1280"/>
      <c r="CUP82" s="1280"/>
      <c r="CUQ82" s="1280"/>
      <c r="CUR82" s="1280"/>
      <c r="CUS82" s="1280"/>
      <c r="CUT82" s="1280"/>
      <c r="CUU82" s="1280"/>
      <c r="CUV82" s="1280"/>
      <c r="CUW82" s="1280"/>
      <c r="CUX82" s="1280"/>
      <c r="CUY82" s="1280"/>
      <c r="CUZ82" s="1280"/>
      <c r="CVA82" s="1280"/>
      <c r="CVB82" s="1280"/>
      <c r="CVC82" s="1280"/>
      <c r="CVD82" s="1280"/>
      <c r="CVE82" s="1280"/>
      <c r="CVF82" s="1280"/>
      <c r="CVG82" s="1280"/>
      <c r="CVH82" s="1280"/>
      <c r="CVI82" s="1280"/>
      <c r="CVJ82" s="1280"/>
      <c r="CVK82" s="1280"/>
      <c r="CVL82" s="1280"/>
      <c r="CVM82" s="1280"/>
      <c r="CVN82" s="1280"/>
      <c r="CVO82" s="1280"/>
      <c r="CVP82" s="1280"/>
      <c r="CVQ82" s="1280"/>
      <c r="CVR82" s="1280"/>
      <c r="CVS82" s="1280"/>
      <c r="CVT82" s="1280"/>
      <c r="CVU82" s="1280"/>
      <c r="CVV82" s="1280"/>
      <c r="CVW82" s="1280"/>
      <c r="CVX82" s="1280"/>
      <c r="CVY82" s="1280"/>
      <c r="CVZ82" s="1280"/>
      <c r="CWA82" s="1280"/>
      <c r="CWB82" s="1280"/>
      <c r="CWC82" s="1280"/>
      <c r="CWD82" s="1280"/>
      <c r="CWE82" s="1280"/>
      <c r="CWF82" s="1280"/>
      <c r="CWG82" s="1280"/>
      <c r="CWH82" s="1280"/>
      <c r="CWI82" s="1280"/>
      <c r="CWJ82" s="1280"/>
      <c r="CWK82" s="1280"/>
      <c r="CWL82" s="1280"/>
      <c r="CWM82" s="1280"/>
      <c r="CWN82" s="1280"/>
      <c r="CWO82" s="1280"/>
      <c r="CWP82" s="1280"/>
      <c r="CWQ82" s="1280"/>
      <c r="CWR82" s="1280"/>
      <c r="CWS82" s="1280"/>
      <c r="CWT82" s="1280"/>
      <c r="CWU82" s="1280"/>
      <c r="CWV82" s="1280"/>
      <c r="CWW82" s="1280"/>
      <c r="CWX82" s="1280"/>
      <c r="CWY82" s="1280"/>
      <c r="CWZ82" s="1280"/>
      <c r="CXA82" s="1280"/>
      <c r="CXB82" s="1280"/>
      <c r="CXC82" s="1280"/>
      <c r="CXD82" s="1280"/>
      <c r="CXE82" s="1280"/>
      <c r="CXF82" s="1280"/>
      <c r="CXG82" s="1280"/>
      <c r="CXH82" s="1280"/>
      <c r="CXI82" s="1280"/>
      <c r="CXJ82" s="1280"/>
      <c r="CXK82" s="1280"/>
      <c r="CXL82" s="1280"/>
      <c r="CXM82" s="1280"/>
      <c r="CXN82" s="1280"/>
      <c r="CXO82" s="1280"/>
      <c r="CXP82" s="1280"/>
      <c r="CXQ82" s="1280"/>
      <c r="CXR82" s="1280"/>
      <c r="CXS82" s="1280"/>
      <c r="CXT82" s="1280"/>
      <c r="CXU82" s="1280"/>
      <c r="CXV82" s="1280"/>
      <c r="CXW82" s="1280"/>
      <c r="CXX82" s="1280"/>
      <c r="CXY82" s="1280"/>
      <c r="CXZ82" s="1280"/>
      <c r="CYA82" s="1280"/>
      <c r="CYB82" s="1280"/>
      <c r="CYC82" s="1280"/>
      <c r="CYD82" s="1280"/>
      <c r="CYE82" s="1280"/>
      <c r="CYF82" s="1280"/>
      <c r="CYG82" s="1280"/>
      <c r="CYH82" s="1280"/>
      <c r="CYI82" s="1280"/>
      <c r="CYJ82" s="1280"/>
      <c r="CYK82" s="1280"/>
      <c r="CYL82" s="1280"/>
      <c r="CYM82" s="1280"/>
      <c r="CYN82" s="1280"/>
      <c r="CYO82" s="1280"/>
      <c r="CYP82" s="1280"/>
      <c r="CYQ82" s="1280"/>
      <c r="CYR82" s="1280"/>
      <c r="CYS82" s="1280"/>
      <c r="CYT82" s="1280"/>
      <c r="CYU82" s="1280"/>
      <c r="CYV82" s="1280"/>
      <c r="CYW82" s="1280"/>
      <c r="CYX82" s="1280"/>
      <c r="CYY82" s="1280"/>
      <c r="CYZ82" s="1280"/>
      <c r="CZA82" s="1280"/>
      <c r="CZB82" s="1280"/>
      <c r="CZC82" s="1280"/>
      <c r="CZD82" s="1280"/>
      <c r="CZE82" s="1280"/>
      <c r="CZF82" s="1280"/>
      <c r="CZG82" s="1280"/>
      <c r="CZH82" s="1280"/>
      <c r="CZI82" s="1280"/>
      <c r="CZJ82" s="1280"/>
      <c r="CZK82" s="1280"/>
      <c r="CZL82" s="1280"/>
      <c r="CZM82" s="1280"/>
      <c r="CZN82" s="1280"/>
      <c r="CZO82" s="1280"/>
      <c r="CZP82" s="1280"/>
      <c r="CZQ82" s="1280"/>
      <c r="CZR82" s="1280"/>
      <c r="CZS82" s="1280"/>
      <c r="CZT82" s="1280"/>
      <c r="CZU82" s="1280"/>
      <c r="CZV82" s="1280"/>
      <c r="CZW82" s="1280"/>
      <c r="CZX82" s="1280"/>
      <c r="CZY82" s="1280"/>
      <c r="CZZ82" s="1280"/>
      <c r="DAA82" s="1280"/>
      <c r="DAB82" s="1280"/>
      <c r="DAC82" s="1280"/>
      <c r="DAD82" s="1280"/>
      <c r="DAE82" s="1280"/>
      <c r="DAF82" s="1280"/>
      <c r="DAG82" s="1280"/>
      <c r="DAH82" s="1280"/>
      <c r="DAI82" s="1280"/>
      <c r="DAJ82" s="1280"/>
      <c r="DAK82" s="1280"/>
      <c r="DAL82" s="1280"/>
      <c r="DAM82" s="1280"/>
      <c r="DAN82" s="1280"/>
      <c r="DAO82" s="1280"/>
      <c r="DAP82" s="1280"/>
      <c r="DAQ82" s="1280"/>
      <c r="DAR82" s="1280"/>
      <c r="DAS82" s="1280"/>
      <c r="DAT82" s="1280"/>
      <c r="DAU82" s="1280"/>
      <c r="DAV82" s="1280"/>
      <c r="DAW82" s="1280"/>
      <c r="DAX82" s="1280"/>
      <c r="DAY82" s="1280"/>
      <c r="DAZ82" s="1280"/>
      <c r="DBA82" s="1280"/>
      <c r="DBB82" s="1280"/>
      <c r="DBC82" s="1280"/>
      <c r="DBD82" s="1280"/>
      <c r="DBE82" s="1280"/>
      <c r="DBF82" s="1280"/>
      <c r="DBG82" s="1280"/>
      <c r="DBH82" s="1280"/>
      <c r="DBI82" s="1280"/>
      <c r="DBJ82" s="1280"/>
      <c r="DBK82" s="1280"/>
      <c r="DBL82" s="1280"/>
      <c r="DBM82" s="1280"/>
      <c r="DBN82" s="1280"/>
      <c r="DBO82" s="1280"/>
      <c r="DBP82" s="1280"/>
      <c r="DBQ82" s="1280"/>
      <c r="DBR82" s="1280"/>
      <c r="DBS82" s="1280"/>
      <c r="DBT82" s="1280"/>
      <c r="DBU82" s="1280"/>
      <c r="DBV82" s="1280"/>
      <c r="DBW82" s="1280"/>
      <c r="DBX82" s="1280"/>
      <c r="DBY82" s="1280"/>
      <c r="DBZ82" s="1280"/>
      <c r="DCA82" s="1280"/>
      <c r="DCB82" s="1280"/>
      <c r="DCC82" s="1280"/>
      <c r="DCD82" s="1280"/>
      <c r="DCE82" s="1280"/>
      <c r="DCF82" s="1280"/>
      <c r="DCG82" s="1280"/>
      <c r="DCH82" s="1280"/>
      <c r="DCI82" s="1280"/>
      <c r="DCJ82" s="1280"/>
      <c r="DCK82" s="1280"/>
      <c r="DCL82" s="1280"/>
      <c r="DCM82" s="1280"/>
      <c r="DCN82" s="1280"/>
      <c r="DCO82" s="1280"/>
      <c r="DCP82" s="1280"/>
      <c r="DCQ82" s="1280"/>
      <c r="DCR82" s="1280"/>
      <c r="DCS82" s="1280"/>
      <c r="DCT82" s="1280"/>
      <c r="DCU82" s="1280"/>
      <c r="DCV82" s="1280"/>
      <c r="DCW82" s="1280"/>
      <c r="DCX82" s="1280"/>
      <c r="DCY82" s="1280"/>
      <c r="DCZ82" s="1280"/>
      <c r="DDA82" s="1280"/>
      <c r="DDB82" s="1280"/>
      <c r="DDC82" s="1280"/>
      <c r="DDD82" s="1280"/>
      <c r="DDE82" s="1280"/>
      <c r="DDF82" s="1280"/>
      <c r="DDG82" s="1280"/>
      <c r="DDH82" s="1280"/>
      <c r="DDI82" s="1280"/>
      <c r="DDJ82" s="1280"/>
      <c r="DDK82" s="1280"/>
      <c r="DDL82" s="1280"/>
      <c r="DDM82" s="1280"/>
      <c r="DDN82" s="1280"/>
      <c r="DDO82" s="1280"/>
      <c r="DDP82" s="1280"/>
      <c r="DDQ82" s="1280"/>
      <c r="DDR82" s="1280"/>
      <c r="DDS82" s="1280"/>
      <c r="DDT82" s="1280"/>
      <c r="DDU82" s="1280"/>
      <c r="DDV82" s="1280"/>
      <c r="DDW82" s="1280"/>
      <c r="DDX82" s="1280"/>
      <c r="DDY82" s="1280"/>
      <c r="DDZ82" s="1280"/>
      <c r="DEA82" s="1280"/>
      <c r="DEB82" s="1280"/>
      <c r="DEC82" s="1280"/>
      <c r="DED82" s="1280"/>
      <c r="DEE82" s="1280"/>
      <c r="DEF82" s="1280"/>
      <c r="DEG82" s="1280"/>
      <c r="DEH82" s="1280"/>
      <c r="DEI82" s="1280"/>
      <c r="DEJ82" s="1280"/>
      <c r="DEK82" s="1280"/>
      <c r="DEL82" s="1280"/>
      <c r="DEM82" s="1280"/>
      <c r="DEN82" s="1280"/>
      <c r="DEO82" s="1280"/>
      <c r="DEP82" s="1280"/>
      <c r="DEQ82" s="1280"/>
      <c r="DER82" s="1280"/>
      <c r="DES82" s="1280"/>
      <c r="DET82" s="1280"/>
      <c r="DEU82" s="1280"/>
      <c r="DEV82" s="1280"/>
      <c r="DEW82" s="1280"/>
      <c r="DEX82" s="1280"/>
      <c r="DEY82" s="1280"/>
      <c r="DEZ82" s="1280"/>
      <c r="DFA82" s="1280"/>
      <c r="DFB82" s="1280"/>
      <c r="DFC82" s="1280"/>
      <c r="DFD82" s="1280"/>
      <c r="DFE82" s="1280"/>
      <c r="DFF82" s="1280"/>
      <c r="DFG82" s="1280"/>
      <c r="DFH82" s="1280"/>
      <c r="DFI82" s="1280"/>
      <c r="DFJ82" s="1280"/>
      <c r="DFK82" s="1280"/>
      <c r="DFL82" s="1280"/>
      <c r="DFM82" s="1280"/>
      <c r="DFN82" s="1280"/>
      <c r="DFO82" s="1280"/>
      <c r="DFP82" s="1280"/>
      <c r="DFQ82" s="1280"/>
      <c r="DFR82" s="1280"/>
      <c r="DFS82" s="1280"/>
      <c r="DFT82" s="1280"/>
      <c r="DFU82" s="1280"/>
      <c r="DFV82" s="1280"/>
      <c r="DFW82" s="1280"/>
      <c r="DFX82" s="1280"/>
      <c r="DFY82" s="1280"/>
      <c r="DFZ82" s="1280"/>
      <c r="DGA82" s="1280"/>
      <c r="DGB82" s="1280"/>
      <c r="DGC82" s="1280"/>
      <c r="DGD82" s="1280"/>
      <c r="DGE82" s="1280"/>
      <c r="DGF82" s="1280"/>
      <c r="DGG82" s="1280"/>
      <c r="DGH82" s="1280"/>
      <c r="DGI82" s="1280"/>
      <c r="DGJ82" s="1280"/>
      <c r="DGK82" s="1280"/>
      <c r="DGL82" s="1280"/>
      <c r="DGM82" s="1280"/>
      <c r="DGN82" s="1280"/>
      <c r="DGO82" s="1280"/>
      <c r="DGP82" s="1280"/>
      <c r="DGQ82" s="1280"/>
      <c r="DGR82" s="1280"/>
      <c r="DGS82" s="1280"/>
      <c r="DGT82" s="1280"/>
      <c r="DGU82" s="1280"/>
      <c r="DGV82" s="1280"/>
      <c r="DGW82" s="1280"/>
      <c r="DGX82" s="1280"/>
      <c r="DGY82" s="1280"/>
      <c r="DGZ82" s="1280"/>
      <c r="DHA82" s="1280"/>
      <c r="DHB82" s="1280"/>
      <c r="DHC82" s="1280"/>
      <c r="DHD82" s="1280"/>
      <c r="DHE82" s="1280"/>
      <c r="DHF82" s="1280"/>
      <c r="DHG82" s="1280"/>
      <c r="DHH82" s="1280"/>
      <c r="DHI82" s="1280"/>
      <c r="DHJ82" s="1280"/>
      <c r="DHK82" s="1280"/>
      <c r="DHL82" s="1280"/>
      <c r="DHM82" s="1280"/>
      <c r="DHN82" s="1280"/>
      <c r="DHO82" s="1280"/>
      <c r="DHP82" s="1280"/>
      <c r="DHQ82" s="1280"/>
      <c r="DHR82" s="1280"/>
      <c r="DHS82" s="1280"/>
      <c r="DHT82" s="1280"/>
      <c r="DHU82" s="1280"/>
      <c r="DHV82" s="1280"/>
      <c r="DHW82" s="1280"/>
      <c r="DHX82" s="1280"/>
      <c r="DHY82" s="1280"/>
      <c r="DHZ82" s="1280"/>
      <c r="DIA82" s="1280"/>
      <c r="DIB82" s="1280"/>
      <c r="DIC82" s="1280"/>
      <c r="DID82" s="1280"/>
      <c r="DIE82" s="1280"/>
      <c r="DIF82" s="1280"/>
      <c r="DIG82" s="1280"/>
      <c r="DIH82" s="1280"/>
      <c r="DII82" s="1280"/>
      <c r="DIJ82" s="1280"/>
      <c r="DIK82" s="1280"/>
      <c r="DIL82" s="1280"/>
      <c r="DIM82" s="1280"/>
      <c r="DIN82" s="1280"/>
      <c r="DIO82" s="1280"/>
      <c r="DIP82" s="1280"/>
      <c r="DIQ82" s="1280"/>
      <c r="DIR82" s="1280"/>
      <c r="DIS82" s="1280"/>
      <c r="DIT82" s="1280"/>
      <c r="DIU82" s="1280"/>
      <c r="DIV82" s="1280"/>
      <c r="DIW82" s="1280"/>
      <c r="DIX82" s="1280"/>
      <c r="DIY82" s="1280"/>
      <c r="DIZ82" s="1280"/>
      <c r="DJA82" s="1280"/>
      <c r="DJB82" s="1280"/>
      <c r="DJC82" s="1280"/>
      <c r="DJD82" s="1280"/>
      <c r="DJE82" s="1280"/>
      <c r="DJF82" s="1280"/>
      <c r="DJG82" s="1280"/>
      <c r="DJH82" s="1280"/>
      <c r="DJI82" s="1280"/>
      <c r="DJJ82" s="1280"/>
      <c r="DJK82" s="1280"/>
      <c r="DJL82" s="1280"/>
      <c r="DJM82" s="1280"/>
      <c r="DJN82" s="1280"/>
      <c r="DJO82" s="1280"/>
      <c r="DJP82" s="1280"/>
      <c r="DJQ82" s="1280"/>
      <c r="DJR82" s="1280"/>
      <c r="DJS82" s="1280"/>
      <c r="DJT82" s="1280"/>
      <c r="DJU82" s="1280"/>
      <c r="DJV82" s="1280"/>
      <c r="DJW82" s="1280"/>
      <c r="DJX82" s="1280"/>
      <c r="DJY82" s="1280"/>
      <c r="DJZ82" s="1280"/>
      <c r="DKA82" s="1280"/>
      <c r="DKB82" s="1280"/>
      <c r="DKC82" s="1280"/>
      <c r="DKD82" s="1280"/>
      <c r="DKE82" s="1280"/>
      <c r="DKF82" s="1280"/>
      <c r="DKG82" s="1280"/>
      <c r="DKH82" s="1280"/>
      <c r="DKI82" s="1280"/>
      <c r="DKJ82" s="1280"/>
      <c r="DKK82" s="1280"/>
      <c r="DKL82" s="1280"/>
      <c r="DKM82" s="1280"/>
      <c r="DKN82" s="1280"/>
      <c r="DKO82" s="1280"/>
      <c r="DKP82" s="1280"/>
      <c r="DKQ82" s="1280"/>
      <c r="DKR82" s="1280"/>
      <c r="DKS82" s="1280"/>
      <c r="DKT82" s="1280"/>
      <c r="DKU82" s="1280"/>
      <c r="DKV82" s="1280"/>
      <c r="DKW82" s="1280"/>
      <c r="DKX82" s="1280"/>
      <c r="DKY82" s="1280"/>
      <c r="DKZ82" s="1280"/>
      <c r="DLA82" s="1280"/>
      <c r="DLB82" s="1280"/>
      <c r="DLC82" s="1280"/>
      <c r="DLD82" s="1280"/>
      <c r="DLE82" s="1280"/>
      <c r="DLF82" s="1280"/>
      <c r="DLG82" s="1280"/>
      <c r="DLH82" s="1280"/>
      <c r="DLI82" s="1280"/>
      <c r="DLJ82" s="1280"/>
      <c r="DLK82" s="1280"/>
      <c r="DLL82" s="1280"/>
      <c r="DLM82" s="1280"/>
      <c r="DLN82" s="1280"/>
      <c r="DLO82" s="1280"/>
      <c r="DLP82" s="1280"/>
      <c r="DLQ82" s="1280"/>
      <c r="DLR82" s="1280"/>
      <c r="DLS82" s="1280"/>
      <c r="DLT82" s="1280"/>
      <c r="DLU82" s="1280"/>
      <c r="DLV82" s="1280"/>
      <c r="DLW82" s="1280"/>
      <c r="DLX82" s="1280"/>
      <c r="DLY82" s="1280"/>
      <c r="DLZ82" s="1280"/>
      <c r="DMA82" s="1280"/>
      <c r="DMB82" s="1280"/>
      <c r="DMC82" s="1280"/>
      <c r="DMD82" s="1280"/>
      <c r="DME82" s="1280"/>
      <c r="DMF82" s="1280"/>
      <c r="DMG82" s="1280"/>
      <c r="DMH82" s="1280"/>
      <c r="DMI82" s="1280"/>
      <c r="DMJ82" s="1280"/>
      <c r="DMK82" s="1280"/>
      <c r="DML82" s="1280"/>
      <c r="DMM82" s="1280"/>
      <c r="DMN82" s="1280"/>
      <c r="DMO82" s="1280"/>
      <c r="DMP82" s="1280"/>
      <c r="DMQ82" s="1280"/>
      <c r="DMR82" s="1280"/>
      <c r="DMS82" s="1280"/>
      <c r="DMT82" s="1280"/>
      <c r="DMU82" s="1280"/>
      <c r="DMV82" s="1280"/>
      <c r="DMW82" s="1280"/>
      <c r="DMX82" s="1280"/>
      <c r="DMY82" s="1280"/>
      <c r="DMZ82" s="1280"/>
      <c r="DNA82" s="1280"/>
      <c r="DNB82" s="1280"/>
      <c r="DNC82" s="1280"/>
      <c r="DND82" s="1280"/>
      <c r="DNE82" s="1280"/>
      <c r="DNF82" s="1280"/>
      <c r="DNG82" s="1280"/>
      <c r="DNH82" s="1280"/>
      <c r="DNI82" s="1280"/>
      <c r="DNJ82" s="1280"/>
      <c r="DNK82" s="1280"/>
      <c r="DNL82" s="1280"/>
      <c r="DNM82" s="1280"/>
      <c r="DNN82" s="1280"/>
      <c r="DNO82" s="1280"/>
      <c r="DNP82" s="1280"/>
      <c r="DNQ82" s="1280"/>
      <c r="DNR82" s="1280"/>
      <c r="DNS82" s="1280"/>
      <c r="DNT82" s="1280"/>
      <c r="DNU82" s="1280"/>
      <c r="DNV82" s="1280"/>
      <c r="DNW82" s="1280"/>
      <c r="DNX82" s="1280"/>
      <c r="DNY82" s="1280"/>
      <c r="DNZ82" s="1280"/>
      <c r="DOA82" s="1280"/>
      <c r="DOB82" s="1280"/>
      <c r="DOC82" s="1280"/>
      <c r="DOD82" s="1280"/>
      <c r="DOE82" s="1280"/>
      <c r="DOF82" s="1280"/>
      <c r="DOG82" s="1280"/>
      <c r="DOH82" s="1280"/>
      <c r="DOI82" s="1280"/>
      <c r="DOJ82" s="1280"/>
      <c r="DOK82" s="1280"/>
      <c r="DOL82" s="1280"/>
      <c r="DOM82" s="1280"/>
      <c r="DON82" s="1280"/>
      <c r="DOO82" s="1280"/>
      <c r="DOP82" s="1280"/>
      <c r="DOQ82" s="1280"/>
      <c r="DOR82" s="1280"/>
      <c r="DOS82" s="1280"/>
      <c r="DOT82" s="1280"/>
      <c r="DOU82" s="1280"/>
      <c r="DOV82" s="1280"/>
      <c r="DOW82" s="1280"/>
      <c r="DOX82" s="1280"/>
      <c r="DOY82" s="1280"/>
      <c r="DOZ82" s="1280"/>
      <c r="DPA82" s="1280"/>
      <c r="DPB82" s="1280"/>
      <c r="DPC82" s="1280"/>
      <c r="DPD82" s="1280"/>
      <c r="DPE82" s="1280"/>
      <c r="DPF82" s="1280"/>
      <c r="DPG82" s="1280"/>
      <c r="DPH82" s="1280"/>
      <c r="DPI82" s="1280"/>
      <c r="DPJ82" s="1280"/>
      <c r="DPK82" s="1280"/>
      <c r="DPL82" s="1280"/>
      <c r="DPM82" s="1280"/>
      <c r="DPN82" s="1280"/>
      <c r="DPO82" s="1280"/>
      <c r="DPP82" s="1280"/>
      <c r="DPQ82" s="1280"/>
      <c r="DPR82" s="1280"/>
      <c r="DPS82" s="1280"/>
      <c r="DPT82" s="1280"/>
      <c r="DPU82" s="1280"/>
      <c r="DPV82" s="1280"/>
      <c r="DPW82" s="1280"/>
      <c r="DPX82" s="1280"/>
      <c r="DPY82" s="1280"/>
      <c r="DPZ82" s="1280"/>
      <c r="DQA82" s="1280"/>
      <c r="DQB82" s="1280"/>
      <c r="DQC82" s="1280"/>
      <c r="DQD82" s="1280"/>
      <c r="DQE82" s="1280"/>
      <c r="DQF82" s="1280"/>
      <c r="DQG82" s="1280"/>
      <c r="DQH82" s="1280"/>
      <c r="DQI82" s="1280"/>
      <c r="DQJ82" s="1280"/>
      <c r="DQK82" s="1280"/>
      <c r="DQL82" s="1280"/>
      <c r="DQM82" s="1280"/>
      <c r="DQN82" s="1280"/>
      <c r="DQO82" s="1280"/>
      <c r="DQP82" s="1280"/>
      <c r="DQQ82" s="1280"/>
      <c r="DQR82" s="1280"/>
      <c r="DQS82" s="1280"/>
      <c r="DQT82" s="1280"/>
      <c r="DQU82" s="1280"/>
      <c r="DQV82" s="1280"/>
      <c r="DQW82" s="1280"/>
      <c r="DQX82" s="1280"/>
      <c r="DQY82" s="1280"/>
      <c r="DQZ82" s="1280"/>
      <c r="DRA82" s="1280"/>
      <c r="DRB82" s="1280"/>
      <c r="DRC82" s="1280"/>
      <c r="DRD82" s="1280"/>
      <c r="DRE82" s="1280"/>
      <c r="DRF82" s="1280"/>
      <c r="DRG82" s="1280"/>
      <c r="DRH82" s="1280"/>
      <c r="DRI82" s="1280"/>
      <c r="DRJ82" s="1280"/>
      <c r="DRK82" s="1280"/>
      <c r="DRL82" s="1280"/>
      <c r="DRM82" s="1280"/>
      <c r="DRN82" s="1280"/>
      <c r="DRO82" s="1280"/>
      <c r="DRP82" s="1280"/>
      <c r="DRQ82" s="1280"/>
      <c r="DRR82" s="1280"/>
      <c r="DRS82" s="1280"/>
      <c r="DRT82" s="1280"/>
      <c r="DRU82" s="1280"/>
      <c r="DRV82" s="1280"/>
      <c r="DRW82" s="1280"/>
      <c r="DRX82" s="1280"/>
      <c r="DRY82" s="1280"/>
      <c r="DRZ82" s="1280"/>
      <c r="DSA82" s="1280"/>
      <c r="DSB82" s="1280"/>
      <c r="DSC82" s="1280"/>
      <c r="DSD82" s="1280"/>
      <c r="DSE82" s="1280"/>
      <c r="DSF82" s="1280"/>
      <c r="DSG82" s="1280"/>
      <c r="DSH82" s="1280"/>
      <c r="DSI82" s="1280"/>
      <c r="DSJ82" s="1280"/>
      <c r="DSK82" s="1280"/>
      <c r="DSL82" s="1280"/>
      <c r="DSM82" s="1280"/>
      <c r="DSN82" s="1280"/>
      <c r="DSO82" s="1280"/>
      <c r="DSP82" s="1280"/>
      <c r="DSQ82" s="1280"/>
      <c r="DSR82" s="1280"/>
      <c r="DSS82" s="1280"/>
      <c r="DST82" s="1280"/>
      <c r="DSU82" s="1280"/>
      <c r="DSV82" s="1280"/>
      <c r="DSW82" s="1280"/>
      <c r="DSX82" s="1280"/>
      <c r="DSY82" s="1280"/>
      <c r="DSZ82" s="1280"/>
      <c r="DTA82" s="1280"/>
      <c r="DTB82" s="1280"/>
      <c r="DTC82" s="1280"/>
      <c r="DTD82" s="1280"/>
      <c r="DTE82" s="1280"/>
      <c r="DTF82" s="1280"/>
      <c r="DTG82" s="1280"/>
      <c r="DTH82" s="1280"/>
      <c r="DTI82" s="1280"/>
      <c r="DTJ82" s="1280"/>
      <c r="DTK82" s="1280"/>
      <c r="DTL82" s="1280"/>
      <c r="DTM82" s="1280"/>
      <c r="DTN82" s="1280"/>
      <c r="DTO82" s="1280"/>
      <c r="DTP82" s="1280"/>
      <c r="DTQ82" s="1280"/>
      <c r="DTR82" s="1280"/>
      <c r="DTS82" s="1280"/>
      <c r="DTT82" s="1280"/>
      <c r="DTU82" s="1280"/>
      <c r="DTV82" s="1280"/>
      <c r="DTW82" s="1280"/>
      <c r="DTX82" s="1280"/>
      <c r="DTY82" s="1280"/>
      <c r="DTZ82" s="1280"/>
      <c r="DUA82" s="1280"/>
      <c r="DUB82" s="1280"/>
      <c r="DUC82" s="1280"/>
      <c r="DUD82" s="1280"/>
      <c r="DUE82" s="1280"/>
      <c r="DUF82" s="1280"/>
      <c r="DUG82" s="1280"/>
      <c r="DUH82" s="1280"/>
      <c r="DUI82" s="1280"/>
      <c r="DUJ82" s="1280"/>
      <c r="DUK82" s="1280"/>
      <c r="DUL82" s="1280"/>
      <c r="DUM82" s="1280"/>
      <c r="DUN82" s="1280"/>
      <c r="DUO82" s="1280"/>
      <c r="DUP82" s="1280"/>
      <c r="DUQ82" s="1280"/>
      <c r="DUR82" s="1280"/>
      <c r="DUS82" s="1280"/>
      <c r="DUT82" s="1280"/>
      <c r="DUU82" s="1280"/>
      <c r="DUV82" s="1280"/>
      <c r="DUW82" s="1280"/>
      <c r="DUX82" s="1280"/>
      <c r="DUY82" s="1280"/>
      <c r="DUZ82" s="1280"/>
      <c r="DVA82" s="1280"/>
      <c r="DVB82" s="1280"/>
      <c r="DVC82" s="1280"/>
      <c r="DVD82" s="1280"/>
      <c r="DVE82" s="1280"/>
      <c r="DVF82" s="1280"/>
      <c r="DVG82" s="1280"/>
      <c r="DVH82" s="1280"/>
      <c r="DVI82" s="1280"/>
      <c r="DVJ82" s="1280"/>
      <c r="DVK82" s="1280"/>
      <c r="DVL82" s="1280"/>
      <c r="DVM82" s="1280"/>
      <c r="DVN82" s="1280"/>
      <c r="DVO82" s="1280"/>
      <c r="DVP82" s="1280"/>
      <c r="DVQ82" s="1280"/>
      <c r="DVR82" s="1280"/>
      <c r="DVS82" s="1280"/>
      <c r="DVT82" s="1280"/>
      <c r="DVU82" s="1280"/>
      <c r="DVV82" s="1280"/>
      <c r="DVW82" s="1280"/>
      <c r="DVX82" s="1280"/>
      <c r="DVY82" s="1280"/>
      <c r="DVZ82" s="1280"/>
      <c r="DWA82" s="1280"/>
      <c r="DWB82" s="1280"/>
      <c r="DWC82" s="1280"/>
      <c r="DWD82" s="1280"/>
      <c r="DWE82" s="1280"/>
      <c r="DWF82" s="1280"/>
      <c r="DWG82" s="1280"/>
      <c r="DWH82" s="1280"/>
      <c r="DWI82" s="1280"/>
      <c r="DWJ82" s="1280"/>
      <c r="DWK82" s="1280"/>
      <c r="DWL82" s="1280"/>
      <c r="DWM82" s="1280"/>
      <c r="DWN82" s="1280"/>
      <c r="DWO82" s="1280"/>
      <c r="DWP82" s="1280"/>
      <c r="DWQ82" s="1280"/>
      <c r="DWR82" s="1280"/>
      <c r="DWS82" s="1280"/>
      <c r="DWT82" s="1280"/>
      <c r="DWU82" s="1280"/>
      <c r="DWV82" s="1280"/>
      <c r="DWW82" s="1280"/>
      <c r="DWX82" s="1280"/>
      <c r="DWY82" s="1280"/>
      <c r="DWZ82" s="1280"/>
      <c r="DXA82" s="1280"/>
      <c r="DXB82" s="1280"/>
      <c r="DXC82" s="1280"/>
      <c r="DXD82" s="1280"/>
      <c r="DXE82" s="1280"/>
      <c r="DXF82" s="1280"/>
      <c r="DXG82" s="1280"/>
      <c r="DXH82" s="1280"/>
      <c r="DXI82" s="1280"/>
      <c r="DXJ82" s="1280"/>
      <c r="DXK82" s="1280"/>
      <c r="DXL82" s="1280"/>
      <c r="DXM82" s="1280"/>
      <c r="DXN82" s="1280"/>
      <c r="DXO82" s="1280"/>
      <c r="DXP82" s="1280"/>
      <c r="DXQ82" s="1280"/>
      <c r="DXR82" s="1280"/>
      <c r="DXS82" s="1280"/>
      <c r="DXT82" s="1280"/>
      <c r="DXU82" s="1280"/>
      <c r="DXV82" s="1280"/>
      <c r="DXW82" s="1280"/>
      <c r="DXX82" s="1280"/>
      <c r="DXY82" s="1280"/>
      <c r="DXZ82" s="1280"/>
      <c r="DYA82" s="1280"/>
      <c r="DYB82" s="1280"/>
      <c r="DYC82" s="1280"/>
      <c r="DYD82" s="1280"/>
      <c r="DYE82" s="1280"/>
      <c r="DYF82" s="1280"/>
      <c r="DYG82" s="1280"/>
      <c r="DYH82" s="1280"/>
      <c r="DYI82" s="1280"/>
      <c r="DYJ82" s="1280"/>
      <c r="DYK82" s="1280"/>
      <c r="DYL82" s="1280"/>
      <c r="DYM82" s="1280"/>
      <c r="DYN82" s="1280"/>
      <c r="DYO82" s="1280"/>
      <c r="DYP82" s="1280"/>
      <c r="DYQ82" s="1280"/>
      <c r="DYR82" s="1280"/>
      <c r="DYS82" s="1280"/>
      <c r="DYT82" s="1280"/>
      <c r="DYU82" s="1280"/>
      <c r="DYV82" s="1280"/>
      <c r="DYW82" s="1280"/>
      <c r="DYX82" s="1280"/>
      <c r="DYY82" s="1280"/>
      <c r="DYZ82" s="1280"/>
      <c r="DZA82" s="1280"/>
      <c r="DZB82" s="1280"/>
      <c r="DZC82" s="1280"/>
      <c r="DZD82" s="1280"/>
      <c r="DZE82" s="1280"/>
      <c r="DZF82" s="1280"/>
      <c r="DZG82" s="1280"/>
      <c r="DZH82" s="1280"/>
      <c r="DZI82" s="1280"/>
      <c r="DZJ82" s="1280"/>
      <c r="DZK82" s="1280"/>
      <c r="DZL82" s="1280"/>
      <c r="DZM82" s="1280"/>
      <c r="DZN82" s="1280"/>
      <c r="DZO82" s="1280"/>
      <c r="DZP82" s="1280"/>
      <c r="DZQ82" s="1280"/>
      <c r="DZR82" s="1280"/>
      <c r="DZS82" s="1280"/>
      <c r="DZT82" s="1280"/>
      <c r="DZU82" s="1280"/>
      <c r="DZV82" s="1280"/>
      <c r="DZW82" s="1280"/>
      <c r="DZX82" s="1280"/>
      <c r="DZY82" s="1280"/>
      <c r="DZZ82" s="1280"/>
      <c r="EAA82" s="1280"/>
      <c r="EAB82" s="1280"/>
      <c r="EAC82" s="1280"/>
      <c r="EAD82" s="1280"/>
      <c r="EAE82" s="1280"/>
      <c r="EAF82" s="1280"/>
      <c r="EAG82" s="1280"/>
      <c r="EAH82" s="1280"/>
      <c r="EAI82" s="1280"/>
      <c r="EAJ82" s="1280"/>
      <c r="EAK82" s="1280"/>
      <c r="EAL82" s="1280"/>
      <c r="EAM82" s="1280"/>
      <c r="EAN82" s="1280"/>
      <c r="EAO82" s="1280"/>
      <c r="EAP82" s="1280"/>
      <c r="EAQ82" s="1280"/>
      <c r="EAR82" s="1280"/>
      <c r="EAS82" s="1280"/>
      <c r="EAT82" s="1280"/>
      <c r="EAU82" s="1280"/>
      <c r="EAV82" s="1280"/>
      <c r="EAW82" s="1280"/>
      <c r="EAX82" s="1280"/>
      <c r="EAY82" s="1280"/>
      <c r="EAZ82" s="1280"/>
      <c r="EBA82" s="1280"/>
      <c r="EBB82" s="1280"/>
      <c r="EBC82" s="1280"/>
      <c r="EBD82" s="1280"/>
      <c r="EBE82" s="1280"/>
      <c r="EBF82" s="1280"/>
      <c r="EBG82" s="1280"/>
      <c r="EBH82" s="1280"/>
      <c r="EBI82" s="1280"/>
      <c r="EBJ82" s="1280"/>
      <c r="EBK82" s="1280"/>
      <c r="EBL82" s="1280"/>
      <c r="EBM82" s="1280"/>
      <c r="EBN82" s="1280"/>
      <c r="EBO82" s="1280"/>
      <c r="EBP82" s="1280"/>
      <c r="EBQ82" s="1280"/>
      <c r="EBR82" s="1280"/>
      <c r="EBS82" s="1280"/>
      <c r="EBT82" s="1280"/>
      <c r="EBU82" s="1280"/>
      <c r="EBV82" s="1280"/>
      <c r="EBW82" s="1280"/>
      <c r="EBX82" s="1280"/>
      <c r="EBY82" s="1280"/>
      <c r="EBZ82" s="1280"/>
      <c r="ECA82" s="1280"/>
      <c r="ECB82" s="1280"/>
      <c r="ECC82" s="1280"/>
      <c r="ECD82" s="1280"/>
      <c r="ECE82" s="1280"/>
      <c r="ECF82" s="1280"/>
      <c r="ECG82" s="1280"/>
      <c r="ECH82" s="1280"/>
      <c r="ECI82" s="1280"/>
      <c r="ECJ82" s="1280"/>
      <c r="ECK82" s="1280"/>
      <c r="ECL82" s="1280"/>
      <c r="ECM82" s="1280"/>
      <c r="ECN82" s="1280"/>
      <c r="ECO82" s="1280"/>
      <c r="ECP82" s="1280"/>
      <c r="ECQ82" s="1280"/>
      <c r="ECR82" s="1280"/>
      <c r="ECS82" s="1280"/>
      <c r="ECT82" s="1280"/>
      <c r="ECU82" s="1280"/>
      <c r="ECV82" s="1280"/>
      <c r="ECW82" s="1280"/>
      <c r="ECX82" s="1280"/>
      <c r="ECY82" s="1280"/>
      <c r="ECZ82" s="1280"/>
      <c r="EDA82" s="1280"/>
      <c r="EDB82" s="1280"/>
      <c r="EDC82" s="1280"/>
      <c r="EDD82" s="1280"/>
      <c r="EDE82" s="1280"/>
      <c r="EDF82" s="1280"/>
      <c r="EDG82" s="1280"/>
      <c r="EDH82" s="1280"/>
      <c r="EDI82" s="1280"/>
      <c r="EDJ82" s="1280"/>
      <c r="EDK82" s="1280"/>
      <c r="EDL82" s="1280"/>
      <c r="EDM82" s="1280"/>
      <c r="EDN82" s="1280"/>
      <c r="EDO82" s="1280"/>
      <c r="EDP82" s="1280"/>
      <c r="EDQ82" s="1280"/>
      <c r="EDR82" s="1280"/>
      <c r="EDS82" s="1280"/>
      <c r="EDT82" s="1280"/>
      <c r="EDU82" s="1280"/>
      <c r="EDV82" s="1280"/>
      <c r="EDW82" s="1280"/>
      <c r="EDX82" s="1280"/>
      <c r="EDY82" s="1280"/>
      <c r="EDZ82" s="1280"/>
      <c r="EEA82" s="1280"/>
      <c r="EEB82" s="1280"/>
      <c r="EEC82" s="1280"/>
      <c r="EED82" s="1280"/>
      <c r="EEE82" s="1280"/>
      <c r="EEF82" s="1280"/>
      <c r="EEG82" s="1280"/>
      <c r="EEH82" s="1280"/>
      <c r="EEI82" s="1280"/>
      <c r="EEJ82" s="1280"/>
      <c r="EEK82" s="1280"/>
      <c r="EEL82" s="1280"/>
      <c r="EEM82" s="1280"/>
      <c r="EEN82" s="1280"/>
      <c r="EEO82" s="1280"/>
      <c r="EEP82" s="1280"/>
      <c r="EEQ82" s="1280"/>
      <c r="EER82" s="1280"/>
      <c r="EES82" s="1280"/>
      <c r="EET82" s="1280"/>
      <c r="EEU82" s="1280"/>
      <c r="EEV82" s="1280"/>
      <c r="EEW82" s="1280"/>
      <c r="EEX82" s="1280"/>
      <c r="EEY82" s="1280"/>
      <c r="EEZ82" s="1280"/>
      <c r="EFA82" s="1280"/>
      <c r="EFB82" s="1280"/>
      <c r="EFC82" s="1280"/>
      <c r="EFD82" s="1280"/>
      <c r="EFE82" s="1280"/>
      <c r="EFF82" s="1280"/>
      <c r="EFG82" s="1280"/>
      <c r="EFH82" s="1280"/>
      <c r="EFI82" s="1280"/>
      <c r="EFJ82" s="1280"/>
      <c r="EFK82" s="1280"/>
      <c r="EFL82" s="1280"/>
      <c r="EFM82" s="1280"/>
      <c r="EFN82" s="1280"/>
      <c r="EFO82" s="1280"/>
      <c r="EFP82" s="1280"/>
      <c r="EFQ82" s="1280"/>
      <c r="EFR82" s="1280"/>
      <c r="EFS82" s="1280"/>
      <c r="EFT82" s="1280"/>
      <c r="EFU82" s="1280"/>
      <c r="EFV82" s="1280"/>
      <c r="EFW82" s="1280"/>
      <c r="EFX82" s="1280"/>
      <c r="EFY82" s="1280"/>
      <c r="EFZ82" s="1280"/>
      <c r="EGA82" s="1280"/>
      <c r="EGB82" s="1280"/>
      <c r="EGC82" s="1280"/>
      <c r="EGD82" s="1280"/>
      <c r="EGE82" s="1280"/>
      <c r="EGF82" s="1280"/>
      <c r="EGG82" s="1280"/>
      <c r="EGH82" s="1280"/>
      <c r="EGI82" s="1280"/>
      <c r="EGJ82" s="1280"/>
      <c r="EGK82" s="1280"/>
      <c r="EGL82" s="1280"/>
      <c r="EGM82" s="1280"/>
      <c r="EGN82" s="1280"/>
      <c r="EGO82" s="1280"/>
      <c r="EGP82" s="1280"/>
      <c r="EGQ82" s="1280"/>
      <c r="EGR82" s="1280"/>
      <c r="EGS82" s="1280"/>
      <c r="EGT82" s="1280"/>
      <c r="EGU82" s="1280"/>
      <c r="EGV82" s="1280"/>
      <c r="EGW82" s="1280"/>
      <c r="EGX82" s="1280"/>
      <c r="EGY82" s="1280"/>
      <c r="EGZ82" s="1280"/>
      <c r="EHA82" s="1280"/>
      <c r="EHB82" s="1280"/>
      <c r="EHC82" s="1280"/>
      <c r="EHD82" s="1280"/>
      <c r="EHE82" s="1280"/>
      <c r="EHF82" s="1280"/>
      <c r="EHG82" s="1280"/>
      <c r="EHH82" s="1280"/>
      <c r="EHI82" s="1280"/>
      <c r="EHJ82" s="1280"/>
      <c r="EHK82" s="1280"/>
      <c r="EHL82" s="1280"/>
      <c r="EHM82" s="1280"/>
      <c r="EHN82" s="1280"/>
      <c r="EHO82" s="1280"/>
      <c r="EHP82" s="1280"/>
      <c r="EHQ82" s="1280"/>
      <c r="EHR82" s="1280"/>
      <c r="EHS82" s="1280"/>
      <c r="EHT82" s="1280"/>
      <c r="EHU82" s="1280"/>
      <c r="EHV82" s="1280"/>
      <c r="EHW82" s="1280"/>
      <c r="EHX82" s="1280"/>
      <c r="EHY82" s="1280"/>
      <c r="EHZ82" s="1280"/>
      <c r="EIA82" s="1280"/>
      <c r="EIB82" s="1280"/>
      <c r="EIC82" s="1280"/>
      <c r="EID82" s="1280"/>
      <c r="EIE82" s="1280"/>
      <c r="EIF82" s="1280"/>
      <c r="EIG82" s="1280"/>
      <c r="EIH82" s="1280"/>
      <c r="EII82" s="1280"/>
      <c r="EIJ82" s="1280"/>
      <c r="EIK82" s="1280"/>
      <c r="EIL82" s="1280"/>
      <c r="EIM82" s="1280"/>
      <c r="EIN82" s="1280"/>
      <c r="EIO82" s="1280"/>
      <c r="EIP82" s="1280"/>
      <c r="EIQ82" s="1280"/>
      <c r="EIR82" s="1280"/>
      <c r="EIS82" s="1280"/>
      <c r="EIT82" s="1280"/>
      <c r="EIU82" s="1280"/>
      <c r="EIV82" s="1280"/>
      <c r="EIW82" s="1280"/>
      <c r="EIX82" s="1280"/>
      <c r="EIY82" s="1280"/>
      <c r="EIZ82" s="1280"/>
      <c r="EJA82" s="1280"/>
      <c r="EJB82" s="1280"/>
      <c r="EJC82" s="1280"/>
      <c r="EJD82" s="1280"/>
      <c r="EJE82" s="1280"/>
      <c r="EJF82" s="1280"/>
      <c r="EJG82" s="1280"/>
      <c r="EJH82" s="1280"/>
      <c r="EJI82" s="1280"/>
      <c r="EJJ82" s="1280"/>
      <c r="EJK82" s="1280"/>
      <c r="EJL82" s="1280"/>
      <c r="EJM82" s="1280"/>
      <c r="EJN82" s="1280"/>
      <c r="EJO82" s="1280"/>
      <c r="EJP82" s="1280"/>
      <c r="EJQ82" s="1280"/>
      <c r="EJR82" s="1280"/>
      <c r="EJS82" s="1280"/>
      <c r="EJT82" s="1280"/>
      <c r="EJU82" s="1280"/>
      <c r="EJV82" s="1280"/>
      <c r="EJW82" s="1280"/>
      <c r="EJX82" s="1280"/>
      <c r="EJY82" s="1280"/>
      <c r="EJZ82" s="1280"/>
      <c r="EKA82" s="1280"/>
      <c r="EKB82" s="1280"/>
      <c r="EKC82" s="1280"/>
      <c r="EKD82" s="1280"/>
      <c r="EKE82" s="1280"/>
      <c r="EKF82" s="1280"/>
      <c r="EKG82" s="1280"/>
      <c r="EKH82" s="1280"/>
      <c r="EKI82" s="1280"/>
      <c r="EKJ82" s="1280"/>
      <c r="EKK82" s="1280"/>
      <c r="EKL82" s="1280"/>
      <c r="EKM82" s="1280"/>
      <c r="EKN82" s="1280"/>
      <c r="EKO82" s="1280"/>
      <c r="EKP82" s="1280"/>
      <c r="EKQ82" s="1280"/>
      <c r="EKR82" s="1280"/>
      <c r="EKS82" s="1280"/>
      <c r="EKT82" s="1280"/>
      <c r="EKU82" s="1280"/>
      <c r="EKV82" s="1280"/>
      <c r="EKW82" s="1280"/>
      <c r="EKX82" s="1280"/>
      <c r="EKY82" s="1280"/>
      <c r="EKZ82" s="1280"/>
      <c r="ELA82" s="1280"/>
      <c r="ELB82" s="1280"/>
      <c r="ELC82" s="1280"/>
      <c r="ELD82" s="1280"/>
      <c r="ELE82" s="1280"/>
      <c r="ELF82" s="1280"/>
      <c r="ELG82" s="1280"/>
      <c r="ELH82" s="1280"/>
      <c r="ELI82" s="1280"/>
      <c r="ELJ82" s="1280"/>
      <c r="ELK82" s="1280"/>
      <c r="ELL82" s="1280"/>
      <c r="ELM82" s="1280"/>
      <c r="ELN82" s="1280"/>
      <c r="ELO82" s="1280"/>
      <c r="ELP82" s="1280"/>
      <c r="ELQ82" s="1280"/>
      <c r="ELR82" s="1280"/>
      <c r="ELS82" s="1280"/>
      <c r="ELT82" s="1280"/>
      <c r="ELU82" s="1280"/>
      <c r="ELV82" s="1280"/>
      <c r="ELW82" s="1280"/>
      <c r="ELX82" s="1280"/>
      <c r="ELY82" s="1280"/>
      <c r="ELZ82" s="1280"/>
      <c r="EMA82" s="1280"/>
      <c r="EMB82" s="1280"/>
      <c r="EMC82" s="1280"/>
      <c r="EMD82" s="1280"/>
      <c r="EME82" s="1280"/>
      <c r="EMF82" s="1280"/>
      <c r="EMG82" s="1280"/>
      <c r="EMH82" s="1280"/>
      <c r="EMI82" s="1280"/>
      <c r="EMJ82" s="1280"/>
      <c r="EMK82" s="1280"/>
      <c r="EML82" s="1280"/>
      <c r="EMM82" s="1280"/>
      <c r="EMN82" s="1280"/>
      <c r="EMO82" s="1280"/>
      <c r="EMP82" s="1280"/>
      <c r="EMQ82" s="1280"/>
      <c r="EMR82" s="1280"/>
      <c r="EMS82" s="1280"/>
      <c r="EMT82" s="1280"/>
      <c r="EMU82" s="1280"/>
      <c r="EMV82" s="1280"/>
      <c r="EMW82" s="1280"/>
      <c r="EMX82" s="1280"/>
      <c r="EMY82" s="1280"/>
      <c r="EMZ82" s="1280"/>
      <c r="ENA82" s="1280"/>
      <c r="ENB82" s="1280"/>
      <c r="ENC82" s="1280"/>
      <c r="END82" s="1280"/>
      <c r="ENE82" s="1280"/>
      <c r="ENF82" s="1280"/>
      <c r="ENG82" s="1280"/>
      <c r="ENH82" s="1280"/>
      <c r="ENI82" s="1280"/>
      <c r="ENJ82" s="1280"/>
      <c r="ENK82" s="1280"/>
      <c r="ENL82" s="1280"/>
      <c r="ENM82" s="1280"/>
      <c r="ENN82" s="1280"/>
      <c r="ENO82" s="1280"/>
      <c r="ENP82" s="1280"/>
      <c r="ENQ82" s="1280"/>
      <c r="ENR82" s="1280"/>
      <c r="ENS82" s="1280"/>
      <c r="ENT82" s="1280"/>
      <c r="ENU82" s="1280"/>
      <c r="ENV82" s="1280"/>
      <c r="ENW82" s="1280"/>
      <c r="ENX82" s="1280"/>
      <c r="ENY82" s="1280"/>
      <c r="ENZ82" s="1280"/>
      <c r="EOA82" s="1280"/>
      <c r="EOB82" s="1280"/>
      <c r="EOC82" s="1280"/>
      <c r="EOD82" s="1280"/>
      <c r="EOE82" s="1280"/>
      <c r="EOF82" s="1280"/>
      <c r="EOG82" s="1280"/>
      <c r="EOH82" s="1280"/>
      <c r="EOI82" s="1280"/>
      <c r="EOJ82" s="1280"/>
      <c r="EOK82" s="1280"/>
      <c r="EOL82" s="1280"/>
      <c r="EOM82" s="1280"/>
      <c r="EON82" s="1280"/>
      <c r="EOO82" s="1280"/>
      <c r="EOP82" s="1280"/>
      <c r="EOQ82" s="1280"/>
      <c r="EOR82" s="1280"/>
      <c r="EOS82" s="1280"/>
      <c r="EOT82" s="1280"/>
      <c r="EOU82" s="1280"/>
      <c r="EOV82" s="1280"/>
      <c r="EOW82" s="1280"/>
      <c r="EOX82" s="1280"/>
      <c r="EOY82" s="1280"/>
      <c r="EOZ82" s="1280"/>
      <c r="EPA82" s="1280"/>
      <c r="EPB82" s="1280"/>
      <c r="EPC82" s="1280"/>
      <c r="EPD82" s="1280"/>
      <c r="EPE82" s="1280"/>
      <c r="EPF82" s="1280"/>
      <c r="EPG82" s="1280"/>
      <c r="EPH82" s="1280"/>
      <c r="EPI82" s="1280"/>
      <c r="EPJ82" s="1280"/>
      <c r="EPK82" s="1280"/>
      <c r="EPL82" s="1280"/>
      <c r="EPM82" s="1280"/>
      <c r="EPN82" s="1280"/>
      <c r="EPO82" s="1280"/>
      <c r="EPP82" s="1280"/>
      <c r="EPQ82" s="1280"/>
      <c r="EPR82" s="1280"/>
      <c r="EPS82" s="1280"/>
      <c r="EPT82" s="1280"/>
      <c r="EPU82" s="1280"/>
      <c r="EPV82" s="1280"/>
      <c r="EPW82" s="1280"/>
      <c r="EPX82" s="1280"/>
      <c r="EPY82" s="1280"/>
      <c r="EPZ82" s="1280"/>
      <c r="EQA82" s="1280"/>
      <c r="EQB82" s="1280"/>
      <c r="EQC82" s="1280"/>
      <c r="EQD82" s="1280"/>
      <c r="EQE82" s="1280"/>
      <c r="EQF82" s="1280"/>
      <c r="EQG82" s="1280"/>
      <c r="EQH82" s="1280"/>
      <c r="EQI82" s="1280"/>
      <c r="EQJ82" s="1280"/>
      <c r="EQK82" s="1280"/>
      <c r="EQL82" s="1280"/>
      <c r="EQM82" s="1280"/>
      <c r="EQN82" s="1280"/>
      <c r="EQO82" s="1280"/>
      <c r="EQP82" s="1280"/>
      <c r="EQQ82" s="1280"/>
      <c r="EQR82" s="1280"/>
      <c r="EQS82" s="1280"/>
      <c r="EQT82" s="1280"/>
      <c r="EQU82" s="1280"/>
      <c r="EQV82" s="1280"/>
      <c r="EQW82" s="1280"/>
      <c r="EQX82" s="1280"/>
      <c r="EQY82" s="1280"/>
      <c r="EQZ82" s="1280"/>
      <c r="ERA82" s="1280"/>
      <c r="ERB82" s="1280"/>
      <c r="ERC82" s="1280"/>
      <c r="ERD82" s="1280"/>
      <c r="ERE82" s="1280"/>
      <c r="ERF82" s="1280"/>
      <c r="ERG82" s="1280"/>
      <c r="ERH82" s="1280"/>
      <c r="ERI82" s="1280"/>
      <c r="ERJ82" s="1280"/>
      <c r="ERK82" s="1280"/>
      <c r="ERL82" s="1280"/>
      <c r="ERM82" s="1280"/>
      <c r="ERN82" s="1280"/>
      <c r="ERO82" s="1280"/>
      <c r="ERP82" s="1280"/>
      <c r="ERQ82" s="1280"/>
      <c r="ERR82" s="1280"/>
      <c r="ERS82" s="1280"/>
      <c r="ERT82" s="1280"/>
      <c r="ERU82" s="1280"/>
      <c r="ERV82" s="1280"/>
      <c r="ERW82" s="1280"/>
      <c r="ERX82" s="1280"/>
      <c r="ERY82" s="1280"/>
      <c r="ERZ82" s="1280"/>
      <c r="ESA82" s="1280"/>
      <c r="ESB82" s="1280"/>
      <c r="ESC82" s="1280"/>
      <c r="ESD82" s="1280"/>
      <c r="ESE82" s="1280"/>
      <c r="ESF82" s="1280"/>
      <c r="ESG82" s="1280"/>
      <c r="ESH82" s="1280"/>
      <c r="ESI82" s="1280"/>
      <c r="ESJ82" s="1280"/>
      <c r="ESK82" s="1280"/>
      <c r="ESL82" s="1280"/>
      <c r="ESM82" s="1280"/>
      <c r="ESN82" s="1280"/>
      <c r="ESO82" s="1280"/>
      <c r="ESP82" s="1280"/>
      <c r="ESQ82" s="1280"/>
      <c r="ESR82" s="1280"/>
      <c r="ESS82" s="1280"/>
      <c r="EST82" s="1280"/>
      <c r="ESU82" s="1280"/>
      <c r="ESV82" s="1280"/>
      <c r="ESW82" s="1280"/>
      <c r="ESX82" s="1280"/>
      <c r="ESY82" s="1280"/>
      <c r="ESZ82" s="1280"/>
      <c r="ETA82" s="1280"/>
      <c r="ETB82" s="1280"/>
      <c r="ETC82" s="1280"/>
      <c r="ETD82" s="1280"/>
      <c r="ETE82" s="1280"/>
      <c r="ETF82" s="1280"/>
      <c r="ETG82" s="1280"/>
      <c r="ETH82" s="1280"/>
      <c r="ETI82" s="1280"/>
      <c r="ETJ82" s="1280"/>
      <c r="ETK82" s="1280"/>
      <c r="ETL82" s="1280"/>
      <c r="ETM82" s="1280"/>
      <c r="ETN82" s="1280"/>
      <c r="ETO82" s="1280"/>
      <c r="ETP82" s="1280"/>
      <c r="ETQ82" s="1280"/>
      <c r="ETR82" s="1280"/>
      <c r="ETS82" s="1280"/>
      <c r="ETT82" s="1280"/>
      <c r="ETU82" s="1280"/>
      <c r="ETV82" s="1280"/>
      <c r="ETW82" s="1280"/>
      <c r="ETX82" s="1280"/>
      <c r="ETY82" s="1280"/>
      <c r="ETZ82" s="1280"/>
      <c r="EUA82" s="1280"/>
      <c r="EUB82" s="1280"/>
      <c r="EUC82" s="1280"/>
      <c r="EUD82" s="1280"/>
      <c r="EUE82" s="1280"/>
      <c r="EUF82" s="1280"/>
      <c r="EUG82" s="1280"/>
      <c r="EUH82" s="1280"/>
      <c r="EUI82" s="1280"/>
      <c r="EUJ82" s="1280"/>
      <c r="EUK82" s="1280"/>
      <c r="EUL82" s="1280"/>
      <c r="EUM82" s="1280"/>
      <c r="EUN82" s="1280"/>
      <c r="EUO82" s="1280"/>
      <c r="EUP82" s="1280"/>
      <c r="EUQ82" s="1280"/>
      <c r="EUR82" s="1280"/>
      <c r="EUS82" s="1280"/>
      <c r="EUT82" s="1280"/>
      <c r="EUU82" s="1280"/>
      <c r="EUV82" s="1280"/>
      <c r="EUW82" s="1280"/>
      <c r="EUX82" s="1280"/>
      <c r="EUY82" s="1280"/>
      <c r="EUZ82" s="1280"/>
      <c r="EVA82" s="1280"/>
      <c r="EVB82" s="1280"/>
      <c r="EVC82" s="1280"/>
      <c r="EVD82" s="1280"/>
      <c r="EVE82" s="1280"/>
      <c r="EVF82" s="1280"/>
      <c r="EVG82" s="1280"/>
      <c r="EVH82" s="1280"/>
      <c r="EVI82" s="1280"/>
      <c r="EVJ82" s="1280"/>
      <c r="EVK82" s="1280"/>
      <c r="EVL82" s="1280"/>
      <c r="EVM82" s="1280"/>
      <c r="EVN82" s="1280"/>
      <c r="EVO82" s="1280"/>
      <c r="EVP82" s="1280"/>
      <c r="EVQ82" s="1280"/>
      <c r="EVR82" s="1280"/>
      <c r="EVS82" s="1280"/>
      <c r="EVT82" s="1280"/>
      <c r="EVU82" s="1280"/>
      <c r="EVV82" s="1280"/>
      <c r="EVW82" s="1280"/>
      <c r="EVX82" s="1280"/>
      <c r="EVY82" s="1280"/>
      <c r="EVZ82" s="1280"/>
      <c r="EWA82" s="1280"/>
      <c r="EWB82" s="1280"/>
      <c r="EWC82" s="1280"/>
      <c r="EWD82" s="1280"/>
      <c r="EWE82" s="1280"/>
      <c r="EWF82" s="1280"/>
      <c r="EWG82" s="1280"/>
      <c r="EWH82" s="1280"/>
      <c r="EWI82" s="1280"/>
      <c r="EWJ82" s="1280"/>
      <c r="EWK82" s="1280"/>
      <c r="EWL82" s="1280"/>
      <c r="EWM82" s="1280"/>
      <c r="EWN82" s="1280"/>
      <c r="EWO82" s="1280"/>
      <c r="EWP82" s="1280"/>
      <c r="EWQ82" s="1280"/>
      <c r="EWR82" s="1280"/>
      <c r="EWS82" s="1280"/>
      <c r="EWT82" s="1280"/>
      <c r="EWU82" s="1280"/>
      <c r="EWV82" s="1280"/>
      <c r="EWW82" s="1280"/>
      <c r="EWX82" s="1280"/>
      <c r="EWY82" s="1280"/>
      <c r="EWZ82" s="1280"/>
      <c r="EXA82" s="1280"/>
      <c r="EXB82" s="1280"/>
      <c r="EXC82" s="1280"/>
      <c r="EXD82" s="1280"/>
      <c r="EXE82" s="1280"/>
      <c r="EXF82" s="1280"/>
      <c r="EXG82" s="1280"/>
      <c r="EXH82" s="1280"/>
      <c r="EXI82" s="1280"/>
      <c r="EXJ82" s="1280"/>
      <c r="EXK82" s="1280"/>
      <c r="EXL82" s="1280"/>
      <c r="EXM82" s="1280"/>
      <c r="EXN82" s="1280"/>
      <c r="EXO82" s="1280"/>
      <c r="EXP82" s="1280"/>
      <c r="EXQ82" s="1280"/>
      <c r="EXR82" s="1280"/>
      <c r="EXS82" s="1280"/>
      <c r="EXT82" s="1280"/>
      <c r="EXU82" s="1280"/>
      <c r="EXV82" s="1280"/>
      <c r="EXW82" s="1280"/>
      <c r="EXX82" s="1280"/>
      <c r="EXY82" s="1280"/>
      <c r="EXZ82" s="1280"/>
      <c r="EYA82" s="1280"/>
      <c r="EYB82" s="1280"/>
      <c r="EYC82" s="1280"/>
      <c r="EYD82" s="1280"/>
      <c r="EYE82" s="1280"/>
      <c r="EYF82" s="1280"/>
      <c r="EYG82" s="1280"/>
      <c r="EYH82" s="1280"/>
      <c r="EYI82" s="1280"/>
      <c r="EYJ82" s="1280"/>
      <c r="EYK82" s="1280"/>
      <c r="EYL82" s="1280"/>
      <c r="EYM82" s="1280"/>
      <c r="EYN82" s="1280"/>
      <c r="EYO82" s="1280"/>
      <c r="EYP82" s="1280"/>
      <c r="EYQ82" s="1280"/>
      <c r="EYR82" s="1280"/>
      <c r="EYS82" s="1280"/>
      <c r="EYT82" s="1280"/>
      <c r="EYU82" s="1280"/>
      <c r="EYV82" s="1280"/>
      <c r="EYW82" s="1280"/>
      <c r="EYX82" s="1280"/>
      <c r="EYY82" s="1280"/>
      <c r="EYZ82" s="1280"/>
      <c r="EZA82" s="1280"/>
      <c r="EZB82" s="1280"/>
      <c r="EZC82" s="1280"/>
      <c r="EZD82" s="1280"/>
      <c r="EZE82" s="1280"/>
      <c r="EZF82" s="1280"/>
      <c r="EZG82" s="1280"/>
      <c r="EZH82" s="1280"/>
      <c r="EZI82" s="1280"/>
      <c r="EZJ82" s="1280"/>
      <c r="EZK82" s="1280"/>
      <c r="EZL82" s="1280"/>
      <c r="EZM82" s="1280"/>
      <c r="EZN82" s="1280"/>
      <c r="EZO82" s="1280"/>
      <c r="EZP82" s="1280"/>
      <c r="EZQ82" s="1280"/>
      <c r="EZR82" s="1280"/>
      <c r="EZS82" s="1280"/>
      <c r="EZT82" s="1280"/>
      <c r="EZU82" s="1280"/>
      <c r="EZV82" s="1280"/>
      <c r="EZW82" s="1280"/>
      <c r="EZX82" s="1280"/>
      <c r="EZY82" s="1280"/>
      <c r="EZZ82" s="1280"/>
      <c r="FAA82" s="1280"/>
      <c r="FAB82" s="1280"/>
      <c r="FAC82" s="1280"/>
      <c r="FAD82" s="1280"/>
      <c r="FAE82" s="1280"/>
      <c r="FAF82" s="1280"/>
      <c r="FAG82" s="1280"/>
      <c r="FAH82" s="1280"/>
      <c r="FAI82" s="1280"/>
      <c r="FAJ82" s="1280"/>
      <c r="FAK82" s="1280"/>
      <c r="FAL82" s="1280"/>
      <c r="FAM82" s="1280"/>
      <c r="FAN82" s="1280"/>
      <c r="FAO82" s="1280"/>
      <c r="FAP82" s="1280"/>
      <c r="FAQ82" s="1280"/>
      <c r="FAR82" s="1280"/>
      <c r="FAS82" s="1280"/>
      <c r="FAT82" s="1280"/>
      <c r="FAU82" s="1280"/>
      <c r="FAV82" s="1280"/>
      <c r="FAW82" s="1280"/>
      <c r="FAX82" s="1280"/>
      <c r="FAY82" s="1280"/>
      <c r="FAZ82" s="1280"/>
      <c r="FBA82" s="1280"/>
      <c r="FBB82" s="1280"/>
      <c r="FBC82" s="1280"/>
      <c r="FBD82" s="1280"/>
      <c r="FBE82" s="1280"/>
      <c r="FBF82" s="1280"/>
      <c r="FBG82" s="1280"/>
      <c r="FBH82" s="1280"/>
      <c r="FBI82" s="1280"/>
      <c r="FBJ82" s="1280"/>
      <c r="FBK82" s="1280"/>
      <c r="FBL82" s="1280"/>
      <c r="FBM82" s="1280"/>
      <c r="FBN82" s="1280"/>
      <c r="FBO82" s="1280"/>
      <c r="FBP82" s="1280"/>
      <c r="FBQ82" s="1280"/>
      <c r="FBR82" s="1280"/>
      <c r="FBS82" s="1280"/>
      <c r="FBT82" s="1280"/>
      <c r="FBU82" s="1280"/>
      <c r="FBV82" s="1280"/>
      <c r="FBW82" s="1280"/>
      <c r="FBX82" s="1280"/>
      <c r="FBY82" s="1280"/>
      <c r="FBZ82" s="1280"/>
      <c r="FCA82" s="1280"/>
      <c r="FCB82" s="1280"/>
      <c r="FCC82" s="1280"/>
      <c r="FCD82" s="1280"/>
      <c r="FCE82" s="1280"/>
      <c r="FCF82" s="1280"/>
      <c r="FCG82" s="1280"/>
      <c r="FCH82" s="1280"/>
      <c r="FCI82" s="1280"/>
      <c r="FCJ82" s="1280"/>
      <c r="FCK82" s="1280"/>
      <c r="FCL82" s="1280"/>
      <c r="FCM82" s="1280"/>
      <c r="FCN82" s="1280"/>
      <c r="FCO82" s="1280"/>
      <c r="FCP82" s="1280"/>
      <c r="FCQ82" s="1280"/>
      <c r="FCR82" s="1280"/>
      <c r="FCS82" s="1280"/>
      <c r="FCT82" s="1280"/>
      <c r="FCU82" s="1280"/>
      <c r="FCV82" s="1280"/>
      <c r="FCW82" s="1280"/>
      <c r="FCX82" s="1280"/>
      <c r="FCY82" s="1280"/>
      <c r="FCZ82" s="1280"/>
      <c r="FDA82" s="1280"/>
      <c r="FDB82" s="1280"/>
      <c r="FDC82" s="1280"/>
      <c r="FDD82" s="1280"/>
      <c r="FDE82" s="1280"/>
      <c r="FDF82" s="1280"/>
      <c r="FDG82" s="1280"/>
      <c r="FDH82" s="1280"/>
      <c r="FDI82" s="1280"/>
      <c r="FDJ82" s="1280"/>
      <c r="FDK82" s="1280"/>
      <c r="FDL82" s="1280"/>
      <c r="FDM82" s="1280"/>
      <c r="FDN82" s="1280"/>
      <c r="FDO82" s="1280"/>
      <c r="FDP82" s="1280"/>
      <c r="FDQ82" s="1280"/>
      <c r="FDR82" s="1280"/>
      <c r="FDS82" s="1280"/>
      <c r="FDT82" s="1280"/>
      <c r="FDU82" s="1280"/>
      <c r="FDV82" s="1280"/>
      <c r="FDW82" s="1280"/>
      <c r="FDX82" s="1280"/>
      <c r="FDY82" s="1280"/>
      <c r="FDZ82" s="1280"/>
      <c r="FEA82" s="1280"/>
      <c r="FEB82" s="1280"/>
      <c r="FEC82" s="1280"/>
      <c r="FED82" s="1280"/>
      <c r="FEE82" s="1280"/>
      <c r="FEF82" s="1280"/>
      <c r="FEG82" s="1280"/>
      <c r="FEH82" s="1280"/>
      <c r="FEI82" s="1280"/>
      <c r="FEJ82" s="1280"/>
      <c r="FEK82" s="1280"/>
      <c r="FEL82" s="1280"/>
      <c r="FEM82" s="1280"/>
      <c r="FEN82" s="1280"/>
      <c r="FEO82" s="1280"/>
      <c r="FEP82" s="1280"/>
      <c r="FEQ82" s="1280"/>
      <c r="FER82" s="1280"/>
      <c r="FES82" s="1280"/>
      <c r="FET82" s="1280"/>
      <c r="FEU82" s="1280"/>
      <c r="FEV82" s="1280"/>
      <c r="FEW82" s="1280"/>
      <c r="FEX82" s="1280"/>
      <c r="FEY82" s="1280"/>
      <c r="FEZ82" s="1280"/>
      <c r="FFA82" s="1280"/>
      <c r="FFB82" s="1280"/>
      <c r="FFC82" s="1280"/>
      <c r="FFD82" s="1280"/>
      <c r="FFE82" s="1280"/>
      <c r="FFF82" s="1280"/>
      <c r="FFG82" s="1280"/>
      <c r="FFH82" s="1280"/>
      <c r="FFI82" s="1280"/>
      <c r="FFJ82" s="1280"/>
      <c r="FFK82" s="1280"/>
      <c r="FFL82" s="1280"/>
      <c r="FFM82" s="1280"/>
      <c r="FFN82" s="1280"/>
      <c r="FFO82" s="1280"/>
      <c r="FFP82" s="1280"/>
      <c r="FFQ82" s="1280"/>
      <c r="FFR82" s="1280"/>
      <c r="FFS82" s="1280"/>
      <c r="FFT82" s="1280"/>
      <c r="FFU82" s="1280"/>
      <c r="FFV82" s="1280"/>
      <c r="FFW82" s="1280"/>
      <c r="FFX82" s="1280"/>
      <c r="FFY82" s="1280"/>
      <c r="FFZ82" s="1280"/>
      <c r="FGA82" s="1280"/>
      <c r="FGB82" s="1280"/>
      <c r="FGC82" s="1280"/>
      <c r="FGD82" s="1280"/>
      <c r="FGE82" s="1280"/>
      <c r="FGF82" s="1280"/>
      <c r="FGG82" s="1280"/>
      <c r="FGH82" s="1280"/>
      <c r="FGI82" s="1280"/>
      <c r="FGJ82" s="1280"/>
      <c r="FGK82" s="1280"/>
      <c r="FGL82" s="1280"/>
      <c r="FGM82" s="1280"/>
      <c r="FGN82" s="1280"/>
      <c r="FGO82" s="1280"/>
      <c r="FGP82" s="1280"/>
      <c r="FGQ82" s="1280"/>
      <c r="FGR82" s="1280"/>
      <c r="FGS82" s="1280"/>
      <c r="FGT82" s="1280"/>
      <c r="FGU82" s="1280"/>
      <c r="FGV82" s="1280"/>
      <c r="FGW82" s="1280"/>
      <c r="FGX82" s="1280"/>
      <c r="FGY82" s="1280"/>
      <c r="FGZ82" s="1280"/>
      <c r="FHA82" s="1280"/>
      <c r="FHB82" s="1280"/>
      <c r="FHC82" s="1280"/>
      <c r="FHD82" s="1280"/>
      <c r="FHE82" s="1280"/>
      <c r="FHF82" s="1280"/>
      <c r="FHG82" s="1280"/>
      <c r="FHH82" s="1280"/>
      <c r="FHI82" s="1280"/>
      <c r="FHJ82" s="1280"/>
      <c r="FHK82" s="1280"/>
      <c r="FHL82" s="1280"/>
      <c r="FHM82" s="1280"/>
      <c r="FHN82" s="1280"/>
      <c r="FHO82" s="1280"/>
      <c r="FHP82" s="1280"/>
      <c r="FHQ82" s="1280"/>
      <c r="FHR82" s="1280"/>
      <c r="FHS82" s="1280"/>
      <c r="FHT82" s="1280"/>
      <c r="FHU82" s="1280"/>
      <c r="FHV82" s="1280"/>
      <c r="FHW82" s="1280"/>
      <c r="FHX82" s="1280"/>
      <c r="FHY82" s="1280"/>
      <c r="FHZ82" s="1280"/>
      <c r="FIA82" s="1280"/>
      <c r="FIB82" s="1280"/>
      <c r="FIC82" s="1280"/>
      <c r="FID82" s="1280"/>
      <c r="FIE82" s="1280"/>
      <c r="FIF82" s="1280"/>
      <c r="FIG82" s="1280"/>
      <c r="FIH82" s="1280"/>
      <c r="FII82" s="1280"/>
      <c r="FIJ82" s="1280"/>
      <c r="FIK82" s="1280"/>
      <c r="FIL82" s="1280"/>
      <c r="FIM82" s="1280"/>
      <c r="FIN82" s="1280"/>
      <c r="FIO82" s="1280"/>
      <c r="FIP82" s="1280"/>
      <c r="FIQ82" s="1280"/>
      <c r="FIR82" s="1280"/>
      <c r="FIS82" s="1280"/>
      <c r="FIT82" s="1280"/>
      <c r="FIU82" s="1280"/>
      <c r="FIV82" s="1280"/>
      <c r="FIW82" s="1280"/>
      <c r="FIX82" s="1280"/>
      <c r="FIY82" s="1280"/>
      <c r="FIZ82" s="1280"/>
      <c r="FJA82" s="1280"/>
      <c r="FJB82" s="1280"/>
      <c r="FJC82" s="1280"/>
      <c r="FJD82" s="1280"/>
      <c r="FJE82" s="1280"/>
      <c r="FJF82" s="1280"/>
      <c r="FJG82" s="1280"/>
      <c r="FJH82" s="1280"/>
      <c r="FJI82" s="1280"/>
      <c r="FJJ82" s="1280"/>
      <c r="FJK82" s="1280"/>
      <c r="FJL82" s="1280"/>
      <c r="FJM82" s="1280"/>
      <c r="FJN82" s="1280"/>
      <c r="FJO82" s="1280"/>
      <c r="FJP82" s="1280"/>
      <c r="FJQ82" s="1280"/>
      <c r="FJR82" s="1280"/>
      <c r="FJS82" s="1280"/>
      <c r="FJT82" s="1280"/>
      <c r="FJU82" s="1280"/>
      <c r="FJV82" s="1280"/>
      <c r="FJW82" s="1280"/>
      <c r="FJX82" s="1280"/>
      <c r="FJY82" s="1280"/>
      <c r="FJZ82" s="1280"/>
      <c r="FKA82" s="1280"/>
      <c r="FKB82" s="1280"/>
      <c r="FKC82" s="1280"/>
      <c r="FKD82" s="1280"/>
      <c r="FKE82" s="1280"/>
      <c r="FKF82" s="1280"/>
      <c r="FKG82" s="1280"/>
      <c r="FKH82" s="1280"/>
      <c r="FKI82" s="1280"/>
      <c r="FKJ82" s="1280"/>
      <c r="FKK82" s="1280"/>
      <c r="FKL82" s="1280"/>
      <c r="FKM82" s="1280"/>
      <c r="FKN82" s="1280"/>
      <c r="FKO82" s="1280"/>
      <c r="FKP82" s="1280"/>
      <c r="FKQ82" s="1280"/>
      <c r="FKR82" s="1280"/>
      <c r="FKS82" s="1280"/>
      <c r="FKT82" s="1280"/>
      <c r="FKU82" s="1280"/>
      <c r="FKV82" s="1280"/>
      <c r="FKW82" s="1280"/>
      <c r="FKX82" s="1280"/>
      <c r="FKY82" s="1280"/>
      <c r="FKZ82" s="1280"/>
      <c r="FLA82" s="1280"/>
      <c r="FLB82" s="1280"/>
      <c r="FLC82" s="1280"/>
      <c r="FLD82" s="1280"/>
      <c r="FLE82" s="1280"/>
      <c r="FLF82" s="1280"/>
      <c r="FLG82" s="1280"/>
      <c r="FLH82" s="1280"/>
      <c r="FLI82" s="1280"/>
      <c r="FLJ82" s="1280"/>
      <c r="FLK82" s="1280"/>
      <c r="FLL82" s="1280"/>
      <c r="FLM82" s="1280"/>
      <c r="FLN82" s="1280"/>
      <c r="FLO82" s="1280"/>
      <c r="FLP82" s="1280"/>
      <c r="FLQ82" s="1280"/>
      <c r="FLR82" s="1280"/>
      <c r="FLS82" s="1280"/>
      <c r="FLT82" s="1280"/>
      <c r="FLU82" s="1280"/>
      <c r="FLV82" s="1280"/>
      <c r="FLW82" s="1280"/>
      <c r="FLX82" s="1280"/>
      <c r="FLY82" s="1280"/>
      <c r="FLZ82" s="1280"/>
      <c r="FMA82" s="1280"/>
      <c r="FMB82" s="1280"/>
      <c r="FMC82" s="1280"/>
      <c r="FMD82" s="1280"/>
      <c r="FME82" s="1280"/>
      <c r="FMF82" s="1280"/>
      <c r="FMG82" s="1280"/>
      <c r="FMH82" s="1280"/>
      <c r="FMI82" s="1280"/>
      <c r="FMJ82" s="1280"/>
      <c r="FMK82" s="1280"/>
      <c r="FML82" s="1280"/>
      <c r="FMM82" s="1280"/>
      <c r="FMN82" s="1280"/>
      <c r="FMO82" s="1280"/>
      <c r="FMP82" s="1280"/>
      <c r="FMQ82" s="1280"/>
      <c r="FMR82" s="1280"/>
      <c r="FMS82" s="1280"/>
      <c r="FMT82" s="1280"/>
      <c r="FMU82" s="1280"/>
      <c r="FMV82" s="1280"/>
      <c r="FMW82" s="1280"/>
      <c r="FMX82" s="1280"/>
      <c r="FMY82" s="1280"/>
      <c r="FMZ82" s="1280"/>
      <c r="FNA82" s="1280"/>
      <c r="FNB82" s="1280"/>
      <c r="FNC82" s="1280"/>
      <c r="FND82" s="1280"/>
      <c r="FNE82" s="1280"/>
      <c r="FNF82" s="1280"/>
      <c r="FNG82" s="1280"/>
      <c r="FNH82" s="1280"/>
      <c r="FNI82" s="1280"/>
      <c r="FNJ82" s="1280"/>
      <c r="FNK82" s="1280"/>
      <c r="FNL82" s="1280"/>
      <c r="FNM82" s="1280"/>
      <c r="FNN82" s="1280"/>
      <c r="FNO82" s="1280"/>
      <c r="FNP82" s="1280"/>
      <c r="FNQ82" s="1280"/>
      <c r="FNR82" s="1280"/>
      <c r="FNS82" s="1280"/>
      <c r="FNT82" s="1280"/>
      <c r="FNU82" s="1280"/>
      <c r="FNV82" s="1280"/>
      <c r="FNW82" s="1280"/>
      <c r="FNX82" s="1280"/>
      <c r="FNY82" s="1280"/>
      <c r="FNZ82" s="1280"/>
      <c r="FOA82" s="1280"/>
      <c r="FOB82" s="1280"/>
      <c r="FOC82" s="1280"/>
      <c r="FOD82" s="1280"/>
      <c r="FOE82" s="1280"/>
      <c r="FOF82" s="1280"/>
      <c r="FOG82" s="1280"/>
      <c r="FOH82" s="1280"/>
      <c r="FOI82" s="1280"/>
      <c r="FOJ82" s="1280"/>
      <c r="FOK82" s="1280"/>
      <c r="FOL82" s="1280"/>
      <c r="FOM82" s="1280"/>
      <c r="FON82" s="1280"/>
      <c r="FOO82" s="1280"/>
      <c r="FOP82" s="1280"/>
      <c r="FOQ82" s="1280"/>
      <c r="FOR82" s="1280"/>
      <c r="FOS82" s="1280"/>
      <c r="FOT82" s="1280"/>
      <c r="FOU82" s="1280"/>
      <c r="FOV82" s="1280"/>
      <c r="FOW82" s="1280"/>
      <c r="FOX82" s="1280"/>
      <c r="FOY82" s="1280"/>
      <c r="FOZ82" s="1280"/>
      <c r="FPA82" s="1280"/>
      <c r="FPB82" s="1280"/>
      <c r="FPC82" s="1280"/>
      <c r="FPD82" s="1280"/>
      <c r="FPE82" s="1280"/>
      <c r="FPF82" s="1280"/>
      <c r="FPG82" s="1280"/>
      <c r="FPH82" s="1280"/>
      <c r="FPI82" s="1280"/>
      <c r="FPJ82" s="1280"/>
      <c r="FPK82" s="1280"/>
      <c r="FPL82" s="1280"/>
      <c r="FPM82" s="1280"/>
      <c r="FPN82" s="1280"/>
      <c r="FPO82" s="1280"/>
      <c r="FPP82" s="1280"/>
      <c r="FPQ82" s="1280"/>
      <c r="FPR82" s="1280"/>
      <c r="FPS82" s="1280"/>
      <c r="FPT82" s="1280"/>
      <c r="FPU82" s="1280"/>
      <c r="FPV82" s="1280"/>
      <c r="FPW82" s="1280"/>
      <c r="FPX82" s="1280"/>
      <c r="FPY82" s="1280"/>
      <c r="FPZ82" s="1280"/>
      <c r="FQA82" s="1280"/>
      <c r="FQB82" s="1280"/>
      <c r="FQC82" s="1280"/>
      <c r="FQD82" s="1280"/>
      <c r="FQE82" s="1280"/>
      <c r="FQF82" s="1280"/>
      <c r="FQG82" s="1280"/>
      <c r="FQH82" s="1280"/>
      <c r="FQI82" s="1280"/>
      <c r="FQJ82" s="1280"/>
      <c r="FQK82" s="1280"/>
      <c r="FQL82" s="1280"/>
      <c r="FQM82" s="1280"/>
      <c r="FQN82" s="1280"/>
      <c r="FQO82" s="1280"/>
      <c r="FQP82" s="1280"/>
      <c r="FQQ82" s="1280"/>
      <c r="FQR82" s="1280"/>
      <c r="FQS82" s="1280"/>
      <c r="FQT82" s="1280"/>
      <c r="FQU82" s="1280"/>
      <c r="FQV82" s="1280"/>
      <c r="FQW82" s="1280"/>
      <c r="FQX82" s="1280"/>
      <c r="FQY82" s="1280"/>
      <c r="FQZ82" s="1280"/>
      <c r="FRA82" s="1280"/>
      <c r="FRB82" s="1280"/>
      <c r="FRC82" s="1280"/>
      <c r="FRD82" s="1280"/>
      <c r="FRE82" s="1280"/>
      <c r="FRF82" s="1280"/>
      <c r="FRG82" s="1280"/>
      <c r="FRH82" s="1280"/>
      <c r="FRI82" s="1280"/>
      <c r="FRJ82" s="1280"/>
      <c r="FRK82" s="1280"/>
      <c r="FRL82" s="1280"/>
      <c r="FRM82" s="1280"/>
      <c r="FRN82" s="1280"/>
      <c r="FRO82" s="1280"/>
      <c r="FRP82" s="1280"/>
      <c r="FRQ82" s="1280"/>
      <c r="FRR82" s="1280"/>
      <c r="FRS82" s="1280"/>
      <c r="FRT82" s="1280"/>
      <c r="FRU82" s="1280"/>
      <c r="FRV82" s="1280"/>
      <c r="FRW82" s="1280"/>
      <c r="FRX82" s="1280"/>
      <c r="FRY82" s="1280"/>
      <c r="FRZ82" s="1280"/>
      <c r="FSA82" s="1280"/>
      <c r="FSB82" s="1280"/>
      <c r="FSC82" s="1280"/>
      <c r="FSD82" s="1280"/>
      <c r="FSE82" s="1280"/>
      <c r="FSF82" s="1280"/>
      <c r="FSG82" s="1280"/>
      <c r="FSH82" s="1280"/>
      <c r="FSI82" s="1280"/>
      <c r="FSJ82" s="1280"/>
      <c r="FSK82" s="1280"/>
      <c r="FSL82" s="1280"/>
      <c r="FSM82" s="1280"/>
      <c r="FSN82" s="1280"/>
      <c r="FSO82" s="1280"/>
      <c r="FSP82" s="1280"/>
      <c r="FSQ82" s="1280"/>
      <c r="FSR82" s="1280"/>
      <c r="FSS82" s="1280"/>
      <c r="FST82" s="1280"/>
      <c r="FSU82" s="1280"/>
      <c r="FSV82" s="1280"/>
      <c r="FSW82" s="1280"/>
      <c r="FSX82" s="1280"/>
      <c r="FSY82" s="1280"/>
      <c r="FSZ82" s="1280"/>
      <c r="FTA82" s="1280"/>
      <c r="FTB82" s="1280"/>
      <c r="FTC82" s="1280"/>
      <c r="FTD82" s="1280"/>
      <c r="FTE82" s="1280"/>
      <c r="FTF82" s="1280"/>
      <c r="FTG82" s="1280"/>
      <c r="FTH82" s="1280"/>
      <c r="FTI82" s="1280"/>
      <c r="FTJ82" s="1280"/>
      <c r="FTK82" s="1280"/>
      <c r="FTL82" s="1280"/>
      <c r="FTM82" s="1280"/>
      <c r="FTN82" s="1280"/>
      <c r="FTO82" s="1280"/>
      <c r="FTP82" s="1280"/>
      <c r="FTQ82" s="1280"/>
      <c r="FTR82" s="1280"/>
      <c r="FTS82" s="1280"/>
      <c r="FTT82" s="1280"/>
      <c r="FTU82" s="1280"/>
      <c r="FTV82" s="1280"/>
      <c r="FTW82" s="1280"/>
      <c r="FTX82" s="1280"/>
      <c r="FTY82" s="1280"/>
      <c r="FTZ82" s="1280"/>
      <c r="FUA82" s="1280"/>
      <c r="FUB82" s="1280"/>
      <c r="FUC82" s="1280"/>
      <c r="FUD82" s="1280"/>
      <c r="FUE82" s="1280"/>
      <c r="FUF82" s="1280"/>
      <c r="FUG82" s="1280"/>
      <c r="FUH82" s="1280"/>
      <c r="FUI82" s="1280"/>
      <c r="FUJ82" s="1280"/>
      <c r="FUK82" s="1280"/>
      <c r="FUL82" s="1280"/>
      <c r="FUM82" s="1280"/>
      <c r="FUN82" s="1280"/>
      <c r="FUO82" s="1280"/>
      <c r="FUP82" s="1280"/>
      <c r="FUQ82" s="1280"/>
      <c r="FUR82" s="1280"/>
      <c r="FUS82" s="1280"/>
      <c r="FUT82" s="1280"/>
      <c r="FUU82" s="1280"/>
      <c r="FUV82" s="1280"/>
      <c r="FUW82" s="1280"/>
      <c r="FUX82" s="1280"/>
      <c r="FUY82" s="1280"/>
      <c r="FUZ82" s="1280"/>
      <c r="FVA82" s="1280"/>
      <c r="FVB82" s="1280"/>
      <c r="FVC82" s="1280"/>
      <c r="FVD82" s="1280"/>
      <c r="FVE82" s="1280"/>
      <c r="FVF82" s="1280"/>
      <c r="FVG82" s="1280"/>
      <c r="FVH82" s="1280"/>
      <c r="FVI82" s="1280"/>
      <c r="FVJ82" s="1280"/>
      <c r="FVK82" s="1280"/>
      <c r="FVL82" s="1280"/>
      <c r="FVM82" s="1280"/>
      <c r="FVN82" s="1280"/>
      <c r="FVO82" s="1280"/>
      <c r="FVP82" s="1280"/>
      <c r="FVQ82" s="1280"/>
      <c r="FVR82" s="1280"/>
      <c r="FVS82" s="1280"/>
      <c r="FVT82" s="1280"/>
      <c r="FVU82" s="1280"/>
      <c r="FVV82" s="1280"/>
      <c r="FVW82" s="1280"/>
      <c r="FVX82" s="1280"/>
      <c r="FVY82" s="1280"/>
      <c r="FVZ82" s="1280"/>
      <c r="FWA82" s="1280"/>
      <c r="FWB82" s="1280"/>
      <c r="FWC82" s="1280"/>
      <c r="FWD82" s="1280"/>
      <c r="FWE82" s="1280"/>
      <c r="FWF82" s="1280"/>
      <c r="FWG82" s="1280"/>
      <c r="FWH82" s="1280"/>
      <c r="FWI82" s="1280"/>
      <c r="FWJ82" s="1280"/>
      <c r="FWK82" s="1280"/>
      <c r="FWL82" s="1280"/>
      <c r="FWM82" s="1280"/>
      <c r="FWN82" s="1280"/>
      <c r="FWO82" s="1280"/>
      <c r="FWP82" s="1280"/>
      <c r="FWQ82" s="1280"/>
      <c r="FWR82" s="1280"/>
      <c r="FWS82" s="1280"/>
      <c r="FWT82" s="1280"/>
      <c r="FWU82" s="1280"/>
      <c r="FWV82" s="1280"/>
      <c r="FWW82" s="1280"/>
      <c r="FWX82" s="1280"/>
      <c r="FWY82" s="1280"/>
      <c r="FWZ82" s="1280"/>
      <c r="FXA82" s="1280"/>
      <c r="FXB82" s="1280"/>
      <c r="FXC82" s="1280"/>
      <c r="FXD82" s="1280"/>
      <c r="FXE82" s="1280"/>
      <c r="FXF82" s="1280"/>
      <c r="FXG82" s="1280"/>
      <c r="FXH82" s="1280"/>
      <c r="FXI82" s="1280"/>
      <c r="FXJ82" s="1280"/>
      <c r="FXK82" s="1280"/>
      <c r="FXL82" s="1280"/>
      <c r="FXM82" s="1280"/>
      <c r="FXN82" s="1280"/>
      <c r="FXO82" s="1280"/>
      <c r="FXP82" s="1280"/>
      <c r="FXQ82" s="1280"/>
      <c r="FXR82" s="1280"/>
      <c r="FXS82" s="1280"/>
      <c r="FXT82" s="1280"/>
      <c r="FXU82" s="1280"/>
      <c r="FXV82" s="1280"/>
      <c r="FXW82" s="1280"/>
      <c r="FXX82" s="1280"/>
      <c r="FXY82" s="1280"/>
      <c r="FXZ82" s="1280"/>
      <c r="FYA82" s="1280"/>
      <c r="FYB82" s="1280"/>
      <c r="FYC82" s="1280"/>
      <c r="FYD82" s="1280"/>
      <c r="FYE82" s="1280"/>
      <c r="FYF82" s="1280"/>
      <c r="FYG82" s="1280"/>
      <c r="FYH82" s="1280"/>
      <c r="FYI82" s="1280"/>
      <c r="FYJ82" s="1280"/>
      <c r="FYK82" s="1280"/>
      <c r="FYL82" s="1280"/>
      <c r="FYM82" s="1280"/>
      <c r="FYN82" s="1280"/>
      <c r="FYO82" s="1280"/>
      <c r="FYP82" s="1280"/>
      <c r="FYQ82" s="1280"/>
      <c r="FYR82" s="1280"/>
      <c r="FYS82" s="1280"/>
      <c r="FYT82" s="1280"/>
      <c r="FYU82" s="1280"/>
      <c r="FYV82" s="1280"/>
      <c r="FYW82" s="1280"/>
      <c r="FYX82" s="1280"/>
      <c r="FYY82" s="1280"/>
      <c r="FYZ82" s="1280"/>
      <c r="FZA82" s="1280"/>
      <c r="FZB82" s="1280"/>
      <c r="FZC82" s="1280"/>
      <c r="FZD82" s="1280"/>
      <c r="FZE82" s="1280"/>
      <c r="FZF82" s="1280"/>
      <c r="FZG82" s="1280"/>
      <c r="FZH82" s="1280"/>
      <c r="FZI82" s="1280"/>
      <c r="FZJ82" s="1280"/>
      <c r="FZK82" s="1280"/>
      <c r="FZL82" s="1280"/>
      <c r="FZM82" s="1280"/>
      <c r="FZN82" s="1280"/>
      <c r="FZO82" s="1280"/>
      <c r="FZP82" s="1280"/>
      <c r="FZQ82" s="1280"/>
      <c r="FZR82" s="1280"/>
      <c r="FZS82" s="1280"/>
      <c r="FZT82" s="1280"/>
      <c r="FZU82" s="1280"/>
      <c r="FZV82" s="1280"/>
      <c r="FZW82" s="1280"/>
      <c r="FZX82" s="1280"/>
      <c r="FZY82" s="1280"/>
      <c r="FZZ82" s="1280"/>
      <c r="GAA82" s="1280"/>
      <c r="GAB82" s="1280"/>
      <c r="GAC82" s="1280"/>
      <c r="GAD82" s="1280"/>
      <c r="GAE82" s="1280"/>
      <c r="GAF82" s="1280"/>
      <c r="GAG82" s="1280"/>
      <c r="GAH82" s="1280"/>
      <c r="GAI82" s="1280"/>
      <c r="GAJ82" s="1280"/>
      <c r="GAK82" s="1280"/>
      <c r="GAL82" s="1280"/>
      <c r="GAM82" s="1280"/>
      <c r="GAN82" s="1280"/>
      <c r="GAO82" s="1280"/>
      <c r="GAP82" s="1280"/>
      <c r="GAQ82" s="1280"/>
      <c r="GAR82" s="1280"/>
      <c r="GAS82" s="1280"/>
      <c r="GAT82" s="1280"/>
      <c r="GAU82" s="1280"/>
      <c r="GAV82" s="1280"/>
      <c r="GAW82" s="1280"/>
      <c r="GAX82" s="1280"/>
      <c r="GAY82" s="1280"/>
      <c r="GAZ82" s="1280"/>
      <c r="GBA82" s="1280"/>
      <c r="GBB82" s="1280"/>
      <c r="GBC82" s="1280"/>
      <c r="GBD82" s="1280"/>
      <c r="GBE82" s="1280"/>
      <c r="GBF82" s="1280"/>
      <c r="GBG82" s="1280"/>
      <c r="GBH82" s="1280"/>
      <c r="GBI82" s="1280"/>
      <c r="GBJ82" s="1280"/>
      <c r="GBK82" s="1280"/>
      <c r="GBL82" s="1280"/>
      <c r="GBM82" s="1280"/>
      <c r="GBN82" s="1280"/>
      <c r="GBO82" s="1280"/>
      <c r="GBP82" s="1280"/>
      <c r="GBQ82" s="1280"/>
      <c r="GBR82" s="1280"/>
      <c r="GBS82" s="1280"/>
      <c r="GBT82" s="1280"/>
      <c r="GBU82" s="1280"/>
      <c r="GBV82" s="1280"/>
      <c r="GBW82" s="1280"/>
      <c r="GBX82" s="1280"/>
      <c r="GBY82" s="1280"/>
      <c r="GBZ82" s="1280"/>
      <c r="GCA82" s="1280"/>
      <c r="GCB82" s="1280"/>
      <c r="GCC82" s="1280"/>
      <c r="GCD82" s="1280"/>
      <c r="GCE82" s="1280"/>
      <c r="GCF82" s="1280"/>
      <c r="GCG82" s="1280"/>
      <c r="GCH82" s="1280"/>
      <c r="GCI82" s="1280"/>
      <c r="GCJ82" s="1280"/>
      <c r="GCK82" s="1280"/>
      <c r="GCL82" s="1280"/>
      <c r="GCM82" s="1280"/>
      <c r="GCN82" s="1280"/>
      <c r="GCO82" s="1280"/>
      <c r="GCP82" s="1280"/>
      <c r="GCQ82" s="1280"/>
      <c r="GCR82" s="1280"/>
      <c r="GCS82" s="1280"/>
      <c r="GCT82" s="1280"/>
      <c r="GCU82" s="1280"/>
      <c r="GCV82" s="1280"/>
      <c r="GCW82" s="1280"/>
      <c r="GCX82" s="1280"/>
      <c r="GCY82" s="1280"/>
      <c r="GCZ82" s="1280"/>
      <c r="GDA82" s="1280"/>
      <c r="GDB82" s="1280"/>
      <c r="GDC82" s="1280"/>
      <c r="GDD82" s="1280"/>
      <c r="GDE82" s="1280"/>
      <c r="GDF82" s="1280"/>
      <c r="GDG82" s="1280"/>
      <c r="GDH82" s="1280"/>
      <c r="GDI82" s="1280"/>
      <c r="GDJ82" s="1280"/>
      <c r="GDK82" s="1280"/>
      <c r="GDL82" s="1280"/>
      <c r="GDM82" s="1280"/>
      <c r="GDN82" s="1280"/>
      <c r="GDO82" s="1280"/>
      <c r="GDP82" s="1280"/>
      <c r="GDQ82" s="1280"/>
      <c r="GDR82" s="1280"/>
      <c r="GDS82" s="1280"/>
      <c r="GDT82" s="1280"/>
      <c r="GDU82" s="1280"/>
      <c r="GDV82" s="1280"/>
      <c r="GDW82" s="1280"/>
      <c r="GDX82" s="1280"/>
      <c r="GDY82" s="1280"/>
      <c r="GDZ82" s="1280"/>
      <c r="GEA82" s="1280"/>
      <c r="GEB82" s="1280"/>
      <c r="GEC82" s="1280"/>
      <c r="GED82" s="1280"/>
      <c r="GEE82" s="1280"/>
      <c r="GEF82" s="1280"/>
      <c r="GEG82" s="1280"/>
      <c r="GEH82" s="1280"/>
      <c r="GEI82" s="1280"/>
      <c r="GEJ82" s="1280"/>
      <c r="GEK82" s="1280"/>
      <c r="GEL82" s="1280"/>
      <c r="GEM82" s="1280"/>
      <c r="GEN82" s="1280"/>
      <c r="GEO82" s="1280"/>
      <c r="GEP82" s="1280"/>
      <c r="GEQ82" s="1280"/>
      <c r="GER82" s="1280"/>
      <c r="GES82" s="1280"/>
      <c r="GET82" s="1280"/>
      <c r="GEU82" s="1280"/>
      <c r="GEV82" s="1280"/>
      <c r="GEW82" s="1280"/>
      <c r="GEX82" s="1280"/>
      <c r="GEY82" s="1280"/>
      <c r="GEZ82" s="1280"/>
      <c r="GFA82" s="1280"/>
      <c r="GFB82" s="1280"/>
      <c r="GFC82" s="1280"/>
      <c r="GFD82" s="1280"/>
      <c r="GFE82" s="1280"/>
      <c r="GFF82" s="1280"/>
      <c r="GFG82" s="1280"/>
      <c r="GFH82" s="1280"/>
      <c r="GFI82" s="1280"/>
      <c r="GFJ82" s="1280"/>
      <c r="GFK82" s="1280"/>
      <c r="GFL82" s="1280"/>
      <c r="GFM82" s="1280"/>
      <c r="GFN82" s="1280"/>
      <c r="GFO82" s="1280"/>
      <c r="GFP82" s="1280"/>
      <c r="GFQ82" s="1280"/>
      <c r="GFR82" s="1280"/>
      <c r="GFS82" s="1280"/>
      <c r="GFT82" s="1280"/>
      <c r="GFU82" s="1280"/>
      <c r="GFV82" s="1280"/>
      <c r="GFW82" s="1280"/>
      <c r="GFX82" s="1280"/>
      <c r="GFY82" s="1280"/>
      <c r="GFZ82" s="1280"/>
      <c r="GGA82" s="1280"/>
      <c r="GGB82" s="1280"/>
      <c r="GGC82" s="1280"/>
      <c r="GGD82" s="1280"/>
      <c r="GGE82" s="1280"/>
      <c r="GGF82" s="1280"/>
      <c r="GGG82" s="1280"/>
      <c r="GGH82" s="1280"/>
      <c r="GGI82" s="1280"/>
      <c r="GGJ82" s="1280"/>
      <c r="GGK82" s="1280"/>
      <c r="GGL82" s="1280"/>
      <c r="GGM82" s="1280"/>
      <c r="GGN82" s="1280"/>
      <c r="GGO82" s="1280"/>
      <c r="GGP82" s="1280"/>
      <c r="GGQ82" s="1280"/>
      <c r="GGR82" s="1280"/>
      <c r="GGS82" s="1280"/>
      <c r="GGT82" s="1280"/>
      <c r="GGU82" s="1280"/>
      <c r="GGV82" s="1280"/>
      <c r="GGW82" s="1280"/>
      <c r="GGX82" s="1280"/>
      <c r="GGY82" s="1280"/>
      <c r="GGZ82" s="1280"/>
      <c r="GHA82" s="1280"/>
      <c r="GHB82" s="1280"/>
      <c r="GHC82" s="1280"/>
      <c r="GHD82" s="1280"/>
      <c r="GHE82" s="1280"/>
      <c r="GHF82" s="1280"/>
      <c r="GHG82" s="1280"/>
      <c r="GHH82" s="1280"/>
      <c r="GHI82" s="1280"/>
      <c r="GHJ82" s="1280"/>
      <c r="GHK82" s="1280"/>
      <c r="GHL82" s="1280"/>
      <c r="GHM82" s="1280"/>
      <c r="GHN82" s="1280"/>
      <c r="GHO82" s="1280"/>
      <c r="GHP82" s="1280"/>
      <c r="GHQ82" s="1280"/>
      <c r="GHR82" s="1280"/>
      <c r="GHS82" s="1280"/>
      <c r="GHT82" s="1280"/>
      <c r="GHU82" s="1280"/>
      <c r="GHV82" s="1280"/>
      <c r="GHW82" s="1280"/>
      <c r="GHX82" s="1280"/>
      <c r="GHY82" s="1280"/>
      <c r="GHZ82" s="1280"/>
      <c r="GIA82" s="1280"/>
      <c r="GIB82" s="1280"/>
      <c r="GIC82" s="1280"/>
      <c r="GID82" s="1280"/>
      <c r="GIE82" s="1280"/>
      <c r="GIF82" s="1280"/>
      <c r="GIG82" s="1280"/>
      <c r="GIH82" s="1280"/>
      <c r="GII82" s="1280"/>
      <c r="GIJ82" s="1280"/>
      <c r="GIK82" s="1280"/>
      <c r="GIL82" s="1280"/>
      <c r="GIM82" s="1280"/>
      <c r="GIN82" s="1280"/>
      <c r="GIO82" s="1280"/>
      <c r="GIP82" s="1280"/>
      <c r="GIQ82" s="1280"/>
      <c r="GIR82" s="1280"/>
      <c r="GIS82" s="1280"/>
      <c r="GIT82" s="1280"/>
      <c r="GIU82" s="1280"/>
      <c r="GIV82" s="1280"/>
      <c r="GIW82" s="1280"/>
      <c r="GIX82" s="1280"/>
      <c r="GIY82" s="1280"/>
      <c r="GIZ82" s="1280"/>
      <c r="GJA82" s="1280"/>
      <c r="GJB82" s="1280"/>
      <c r="GJC82" s="1280"/>
      <c r="GJD82" s="1280"/>
      <c r="GJE82" s="1280"/>
      <c r="GJF82" s="1280"/>
      <c r="GJG82" s="1280"/>
      <c r="GJH82" s="1280"/>
      <c r="GJI82" s="1280"/>
      <c r="GJJ82" s="1280"/>
      <c r="GJK82" s="1280"/>
      <c r="GJL82" s="1280"/>
      <c r="GJM82" s="1280"/>
      <c r="GJN82" s="1280"/>
      <c r="GJO82" s="1280"/>
      <c r="GJP82" s="1280"/>
      <c r="GJQ82" s="1280"/>
      <c r="GJR82" s="1280"/>
      <c r="GJS82" s="1280"/>
      <c r="GJT82" s="1280"/>
      <c r="GJU82" s="1280"/>
      <c r="GJV82" s="1280"/>
      <c r="GJW82" s="1280"/>
      <c r="GJX82" s="1280"/>
      <c r="GJY82" s="1280"/>
      <c r="GJZ82" s="1280"/>
      <c r="GKA82" s="1280"/>
      <c r="GKB82" s="1280"/>
      <c r="GKC82" s="1280"/>
      <c r="GKD82" s="1280"/>
      <c r="GKE82" s="1280"/>
      <c r="GKF82" s="1280"/>
      <c r="GKG82" s="1280"/>
      <c r="GKH82" s="1280"/>
      <c r="GKI82" s="1280"/>
      <c r="GKJ82" s="1280"/>
      <c r="GKK82" s="1280"/>
      <c r="GKL82" s="1280"/>
      <c r="GKM82" s="1280"/>
      <c r="GKN82" s="1280"/>
      <c r="GKO82" s="1280"/>
      <c r="GKP82" s="1280"/>
      <c r="GKQ82" s="1280"/>
      <c r="GKR82" s="1280"/>
      <c r="GKS82" s="1280"/>
      <c r="GKT82" s="1280"/>
      <c r="GKU82" s="1280"/>
      <c r="GKV82" s="1280"/>
      <c r="GKW82" s="1280"/>
      <c r="GKX82" s="1280"/>
      <c r="GKY82" s="1280"/>
      <c r="GKZ82" s="1280"/>
      <c r="GLA82" s="1280"/>
      <c r="GLB82" s="1280"/>
      <c r="GLC82" s="1280"/>
      <c r="GLD82" s="1280"/>
      <c r="GLE82" s="1280"/>
      <c r="GLF82" s="1280"/>
      <c r="GLG82" s="1280"/>
      <c r="GLH82" s="1280"/>
      <c r="GLI82" s="1280"/>
      <c r="GLJ82" s="1280"/>
      <c r="GLK82" s="1280"/>
      <c r="GLL82" s="1280"/>
      <c r="GLM82" s="1280"/>
      <c r="GLN82" s="1280"/>
      <c r="GLO82" s="1280"/>
      <c r="GLP82" s="1280"/>
      <c r="GLQ82" s="1280"/>
      <c r="GLR82" s="1280"/>
      <c r="GLS82" s="1280"/>
      <c r="GLT82" s="1280"/>
      <c r="GLU82" s="1280"/>
      <c r="GLV82" s="1280"/>
      <c r="GLW82" s="1280"/>
      <c r="GLX82" s="1280"/>
      <c r="GLY82" s="1280"/>
      <c r="GLZ82" s="1280"/>
      <c r="GMA82" s="1280"/>
      <c r="GMB82" s="1280"/>
      <c r="GMC82" s="1280"/>
      <c r="GMD82" s="1280"/>
      <c r="GME82" s="1280"/>
      <c r="GMF82" s="1280"/>
      <c r="GMG82" s="1280"/>
      <c r="GMH82" s="1280"/>
      <c r="GMI82" s="1280"/>
      <c r="GMJ82" s="1280"/>
      <c r="GMK82" s="1280"/>
      <c r="GML82" s="1280"/>
      <c r="GMM82" s="1280"/>
      <c r="GMN82" s="1280"/>
      <c r="GMO82" s="1280"/>
      <c r="GMP82" s="1280"/>
      <c r="GMQ82" s="1280"/>
      <c r="GMR82" s="1280"/>
      <c r="GMS82" s="1280"/>
      <c r="GMT82" s="1280"/>
      <c r="GMU82" s="1280"/>
      <c r="GMV82" s="1280"/>
      <c r="GMW82" s="1280"/>
      <c r="GMX82" s="1280"/>
      <c r="GMY82" s="1280"/>
      <c r="GMZ82" s="1280"/>
      <c r="GNA82" s="1280"/>
      <c r="GNB82" s="1280"/>
      <c r="GNC82" s="1280"/>
      <c r="GND82" s="1280"/>
      <c r="GNE82" s="1280"/>
      <c r="GNF82" s="1280"/>
      <c r="GNG82" s="1280"/>
      <c r="GNH82" s="1280"/>
      <c r="GNI82" s="1280"/>
      <c r="GNJ82" s="1280"/>
      <c r="GNK82" s="1280"/>
      <c r="GNL82" s="1280"/>
      <c r="GNM82" s="1280"/>
      <c r="GNN82" s="1280"/>
      <c r="GNO82" s="1280"/>
      <c r="GNP82" s="1280"/>
      <c r="GNQ82" s="1280"/>
      <c r="GNR82" s="1280"/>
      <c r="GNS82" s="1280"/>
      <c r="GNT82" s="1280"/>
      <c r="GNU82" s="1280"/>
      <c r="GNV82" s="1280"/>
      <c r="GNW82" s="1280"/>
      <c r="GNX82" s="1280"/>
      <c r="GNY82" s="1280"/>
      <c r="GNZ82" s="1280"/>
      <c r="GOA82" s="1280"/>
      <c r="GOB82" s="1280"/>
      <c r="GOC82" s="1280"/>
      <c r="GOD82" s="1280"/>
      <c r="GOE82" s="1280"/>
      <c r="GOF82" s="1280"/>
      <c r="GOG82" s="1280"/>
      <c r="GOH82" s="1280"/>
      <c r="GOI82" s="1280"/>
      <c r="GOJ82" s="1280"/>
      <c r="GOK82" s="1280"/>
      <c r="GOL82" s="1280"/>
      <c r="GOM82" s="1280"/>
      <c r="GON82" s="1280"/>
      <c r="GOO82" s="1280"/>
      <c r="GOP82" s="1280"/>
      <c r="GOQ82" s="1280"/>
      <c r="GOR82" s="1280"/>
      <c r="GOS82" s="1280"/>
      <c r="GOT82" s="1280"/>
      <c r="GOU82" s="1280"/>
      <c r="GOV82" s="1280"/>
      <c r="GOW82" s="1280"/>
      <c r="GOX82" s="1280"/>
      <c r="GOY82" s="1280"/>
      <c r="GOZ82" s="1280"/>
      <c r="GPA82" s="1280"/>
      <c r="GPB82" s="1280"/>
      <c r="GPC82" s="1280"/>
      <c r="GPD82" s="1280"/>
      <c r="GPE82" s="1280"/>
      <c r="GPF82" s="1280"/>
      <c r="GPG82" s="1280"/>
      <c r="GPH82" s="1280"/>
      <c r="GPI82" s="1280"/>
      <c r="GPJ82" s="1280"/>
      <c r="GPK82" s="1280"/>
      <c r="GPL82" s="1280"/>
      <c r="GPM82" s="1280"/>
      <c r="GPN82" s="1280"/>
      <c r="GPO82" s="1280"/>
      <c r="GPP82" s="1280"/>
      <c r="GPQ82" s="1280"/>
      <c r="GPR82" s="1280"/>
      <c r="GPS82" s="1280"/>
      <c r="GPT82" s="1280"/>
      <c r="GPU82" s="1280"/>
      <c r="GPV82" s="1280"/>
      <c r="GPW82" s="1280"/>
      <c r="GPX82" s="1280"/>
      <c r="GPY82" s="1280"/>
      <c r="GPZ82" s="1280"/>
      <c r="GQA82" s="1280"/>
      <c r="GQB82" s="1280"/>
      <c r="GQC82" s="1280"/>
      <c r="GQD82" s="1280"/>
      <c r="GQE82" s="1280"/>
      <c r="GQF82" s="1280"/>
      <c r="GQG82" s="1280"/>
      <c r="GQH82" s="1280"/>
      <c r="GQI82" s="1280"/>
      <c r="GQJ82" s="1280"/>
      <c r="GQK82" s="1280"/>
      <c r="GQL82" s="1280"/>
      <c r="GQM82" s="1280"/>
      <c r="GQN82" s="1280"/>
      <c r="GQO82" s="1280"/>
      <c r="GQP82" s="1280"/>
      <c r="GQQ82" s="1280"/>
      <c r="GQR82" s="1280"/>
      <c r="GQS82" s="1280"/>
      <c r="GQT82" s="1280"/>
      <c r="GQU82" s="1280"/>
      <c r="GQV82" s="1280"/>
      <c r="GQW82" s="1280"/>
      <c r="GQX82" s="1280"/>
      <c r="GQY82" s="1280"/>
      <c r="GQZ82" s="1280"/>
      <c r="GRA82" s="1280"/>
      <c r="GRB82" s="1280"/>
      <c r="GRC82" s="1280"/>
      <c r="GRD82" s="1280"/>
      <c r="GRE82" s="1280"/>
      <c r="GRF82" s="1280"/>
      <c r="GRG82" s="1280"/>
      <c r="GRH82" s="1280"/>
      <c r="GRI82" s="1280"/>
      <c r="GRJ82" s="1280"/>
      <c r="GRK82" s="1280"/>
      <c r="GRL82" s="1280"/>
      <c r="GRM82" s="1280"/>
      <c r="GRN82" s="1280"/>
      <c r="GRO82" s="1280"/>
      <c r="GRP82" s="1280"/>
      <c r="GRQ82" s="1280"/>
      <c r="GRR82" s="1280"/>
      <c r="GRS82" s="1280"/>
      <c r="GRT82" s="1280"/>
      <c r="GRU82" s="1280"/>
      <c r="GRV82" s="1280"/>
      <c r="GRW82" s="1280"/>
      <c r="GRX82" s="1280"/>
      <c r="GRY82" s="1280"/>
      <c r="GRZ82" s="1280"/>
      <c r="GSA82" s="1280"/>
      <c r="GSB82" s="1280"/>
      <c r="GSC82" s="1280"/>
      <c r="GSD82" s="1280"/>
      <c r="GSE82" s="1280"/>
      <c r="GSF82" s="1280"/>
      <c r="GSG82" s="1280"/>
      <c r="GSH82" s="1280"/>
      <c r="GSI82" s="1280"/>
      <c r="GSJ82" s="1280"/>
      <c r="GSK82" s="1280"/>
      <c r="GSL82" s="1280"/>
      <c r="GSM82" s="1280"/>
      <c r="GSN82" s="1280"/>
      <c r="GSO82" s="1280"/>
      <c r="GSP82" s="1280"/>
      <c r="GSQ82" s="1280"/>
      <c r="GSR82" s="1280"/>
      <c r="GSS82" s="1280"/>
      <c r="GST82" s="1280"/>
      <c r="GSU82" s="1280"/>
      <c r="GSV82" s="1280"/>
      <c r="GSW82" s="1280"/>
      <c r="GSX82" s="1280"/>
      <c r="GSY82" s="1280"/>
      <c r="GSZ82" s="1280"/>
      <c r="GTA82" s="1280"/>
      <c r="GTB82" s="1280"/>
      <c r="GTC82" s="1280"/>
      <c r="GTD82" s="1280"/>
      <c r="GTE82" s="1280"/>
      <c r="GTF82" s="1280"/>
      <c r="GTG82" s="1280"/>
      <c r="GTH82" s="1280"/>
      <c r="GTI82" s="1280"/>
      <c r="GTJ82" s="1280"/>
      <c r="GTK82" s="1280"/>
      <c r="GTL82" s="1280"/>
      <c r="GTM82" s="1280"/>
      <c r="GTN82" s="1280"/>
      <c r="GTO82" s="1280"/>
      <c r="GTP82" s="1280"/>
      <c r="GTQ82" s="1280"/>
      <c r="GTR82" s="1280"/>
      <c r="GTS82" s="1280"/>
      <c r="GTT82" s="1280"/>
      <c r="GTU82" s="1280"/>
      <c r="GTV82" s="1280"/>
      <c r="GTW82" s="1280"/>
      <c r="GTX82" s="1280"/>
      <c r="GTY82" s="1280"/>
      <c r="GTZ82" s="1280"/>
      <c r="GUA82" s="1280"/>
      <c r="GUB82" s="1280"/>
      <c r="GUC82" s="1280"/>
      <c r="GUD82" s="1280"/>
      <c r="GUE82" s="1280"/>
      <c r="GUF82" s="1280"/>
      <c r="GUG82" s="1280"/>
      <c r="GUH82" s="1280"/>
      <c r="GUI82" s="1280"/>
      <c r="GUJ82" s="1280"/>
      <c r="GUK82" s="1280"/>
      <c r="GUL82" s="1280"/>
      <c r="GUM82" s="1280"/>
      <c r="GUN82" s="1280"/>
      <c r="GUO82" s="1280"/>
      <c r="GUP82" s="1280"/>
      <c r="GUQ82" s="1280"/>
      <c r="GUR82" s="1280"/>
      <c r="GUS82" s="1280"/>
      <c r="GUT82" s="1280"/>
      <c r="GUU82" s="1280"/>
      <c r="GUV82" s="1280"/>
      <c r="GUW82" s="1280"/>
      <c r="GUX82" s="1280"/>
      <c r="GUY82" s="1280"/>
      <c r="GUZ82" s="1280"/>
      <c r="GVA82" s="1280"/>
      <c r="GVB82" s="1280"/>
      <c r="GVC82" s="1280"/>
      <c r="GVD82" s="1280"/>
      <c r="GVE82" s="1280"/>
      <c r="GVF82" s="1280"/>
      <c r="GVG82" s="1280"/>
      <c r="GVH82" s="1280"/>
      <c r="GVI82" s="1280"/>
      <c r="GVJ82" s="1280"/>
      <c r="GVK82" s="1280"/>
      <c r="GVL82" s="1280"/>
      <c r="GVM82" s="1280"/>
      <c r="GVN82" s="1280"/>
      <c r="GVO82" s="1280"/>
      <c r="GVP82" s="1280"/>
      <c r="GVQ82" s="1280"/>
      <c r="GVR82" s="1280"/>
      <c r="GVS82" s="1280"/>
      <c r="GVT82" s="1280"/>
      <c r="GVU82" s="1280"/>
      <c r="GVV82" s="1280"/>
      <c r="GVW82" s="1280"/>
      <c r="GVX82" s="1280"/>
      <c r="GVY82" s="1280"/>
      <c r="GVZ82" s="1280"/>
      <c r="GWA82" s="1280"/>
      <c r="GWB82" s="1280"/>
      <c r="GWC82" s="1280"/>
      <c r="GWD82" s="1280"/>
      <c r="GWE82" s="1280"/>
      <c r="GWF82" s="1280"/>
      <c r="GWG82" s="1280"/>
      <c r="GWH82" s="1280"/>
      <c r="GWI82" s="1280"/>
      <c r="GWJ82" s="1280"/>
      <c r="GWK82" s="1280"/>
      <c r="GWL82" s="1280"/>
      <c r="GWM82" s="1280"/>
      <c r="GWN82" s="1280"/>
      <c r="GWO82" s="1280"/>
      <c r="GWP82" s="1280"/>
      <c r="GWQ82" s="1280"/>
      <c r="GWR82" s="1280"/>
      <c r="GWS82" s="1280"/>
      <c r="GWT82" s="1280"/>
      <c r="GWU82" s="1280"/>
      <c r="GWV82" s="1280"/>
      <c r="GWW82" s="1280"/>
      <c r="GWX82" s="1280"/>
      <c r="GWY82" s="1280"/>
      <c r="GWZ82" s="1280"/>
      <c r="GXA82" s="1280"/>
      <c r="GXB82" s="1280"/>
      <c r="GXC82" s="1280"/>
      <c r="GXD82" s="1280"/>
      <c r="GXE82" s="1280"/>
      <c r="GXF82" s="1280"/>
      <c r="GXG82" s="1280"/>
      <c r="GXH82" s="1280"/>
      <c r="GXI82" s="1280"/>
      <c r="GXJ82" s="1280"/>
      <c r="GXK82" s="1280"/>
      <c r="GXL82" s="1280"/>
      <c r="GXM82" s="1280"/>
      <c r="GXN82" s="1280"/>
      <c r="GXO82" s="1280"/>
      <c r="GXP82" s="1280"/>
      <c r="GXQ82" s="1280"/>
      <c r="GXR82" s="1280"/>
      <c r="GXS82" s="1280"/>
      <c r="GXT82" s="1280"/>
      <c r="GXU82" s="1280"/>
      <c r="GXV82" s="1280"/>
      <c r="GXW82" s="1280"/>
      <c r="GXX82" s="1280"/>
      <c r="GXY82" s="1280"/>
      <c r="GXZ82" s="1280"/>
      <c r="GYA82" s="1280"/>
      <c r="GYB82" s="1280"/>
      <c r="GYC82" s="1280"/>
      <c r="GYD82" s="1280"/>
      <c r="GYE82" s="1280"/>
      <c r="GYF82" s="1280"/>
      <c r="GYG82" s="1280"/>
      <c r="GYH82" s="1280"/>
      <c r="GYI82" s="1280"/>
      <c r="GYJ82" s="1280"/>
      <c r="GYK82" s="1280"/>
      <c r="GYL82" s="1280"/>
      <c r="GYM82" s="1280"/>
      <c r="GYN82" s="1280"/>
      <c r="GYO82" s="1280"/>
      <c r="GYP82" s="1280"/>
      <c r="GYQ82" s="1280"/>
      <c r="GYR82" s="1280"/>
      <c r="GYS82" s="1280"/>
      <c r="GYT82" s="1280"/>
      <c r="GYU82" s="1280"/>
      <c r="GYV82" s="1280"/>
      <c r="GYW82" s="1280"/>
      <c r="GYX82" s="1280"/>
      <c r="GYY82" s="1280"/>
      <c r="GYZ82" s="1280"/>
      <c r="GZA82" s="1280"/>
      <c r="GZB82" s="1280"/>
      <c r="GZC82" s="1280"/>
      <c r="GZD82" s="1280"/>
      <c r="GZE82" s="1280"/>
      <c r="GZF82" s="1280"/>
      <c r="GZG82" s="1280"/>
      <c r="GZH82" s="1280"/>
      <c r="GZI82" s="1280"/>
      <c r="GZJ82" s="1280"/>
      <c r="GZK82" s="1280"/>
      <c r="GZL82" s="1280"/>
      <c r="GZM82" s="1280"/>
      <c r="GZN82" s="1280"/>
      <c r="GZO82" s="1280"/>
      <c r="GZP82" s="1280"/>
      <c r="GZQ82" s="1280"/>
      <c r="GZR82" s="1280"/>
      <c r="GZS82" s="1280"/>
      <c r="GZT82" s="1280"/>
      <c r="GZU82" s="1280"/>
      <c r="GZV82" s="1280"/>
      <c r="GZW82" s="1280"/>
      <c r="GZX82" s="1280"/>
      <c r="GZY82" s="1280"/>
      <c r="GZZ82" s="1280"/>
      <c r="HAA82" s="1280"/>
      <c r="HAB82" s="1280"/>
      <c r="HAC82" s="1280"/>
      <c r="HAD82" s="1280"/>
      <c r="HAE82" s="1280"/>
      <c r="HAF82" s="1280"/>
      <c r="HAG82" s="1280"/>
      <c r="HAH82" s="1280"/>
      <c r="HAI82" s="1280"/>
      <c r="HAJ82" s="1280"/>
      <c r="HAK82" s="1280"/>
      <c r="HAL82" s="1280"/>
      <c r="HAM82" s="1280"/>
      <c r="HAN82" s="1280"/>
      <c r="HAO82" s="1280"/>
      <c r="HAP82" s="1280"/>
      <c r="HAQ82" s="1280"/>
      <c r="HAR82" s="1280"/>
      <c r="HAS82" s="1280"/>
      <c r="HAT82" s="1280"/>
      <c r="HAU82" s="1280"/>
      <c r="HAV82" s="1280"/>
      <c r="HAW82" s="1280"/>
      <c r="HAX82" s="1280"/>
      <c r="HAY82" s="1280"/>
      <c r="HAZ82" s="1280"/>
      <c r="HBA82" s="1280"/>
      <c r="HBB82" s="1280"/>
      <c r="HBC82" s="1280"/>
      <c r="HBD82" s="1280"/>
      <c r="HBE82" s="1280"/>
      <c r="HBF82" s="1280"/>
      <c r="HBG82" s="1280"/>
      <c r="HBH82" s="1280"/>
      <c r="HBI82" s="1280"/>
      <c r="HBJ82" s="1280"/>
      <c r="HBK82" s="1280"/>
      <c r="HBL82" s="1280"/>
      <c r="HBM82" s="1280"/>
      <c r="HBN82" s="1280"/>
      <c r="HBO82" s="1280"/>
      <c r="HBP82" s="1280"/>
      <c r="HBQ82" s="1280"/>
      <c r="HBR82" s="1280"/>
      <c r="HBS82" s="1280"/>
      <c r="HBT82" s="1280"/>
      <c r="HBU82" s="1280"/>
      <c r="HBV82" s="1280"/>
      <c r="HBW82" s="1280"/>
      <c r="HBX82" s="1280"/>
      <c r="HBY82" s="1280"/>
      <c r="HBZ82" s="1280"/>
      <c r="HCA82" s="1280"/>
      <c r="HCB82" s="1280"/>
      <c r="HCC82" s="1280"/>
      <c r="HCD82" s="1280"/>
      <c r="HCE82" s="1280"/>
      <c r="HCF82" s="1280"/>
      <c r="HCG82" s="1280"/>
      <c r="HCH82" s="1280"/>
      <c r="HCI82" s="1280"/>
      <c r="HCJ82" s="1280"/>
      <c r="HCK82" s="1280"/>
      <c r="HCL82" s="1280"/>
      <c r="HCM82" s="1280"/>
      <c r="HCN82" s="1280"/>
      <c r="HCO82" s="1280"/>
      <c r="HCP82" s="1280"/>
      <c r="HCQ82" s="1280"/>
      <c r="HCR82" s="1280"/>
      <c r="HCS82" s="1280"/>
      <c r="HCT82" s="1280"/>
      <c r="HCU82" s="1280"/>
      <c r="HCV82" s="1280"/>
      <c r="HCW82" s="1280"/>
      <c r="HCX82" s="1280"/>
      <c r="HCY82" s="1280"/>
      <c r="HCZ82" s="1280"/>
      <c r="HDA82" s="1280"/>
      <c r="HDB82" s="1280"/>
      <c r="HDC82" s="1280"/>
      <c r="HDD82" s="1280"/>
      <c r="HDE82" s="1280"/>
      <c r="HDF82" s="1280"/>
      <c r="HDG82" s="1280"/>
      <c r="HDH82" s="1280"/>
      <c r="HDI82" s="1280"/>
      <c r="HDJ82" s="1280"/>
      <c r="HDK82" s="1280"/>
      <c r="HDL82" s="1280"/>
      <c r="HDM82" s="1280"/>
      <c r="HDN82" s="1280"/>
      <c r="HDO82" s="1280"/>
      <c r="HDP82" s="1280"/>
      <c r="HDQ82" s="1280"/>
      <c r="HDR82" s="1280"/>
      <c r="HDS82" s="1280"/>
      <c r="HDT82" s="1280"/>
      <c r="HDU82" s="1280"/>
      <c r="HDV82" s="1280"/>
      <c r="HDW82" s="1280"/>
      <c r="HDX82" s="1280"/>
      <c r="HDY82" s="1280"/>
      <c r="HDZ82" s="1280"/>
      <c r="HEA82" s="1280"/>
      <c r="HEB82" s="1280"/>
      <c r="HEC82" s="1280"/>
      <c r="HED82" s="1280"/>
      <c r="HEE82" s="1280"/>
      <c r="HEF82" s="1280"/>
      <c r="HEG82" s="1280"/>
      <c r="HEH82" s="1280"/>
      <c r="HEI82" s="1280"/>
      <c r="HEJ82" s="1280"/>
      <c r="HEK82" s="1280"/>
      <c r="HEL82" s="1280"/>
      <c r="HEM82" s="1280"/>
      <c r="HEN82" s="1280"/>
      <c r="HEO82" s="1280"/>
      <c r="HEP82" s="1280"/>
      <c r="HEQ82" s="1280"/>
      <c r="HER82" s="1280"/>
      <c r="HES82" s="1280"/>
      <c r="HET82" s="1280"/>
      <c r="HEU82" s="1280"/>
      <c r="HEV82" s="1280"/>
      <c r="HEW82" s="1280"/>
      <c r="HEX82" s="1280"/>
      <c r="HEY82" s="1280"/>
      <c r="HEZ82" s="1280"/>
      <c r="HFA82" s="1280"/>
      <c r="HFB82" s="1280"/>
      <c r="HFC82" s="1280"/>
      <c r="HFD82" s="1280"/>
      <c r="HFE82" s="1280"/>
      <c r="HFF82" s="1280"/>
      <c r="HFG82" s="1280"/>
      <c r="HFH82" s="1280"/>
      <c r="HFI82" s="1280"/>
      <c r="HFJ82" s="1280"/>
      <c r="HFK82" s="1280"/>
      <c r="HFL82" s="1280"/>
      <c r="HFM82" s="1280"/>
      <c r="HFN82" s="1280"/>
      <c r="HFO82" s="1280"/>
      <c r="HFP82" s="1280"/>
      <c r="HFQ82" s="1280"/>
      <c r="HFR82" s="1280"/>
      <c r="HFS82" s="1280"/>
      <c r="HFT82" s="1280"/>
      <c r="HFU82" s="1280"/>
      <c r="HFV82" s="1280"/>
      <c r="HFW82" s="1280"/>
      <c r="HFX82" s="1280"/>
      <c r="HFY82" s="1280"/>
      <c r="HFZ82" s="1280"/>
      <c r="HGA82" s="1280"/>
      <c r="HGB82" s="1280"/>
      <c r="HGC82" s="1280"/>
      <c r="HGD82" s="1280"/>
      <c r="HGE82" s="1280"/>
      <c r="HGF82" s="1280"/>
      <c r="HGG82" s="1280"/>
      <c r="HGH82" s="1280"/>
      <c r="HGI82" s="1280"/>
      <c r="HGJ82" s="1280"/>
      <c r="HGK82" s="1280"/>
      <c r="HGL82" s="1280"/>
      <c r="HGM82" s="1280"/>
      <c r="HGN82" s="1280"/>
      <c r="HGO82" s="1280"/>
      <c r="HGP82" s="1280"/>
      <c r="HGQ82" s="1280"/>
      <c r="HGR82" s="1280"/>
      <c r="HGS82" s="1280"/>
      <c r="HGT82" s="1280"/>
      <c r="HGU82" s="1280"/>
      <c r="HGV82" s="1280"/>
      <c r="HGW82" s="1280"/>
      <c r="HGX82" s="1280"/>
      <c r="HGY82" s="1280"/>
      <c r="HGZ82" s="1280"/>
      <c r="HHA82" s="1280"/>
      <c r="HHB82" s="1280"/>
      <c r="HHC82" s="1280"/>
      <c r="HHD82" s="1280"/>
      <c r="HHE82" s="1280"/>
      <c r="HHF82" s="1280"/>
      <c r="HHG82" s="1280"/>
      <c r="HHH82" s="1280"/>
      <c r="HHI82" s="1280"/>
      <c r="HHJ82" s="1280"/>
      <c r="HHK82" s="1280"/>
      <c r="HHL82" s="1280"/>
      <c r="HHM82" s="1280"/>
      <c r="HHN82" s="1280"/>
      <c r="HHO82" s="1280"/>
      <c r="HHP82" s="1280"/>
      <c r="HHQ82" s="1280"/>
      <c r="HHR82" s="1280"/>
      <c r="HHS82" s="1280"/>
      <c r="HHT82" s="1280"/>
      <c r="HHU82" s="1280"/>
      <c r="HHV82" s="1280"/>
      <c r="HHW82" s="1280"/>
      <c r="HHX82" s="1280"/>
      <c r="HHY82" s="1280"/>
      <c r="HHZ82" s="1280"/>
      <c r="HIA82" s="1280"/>
      <c r="HIB82" s="1280"/>
      <c r="HIC82" s="1280"/>
      <c r="HID82" s="1280"/>
      <c r="HIE82" s="1280"/>
      <c r="HIF82" s="1280"/>
      <c r="HIG82" s="1280"/>
      <c r="HIH82" s="1280"/>
      <c r="HII82" s="1280"/>
      <c r="HIJ82" s="1280"/>
      <c r="HIK82" s="1280"/>
      <c r="HIL82" s="1280"/>
      <c r="HIM82" s="1280"/>
      <c r="HIN82" s="1280"/>
      <c r="HIO82" s="1280"/>
      <c r="HIP82" s="1280"/>
      <c r="HIQ82" s="1280"/>
      <c r="HIR82" s="1280"/>
      <c r="HIS82" s="1280"/>
      <c r="HIT82" s="1280"/>
      <c r="HIU82" s="1280"/>
      <c r="HIV82" s="1280"/>
      <c r="HIW82" s="1280"/>
      <c r="HIX82" s="1280"/>
      <c r="HIY82" s="1280"/>
      <c r="HIZ82" s="1280"/>
      <c r="HJA82" s="1280"/>
      <c r="HJB82" s="1280"/>
      <c r="HJC82" s="1280"/>
      <c r="HJD82" s="1280"/>
      <c r="HJE82" s="1280"/>
      <c r="HJF82" s="1280"/>
      <c r="HJG82" s="1280"/>
      <c r="HJH82" s="1280"/>
      <c r="HJI82" s="1280"/>
      <c r="HJJ82" s="1280"/>
      <c r="HJK82" s="1280"/>
      <c r="HJL82" s="1280"/>
      <c r="HJM82" s="1280"/>
      <c r="HJN82" s="1280"/>
      <c r="HJO82" s="1280"/>
      <c r="HJP82" s="1280"/>
      <c r="HJQ82" s="1280"/>
      <c r="HJR82" s="1280"/>
      <c r="HJS82" s="1280"/>
      <c r="HJT82" s="1280"/>
      <c r="HJU82" s="1280"/>
      <c r="HJV82" s="1280"/>
      <c r="HJW82" s="1280"/>
      <c r="HJX82" s="1280"/>
      <c r="HJY82" s="1280"/>
      <c r="HJZ82" s="1280"/>
      <c r="HKA82" s="1280"/>
      <c r="HKB82" s="1280"/>
      <c r="HKC82" s="1280"/>
      <c r="HKD82" s="1280"/>
      <c r="HKE82" s="1280"/>
      <c r="HKF82" s="1280"/>
      <c r="HKG82" s="1280"/>
      <c r="HKH82" s="1280"/>
      <c r="HKI82" s="1280"/>
      <c r="HKJ82" s="1280"/>
      <c r="HKK82" s="1280"/>
      <c r="HKL82" s="1280"/>
      <c r="HKM82" s="1280"/>
      <c r="HKN82" s="1280"/>
      <c r="HKO82" s="1280"/>
      <c r="HKP82" s="1280"/>
      <c r="HKQ82" s="1280"/>
      <c r="HKR82" s="1280"/>
      <c r="HKS82" s="1280"/>
      <c r="HKT82" s="1280"/>
      <c r="HKU82" s="1280"/>
      <c r="HKV82" s="1280"/>
      <c r="HKW82" s="1280"/>
      <c r="HKX82" s="1280"/>
      <c r="HKY82" s="1280"/>
      <c r="HKZ82" s="1280"/>
      <c r="HLA82" s="1280"/>
      <c r="HLB82" s="1280"/>
      <c r="HLC82" s="1280"/>
      <c r="HLD82" s="1280"/>
      <c r="HLE82" s="1280"/>
      <c r="HLF82" s="1280"/>
      <c r="HLG82" s="1280"/>
      <c r="HLH82" s="1280"/>
      <c r="HLI82" s="1280"/>
      <c r="HLJ82" s="1280"/>
      <c r="HLK82" s="1280"/>
      <c r="HLL82" s="1280"/>
      <c r="HLM82" s="1280"/>
      <c r="HLN82" s="1280"/>
      <c r="HLO82" s="1280"/>
      <c r="HLP82" s="1280"/>
      <c r="HLQ82" s="1280"/>
      <c r="HLR82" s="1280"/>
      <c r="HLS82" s="1280"/>
      <c r="HLT82" s="1280"/>
      <c r="HLU82" s="1280"/>
      <c r="HLV82" s="1280"/>
      <c r="HLW82" s="1280"/>
      <c r="HLX82" s="1280"/>
      <c r="HLY82" s="1280"/>
      <c r="HLZ82" s="1280"/>
      <c r="HMA82" s="1280"/>
      <c r="HMB82" s="1280"/>
      <c r="HMC82" s="1280"/>
      <c r="HMD82" s="1280"/>
      <c r="HME82" s="1280"/>
      <c r="HMF82" s="1280"/>
      <c r="HMG82" s="1280"/>
      <c r="HMH82" s="1280"/>
      <c r="HMI82" s="1280"/>
      <c r="HMJ82" s="1280"/>
      <c r="HMK82" s="1280"/>
      <c r="HML82" s="1280"/>
      <c r="HMM82" s="1280"/>
      <c r="HMN82" s="1280"/>
      <c r="HMO82" s="1280"/>
      <c r="HMP82" s="1280"/>
      <c r="HMQ82" s="1280"/>
      <c r="HMR82" s="1280"/>
      <c r="HMS82" s="1280"/>
      <c r="HMT82" s="1280"/>
      <c r="HMU82" s="1280"/>
      <c r="HMV82" s="1280"/>
      <c r="HMW82" s="1280"/>
      <c r="HMX82" s="1280"/>
      <c r="HMY82" s="1280"/>
      <c r="HMZ82" s="1280"/>
      <c r="HNA82" s="1280"/>
      <c r="HNB82" s="1280"/>
      <c r="HNC82" s="1280"/>
      <c r="HND82" s="1280"/>
      <c r="HNE82" s="1280"/>
      <c r="HNF82" s="1280"/>
      <c r="HNG82" s="1280"/>
      <c r="HNH82" s="1280"/>
      <c r="HNI82" s="1280"/>
      <c r="HNJ82" s="1280"/>
      <c r="HNK82" s="1280"/>
      <c r="HNL82" s="1280"/>
      <c r="HNM82" s="1280"/>
      <c r="HNN82" s="1280"/>
      <c r="HNO82" s="1280"/>
      <c r="HNP82" s="1280"/>
      <c r="HNQ82" s="1280"/>
      <c r="HNR82" s="1280"/>
      <c r="HNS82" s="1280"/>
      <c r="HNT82" s="1280"/>
      <c r="HNU82" s="1280"/>
      <c r="HNV82" s="1280"/>
      <c r="HNW82" s="1280"/>
      <c r="HNX82" s="1280"/>
      <c r="HNY82" s="1280"/>
      <c r="HNZ82" s="1280"/>
      <c r="HOA82" s="1280"/>
      <c r="HOB82" s="1280"/>
      <c r="HOC82" s="1280"/>
      <c r="HOD82" s="1280"/>
      <c r="HOE82" s="1280"/>
      <c r="HOF82" s="1280"/>
      <c r="HOG82" s="1280"/>
      <c r="HOH82" s="1280"/>
      <c r="HOI82" s="1280"/>
      <c r="HOJ82" s="1280"/>
      <c r="HOK82" s="1280"/>
      <c r="HOL82" s="1280"/>
      <c r="HOM82" s="1280"/>
      <c r="HON82" s="1280"/>
      <c r="HOO82" s="1280"/>
      <c r="HOP82" s="1280"/>
      <c r="HOQ82" s="1280"/>
      <c r="HOR82" s="1280"/>
      <c r="HOS82" s="1280"/>
      <c r="HOT82" s="1280"/>
      <c r="HOU82" s="1280"/>
      <c r="HOV82" s="1280"/>
      <c r="HOW82" s="1280"/>
      <c r="HOX82" s="1280"/>
      <c r="HOY82" s="1280"/>
      <c r="HOZ82" s="1280"/>
      <c r="HPA82" s="1280"/>
      <c r="HPB82" s="1280"/>
      <c r="HPC82" s="1280"/>
      <c r="HPD82" s="1280"/>
      <c r="HPE82" s="1280"/>
      <c r="HPF82" s="1280"/>
      <c r="HPG82" s="1280"/>
      <c r="HPH82" s="1280"/>
      <c r="HPI82" s="1280"/>
      <c r="HPJ82" s="1280"/>
      <c r="HPK82" s="1280"/>
      <c r="HPL82" s="1280"/>
      <c r="HPM82" s="1280"/>
      <c r="HPN82" s="1280"/>
      <c r="HPO82" s="1280"/>
      <c r="HPP82" s="1280"/>
      <c r="HPQ82" s="1280"/>
      <c r="HPR82" s="1280"/>
      <c r="HPS82" s="1280"/>
      <c r="HPT82" s="1280"/>
      <c r="HPU82" s="1280"/>
      <c r="HPV82" s="1280"/>
      <c r="HPW82" s="1280"/>
      <c r="HPX82" s="1280"/>
      <c r="HPY82" s="1280"/>
      <c r="HPZ82" s="1280"/>
      <c r="HQA82" s="1280"/>
      <c r="HQB82" s="1280"/>
      <c r="HQC82" s="1280"/>
      <c r="HQD82" s="1280"/>
      <c r="HQE82" s="1280"/>
      <c r="HQF82" s="1280"/>
      <c r="HQG82" s="1280"/>
      <c r="HQH82" s="1280"/>
      <c r="HQI82" s="1280"/>
      <c r="HQJ82" s="1280"/>
      <c r="HQK82" s="1280"/>
      <c r="HQL82" s="1280"/>
      <c r="HQM82" s="1280"/>
      <c r="HQN82" s="1280"/>
      <c r="HQO82" s="1280"/>
      <c r="HQP82" s="1280"/>
      <c r="HQQ82" s="1280"/>
      <c r="HQR82" s="1280"/>
      <c r="HQS82" s="1280"/>
      <c r="HQT82" s="1280"/>
      <c r="HQU82" s="1280"/>
      <c r="HQV82" s="1280"/>
      <c r="HQW82" s="1280"/>
      <c r="HQX82" s="1280"/>
      <c r="HQY82" s="1280"/>
      <c r="HQZ82" s="1280"/>
      <c r="HRA82" s="1280"/>
      <c r="HRB82" s="1280"/>
      <c r="HRC82" s="1280"/>
      <c r="HRD82" s="1280"/>
      <c r="HRE82" s="1280"/>
      <c r="HRF82" s="1280"/>
      <c r="HRG82" s="1280"/>
      <c r="HRH82" s="1280"/>
      <c r="HRI82" s="1280"/>
      <c r="HRJ82" s="1280"/>
      <c r="HRK82" s="1280"/>
      <c r="HRL82" s="1280"/>
      <c r="HRM82" s="1280"/>
      <c r="HRN82" s="1280"/>
      <c r="HRO82" s="1280"/>
      <c r="HRP82" s="1280"/>
      <c r="HRQ82" s="1280"/>
      <c r="HRR82" s="1280"/>
      <c r="HRS82" s="1280"/>
      <c r="HRT82" s="1280"/>
      <c r="HRU82" s="1280"/>
      <c r="HRV82" s="1280"/>
      <c r="HRW82" s="1280"/>
      <c r="HRX82" s="1280"/>
      <c r="HRY82" s="1280"/>
      <c r="HRZ82" s="1280"/>
      <c r="HSA82" s="1280"/>
      <c r="HSB82" s="1280"/>
      <c r="HSC82" s="1280"/>
      <c r="HSD82" s="1280"/>
      <c r="HSE82" s="1280"/>
      <c r="HSF82" s="1280"/>
      <c r="HSG82" s="1280"/>
      <c r="HSH82" s="1280"/>
      <c r="HSI82" s="1280"/>
      <c r="HSJ82" s="1280"/>
      <c r="HSK82" s="1280"/>
      <c r="HSL82" s="1280"/>
      <c r="HSM82" s="1280"/>
      <c r="HSN82" s="1280"/>
      <c r="HSO82" s="1280"/>
      <c r="HSP82" s="1280"/>
      <c r="HSQ82" s="1280"/>
      <c r="HSR82" s="1280"/>
      <c r="HSS82" s="1280"/>
      <c r="HST82" s="1280"/>
      <c r="HSU82" s="1280"/>
      <c r="HSV82" s="1280"/>
      <c r="HSW82" s="1280"/>
      <c r="HSX82" s="1280"/>
      <c r="HSY82" s="1280"/>
      <c r="HSZ82" s="1280"/>
      <c r="HTA82" s="1280"/>
      <c r="HTB82" s="1280"/>
      <c r="HTC82" s="1280"/>
      <c r="HTD82" s="1280"/>
      <c r="HTE82" s="1280"/>
      <c r="HTF82" s="1280"/>
      <c r="HTG82" s="1280"/>
      <c r="HTH82" s="1280"/>
      <c r="HTI82" s="1280"/>
      <c r="HTJ82" s="1280"/>
      <c r="HTK82" s="1280"/>
      <c r="HTL82" s="1280"/>
      <c r="HTM82" s="1280"/>
      <c r="HTN82" s="1280"/>
      <c r="HTO82" s="1280"/>
      <c r="HTP82" s="1280"/>
      <c r="HTQ82" s="1280"/>
      <c r="HTR82" s="1280"/>
      <c r="HTS82" s="1280"/>
      <c r="HTT82" s="1280"/>
      <c r="HTU82" s="1280"/>
      <c r="HTV82" s="1280"/>
      <c r="HTW82" s="1280"/>
      <c r="HTX82" s="1280"/>
      <c r="HTY82" s="1280"/>
      <c r="HTZ82" s="1280"/>
      <c r="HUA82" s="1280"/>
      <c r="HUB82" s="1280"/>
      <c r="HUC82" s="1280"/>
      <c r="HUD82" s="1280"/>
      <c r="HUE82" s="1280"/>
      <c r="HUF82" s="1280"/>
      <c r="HUG82" s="1280"/>
      <c r="HUH82" s="1280"/>
      <c r="HUI82" s="1280"/>
      <c r="HUJ82" s="1280"/>
      <c r="HUK82" s="1280"/>
      <c r="HUL82" s="1280"/>
      <c r="HUM82" s="1280"/>
      <c r="HUN82" s="1280"/>
      <c r="HUO82" s="1280"/>
      <c r="HUP82" s="1280"/>
      <c r="HUQ82" s="1280"/>
      <c r="HUR82" s="1280"/>
      <c r="HUS82" s="1280"/>
      <c r="HUT82" s="1280"/>
      <c r="HUU82" s="1280"/>
      <c r="HUV82" s="1280"/>
      <c r="HUW82" s="1280"/>
      <c r="HUX82" s="1280"/>
      <c r="HUY82" s="1280"/>
      <c r="HUZ82" s="1280"/>
      <c r="HVA82" s="1280"/>
      <c r="HVB82" s="1280"/>
      <c r="HVC82" s="1280"/>
      <c r="HVD82" s="1280"/>
      <c r="HVE82" s="1280"/>
      <c r="HVF82" s="1280"/>
      <c r="HVG82" s="1280"/>
      <c r="HVH82" s="1280"/>
      <c r="HVI82" s="1280"/>
      <c r="HVJ82" s="1280"/>
      <c r="HVK82" s="1280"/>
      <c r="HVL82" s="1280"/>
      <c r="HVM82" s="1280"/>
      <c r="HVN82" s="1280"/>
      <c r="HVO82" s="1280"/>
      <c r="HVP82" s="1280"/>
      <c r="HVQ82" s="1280"/>
      <c r="HVR82" s="1280"/>
      <c r="HVS82" s="1280"/>
      <c r="HVT82" s="1280"/>
      <c r="HVU82" s="1280"/>
      <c r="HVV82" s="1280"/>
      <c r="HVW82" s="1280"/>
      <c r="HVX82" s="1280"/>
      <c r="HVY82" s="1280"/>
      <c r="HVZ82" s="1280"/>
      <c r="HWA82" s="1280"/>
      <c r="HWB82" s="1280"/>
      <c r="HWC82" s="1280"/>
      <c r="HWD82" s="1280"/>
      <c r="HWE82" s="1280"/>
      <c r="HWF82" s="1280"/>
      <c r="HWG82" s="1280"/>
      <c r="HWH82" s="1280"/>
      <c r="HWI82" s="1280"/>
      <c r="HWJ82" s="1280"/>
      <c r="HWK82" s="1280"/>
      <c r="HWL82" s="1280"/>
      <c r="HWM82" s="1280"/>
      <c r="HWN82" s="1280"/>
      <c r="HWO82" s="1280"/>
      <c r="HWP82" s="1280"/>
      <c r="HWQ82" s="1280"/>
      <c r="HWR82" s="1280"/>
      <c r="HWS82" s="1280"/>
      <c r="HWT82" s="1280"/>
      <c r="HWU82" s="1280"/>
      <c r="HWV82" s="1280"/>
      <c r="HWW82" s="1280"/>
      <c r="HWX82" s="1280"/>
      <c r="HWY82" s="1280"/>
      <c r="HWZ82" s="1280"/>
      <c r="HXA82" s="1280"/>
      <c r="HXB82" s="1280"/>
      <c r="HXC82" s="1280"/>
      <c r="HXD82" s="1280"/>
      <c r="HXE82" s="1280"/>
      <c r="HXF82" s="1280"/>
      <c r="HXG82" s="1280"/>
      <c r="HXH82" s="1280"/>
      <c r="HXI82" s="1280"/>
      <c r="HXJ82" s="1280"/>
      <c r="HXK82" s="1280"/>
      <c r="HXL82" s="1280"/>
      <c r="HXM82" s="1280"/>
      <c r="HXN82" s="1280"/>
      <c r="HXO82" s="1280"/>
      <c r="HXP82" s="1280"/>
      <c r="HXQ82" s="1280"/>
      <c r="HXR82" s="1280"/>
      <c r="HXS82" s="1280"/>
      <c r="HXT82" s="1280"/>
      <c r="HXU82" s="1280"/>
      <c r="HXV82" s="1280"/>
      <c r="HXW82" s="1280"/>
      <c r="HXX82" s="1280"/>
      <c r="HXY82" s="1280"/>
      <c r="HXZ82" s="1280"/>
      <c r="HYA82" s="1280"/>
      <c r="HYB82" s="1280"/>
      <c r="HYC82" s="1280"/>
      <c r="HYD82" s="1280"/>
      <c r="HYE82" s="1280"/>
      <c r="HYF82" s="1280"/>
      <c r="HYG82" s="1280"/>
      <c r="HYH82" s="1280"/>
      <c r="HYI82" s="1280"/>
      <c r="HYJ82" s="1280"/>
      <c r="HYK82" s="1280"/>
      <c r="HYL82" s="1280"/>
      <c r="HYM82" s="1280"/>
      <c r="HYN82" s="1280"/>
      <c r="HYO82" s="1280"/>
      <c r="HYP82" s="1280"/>
      <c r="HYQ82" s="1280"/>
      <c r="HYR82" s="1280"/>
      <c r="HYS82" s="1280"/>
      <c r="HYT82" s="1280"/>
      <c r="HYU82" s="1280"/>
      <c r="HYV82" s="1280"/>
      <c r="HYW82" s="1280"/>
      <c r="HYX82" s="1280"/>
      <c r="HYY82" s="1280"/>
      <c r="HYZ82" s="1280"/>
      <c r="HZA82" s="1280"/>
      <c r="HZB82" s="1280"/>
      <c r="HZC82" s="1280"/>
      <c r="HZD82" s="1280"/>
      <c r="HZE82" s="1280"/>
      <c r="HZF82" s="1280"/>
      <c r="HZG82" s="1280"/>
      <c r="HZH82" s="1280"/>
      <c r="HZI82" s="1280"/>
      <c r="HZJ82" s="1280"/>
      <c r="HZK82" s="1280"/>
      <c r="HZL82" s="1280"/>
      <c r="HZM82" s="1280"/>
      <c r="HZN82" s="1280"/>
      <c r="HZO82" s="1280"/>
      <c r="HZP82" s="1280"/>
      <c r="HZQ82" s="1280"/>
      <c r="HZR82" s="1280"/>
      <c r="HZS82" s="1280"/>
      <c r="HZT82" s="1280"/>
      <c r="HZU82" s="1280"/>
      <c r="HZV82" s="1280"/>
      <c r="HZW82" s="1280"/>
      <c r="HZX82" s="1280"/>
      <c r="HZY82" s="1280"/>
      <c r="HZZ82" s="1280"/>
      <c r="IAA82" s="1280"/>
      <c r="IAB82" s="1280"/>
      <c r="IAC82" s="1280"/>
      <c r="IAD82" s="1280"/>
      <c r="IAE82" s="1280"/>
      <c r="IAF82" s="1280"/>
      <c r="IAG82" s="1280"/>
      <c r="IAH82" s="1280"/>
      <c r="IAI82" s="1280"/>
      <c r="IAJ82" s="1280"/>
      <c r="IAK82" s="1280"/>
      <c r="IAL82" s="1280"/>
      <c r="IAM82" s="1280"/>
      <c r="IAN82" s="1280"/>
      <c r="IAO82" s="1280"/>
      <c r="IAP82" s="1280"/>
      <c r="IAQ82" s="1280"/>
      <c r="IAR82" s="1280"/>
      <c r="IAS82" s="1280"/>
      <c r="IAT82" s="1280"/>
      <c r="IAU82" s="1280"/>
      <c r="IAV82" s="1280"/>
      <c r="IAW82" s="1280"/>
      <c r="IAX82" s="1280"/>
      <c r="IAY82" s="1280"/>
      <c r="IAZ82" s="1280"/>
      <c r="IBA82" s="1280"/>
      <c r="IBB82" s="1280"/>
      <c r="IBC82" s="1280"/>
      <c r="IBD82" s="1280"/>
      <c r="IBE82" s="1280"/>
      <c r="IBF82" s="1280"/>
      <c r="IBG82" s="1280"/>
      <c r="IBH82" s="1280"/>
      <c r="IBI82" s="1280"/>
      <c r="IBJ82" s="1280"/>
      <c r="IBK82" s="1280"/>
      <c r="IBL82" s="1280"/>
      <c r="IBM82" s="1280"/>
      <c r="IBN82" s="1280"/>
      <c r="IBO82" s="1280"/>
      <c r="IBP82" s="1280"/>
      <c r="IBQ82" s="1280"/>
      <c r="IBR82" s="1280"/>
      <c r="IBS82" s="1280"/>
      <c r="IBT82" s="1280"/>
      <c r="IBU82" s="1280"/>
      <c r="IBV82" s="1280"/>
      <c r="IBW82" s="1280"/>
      <c r="IBX82" s="1280"/>
      <c r="IBY82" s="1280"/>
      <c r="IBZ82" s="1280"/>
      <c r="ICA82" s="1280"/>
      <c r="ICB82" s="1280"/>
      <c r="ICC82" s="1280"/>
      <c r="ICD82" s="1280"/>
      <c r="ICE82" s="1280"/>
      <c r="ICF82" s="1280"/>
      <c r="ICG82" s="1280"/>
      <c r="ICH82" s="1280"/>
      <c r="ICI82" s="1280"/>
      <c r="ICJ82" s="1280"/>
      <c r="ICK82" s="1280"/>
      <c r="ICL82" s="1280"/>
      <c r="ICM82" s="1280"/>
      <c r="ICN82" s="1280"/>
      <c r="ICO82" s="1280"/>
      <c r="ICP82" s="1280"/>
      <c r="ICQ82" s="1280"/>
      <c r="ICR82" s="1280"/>
      <c r="ICS82" s="1280"/>
      <c r="ICT82" s="1280"/>
      <c r="ICU82" s="1280"/>
      <c r="ICV82" s="1280"/>
      <c r="ICW82" s="1280"/>
      <c r="ICX82" s="1280"/>
      <c r="ICY82" s="1280"/>
      <c r="ICZ82" s="1280"/>
      <c r="IDA82" s="1280"/>
      <c r="IDB82" s="1280"/>
      <c r="IDC82" s="1280"/>
      <c r="IDD82" s="1280"/>
      <c r="IDE82" s="1280"/>
      <c r="IDF82" s="1280"/>
      <c r="IDG82" s="1280"/>
      <c r="IDH82" s="1280"/>
      <c r="IDI82" s="1280"/>
      <c r="IDJ82" s="1280"/>
      <c r="IDK82" s="1280"/>
      <c r="IDL82" s="1280"/>
      <c r="IDM82" s="1280"/>
      <c r="IDN82" s="1280"/>
      <c r="IDO82" s="1280"/>
      <c r="IDP82" s="1280"/>
      <c r="IDQ82" s="1280"/>
      <c r="IDR82" s="1280"/>
      <c r="IDS82" s="1280"/>
      <c r="IDT82" s="1280"/>
      <c r="IDU82" s="1280"/>
      <c r="IDV82" s="1280"/>
      <c r="IDW82" s="1280"/>
      <c r="IDX82" s="1280"/>
      <c r="IDY82" s="1280"/>
      <c r="IDZ82" s="1280"/>
      <c r="IEA82" s="1280"/>
      <c r="IEB82" s="1280"/>
      <c r="IEC82" s="1280"/>
      <c r="IED82" s="1280"/>
      <c r="IEE82" s="1280"/>
      <c r="IEF82" s="1280"/>
      <c r="IEG82" s="1280"/>
      <c r="IEH82" s="1280"/>
      <c r="IEI82" s="1280"/>
      <c r="IEJ82" s="1280"/>
      <c r="IEK82" s="1280"/>
      <c r="IEL82" s="1280"/>
      <c r="IEM82" s="1280"/>
      <c r="IEN82" s="1280"/>
      <c r="IEO82" s="1280"/>
      <c r="IEP82" s="1280"/>
      <c r="IEQ82" s="1280"/>
      <c r="IER82" s="1280"/>
      <c r="IES82" s="1280"/>
      <c r="IET82" s="1280"/>
      <c r="IEU82" s="1280"/>
      <c r="IEV82" s="1280"/>
      <c r="IEW82" s="1280"/>
      <c r="IEX82" s="1280"/>
      <c r="IEY82" s="1280"/>
      <c r="IEZ82" s="1280"/>
      <c r="IFA82" s="1280"/>
      <c r="IFB82" s="1280"/>
      <c r="IFC82" s="1280"/>
      <c r="IFD82" s="1280"/>
      <c r="IFE82" s="1280"/>
      <c r="IFF82" s="1280"/>
      <c r="IFG82" s="1280"/>
      <c r="IFH82" s="1280"/>
      <c r="IFI82" s="1280"/>
      <c r="IFJ82" s="1280"/>
      <c r="IFK82" s="1280"/>
      <c r="IFL82" s="1280"/>
      <c r="IFM82" s="1280"/>
      <c r="IFN82" s="1280"/>
      <c r="IFO82" s="1280"/>
      <c r="IFP82" s="1280"/>
      <c r="IFQ82" s="1280"/>
      <c r="IFR82" s="1280"/>
      <c r="IFS82" s="1280"/>
      <c r="IFT82" s="1280"/>
      <c r="IFU82" s="1280"/>
      <c r="IFV82" s="1280"/>
      <c r="IFW82" s="1280"/>
      <c r="IFX82" s="1280"/>
      <c r="IFY82" s="1280"/>
      <c r="IFZ82" s="1280"/>
      <c r="IGA82" s="1280"/>
      <c r="IGB82" s="1280"/>
      <c r="IGC82" s="1280"/>
      <c r="IGD82" s="1280"/>
      <c r="IGE82" s="1280"/>
      <c r="IGF82" s="1280"/>
      <c r="IGG82" s="1280"/>
      <c r="IGH82" s="1280"/>
      <c r="IGI82" s="1280"/>
      <c r="IGJ82" s="1280"/>
      <c r="IGK82" s="1280"/>
      <c r="IGL82" s="1280"/>
      <c r="IGM82" s="1280"/>
      <c r="IGN82" s="1280"/>
      <c r="IGO82" s="1280"/>
      <c r="IGP82" s="1280"/>
      <c r="IGQ82" s="1280"/>
      <c r="IGR82" s="1280"/>
      <c r="IGS82" s="1280"/>
      <c r="IGT82" s="1280"/>
      <c r="IGU82" s="1280"/>
      <c r="IGV82" s="1280"/>
      <c r="IGW82" s="1280"/>
      <c r="IGX82" s="1280"/>
      <c r="IGY82" s="1280"/>
      <c r="IGZ82" s="1280"/>
      <c r="IHA82" s="1280"/>
      <c r="IHB82" s="1280"/>
      <c r="IHC82" s="1280"/>
      <c r="IHD82" s="1280"/>
      <c r="IHE82" s="1280"/>
      <c r="IHF82" s="1280"/>
      <c r="IHG82" s="1280"/>
      <c r="IHH82" s="1280"/>
      <c r="IHI82" s="1280"/>
      <c r="IHJ82" s="1280"/>
      <c r="IHK82" s="1280"/>
      <c r="IHL82" s="1280"/>
      <c r="IHM82" s="1280"/>
      <c r="IHN82" s="1280"/>
      <c r="IHO82" s="1280"/>
      <c r="IHP82" s="1280"/>
      <c r="IHQ82" s="1280"/>
      <c r="IHR82" s="1280"/>
      <c r="IHS82" s="1280"/>
      <c r="IHT82" s="1280"/>
      <c r="IHU82" s="1280"/>
      <c r="IHV82" s="1280"/>
      <c r="IHW82" s="1280"/>
      <c r="IHX82" s="1280"/>
      <c r="IHY82" s="1280"/>
      <c r="IHZ82" s="1280"/>
      <c r="IIA82" s="1280"/>
      <c r="IIB82" s="1280"/>
      <c r="IIC82" s="1280"/>
      <c r="IID82" s="1280"/>
      <c r="IIE82" s="1280"/>
      <c r="IIF82" s="1280"/>
      <c r="IIG82" s="1280"/>
      <c r="IIH82" s="1280"/>
      <c r="III82" s="1280"/>
      <c r="IIJ82" s="1280"/>
      <c r="IIK82" s="1280"/>
      <c r="IIL82" s="1280"/>
      <c r="IIM82" s="1280"/>
      <c r="IIN82" s="1280"/>
      <c r="IIO82" s="1280"/>
      <c r="IIP82" s="1280"/>
      <c r="IIQ82" s="1280"/>
      <c r="IIR82" s="1280"/>
      <c r="IIS82" s="1280"/>
      <c r="IIT82" s="1280"/>
      <c r="IIU82" s="1280"/>
      <c r="IIV82" s="1280"/>
      <c r="IIW82" s="1280"/>
      <c r="IIX82" s="1280"/>
      <c r="IIY82" s="1280"/>
      <c r="IIZ82" s="1280"/>
      <c r="IJA82" s="1280"/>
      <c r="IJB82" s="1280"/>
      <c r="IJC82" s="1280"/>
      <c r="IJD82" s="1280"/>
      <c r="IJE82" s="1280"/>
      <c r="IJF82" s="1280"/>
      <c r="IJG82" s="1280"/>
      <c r="IJH82" s="1280"/>
      <c r="IJI82" s="1280"/>
      <c r="IJJ82" s="1280"/>
      <c r="IJK82" s="1280"/>
      <c r="IJL82" s="1280"/>
      <c r="IJM82" s="1280"/>
      <c r="IJN82" s="1280"/>
      <c r="IJO82" s="1280"/>
      <c r="IJP82" s="1280"/>
      <c r="IJQ82" s="1280"/>
      <c r="IJR82" s="1280"/>
      <c r="IJS82" s="1280"/>
      <c r="IJT82" s="1280"/>
      <c r="IJU82" s="1280"/>
      <c r="IJV82" s="1280"/>
      <c r="IJW82" s="1280"/>
      <c r="IJX82" s="1280"/>
      <c r="IJY82" s="1280"/>
      <c r="IJZ82" s="1280"/>
      <c r="IKA82" s="1280"/>
      <c r="IKB82" s="1280"/>
      <c r="IKC82" s="1280"/>
      <c r="IKD82" s="1280"/>
      <c r="IKE82" s="1280"/>
      <c r="IKF82" s="1280"/>
      <c r="IKG82" s="1280"/>
      <c r="IKH82" s="1280"/>
      <c r="IKI82" s="1280"/>
      <c r="IKJ82" s="1280"/>
      <c r="IKK82" s="1280"/>
      <c r="IKL82" s="1280"/>
      <c r="IKM82" s="1280"/>
      <c r="IKN82" s="1280"/>
      <c r="IKO82" s="1280"/>
      <c r="IKP82" s="1280"/>
      <c r="IKQ82" s="1280"/>
      <c r="IKR82" s="1280"/>
      <c r="IKS82" s="1280"/>
      <c r="IKT82" s="1280"/>
      <c r="IKU82" s="1280"/>
      <c r="IKV82" s="1280"/>
      <c r="IKW82" s="1280"/>
      <c r="IKX82" s="1280"/>
      <c r="IKY82" s="1280"/>
      <c r="IKZ82" s="1280"/>
      <c r="ILA82" s="1280"/>
      <c r="ILB82" s="1280"/>
      <c r="ILC82" s="1280"/>
      <c r="ILD82" s="1280"/>
      <c r="ILE82" s="1280"/>
      <c r="ILF82" s="1280"/>
      <c r="ILG82" s="1280"/>
      <c r="ILH82" s="1280"/>
      <c r="ILI82" s="1280"/>
      <c r="ILJ82" s="1280"/>
      <c r="ILK82" s="1280"/>
      <c r="ILL82" s="1280"/>
      <c r="ILM82" s="1280"/>
      <c r="ILN82" s="1280"/>
      <c r="ILO82" s="1280"/>
      <c r="ILP82" s="1280"/>
      <c r="ILQ82" s="1280"/>
      <c r="ILR82" s="1280"/>
      <c r="ILS82" s="1280"/>
      <c r="ILT82" s="1280"/>
      <c r="ILU82" s="1280"/>
      <c r="ILV82" s="1280"/>
      <c r="ILW82" s="1280"/>
      <c r="ILX82" s="1280"/>
      <c r="ILY82" s="1280"/>
      <c r="ILZ82" s="1280"/>
      <c r="IMA82" s="1280"/>
      <c r="IMB82" s="1280"/>
      <c r="IMC82" s="1280"/>
      <c r="IMD82" s="1280"/>
      <c r="IME82" s="1280"/>
      <c r="IMF82" s="1280"/>
      <c r="IMG82" s="1280"/>
      <c r="IMH82" s="1280"/>
      <c r="IMI82" s="1280"/>
      <c r="IMJ82" s="1280"/>
      <c r="IMK82" s="1280"/>
      <c r="IML82" s="1280"/>
      <c r="IMM82" s="1280"/>
      <c r="IMN82" s="1280"/>
      <c r="IMO82" s="1280"/>
      <c r="IMP82" s="1280"/>
      <c r="IMQ82" s="1280"/>
      <c r="IMR82" s="1280"/>
      <c r="IMS82" s="1280"/>
      <c r="IMT82" s="1280"/>
      <c r="IMU82" s="1280"/>
      <c r="IMV82" s="1280"/>
      <c r="IMW82" s="1280"/>
      <c r="IMX82" s="1280"/>
      <c r="IMY82" s="1280"/>
      <c r="IMZ82" s="1280"/>
      <c r="INA82" s="1280"/>
      <c r="INB82" s="1280"/>
      <c r="INC82" s="1280"/>
      <c r="IND82" s="1280"/>
      <c r="INE82" s="1280"/>
      <c r="INF82" s="1280"/>
      <c r="ING82" s="1280"/>
      <c r="INH82" s="1280"/>
      <c r="INI82" s="1280"/>
      <c r="INJ82" s="1280"/>
      <c r="INK82" s="1280"/>
      <c r="INL82" s="1280"/>
      <c r="INM82" s="1280"/>
      <c r="INN82" s="1280"/>
      <c r="INO82" s="1280"/>
      <c r="INP82" s="1280"/>
      <c r="INQ82" s="1280"/>
      <c r="INR82" s="1280"/>
      <c r="INS82" s="1280"/>
      <c r="INT82" s="1280"/>
      <c r="INU82" s="1280"/>
      <c r="INV82" s="1280"/>
      <c r="INW82" s="1280"/>
      <c r="INX82" s="1280"/>
      <c r="INY82" s="1280"/>
      <c r="INZ82" s="1280"/>
      <c r="IOA82" s="1280"/>
      <c r="IOB82" s="1280"/>
      <c r="IOC82" s="1280"/>
      <c r="IOD82" s="1280"/>
      <c r="IOE82" s="1280"/>
      <c r="IOF82" s="1280"/>
      <c r="IOG82" s="1280"/>
      <c r="IOH82" s="1280"/>
      <c r="IOI82" s="1280"/>
      <c r="IOJ82" s="1280"/>
      <c r="IOK82" s="1280"/>
      <c r="IOL82" s="1280"/>
      <c r="IOM82" s="1280"/>
      <c r="ION82" s="1280"/>
      <c r="IOO82" s="1280"/>
      <c r="IOP82" s="1280"/>
      <c r="IOQ82" s="1280"/>
      <c r="IOR82" s="1280"/>
      <c r="IOS82" s="1280"/>
      <c r="IOT82" s="1280"/>
      <c r="IOU82" s="1280"/>
      <c r="IOV82" s="1280"/>
      <c r="IOW82" s="1280"/>
      <c r="IOX82" s="1280"/>
      <c r="IOY82" s="1280"/>
      <c r="IOZ82" s="1280"/>
      <c r="IPA82" s="1280"/>
      <c r="IPB82" s="1280"/>
      <c r="IPC82" s="1280"/>
      <c r="IPD82" s="1280"/>
      <c r="IPE82" s="1280"/>
      <c r="IPF82" s="1280"/>
      <c r="IPG82" s="1280"/>
      <c r="IPH82" s="1280"/>
      <c r="IPI82" s="1280"/>
      <c r="IPJ82" s="1280"/>
      <c r="IPK82" s="1280"/>
      <c r="IPL82" s="1280"/>
      <c r="IPM82" s="1280"/>
      <c r="IPN82" s="1280"/>
      <c r="IPO82" s="1280"/>
      <c r="IPP82" s="1280"/>
      <c r="IPQ82" s="1280"/>
      <c r="IPR82" s="1280"/>
      <c r="IPS82" s="1280"/>
      <c r="IPT82" s="1280"/>
      <c r="IPU82" s="1280"/>
      <c r="IPV82" s="1280"/>
      <c r="IPW82" s="1280"/>
      <c r="IPX82" s="1280"/>
      <c r="IPY82" s="1280"/>
      <c r="IPZ82" s="1280"/>
      <c r="IQA82" s="1280"/>
      <c r="IQB82" s="1280"/>
      <c r="IQC82" s="1280"/>
      <c r="IQD82" s="1280"/>
      <c r="IQE82" s="1280"/>
      <c r="IQF82" s="1280"/>
      <c r="IQG82" s="1280"/>
      <c r="IQH82" s="1280"/>
      <c r="IQI82" s="1280"/>
      <c r="IQJ82" s="1280"/>
      <c r="IQK82" s="1280"/>
      <c r="IQL82" s="1280"/>
      <c r="IQM82" s="1280"/>
      <c r="IQN82" s="1280"/>
      <c r="IQO82" s="1280"/>
      <c r="IQP82" s="1280"/>
      <c r="IQQ82" s="1280"/>
      <c r="IQR82" s="1280"/>
      <c r="IQS82" s="1280"/>
      <c r="IQT82" s="1280"/>
      <c r="IQU82" s="1280"/>
      <c r="IQV82" s="1280"/>
      <c r="IQW82" s="1280"/>
      <c r="IQX82" s="1280"/>
      <c r="IQY82" s="1280"/>
      <c r="IQZ82" s="1280"/>
      <c r="IRA82" s="1280"/>
      <c r="IRB82" s="1280"/>
      <c r="IRC82" s="1280"/>
      <c r="IRD82" s="1280"/>
      <c r="IRE82" s="1280"/>
      <c r="IRF82" s="1280"/>
      <c r="IRG82" s="1280"/>
      <c r="IRH82" s="1280"/>
      <c r="IRI82" s="1280"/>
      <c r="IRJ82" s="1280"/>
      <c r="IRK82" s="1280"/>
      <c r="IRL82" s="1280"/>
      <c r="IRM82" s="1280"/>
      <c r="IRN82" s="1280"/>
      <c r="IRO82" s="1280"/>
      <c r="IRP82" s="1280"/>
      <c r="IRQ82" s="1280"/>
      <c r="IRR82" s="1280"/>
      <c r="IRS82" s="1280"/>
      <c r="IRT82" s="1280"/>
      <c r="IRU82" s="1280"/>
      <c r="IRV82" s="1280"/>
      <c r="IRW82" s="1280"/>
      <c r="IRX82" s="1280"/>
      <c r="IRY82" s="1280"/>
      <c r="IRZ82" s="1280"/>
      <c r="ISA82" s="1280"/>
      <c r="ISB82" s="1280"/>
      <c r="ISC82" s="1280"/>
      <c r="ISD82" s="1280"/>
      <c r="ISE82" s="1280"/>
      <c r="ISF82" s="1280"/>
      <c r="ISG82" s="1280"/>
      <c r="ISH82" s="1280"/>
      <c r="ISI82" s="1280"/>
      <c r="ISJ82" s="1280"/>
      <c r="ISK82" s="1280"/>
      <c r="ISL82" s="1280"/>
      <c r="ISM82" s="1280"/>
      <c r="ISN82" s="1280"/>
      <c r="ISO82" s="1280"/>
      <c r="ISP82" s="1280"/>
      <c r="ISQ82" s="1280"/>
      <c r="ISR82" s="1280"/>
      <c r="ISS82" s="1280"/>
      <c r="IST82" s="1280"/>
      <c r="ISU82" s="1280"/>
      <c r="ISV82" s="1280"/>
      <c r="ISW82" s="1280"/>
      <c r="ISX82" s="1280"/>
      <c r="ISY82" s="1280"/>
      <c r="ISZ82" s="1280"/>
      <c r="ITA82" s="1280"/>
      <c r="ITB82" s="1280"/>
      <c r="ITC82" s="1280"/>
      <c r="ITD82" s="1280"/>
      <c r="ITE82" s="1280"/>
      <c r="ITF82" s="1280"/>
      <c r="ITG82" s="1280"/>
      <c r="ITH82" s="1280"/>
      <c r="ITI82" s="1280"/>
      <c r="ITJ82" s="1280"/>
      <c r="ITK82" s="1280"/>
      <c r="ITL82" s="1280"/>
      <c r="ITM82" s="1280"/>
      <c r="ITN82" s="1280"/>
      <c r="ITO82" s="1280"/>
      <c r="ITP82" s="1280"/>
      <c r="ITQ82" s="1280"/>
      <c r="ITR82" s="1280"/>
      <c r="ITS82" s="1280"/>
      <c r="ITT82" s="1280"/>
      <c r="ITU82" s="1280"/>
      <c r="ITV82" s="1280"/>
      <c r="ITW82" s="1280"/>
      <c r="ITX82" s="1280"/>
      <c r="ITY82" s="1280"/>
      <c r="ITZ82" s="1280"/>
      <c r="IUA82" s="1280"/>
      <c r="IUB82" s="1280"/>
      <c r="IUC82" s="1280"/>
      <c r="IUD82" s="1280"/>
      <c r="IUE82" s="1280"/>
      <c r="IUF82" s="1280"/>
      <c r="IUG82" s="1280"/>
      <c r="IUH82" s="1280"/>
      <c r="IUI82" s="1280"/>
      <c r="IUJ82" s="1280"/>
      <c r="IUK82" s="1280"/>
      <c r="IUL82" s="1280"/>
      <c r="IUM82" s="1280"/>
      <c r="IUN82" s="1280"/>
      <c r="IUO82" s="1280"/>
      <c r="IUP82" s="1280"/>
      <c r="IUQ82" s="1280"/>
      <c r="IUR82" s="1280"/>
      <c r="IUS82" s="1280"/>
      <c r="IUT82" s="1280"/>
      <c r="IUU82" s="1280"/>
      <c r="IUV82" s="1280"/>
      <c r="IUW82" s="1280"/>
      <c r="IUX82" s="1280"/>
      <c r="IUY82" s="1280"/>
      <c r="IUZ82" s="1280"/>
      <c r="IVA82" s="1280"/>
      <c r="IVB82" s="1280"/>
      <c r="IVC82" s="1280"/>
      <c r="IVD82" s="1280"/>
      <c r="IVE82" s="1280"/>
      <c r="IVF82" s="1280"/>
      <c r="IVG82" s="1280"/>
      <c r="IVH82" s="1280"/>
      <c r="IVI82" s="1280"/>
      <c r="IVJ82" s="1280"/>
      <c r="IVK82" s="1280"/>
      <c r="IVL82" s="1280"/>
      <c r="IVM82" s="1280"/>
      <c r="IVN82" s="1280"/>
      <c r="IVO82" s="1280"/>
      <c r="IVP82" s="1280"/>
      <c r="IVQ82" s="1280"/>
      <c r="IVR82" s="1280"/>
      <c r="IVS82" s="1280"/>
      <c r="IVT82" s="1280"/>
      <c r="IVU82" s="1280"/>
      <c r="IVV82" s="1280"/>
      <c r="IVW82" s="1280"/>
      <c r="IVX82" s="1280"/>
      <c r="IVY82" s="1280"/>
      <c r="IVZ82" s="1280"/>
      <c r="IWA82" s="1280"/>
      <c r="IWB82" s="1280"/>
      <c r="IWC82" s="1280"/>
      <c r="IWD82" s="1280"/>
      <c r="IWE82" s="1280"/>
      <c r="IWF82" s="1280"/>
      <c r="IWG82" s="1280"/>
      <c r="IWH82" s="1280"/>
      <c r="IWI82" s="1280"/>
      <c r="IWJ82" s="1280"/>
      <c r="IWK82" s="1280"/>
      <c r="IWL82" s="1280"/>
      <c r="IWM82" s="1280"/>
      <c r="IWN82" s="1280"/>
      <c r="IWO82" s="1280"/>
      <c r="IWP82" s="1280"/>
      <c r="IWQ82" s="1280"/>
      <c r="IWR82" s="1280"/>
      <c r="IWS82" s="1280"/>
      <c r="IWT82" s="1280"/>
      <c r="IWU82" s="1280"/>
      <c r="IWV82" s="1280"/>
      <c r="IWW82" s="1280"/>
      <c r="IWX82" s="1280"/>
      <c r="IWY82" s="1280"/>
      <c r="IWZ82" s="1280"/>
      <c r="IXA82" s="1280"/>
      <c r="IXB82" s="1280"/>
      <c r="IXC82" s="1280"/>
      <c r="IXD82" s="1280"/>
      <c r="IXE82" s="1280"/>
      <c r="IXF82" s="1280"/>
      <c r="IXG82" s="1280"/>
      <c r="IXH82" s="1280"/>
      <c r="IXI82" s="1280"/>
      <c r="IXJ82" s="1280"/>
      <c r="IXK82" s="1280"/>
      <c r="IXL82" s="1280"/>
      <c r="IXM82" s="1280"/>
      <c r="IXN82" s="1280"/>
      <c r="IXO82" s="1280"/>
      <c r="IXP82" s="1280"/>
      <c r="IXQ82" s="1280"/>
      <c r="IXR82" s="1280"/>
      <c r="IXS82" s="1280"/>
      <c r="IXT82" s="1280"/>
      <c r="IXU82" s="1280"/>
      <c r="IXV82" s="1280"/>
      <c r="IXW82" s="1280"/>
      <c r="IXX82" s="1280"/>
      <c r="IXY82" s="1280"/>
      <c r="IXZ82" s="1280"/>
      <c r="IYA82" s="1280"/>
      <c r="IYB82" s="1280"/>
      <c r="IYC82" s="1280"/>
      <c r="IYD82" s="1280"/>
      <c r="IYE82" s="1280"/>
      <c r="IYF82" s="1280"/>
      <c r="IYG82" s="1280"/>
      <c r="IYH82" s="1280"/>
      <c r="IYI82" s="1280"/>
      <c r="IYJ82" s="1280"/>
      <c r="IYK82" s="1280"/>
      <c r="IYL82" s="1280"/>
      <c r="IYM82" s="1280"/>
      <c r="IYN82" s="1280"/>
      <c r="IYO82" s="1280"/>
      <c r="IYP82" s="1280"/>
      <c r="IYQ82" s="1280"/>
      <c r="IYR82" s="1280"/>
      <c r="IYS82" s="1280"/>
      <c r="IYT82" s="1280"/>
      <c r="IYU82" s="1280"/>
      <c r="IYV82" s="1280"/>
      <c r="IYW82" s="1280"/>
      <c r="IYX82" s="1280"/>
      <c r="IYY82" s="1280"/>
      <c r="IYZ82" s="1280"/>
      <c r="IZA82" s="1280"/>
      <c r="IZB82" s="1280"/>
      <c r="IZC82" s="1280"/>
      <c r="IZD82" s="1280"/>
      <c r="IZE82" s="1280"/>
      <c r="IZF82" s="1280"/>
      <c r="IZG82" s="1280"/>
      <c r="IZH82" s="1280"/>
      <c r="IZI82" s="1280"/>
      <c r="IZJ82" s="1280"/>
      <c r="IZK82" s="1280"/>
      <c r="IZL82" s="1280"/>
      <c r="IZM82" s="1280"/>
      <c r="IZN82" s="1280"/>
      <c r="IZO82" s="1280"/>
      <c r="IZP82" s="1280"/>
      <c r="IZQ82" s="1280"/>
      <c r="IZR82" s="1280"/>
      <c r="IZS82" s="1280"/>
      <c r="IZT82" s="1280"/>
      <c r="IZU82" s="1280"/>
      <c r="IZV82" s="1280"/>
      <c r="IZW82" s="1280"/>
      <c r="IZX82" s="1280"/>
      <c r="IZY82" s="1280"/>
      <c r="IZZ82" s="1280"/>
      <c r="JAA82" s="1280"/>
      <c r="JAB82" s="1280"/>
      <c r="JAC82" s="1280"/>
      <c r="JAD82" s="1280"/>
      <c r="JAE82" s="1280"/>
      <c r="JAF82" s="1280"/>
      <c r="JAG82" s="1280"/>
      <c r="JAH82" s="1280"/>
      <c r="JAI82" s="1280"/>
      <c r="JAJ82" s="1280"/>
      <c r="JAK82" s="1280"/>
      <c r="JAL82" s="1280"/>
      <c r="JAM82" s="1280"/>
      <c r="JAN82" s="1280"/>
      <c r="JAO82" s="1280"/>
      <c r="JAP82" s="1280"/>
      <c r="JAQ82" s="1280"/>
      <c r="JAR82" s="1280"/>
      <c r="JAS82" s="1280"/>
      <c r="JAT82" s="1280"/>
      <c r="JAU82" s="1280"/>
      <c r="JAV82" s="1280"/>
      <c r="JAW82" s="1280"/>
      <c r="JAX82" s="1280"/>
      <c r="JAY82" s="1280"/>
      <c r="JAZ82" s="1280"/>
      <c r="JBA82" s="1280"/>
      <c r="JBB82" s="1280"/>
      <c r="JBC82" s="1280"/>
      <c r="JBD82" s="1280"/>
      <c r="JBE82" s="1280"/>
      <c r="JBF82" s="1280"/>
      <c r="JBG82" s="1280"/>
      <c r="JBH82" s="1280"/>
      <c r="JBI82" s="1280"/>
      <c r="JBJ82" s="1280"/>
      <c r="JBK82" s="1280"/>
      <c r="JBL82" s="1280"/>
      <c r="JBM82" s="1280"/>
      <c r="JBN82" s="1280"/>
      <c r="JBO82" s="1280"/>
      <c r="JBP82" s="1280"/>
      <c r="JBQ82" s="1280"/>
      <c r="JBR82" s="1280"/>
      <c r="JBS82" s="1280"/>
      <c r="JBT82" s="1280"/>
      <c r="JBU82" s="1280"/>
      <c r="JBV82" s="1280"/>
      <c r="JBW82" s="1280"/>
      <c r="JBX82" s="1280"/>
      <c r="JBY82" s="1280"/>
      <c r="JBZ82" s="1280"/>
      <c r="JCA82" s="1280"/>
      <c r="JCB82" s="1280"/>
      <c r="JCC82" s="1280"/>
      <c r="JCD82" s="1280"/>
      <c r="JCE82" s="1280"/>
      <c r="JCF82" s="1280"/>
      <c r="JCG82" s="1280"/>
      <c r="JCH82" s="1280"/>
      <c r="JCI82" s="1280"/>
      <c r="JCJ82" s="1280"/>
      <c r="JCK82" s="1280"/>
      <c r="JCL82" s="1280"/>
      <c r="JCM82" s="1280"/>
      <c r="JCN82" s="1280"/>
      <c r="JCO82" s="1280"/>
      <c r="JCP82" s="1280"/>
      <c r="JCQ82" s="1280"/>
      <c r="JCR82" s="1280"/>
      <c r="JCS82" s="1280"/>
      <c r="JCT82" s="1280"/>
      <c r="JCU82" s="1280"/>
      <c r="JCV82" s="1280"/>
      <c r="JCW82" s="1280"/>
      <c r="JCX82" s="1280"/>
      <c r="JCY82" s="1280"/>
      <c r="JCZ82" s="1280"/>
      <c r="JDA82" s="1280"/>
      <c r="JDB82" s="1280"/>
      <c r="JDC82" s="1280"/>
      <c r="JDD82" s="1280"/>
      <c r="JDE82" s="1280"/>
      <c r="JDF82" s="1280"/>
      <c r="JDG82" s="1280"/>
      <c r="JDH82" s="1280"/>
      <c r="JDI82" s="1280"/>
      <c r="JDJ82" s="1280"/>
      <c r="JDK82" s="1280"/>
      <c r="JDL82" s="1280"/>
      <c r="JDM82" s="1280"/>
      <c r="JDN82" s="1280"/>
      <c r="JDO82" s="1280"/>
      <c r="JDP82" s="1280"/>
      <c r="JDQ82" s="1280"/>
      <c r="JDR82" s="1280"/>
      <c r="JDS82" s="1280"/>
      <c r="JDT82" s="1280"/>
      <c r="JDU82" s="1280"/>
      <c r="JDV82" s="1280"/>
      <c r="JDW82" s="1280"/>
      <c r="JDX82" s="1280"/>
      <c r="JDY82" s="1280"/>
      <c r="JDZ82" s="1280"/>
      <c r="JEA82" s="1280"/>
      <c r="JEB82" s="1280"/>
      <c r="JEC82" s="1280"/>
      <c r="JED82" s="1280"/>
      <c r="JEE82" s="1280"/>
      <c r="JEF82" s="1280"/>
      <c r="JEG82" s="1280"/>
      <c r="JEH82" s="1280"/>
      <c r="JEI82" s="1280"/>
      <c r="JEJ82" s="1280"/>
      <c r="JEK82" s="1280"/>
      <c r="JEL82" s="1280"/>
      <c r="JEM82" s="1280"/>
      <c r="JEN82" s="1280"/>
      <c r="JEO82" s="1280"/>
      <c r="JEP82" s="1280"/>
      <c r="JEQ82" s="1280"/>
      <c r="JER82" s="1280"/>
      <c r="JES82" s="1280"/>
      <c r="JET82" s="1280"/>
      <c r="JEU82" s="1280"/>
      <c r="JEV82" s="1280"/>
      <c r="JEW82" s="1280"/>
      <c r="JEX82" s="1280"/>
      <c r="JEY82" s="1280"/>
      <c r="JEZ82" s="1280"/>
      <c r="JFA82" s="1280"/>
      <c r="JFB82" s="1280"/>
      <c r="JFC82" s="1280"/>
      <c r="JFD82" s="1280"/>
      <c r="JFE82" s="1280"/>
      <c r="JFF82" s="1280"/>
      <c r="JFG82" s="1280"/>
      <c r="JFH82" s="1280"/>
      <c r="JFI82" s="1280"/>
      <c r="JFJ82" s="1280"/>
      <c r="JFK82" s="1280"/>
      <c r="JFL82" s="1280"/>
      <c r="JFM82" s="1280"/>
      <c r="JFN82" s="1280"/>
      <c r="JFO82" s="1280"/>
      <c r="JFP82" s="1280"/>
      <c r="JFQ82" s="1280"/>
      <c r="JFR82" s="1280"/>
      <c r="JFS82" s="1280"/>
      <c r="JFT82" s="1280"/>
      <c r="JFU82" s="1280"/>
      <c r="JFV82" s="1280"/>
      <c r="JFW82" s="1280"/>
      <c r="JFX82" s="1280"/>
      <c r="JFY82" s="1280"/>
      <c r="JFZ82" s="1280"/>
      <c r="JGA82" s="1280"/>
      <c r="JGB82" s="1280"/>
      <c r="JGC82" s="1280"/>
      <c r="JGD82" s="1280"/>
      <c r="JGE82" s="1280"/>
      <c r="JGF82" s="1280"/>
      <c r="JGG82" s="1280"/>
      <c r="JGH82" s="1280"/>
      <c r="JGI82" s="1280"/>
      <c r="JGJ82" s="1280"/>
      <c r="JGK82" s="1280"/>
      <c r="JGL82" s="1280"/>
      <c r="JGM82" s="1280"/>
      <c r="JGN82" s="1280"/>
      <c r="JGO82" s="1280"/>
      <c r="JGP82" s="1280"/>
      <c r="JGQ82" s="1280"/>
      <c r="JGR82" s="1280"/>
      <c r="JGS82" s="1280"/>
      <c r="JGT82" s="1280"/>
      <c r="JGU82" s="1280"/>
      <c r="JGV82" s="1280"/>
      <c r="JGW82" s="1280"/>
      <c r="JGX82" s="1280"/>
      <c r="JGY82" s="1280"/>
      <c r="JGZ82" s="1280"/>
      <c r="JHA82" s="1280"/>
      <c r="JHB82" s="1280"/>
      <c r="JHC82" s="1280"/>
      <c r="JHD82" s="1280"/>
      <c r="JHE82" s="1280"/>
      <c r="JHF82" s="1280"/>
      <c r="JHG82" s="1280"/>
      <c r="JHH82" s="1280"/>
      <c r="JHI82" s="1280"/>
      <c r="JHJ82" s="1280"/>
      <c r="JHK82" s="1280"/>
      <c r="JHL82" s="1280"/>
      <c r="JHM82" s="1280"/>
      <c r="JHN82" s="1280"/>
      <c r="JHO82" s="1280"/>
      <c r="JHP82" s="1280"/>
      <c r="JHQ82" s="1280"/>
      <c r="JHR82" s="1280"/>
      <c r="JHS82" s="1280"/>
      <c r="JHT82" s="1280"/>
      <c r="JHU82" s="1280"/>
      <c r="JHV82" s="1280"/>
      <c r="JHW82" s="1280"/>
      <c r="JHX82" s="1280"/>
      <c r="JHY82" s="1280"/>
      <c r="JHZ82" s="1280"/>
      <c r="JIA82" s="1280"/>
      <c r="JIB82" s="1280"/>
      <c r="JIC82" s="1280"/>
      <c r="JID82" s="1280"/>
      <c r="JIE82" s="1280"/>
      <c r="JIF82" s="1280"/>
      <c r="JIG82" s="1280"/>
      <c r="JIH82" s="1280"/>
      <c r="JII82" s="1280"/>
      <c r="JIJ82" s="1280"/>
      <c r="JIK82" s="1280"/>
      <c r="JIL82" s="1280"/>
      <c r="JIM82" s="1280"/>
      <c r="JIN82" s="1280"/>
      <c r="JIO82" s="1280"/>
      <c r="JIP82" s="1280"/>
      <c r="JIQ82" s="1280"/>
      <c r="JIR82" s="1280"/>
      <c r="JIS82" s="1280"/>
      <c r="JIT82" s="1280"/>
      <c r="JIU82" s="1280"/>
      <c r="JIV82" s="1280"/>
      <c r="JIW82" s="1280"/>
      <c r="JIX82" s="1280"/>
      <c r="JIY82" s="1280"/>
      <c r="JIZ82" s="1280"/>
      <c r="JJA82" s="1280"/>
      <c r="JJB82" s="1280"/>
      <c r="JJC82" s="1280"/>
      <c r="JJD82" s="1280"/>
      <c r="JJE82" s="1280"/>
      <c r="JJF82" s="1280"/>
      <c r="JJG82" s="1280"/>
      <c r="JJH82" s="1280"/>
      <c r="JJI82" s="1280"/>
      <c r="JJJ82" s="1280"/>
      <c r="JJK82" s="1280"/>
      <c r="JJL82" s="1280"/>
      <c r="JJM82" s="1280"/>
      <c r="JJN82" s="1280"/>
      <c r="JJO82" s="1280"/>
      <c r="JJP82" s="1280"/>
      <c r="JJQ82" s="1280"/>
      <c r="JJR82" s="1280"/>
      <c r="JJS82" s="1280"/>
      <c r="JJT82" s="1280"/>
      <c r="JJU82" s="1280"/>
      <c r="JJV82" s="1280"/>
      <c r="JJW82" s="1280"/>
      <c r="JJX82" s="1280"/>
      <c r="JJY82" s="1280"/>
      <c r="JJZ82" s="1280"/>
      <c r="JKA82" s="1280"/>
      <c r="JKB82" s="1280"/>
      <c r="JKC82" s="1280"/>
      <c r="JKD82" s="1280"/>
      <c r="JKE82" s="1280"/>
      <c r="JKF82" s="1280"/>
      <c r="JKG82" s="1280"/>
      <c r="JKH82" s="1280"/>
      <c r="JKI82" s="1280"/>
      <c r="JKJ82" s="1280"/>
      <c r="JKK82" s="1280"/>
      <c r="JKL82" s="1280"/>
      <c r="JKM82" s="1280"/>
      <c r="JKN82" s="1280"/>
      <c r="JKO82" s="1280"/>
      <c r="JKP82" s="1280"/>
      <c r="JKQ82" s="1280"/>
      <c r="JKR82" s="1280"/>
      <c r="JKS82" s="1280"/>
      <c r="JKT82" s="1280"/>
      <c r="JKU82" s="1280"/>
      <c r="JKV82" s="1280"/>
      <c r="JKW82" s="1280"/>
      <c r="JKX82" s="1280"/>
      <c r="JKY82" s="1280"/>
      <c r="JKZ82" s="1280"/>
      <c r="JLA82" s="1280"/>
      <c r="JLB82" s="1280"/>
      <c r="JLC82" s="1280"/>
      <c r="JLD82" s="1280"/>
      <c r="JLE82" s="1280"/>
      <c r="JLF82" s="1280"/>
      <c r="JLG82" s="1280"/>
      <c r="JLH82" s="1280"/>
      <c r="JLI82" s="1280"/>
      <c r="JLJ82" s="1280"/>
      <c r="JLK82" s="1280"/>
      <c r="JLL82" s="1280"/>
      <c r="JLM82" s="1280"/>
      <c r="JLN82" s="1280"/>
      <c r="JLO82" s="1280"/>
      <c r="JLP82" s="1280"/>
      <c r="JLQ82" s="1280"/>
      <c r="JLR82" s="1280"/>
      <c r="JLS82" s="1280"/>
      <c r="JLT82" s="1280"/>
      <c r="JLU82" s="1280"/>
      <c r="JLV82" s="1280"/>
      <c r="JLW82" s="1280"/>
      <c r="JLX82" s="1280"/>
      <c r="JLY82" s="1280"/>
      <c r="JLZ82" s="1280"/>
      <c r="JMA82" s="1280"/>
      <c r="JMB82" s="1280"/>
      <c r="JMC82" s="1280"/>
      <c r="JMD82" s="1280"/>
      <c r="JME82" s="1280"/>
      <c r="JMF82" s="1280"/>
      <c r="JMG82" s="1280"/>
      <c r="JMH82" s="1280"/>
      <c r="JMI82" s="1280"/>
      <c r="JMJ82" s="1280"/>
      <c r="JMK82" s="1280"/>
      <c r="JML82" s="1280"/>
      <c r="JMM82" s="1280"/>
      <c r="JMN82" s="1280"/>
      <c r="JMO82" s="1280"/>
      <c r="JMP82" s="1280"/>
      <c r="JMQ82" s="1280"/>
      <c r="JMR82" s="1280"/>
      <c r="JMS82" s="1280"/>
      <c r="JMT82" s="1280"/>
      <c r="JMU82" s="1280"/>
      <c r="JMV82" s="1280"/>
      <c r="JMW82" s="1280"/>
      <c r="JMX82" s="1280"/>
      <c r="JMY82" s="1280"/>
      <c r="JMZ82" s="1280"/>
      <c r="JNA82" s="1280"/>
      <c r="JNB82" s="1280"/>
      <c r="JNC82" s="1280"/>
      <c r="JND82" s="1280"/>
      <c r="JNE82" s="1280"/>
      <c r="JNF82" s="1280"/>
      <c r="JNG82" s="1280"/>
      <c r="JNH82" s="1280"/>
      <c r="JNI82" s="1280"/>
      <c r="JNJ82" s="1280"/>
      <c r="JNK82" s="1280"/>
      <c r="JNL82" s="1280"/>
      <c r="JNM82" s="1280"/>
      <c r="JNN82" s="1280"/>
      <c r="JNO82" s="1280"/>
      <c r="JNP82" s="1280"/>
      <c r="JNQ82" s="1280"/>
      <c r="JNR82" s="1280"/>
      <c r="JNS82" s="1280"/>
      <c r="JNT82" s="1280"/>
      <c r="JNU82" s="1280"/>
      <c r="JNV82" s="1280"/>
      <c r="JNW82" s="1280"/>
      <c r="JNX82" s="1280"/>
      <c r="JNY82" s="1280"/>
      <c r="JNZ82" s="1280"/>
      <c r="JOA82" s="1280"/>
      <c r="JOB82" s="1280"/>
      <c r="JOC82" s="1280"/>
      <c r="JOD82" s="1280"/>
      <c r="JOE82" s="1280"/>
      <c r="JOF82" s="1280"/>
      <c r="JOG82" s="1280"/>
      <c r="JOH82" s="1280"/>
      <c r="JOI82" s="1280"/>
      <c r="JOJ82" s="1280"/>
      <c r="JOK82" s="1280"/>
      <c r="JOL82" s="1280"/>
      <c r="JOM82" s="1280"/>
      <c r="JON82" s="1280"/>
      <c r="JOO82" s="1280"/>
      <c r="JOP82" s="1280"/>
      <c r="JOQ82" s="1280"/>
      <c r="JOR82" s="1280"/>
      <c r="JOS82" s="1280"/>
      <c r="JOT82" s="1280"/>
      <c r="JOU82" s="1280"/>
      <c r="JOV82" s="1280"/>
      <c r="JOW82" s="1280"/>
      <c r="JOX82" s="1280"/>
      <c r="JOY82" s="1280"/>
      <c r="JOZ82" s="1280"/>
      <c r="JPA82" s="1280"/>
      <c r="JPB82" s="1280"/>
      <c r="JPC82" s="1280"/>
      <c r="JPD82" s="1280"/>
      <c r="JPE82" s="1280"/>
      <c r="JPF82" s="1280"/>
      <c r="JPG82" s="1280"/>
      <c r="JPH82" s="1280"/>
      <c r="JPI82" s="1280"/>
      <c r="JPJ82" s="1280"/>
      <c r="JPK82" s="1280"/>
      <c r="JPL82" s="1280"/>
      <c r="JPM82" s="1280"/>
      <c r="JPN82" s="1280"/>
      <c r="JPO82" s="1280"/>
      <c r="JPP82" s="1280"/>
      <c r="JPQ82" s="1280"/>
      <c r="JPR82" s="1280"/>
      <c r="JPS82" s="1280"/>
      <c r="JPT82" s="1280"/>
      <c r="JPU82" s="1280"/>
      <c r="JPV82" s="1280"/>
      <c r="JPW82" s="1280"/>
      <c r="JPX82" s="1280"/>
      <c r="JPY82" s="1280"/>
      <c r="JPZ82" s="1280"/>
      <c r="JQA82" s="1280"/>
      <c r="JQB82" s="1280"/>
      <c r="JQC82" s="1280"/>
      <c r="JQD82" s="1280"/>
      <c r="JQE82" s="1280"/>
      <c r="JQF82" s="1280"/>
      <c r="JQG82" s="1280"/>
      <c r="JQH82" s="1280"/>
      <c r="JQI82" s="1280"/>
      <c r="JQJ82" s="1280"/>
      <c r="JQK82" s="1280"/>
      <c r="JQL82" s="1280"/>
      <c r="JQM82" s="1280"/>
      <c r="JQN82" s="1280"/>
      <c r="JQO82" s="1280"/>
      <c r="JQP82" s="1280"/>
      <c r="JQQ82" s="1280"/>
      <c r="JQR82" s="1280"/>
      <c r="JQS82" s="1280"/>
      <c r="JQT82" s="1280"/>
      <c r="JQU82" s="1280"/>
      <c r="JQV82" s="1280"/>
      <c r="JQW82" s="1280"/>
      <c r="JQX82" s="1280"/>
      <c r="JQY82" s="1280"/>
      <c r="JQZ82" s="1280"/>
      <c r="JRA82" s="1280"/>
      <c r="JRB82" s="1280"/>
      <c r="JRC82" s="1280"/>
      <c r="JRD82" s="1280"/>
      <c r="JRE82" s="1280"/>
      <c r="JRF82" s="1280"/>
      <c r="JRG82" s="1280"/>
      <c r="JRH82" s="1280"/>
      <c r="JRI82" s="1280"/>
      <c r="JRJ82" s="1280"/>
      <c r="JRK82" s="1280"/>
      <c r="JRL82" s="1280"/>
      <c r="JRM82" s="1280"/>
      <c r="JRN82" s="1280"/>
      <c r="JRO82" s="1280"/>
      <c r="JRP82" s="1280"/>
      <c r="JRQ82" s="1280"/>
      <c r="JRR82" s="1280"/>
      <c r="JRS82" s="1280"/>
      <c r="JRT82" s="1280"/>
      <c r="JRU82" s="1280"/>
      <c r="JRV82" s="1280"/>
      <c r="JRW82" s="1280"/>
      <c r="JRX82" s="1280"/>
      <c r="JRY82" s="1280"/>
      <c r="JRZ82" s="1280"/>
      <c r="JSA82" s="1280"/>
      <c r="JSB82" s="1280"/>
      <c r="JSC82" s="1280"/>
      <c r="JSD82" s="1280"/>
      <c r="JSE82" s="1280"/>
      <c r="JSF82" s="1280"/>
      <c r="JSG82" s="1280"/>
      <c r="JSH82" s="1280"/>
      <c r="JSI82" s="1280"/>
      <c r="JSJ82" s="1280"/>
      <c r="JSK82" s="1280"/>
      <c r="JSL82" s="1280"/>
      <c r="JSM82" s="1280"/>
      <c r="JSN82" s="1280"/>
      <c r="JSO82" s="1280"/>
      <c r="JSP82" s="1280"/>
      <c r="JSQ82" s="1280"/>
      <c r="JSR82" s="1280"/>
      <c r="JSS82" s="1280"/>
      <c r="JST82" s="1280"/>
      <c r="JSU82" s="1280"/>
      <c r="JSV82" s="1280"/>
      <c r="JSW82" s="1280"/>
      <c r="JSX82" s="1280"/>
      <c r="JSY82" s="1280"/>
      <c r="JSZ82" s="1280"/>
      <c r="JTA82" s="1280"/>
      <c r="JTB82" s="1280"/>
      <c r="JTC82" s="1280"/>
      <c r="JTD82" s="1280"/>
      <c r="JTE82" s="1280"/>
      <c r="JTF82" s="1280"/>
      <c r="JTG82" s="1280"/>
      <c r="JTH82" s="1280"/>
      <c r="JTI82" s="1280"/>
      <c r="JTJ82" s="1280"/>
      <c r="JTK82" s="1280"/>
      <c r="JTL82" s="1280"/>
      <c r="JTM82" s="1280"/>
      <c r="JTN82" s="1280"/>
      <c r="JTO82" s="1280"/>
      <c r="JTP82" s="1280"/>
      <c r="JTQ82" s="1280"/>
      <c r="JTR82" s="1280"/>
      <c r="JTS82" s="1280"/>
      <c r="JTT82" s="1280"/>
      <c r="JTU82" s="1280"/>
      <c r="JTV82" s="1280"/>
      <c r="JTW82" s="1280"/>
      <c r="JTX82" s="1280"/>
      <c r="JTY82" s="1280"/>
      <c r="JTZ82" s="1280"/>
      <c r="JUA82" s="1280"/>
      <c r="JUB82" s="1280"/>
      <c r="JUC82" s="1280"/>
      <c r="JUD82" s="1280"/>
      <c r="JUE82" s="1280"/>
      <c r="JUF82" s="1280"/>
      <c r="JUG82" s="1280"/>
      <c r="JUH82" s="1280"/>
      <c r="JUI82" s="1280"/>
      <c r="JUJ82" s="1280"/>
      <c r="JUK82" s="1280"/>
      <c r="JUL82" s="1280"/>
      <c r="JUM82" s="1280"/>
      <c r="JUN82" s="1280"/>
      <c r="JUO82" s="1280"/>
      <c r="JUP82" s="1280"/>
      <c r="JUQ82" s="1280"/>
      <c r="JUR82" s="1280"/>
      <c r="JUS82" s="1280"/>
      <c r="JUT82" s="1280"/>
      <c r="JUU82" s="1280"/>
      <c r="JUV82" s="1280"/>
      <c r="JUW82" s="1280"/>
      <c r="JUX82" s="1280"/>
      <c r="JUY82" s="1280"/>
      <c r="JUZ82" s="1280"/>
      <c r="JVA82" s="1280"/>
      <c r="JVB82" s="1280"/>
      <c r="JVC82" s="1280"/>
      <c r="JVD82" s="1280"/>
      <c r="JVE82" s="1280"/>
      <c r="JVF82" s="1280"/>
      <c r="JVG82" s="1280"/>
      <c r="JVH82" s="1280"/>
      <c r="JVI82" s="1280"/>
      <c r="JVJ82" s="1280"/>
      <c r="JVK82" s="1280"/>
      <c r="JVL82" s="1280"/>
      <c r="JVM82" s="1280"/>
      <c r="JVN82" s="1280"/>
      <c r="JVO82" s="1280"/>
      <c r="JVP82" s="1280"/>
      <c r="JVQ82" s="1280"/>
      <c r="JVR82" s="1280"/>
      <c r="JVS82" s="1280"/>
      <c r="JVT82" s="1280"/>
      <c r="JVU82" s="1280"/>
      <c r="JVV82" s="1280"/>
      <c r="JVW82" s="1280"/>
      <c r="JVX82" s="1280"/>
      <c r="JVY82" s="1280"/>
      <c r="JVZ82" s="1280"/>
      <c r="JWA82" s="1280"/>
      <c r="JWB82" s="1280"/>
      <c r="JWC82" s="1280"/>
      <c r="JWD82" s="1280"/>
      <c r="JWE82" s="1280"/>
      <c r="JWF82" s="1280"/>
      <c r="JWG82" s="1280"/>
      <c r="JWH82" s="1280"/>
      <c r="JWI82" s="1280"/>
      <c r="JWJ82" s="1280"/>
      <c r="JWK82" s="1280"/>
      <c r="JWL82" s="1280"/>
      <c r="JWM82" s="1280"/>
      <c r="JWN82" s="1280"/>
      <c r="JWO82" s="1280"/>
      <c r="JWP82" s="1280"/>
      <c r="JWQ82" s="1280"/>
      <c r="JWR82" s="1280"/>
      <c r="JWS82" s="1280"/>
      <c r="JWT82" s="1280"/>
      <c r="JWU82" s="1280"/>
      <c r="JWV82" s="1280"/>
      <c r="JWW82" s="1280"/>
      <c r="JWX82" s="1280"/>
      <c r="JWY82" s="1280"/>
      <c r="JWZ82" s="1280"/>
      <c r="JXA82" s="1280"/>
      <c r="JXB82" s="1280"/>
      <c r="JXC82" s="1280"/>
      <c r="JXD82" s="1280"/>
      <c r="JXE82" s="1280"/>
      <c r="JXF82" s="1280"/>
      <c r="JXG82" s="1280"/>
      <c r="JXH82" s="1280"/>
      <c r="JXI82" s="1280"/>
      <c r="JXJ82" s="1280"/>
      <c r="JXK82" s="1280"/>
      <c r="JXL82" s="1280"/>
      <c r="JXM82" s="1280"/>
      <c r="JXN82" s="1280"/>
      <c r="JXO82" s="1280"/>
      <c r="JXP82" s="1280"/>
      <c r="JXQ82" s="1280"/>
      <c r="JXR82" s="1280"/>
      <c r="JXS82" s="1280"/>
      <c r="JXT82" s="1280"/>
      <c r="JXU82" s="1280"/>
      <c r="JXV82" s="1280"/>
      <c r="JXW82" s="1280"/>
      <c r="JXX82" s="1280"/>
      <c r="JXY82" s="1280"/>
      <c r="JXZ82" s="1280"/>
      <c r="JYA82" s="1280"/>
      <c r="JYB82" s="1280"/>
      <c r="JYC82" s="1280"/>
      <c r="JYD82" s="1280"/>
      <c r="JYE82" s="1280"/>
      <c r="JYF82" s="1280"/>
      <c r="JYG82" s="1280"/>
      <c r="JYH82" s="1280"/>
      <c r="JYI82" s="1280"/>
      <c r="JYJ82" s="1280"/>
      <c r="JYK82" s="1280"/>
      <c r="JYL82" s="1280"/>
      <c r="JYM82" s="1280"/>
      <c r="JYN82" s="1280"/>
      <c r="JYO82" s="1280"/>
      <c r="JYP82" s="1280"/>
      <c r="JYQ82" s="1280"/>
      <c r="JYR82" s="1280"/>
      <c r="JYS82" s="1280"/>
      <c r="JYT82" s="1280"/>
      <c r="JYU82" s="1280"/>
      <c r="JYV82" s="1280"/>
      <c r="JYW82" s="1280"/>
      <c r="JYX82" s="1280"/>
      <c r="JYY82" s="1280"/>
      <c r="JYZ82" s="1280"/>
      <c r="JZA82" s="1280"/>
      <c r="JZB82" s="1280"/>
      <c r="JZC82" s="1280"/>
      <c r="JZD82" s="1280"/>
      <c r="JZE82" s="1280"/>
      <c r="JZF82" s="1280"/>
      <c r="JZG82" s="1280"/>
      <c r="JZH82" s="1280"/>
      <c r="JZI82" s="1280"/>
      <c r="JZJ82" s="1280"/>
      <c r="JZK82" s="1280"/>
      <c r="JZL82" s="1280"/>
      <c r="JZM82" s="1280"/>
      <c r="JZN82" s="1280"/>
      <c r="JZO82" s="1280"/>
      <c r="JZP82" s="1280"/>
      <c r="JZQ82" s="1280"/>
      <c r="JZR82" s="1280"/>
      <c r="JZS82" s="1280"/>
      <c r="JZT82" s="1280"/>
      <c r="JZU82" s="1280"/>
      <c r="JZV82" s="1280"/>
      <c r="JZW82" s="1280"/>
      <c r="JZX82" s="1280"/>
      <c r="JZY82" s="1280"/>
      <c r="JZZ82" s="1280"/>
      <c r="KAA82" s="1280"/>
      <c r="KAB82" s="1280"/>
      <c r="KAC82" s="1280"/>
      <c r="KAD82" s="1280"/>
      <c r="KAE82" s="1280"/>
      <c r="KAF82" s="1280"/>
      <c r="KAG82" s="1280"/>
      <c r="KAH82" s="1280"/>
      <c r="KAI82" s="1280"/>
      <c r="KAJ82" s="1280"/>
      <c r="KAK82" s="1280"/>
      <c r="KAL82" s="1280"/>
      <c r="KAM82" s="1280"/>
      <c r="KAN82" s="1280"/>
      <c r="KAO82" s="1280"/>
      <c r="KAP82" s="1280"/>
      <c r="KAQ82" s="1280"/>
      <c r="KAR82" s="1280"/>
      <c r="KAS82" s="1280"/>
      <c r="KAT82" s="1280"/>
      <c r="KAU82" s="1280"/>
      <c r="KAV82" s="1280"/>
      <c r="KAW82" s="1280"/>
      <c r="KAX82" s="1280"/>
      <c r="KAY82" s="1280"/>
      <c r="KAZ82" s="1280"/>
      <c r="KBA82" s="1280"/>
      <c r="KBB82" s="1280"/>
      <c r="KBC82" s="1280"/>
      <c r="KBD82" s="1280"/>
      <c r="KBE82" s="1280"/>
      <c r="KBF82" s="1280"/>
      <c r="KBG82" s="1280"/>
      <c r="KBH82" s="1280"/>
      <c r="KBI82" s="1280"/>
      <c r="KBJ82" s="1280"/>
      <c r="KBK82" s="1280"/>
      <c r="KBL82" s="1280"/>
      <c r="KBM82" s="1280"/>
      <c r="KBN82" s="1280"/>
      <c r="KBO82" s="1280"/>
      <c r="KBP82" s="1280"/>
      <c r="KBQ82" s="1280"/>
      <c r="KBR82" s="1280"/>
      <c r="KBS82" s="1280"/>
      <c r="KBT82" s="1280"/>
      <c r="KBU82" s="1280"/>
      <c r="KBV82" s="1280"/>
      <c r="KBW82" s="1280"/>
      <c r="KBX82" s="1280"/>
      <c r="KBY82" s="1280"/>
      <c r="KBZ82" s="1280"/>
      <c r="KCA82" s="1280"/>
      <c r="KCB82" s="1280"/>
      <c r="KCC82" s="1280"/>
      <c r="KCD82" s="1280"/>
      <c r="KCE82" s="1280"/>
      <c r="KCF82" s="1280"/>
      <c r="KCG82" s="1280"/>
      <c r="KCH82" s="1280"/>
      <c r="KCI82" s="1280"/>
      <c r="KCJ82" s="1280"/>
      <c r="KCK82" s="1280"/>
      <c r="KCL82" s="1280"/>
      <c r="KCM82" s="1280"/>
      <c r="KCN82" s="1280"/>
      <c r="KCO82" s="1280"/>
      <c r="KCP82" s="1280"/>
      <c r="KCQ82" s="1280"/>
      <c r="KCR82" s="1280"/>
      <c r="KCS82" s="1280"/>
      <c r="KCT82" s="1280"/>
      <c r="KCU82" s="1280"/>
      <c r="KCV82" s="1280"/>
      <c r="KCW82" s="1280"/>
      <c r="KCX82" s="1280"/>
      <c r="KCY82" s="1280"/>
      <c r="KCZ82" s="1280"/>
      <c r="KDA82" s="1280"/>
      <c r="KDB82" s="1280"/>
      <c r="KDC82" s="1280"/>
      <c r="KDD82" s="1280"/>
      <c r="KDE82" s="1280"/>
      <c r="KDF82" s="1280"/>
      <c r="KDG82" s="1280"/>
      <c r="KDH82" s="1280"/>
      <c r="KDI82" s="1280"/>
      <c r="KDJ82" s="1280"/>
      <c r="KDK82" s="1280"/>
      <c r="KDL82" s="1280"/>
      <c r="KDM82" s="1280"/>
      <c r="KDN82" s="1280"/>
      <c r="KDO82" s="1280"/>
      <c r="KDP82" s="1280"/>
      <c r="KDQ82" s="1280"/>
      <c r="KDR82" s="1280"/>
      <c r="KDS82" s="1280"/>
      <c r="KDT82" s="1280"/>
      <c r="KDU82" s="1280"/>
      <c r="KDV82" s="1280"/>
      <c r="KDW82" s="1280"/>
      <c r="KDX82" s="1280"/>
      <c r="KDY82" s="1280"/>
      <c r="KDZ82" s="1280"/>
      <c r="KEA82" s="1280"/>
      <c r="KEB82" s="1280"/>
      <c r="KEC82" s="1280"/>
      <c r="KED82" s="1280"/>
      <c r="KEE82" s="1280"/>
      <c r="KEF82" s="1280"/>
      <c r="KEG82" s="1280"/>
      <c r="KEH82" s="1280"/>
      <c r="KEI82" s="1280"/>
      <c r="KEJ82" s="1280"/>
      <c r="KEK82" s="1280"/>
      <c r="KEL82" s="1280"/>
      <c r="KEM82" s="1280"/>
      <c r="KEN82" s="1280"/>
      <c r="KEO82" s="1280"/>
      <c r="KEP82" s="1280"/>
      <c r="KEQ82" s="1280"/>
      <c r="KER82" s="1280"/>
      <c r="KES82" s="1280"/>
      <c r="KET82" s="1280"/>
      <c r="KEU82" s="1280"/>
      <c r="KEV82" s="1280"/>
      <c r="KEW82" s="1280"/>
      <c r="KEX82" s="1280"/>
      <c r="KEY82" s="1280"/>
      <c r="KEZ82" s="1280"/>
      <c r="KFA82" s="1280"/>
      <c r="KFB82" s="1280"/>
      <c r="KFC82" s="1280"/>
      <c r="KFD82" s="1280"/>
      <c r="KFE82" s="1280"/>
      <c r="KFF82" s="1280"/>
      <c r="KFG82" s="1280"/>
      <c r="KFH82" s="1280"/>
      <c r="KFI82" s="1280"/>
      <c r="KFJ82" s="1280"/>
      <c r="KFK82" s="1280"/>
      <c r="KFL82" s="1280"/>
      <c r="KFM82" s="1280"/>
      <c r="KFN82" s="1280"/>
      <c r="KFO82" s="1280"/>
      <c r="KFP82" s="1280"/>
      <c r="KFQ82" s="1280"/>
      <c r="KFR82" s="1280"/>
      <c r="KFS82" s="1280"/>
      <c r="KFT82" s="1280"/>
      <c r="KFU82" s="1280"/>
      <c r="KFV82" s="1280"/>
      <c r="KFW82" s="1280"/>
      <c r="KFX82" s="1280"/>
      <c r="KFY82" s="1280"/>
      <c r="KFZ82" s="1280"/>
      <c r="KGA82" s="1280"/>
      <c r="KGB82" s="1280"/>
      <c r="KGC82" s="1280"/>
      <c r="KGD82" s="1280"/>
      <c r="KGE82" s="1280"/>
      <c r="KGF82" s="1280"/>
      <c r="KGG82" s="1280"/>
      <c r="KGH82" s="1280"/>
      <c r="KGI82" s="1280"/>
      <c r="KGJ82" s="1280"/>
      <c r="KGK82" s="1280"/>
      <c r="KGL82" s="1280"/>
      <c r="KGM82" s="1280"/>
      <c r="KGN82" s="1280"/>
      <c r="KGO82" s="1280"/>
      <c r="KGP82" s="1280"/>
      <c r="KGQ82" s="1280"/>
      <c r="KGR82" s="1280"/>
      <c r="KGS82" s="1280"/>
      <c r="KGT82" s="1280"/>
      <c r="KGU82" s="1280"/>
      <c r="KGV82" s="1280"/>
      <c r="KGW82" s="1280"/>
      <c r="KGX82" s="1280"/>
      <c r="KGY82" s="1280"/>
      <c r="KGZ82" s="1280"/>
      <c r="KHA82" s="1280"/>
      <c r="KHB82" s="1280"/>
      <c r="KHC82" s="1280"/>
      <c r="KHD82" s="1280"/>
      <c r="KHE82" s="1280"/>
      <c r="KHF82" s="1280"/>
      <c r="KHG82" s="1280"/>
      <c r="KHH82" s="1280"/>
      <c r="KHI82" s="1280"/>
      <c r="KHJ82" s="1280"/>
      <c r="KHK82" s="1280"/>
      <c r="KHL82" s="1280"/>
      <c r="KHM82" s="1280"/>
      <c r="KHN82" s="1280"/>
      <c r="KHO82" s="1280"/>
      <c r="KHP82" s="1280"/>
      <c r="KHQ82" s="1280"/>
      <c r="KHR82" s="1280"/>
      <c r="KHS82" s="1280"/>
      <c r="KHT82" s="1280"/>
      <c r="KHU82" s="1280"/>
      <c r="KHV82" s="1280"/>
      <c r="KHW82" s="1280"/>
      <c r="KHX82" s="1280"/>
      <c r="KHY82" s="1280"/>
      <c r="KHZ82" s="1280"/>
      <c r="KIA82" s="1280"/>
      <c r="KIB82" s="1280"/>
      <c r="KIC82" s="1280"/>
      <c r="KID82" s="1280"/>
      <c r="KIE82" s="1280"/>
      <c r="KIF82" s="1280"/>
      <c r="KIG82" s="1280"/>
      <c r="KIH82" s="1280"/>
      <c r="KII82" s="1280"/>
      <c r="KIJ82" s="1280"/>
      <c r="KIK82" s="1280"/>
      <c r="KIL82" s="1280"/>
      <c r="KIM82" s="1280"/>
      <c r="KIN82" s="1280"/>
      <c r="KIO82" s="1280"/>
      <c r="KIP82" s="1280"/>
      <c r="KIQ82" s="1280"/>
      <c r="KIR82" s="1280"/>
      <c r="KIS82" s="1280"/>
      <c r="KIT82" s="1280"/>
      <c r="KIU82" s="1280"/>
      <c r="KIV82" s="1280"/>
      <c r="KIW82" s="1280"/>
      <c r="KIX82" s="1280"/>
      <c r="KIY82" s="1280"/>
      <c r="KIZ82" s="1280"/>
      <c r="KJA82" s="1280"/>
      <c r="KJB82" s="1280"/>
      <c r="KJC82" s="1280"/>
      <c r="KJD82" s="1280"/>
      <c r="KJE82" s="1280"/>
      <c r="KJF82" s="1280"/>
      <c r="KJG82" s="1280"/>
      <c r="KJH82" s="1280"/>
      <c r="KJI82" s="1280"/>
      <c r="KJJ82" s="1280"/>
      <c r="KJK82" s="1280"/>
      <c r="KJL82" s="1280"/>
      <c r="KJM82" s="1280"/>
      <c r="KJN82" s="1280"/>
      <c r="KJO82" s="1280"/>
      <c r="KJP82" s="1280"/>
      <c r="KJQ82" s="1280"/>
      <c r="KJR82" s="1280"/>
      <c r="KJS82" s="1280"/>
      <c r="KJT82" s="1280"/>
      <c r="KJU82" s="1280"/>
      <c r="KJV82" s="1280"/>
      <c r="KJW82" s="1280"/>
      <c r="KJX82" s="1280"/>
      <c r="KJY82" s="1280"/>
      <c r="KJZ82" s="1280"/>
      <c r="KKA82" s="1280"/>
      <c r="KKB82" s="1280"/>
      <c r="KKC82" s="1280"/>
      <c r="KKD82" s="1280"/>
      <c r="KKE82" s="1280"/>
      <c r="KKF82" s="1280"/>
      <c r="KKG82" s="1280"/>
      <c r="KKH82" s="1280"/>
      <c r="KKI82" s="1280"/>
      <c r="KKJ82" s="1280"/>
      <c r="KKK82" s="1280"/>
      <c r="KKL82" s="1280"/>
      <c r="KKM82" s="1280"/>
      <c r="KKN82" s="1280"/>
      <c r="KKO82" s="1280"/>
      <c r="KKP82" s="1280"/>
      <c r="KKQ82" s="1280"/>
      <c r="KKR82" s="1280"/>
      <c r="KKS82" s="1280"/>
      <c r="KKT82" s="1280"/>
      <c r="KKU82" s="1280"/>
      <c r="KKV82" s="1280"/>
      <c r="KKW82" s="1280"/>
      <c r="KKX82" s="1280"/>
      <c r="KKY82" s="1280"/>
      <c r="KKZ82" s="1280"/>
      <c r="KLA82" s="1280"/>
      <c r="KLB82" s="1280"/>
      <c r="KLC82" s="1280"/>
      <c r="KLD82" s="1280"/>
      <c r="KLE82" s="1280"/>
      <c r="KLF82" s="1280"/>
      <c r="KLG82" s="1280"/>
      <c r="KLH82" s="1280"/>
      <c r="KLI82" s="1280"/>
      <c r="KLJ82" s="1280"/>
      <c r="KLK82" s="1280"/>
      <c r="KLL82" s="1280"/>
      <c r="KLM82" s="1280"/>
      <c r="KLN82" s="1280"/>
      <c r="KLO82" s="1280"/>
      <c r="KLP82" s="1280"/>
      <c r="KLQ82" s="1280"/>
      <c r="KLR82" s="1280"/>
      <c r="KLS82" s="1280"/>
      <c r="KLT82" s="1280"/>
      <c r="KLU82" s="1280"/>
      <c r="KLV82" s="1280"/>
      <c r="KLW82" s="1280"/>
      <c r="KLX82" s="1280"/>
      <c r="KLY82" s="1280"/>
      <c r="KLZ82" s="1280"/>
      <c r="KMA82" s="1280"/>
      <c r="KMB82" s="1280"/>
      <c r="KMC82" s="1280"/>
      <c r="KMD82" s="1280"/>
      <c r="KME82" s="1280"/>
      <c r="KMF82" s="1280"/>
      <c r="KMG82" s="1280"/>
      <c r="KMH82" s="1280"/>
      <c r="KMI82" s="1280"/>
      <c r="KMJ82" s="1280"/>
      <c r="KMK82" s="1280"/>
      <c r="KML82" s="1280"/>
      <c r="KMM82" s="1280"/>
      <c r="KMN82" s="1280"/>
      <c r="KMO82" s="1280"/>
      <c r="KMP82" s="1280"/>
      <c r="KMQ82" s="1280"/>
      <c r="KMR82" s="1280"/>
      <c r="KMS82" s="1280"/>
      <c r="KMT82" s="1280"/>
      <c r="KMU82" s="1280"/>
      <c r="KMV82" s="1280"/>
      <c r="KMW82" s="1280"/>
      <c r="KMX82" s="1280"/>
      <c r="KMY82" s="1280"/>
      <c r="KMZ82" s="1280"/>
      <c r="KNA82" s="1280"/>
      <c r="KNB82" s="1280"/>
      <c r="KNC82" s="1280"/>
      <c r="KND82" s="1280"/>
      <c r="KNE82" s="1280"/>
      <c r="KNF82" s="1280"/>
      <c r="KNG82" s="1280"/>
      <c r="KNH82" s="1280"/>
      <c r="KNI82" s="1280"/>
      <c r="KNJ82" s="1280"/>
      <c r="KNK82" s="1280"/>
      <c r="KNL82" s="1280"/>
      <c r="KNM82" s="1280"/>
      <c r="KNN82" s="1280"/>
      <c r="KNO82" s="1280"/>
      <c r="KNP82" s="1280"/>
      <c r="KNQ82" s="1280"/>
      <c r="KNR82" s="1280"/>
      <c r="KNS82" s="1280"/>
      <c r="KNT82" s="1280"/>
      <c r="KNU82" s="1280"/>
      <c r="KNV82" s="1280"/>
      <c r="KNW82" s="1280"/>
      <c r="KNX82" s="1280"/>
      <c r="KNY82" s="1280"/>
      <c r="KNZ82" s="1280"/>
      <c r="KOA82" s="1280"/>
      <c r="KOB82" s="1280"/>
      <c r="KOC82" s="1280"/>
      <c r="KOD82" s="1280"/>
      <c r="KOE82" s="1280"/>
      <c r="KOF82" s="1280"/>
      <c r="KOG82" s="1280"/>
      <c r="KOH82" s="1280"/>
      <c r="KOI82" s="1280"/>
      <c r="KOJ82" s="1280"/>
      <c r="KOK82" s="1280"/>
      <c r="KOL82" s="1280"/>
      <c r="KOM82" s="1280"/>
      <c r="KON82" s="1280"/>
      <c r="KOO82" s="1280"/>
      <c r="KOP82" s="1280"/>
      <c r="KOQ82" s="1280"/>
      <c r="KOR82" s="1280"/>
      <c r="KOS82" s="1280"/>
      <c r="KOT82" s="1280"/>
      <c r="KOU82" s="1280"/>
      <c r="KOV82" s="1280"/>
      <c r="KOW82" s="1280"/>
      <c r="KOX82" s="1280"/>
      <c r="KOY82" s="1280"/>
      <c r="KOZ82" s="1280"/>
      <c r="KPA82" s="1280"/>
      <c r="KPB82" s="1280"/>
      <c r="KPC82" s="1280"/>
      <c r="KPD82" s="1280"/>
      <c r="KPE82" s="1280"/>
      <c r="KPF82" s="1280"/>
      <c r="KPG82" s="1280"/>
      <c r="KPH82" s="1280"/>
      <c r="KPI82" s="1280"/>
      <c r="KPJ82" s="1280"/>
      <c r="KPK82" s="1280"/>
      <c r="KPL82" s="1280"/>
      <c r="KPM82" s="1280"/>
      <c r="KPN82" s="1280"/>
      <c r="KPO82" s="1280"/>
      <c r="KPP82" s="1280"/>
      <c r="KPQ82" s="1280"/>
      <c r="KPR82" s="1280"/>
      <c r="KPS82" s="1280"/>
      <c r="KPT82" s="1280"/>
      <c r="KPU82" s="1280"/>
      <c r="KPV82" s="1280"/>
      <c r="KPW82" s="1280"/>
      <c r="KPX82" s="1280"/>
      <c r="KPY82" s="1280"/>
      <c r="KPZ82" s="1280"/>
      <c r="KQA82" s="1280"/>
      <c r="KQB82" s="1280"/>
      <c r="KQC82" s="1280"/>
      <c r="KQD82" s="1280"/>
      <c r="KQE82" s="1280"/>
      <c r="KQF82" s="1280"/>
      <c r="KQG82" s="1280"/>
      <c r="KQH82" s="1280"/>
      <c r="KQI82" s="1280"/>
      <c r="KQJ82" s="1280"/>
      <c r="KQK82" s="1280"/>
      <c r="KQL82" s="1280"/>
      <c r="KQM82" s="1280"/>
      <c r="KQN82" s="1280"/>
      <c r="KQO82" s="1280"/>
      <c r="KQP82" s="1280"/>
      <c r="KQQ82" s="1280"/>
      <c r="KQR82" s="1280"/>
      <c r="KQS82" s="1280"/>
      <c r="KQT82" s="1280"/>
      <c r="KQU82" s="1280"/>
      <c r="KQV82" s="1280"/>
      <c r="KQW82" s="1280"/>
      <c r="KQX82" s="1280"/>
      <c r="KQY82" s="1280"/>
      <c r="KQZ82" s="1280"/>
      <c r="KRA82" s="1280"/>
      <c r="KRB82" s="1280"/>
      <c r="KRC82" s="1280"/>
      <c r="KRD82" s="1280"/>
      <c r="KRE82" s="1280"/>
      <c r="KRF82" s="1280"/>
      <c r="KRG82" s="1280"/>
      <c r="KRH82" s="1280"/>
      <c r="KRI82" s="1280"/>
      <c r="KRJ82" s="1280"/>
      <c r="KRK82" s="1280"/>
      <c r="KRL82" s="1280"/>
      <c r="KRM82" s="1280"/>
      <c r="KRN82" s="1280"/>
      <c r="KRO82" s="1280"/>
      <c r="KRP82" s="1280"/>
      <c r="KRQ82" s="1280"/>
      <c r="KRR82" s="1280"/>
      <c r="KRS82" s="1280"/>
      <c r="KRT82" s="1280"/>
      <c r="KRU82" s="1280"/>
      <c r="KRV82" s="1280"/>
      <c r="KRW82" s="1280"/>
      <c r="KRX82" s="1280"/>
      <c r="KRY82" s="1280"/>
      <c r="KRZ82" s="1280"/>
      <c r="KSA82" s="1280"/>
      <c r="KSB82" s="1280"/>
      <c r="KSC82" s="1280"/>
      <c r="KSD82" s="1280"/>
      <c r="KSE82" s="1280"/>
      <c r="KSF82" s="1280"/>
      <c r="KSG82" s="1280"/>
      <c r="KSH82" s="1280"/>
      <c r="KSI82" s="1280"/>
      <c r="KSJ82" s="1280"/>
      <c r="KSK82" s="1280"/>
      <c r="KSL82" s="1280"/>
      <c r="KSM82" s="1280"/>
      <c r="KSN82" s="1280"/>
      <c r="KSO82" s="1280"/>
      <c r="KSP82" s="1280"/>
      <c r="KSQ82" s="1280"/>
      <c r="KSR82" s="1280"/>
      <c r="KSS82" s="1280"/>
      <c r="KST82" s="1280"/>
      <c r="KSU82" s="1280"/>
      <c r="KSV82" s="1280"/>
      <c r="KSW82" s="1280"/>
      <c r="KSX82" s="1280"/>
      <c r="KSY82" s="1280"/>
      <c r="KSZ82" s="1280"/>
      <c r="KTA82" s="1280"/>
      <c r="KTB82" s="1280"/>
      <c r="KTC82" s="1280"/>
      <c r="KTD82" s="1280"/>
      <c r="KTE82" s="1280"/>
      <c r="KTF82" s="1280"/>
      <c r="KTG82" s="1280"/>
      <c r="KTH82" s="1280"/>
      <c r="KTI82" s="1280"/>
      <c r="KTJ82" s="1280"/>
      <c r="KTK82" s="1280"/>
      <c r="KTL82" s="1280"/>
      <c r="KTM82" s="1280"/>
      <c r="KTN82" s="1280"/>
      <c r="KTO82" s="1280"/>
      <c r="KTP82" s="1280"/>
      <c r="KTQ82" s="1280"/>
      <c r="KTR82" s="1280"/>
      <c r="KTS82" s="1280"/>
      <c r="KTT82" s="1280"/>
      <c r="KTU82" s="1280"/>
      <c r="KTV82" s="1280"/>
      <c r="KTW82" s="1280"/>
      <c r="KTX82" s="1280"/>
      <c r="KTY82" s="1280"/>
      <c r="KTZ82" s="1280"/>
      <c r="KUA82" s="1280"/>
      <c r="KUB82" s="1280"/>
      <c r="KUC82" s="1280"/>
      <c r="KUD82" s="1280"/>
      <c r="KUE82" s="1280"/>
      <c r="KUF82" s="1280"/>
      <c r="KUG82" s="1280"/>
      <c r="KUH82" s="1280"/>
      <c r="KUI82" s="1280"/>
      <c r="KUJ82" s="1280"/>
      <c r="KUK82" s="1280"/>
      <c r="KUL82" s="1280"/>
      <c r="KUM82" s="1280"/>
      <c r="KUN82" s="1280"/>
      <c r="KUO82" s="1280"/>
      <c r="KUP82" s="1280"/>
      <c r="KUQ82" s="1280"/>
      <c r="KUR82" s="1280"/>
      <c r="KUS82" s="1280"/>
      <c r="KUT82" s="1280"/>
      <c r="KUU82" s="1280"/>
      <c r="KUV82" s="1280"/>
      <c r="KUW82" s="1280"/>
      <c r="KUX82" s="1280"/>
      <c r="KUY82" s="1280"/>
      <c r="KUZ82" s="1280"/>
      <c r="KVA82" s="1280"/>
      <c r="KVB82" s="1280"/>
      <c r="KVC82" s="1280"/>
      <c r="KVD82" s="1280"/>
      <c r="KVE82" s="1280"/>
      <c r="KVF82" s="1280"/>
      <c r="KVG82" s="1280"/>
      <c r="KVH82" s="1280"/>
      <c r="KVI82" s="1280"/>
      <c r="KVJ82" s="1280"/>
      <c r="KVK82" s="1280"/>
      <c r="KVL82" s="1280"/>
      <c r="KVM82" s="1280"/>
      <c r="KVN82" s="1280"/>
      <c r="KVO82" s="1280"/>
      <c r="KVP82" s="1280"/>
      <c r="KVQ82" s="1280"/>
      <c r="KVR82" s="1280"/>
      <c r="KVS82" s="1280"/>
      <c r="KVT82" s="1280"/>
      <c r="KVU82" s="1280"/>
      <c r="KVV82" s="1280"/>
      <c r="KVW82" s="1280"/>
      <c r="KVX82" s="1280"/>
      <c r="KVY82" s="1280"/>
      <c r="KVZ82" s="1280"/>
      <c r="KWA82" s="1280"/>
      <c r="KWB82" s="1280"/>
      <c r="KWC82" s="1280"/>
      <c r="KWD82" s="1280"/>
      <c r="KWE82" s="1280"/>
      <c r="KWF82" s="1280"/>
      <c r="KWG82" s="1280"/>
      <c r="KWH82" s="1280"/>
      <c r="KWI82" s="1280"/>
      <c r="KWJ82" s="1280"/>
      <c r="KWK82" s="1280"/>
      <c r="KWL82" s="1280"/>
      <c r="KWM82" s="1280"/>
      <c r="KWN82" s="1280"/>
      <c r="KWO82" s="1280"/>
      <c r="KWP82" s="1280"/>
      <c r="KWQ82" s="1280"/>
      <c r="KWR82" s="1280"/>
      <c r="KWS82" s="1280"/>
      <c r="KWT82" s="1280"/>
      <c r="KWU82" s="1280"/>
      <c r="KWV82" s="1280"/>
      <c r="KWW82" s="1280"/>
      <c r="KWX82" s="1280"/>
      <c r="KWY82" s="1280"/>
      <c r="KWZ82" s="1280"/>
      <c r="KXA82" s="1280"/>
      <c r="KXB82" s="1280"/>
      <c r="KXC82" s="1280"/>
      <c r="KXD82" s="1280"/>
      <c r="KXE82" s="1280"/>
      <c r="KXF82" s="1280"/>
      <c r="KXG82" s="1280"/>
      <c r="KXH82" s="1280"/>
      <c r="KXI82" s="1280"/>
      <c r="KXJ82" s="1280"/>
      <c r="KXK82" s="1280"/>
      <c r="KXL82" s="1280"/>
      <c r="KXM82" s="1280"/>
      <c r="KXN82" s="1280"/>
      <c r="KXO82" s="1280"/>
      <c r="KXP82" s="1280"/>
      <c r="KXQ82" s="1280"/>
      <c r="KXR82" s="1280"/>
      <c r="KXS82" s="1280"/>
      <c r="KXT82" s="1280"/>
      <c r="KXU82" s="1280"/>
      <c r="KXV82" s="1280"/>
      <c r="KXW82" s="1280"/>
      <c r="KXX82" s="1280"/>
      <c r="KXY82" s="1280"/>
      <c r="KXZ82" s="1280"/>
      <c r="KYA82" s="1280"/>
      <c r="KYB82" s="1280"/>
      <c r="KYC82" s="1280"/>
      <c r="KYD82" s="1280"/>
      <c r="KYE82" s="1280"/>
      <c r="KYF82" s="1280"/>
      <c r="KYG82" s="1280"/>
      <c r="KYH82" s="1280"/>
      <c r="KYI82" s="1280"/>
      <c r="KYJ82" s="1280"/>
      <c r="KYK82" s="1280"/>
      <c r="KYL82" s="1280"/>
      <c r="KYM82" s="1280"/>
      <c r="KYN82" s="1280"/>
      <c r="KYO82" s="1280"/>
      <c r="KYP82" s="1280"/>
      <c r="KYQ82" s="1280"/>
      <c r="KYR82" s="1280"/>
      <c r="KYS82" s="1280"/>
      <c r="KYT82" s="1280"/>
      <c r="KYU82" s="1280"/>
      <c r="KYV82" s="1280"/>
      <c r="KYW82" s="1280"/>
      <c r="KYX82" s="1280"/>
      <c r="KYY82" s="1280"/>
      <c r="KYZ82" s="1280"/>
      <c r="KZA82" s="1280"/>
      <c r="KZB82" s="1280"/>
      <c r="KZC82" s="1280"/>
      <c r="KZD82" s="1280"/>
      <c r="KZE82" s="1280"/>
      <c r="KZF82" s="1280"/>
      <c r="KZG82" s="1280"/>
      <c r="KZH82" s="1280"/>
      <c r="KZI82" s="1280"/>
      <c r="KZJ82" s="1280"/>
      <c r="KZK82" s="1280"/>
      <c r="KZL82" s="1280"/>
      <c r="KZM82" s="1280"/>
      <c r="KZN82" s="1280"/>
      <c r="KZO82" s="1280"/>
      <c r="KZP82" s="1280"/>
      <c r="KZQ82" s="1280"/>
      <c r="KZR82" s="1280"/>
      <c r="KZS82" s="1280"/>
      <c r="KZT82" s="1280"/>
      <c r="KZU82" s="1280"/>
      <c r="KZV82" s="1280"/>
      <c r="KZW82" s="1280"/>
      <c r="KZX82" s="1280"/>
      <c r="KZY82" s="1280"/>
      <c r="KZZ82" s="1280"/>
      <c r="LAA82" s="1280"/>
      <c r="LAB82" s="1280"/>
      <c r="LAC82" s="1280"/>
      <c r="LAD82" s="1280"/>
      <c r="LAE82" s="1280"/>
      <c r="LAF82" s="1280"/>
      <c r="LAG82" s="1280"/>
      <c r="LAH82" s="1280"/>
      <c r="LAI82" s="1280"/>
      <c r="LAJ82" s="1280"/>
      <c r="LAK82" s="1280"/>
      <c r="LAL82" s="1280"/>
      <c r="LAM82" s="1280"/>
      <c r="LAN82" s="1280"/>
      <c r="LAO82" s="1280"/>
      <c r="LAP82" s="1280"/>
      <c r="LAQ82" s="1280"/>
      <c r="LAR82" s="1280"/>
      <c r="LAS82" s="1280"/>
      <c r="LAT82" s="1280"/>
      <c r="LAU82" s="1280"/>
      <c r="LAV82" s="1280"/>
      <c r="LAW82" s="1280"/>
      <c r="LAX82" s="1280"/>
      <c r="LAY82" s="1280"/>
      <c r="LAZ82" s="1280"/>
      <c r="LBA82" s="1280"/>
      <c r="LBB82" s="1280"/>
      <c r="LBC82" s="1280"/>
      <c r="LBD82" s="1280"/>
      <c r="LBE82" s="1280"/>
      <c r="LBF82" s="1280"/>
      <c r="LBG82" s="1280"/>
      <c r="LBH82" s="1280"/>
      <c r="LBI82" s="1280"/>
      <c r="LBJ82" s="1280"/>
      <c r="LBK82" s="1280"/>
      <c r="LBL82" s="1280"/>
      <c r="LBM82" s="1280"/>
      <c r="LBN82" s="1280"/>
      <c r="LBO82" s="1280"/>
      <c r="LBP82" s="1280"/>
      <c r="LBQ82" s="1280"/>
      <c r="LBR82" s="1280"/>
      <c r="LBS82" s="1280"/>
      <c r="LBT82" s="1280"/>
      <c r="LBU82" s="1280"/>
      <c r="LBV82" s="1280"/>
      <c r="LBW82" s="1280"/>
      <c r="LBX82" s="1280"/>
      <c r="LBY82" s="1280"/>
      <c r="LBZ82" s="1280"/>
      <c r="LCA82" s="1280"/>
      <c r="LCB82" s="1280"/>
      <c r="LCC82" s="1280"/>
      <c r="LCD82" s="1280"/>
      <c r="LCE82" s="1280"/>
      <c r="LCF82" s="1280"/>
      <c r="LCG82" s="1280"/>
      <c r="LCH82" s="1280"/>
      <c r="LCI82" s="1280"/>
      <c r="LCJ82" s="1280"/>
      <c r="LCK82" s="1280"/>
      <c r="LCL82" s="1280"/>
      <c r="LCM82" s="1280"/>
      <c r="LCN82" s="1280"/>
      <c r="LCO82" s="1280"/>
      <c r="LCP82" s="1280"/>
      <c r="LCQ82" s="1280"/>
      <c r="LCR82" s="1280"/>
      <c r="LCS82" s="1280"/>
      <c r="LCT82" s="1280"/>
      <c r="LCU82" s="1280"/>
      <c r="LCV82" s="1280"/>
      <c r="LCW82" s="1280"/>
      <c r="LCX82" s="1280"/>
      <c r="LCY82" s="1280"/>
      <c r="LCZ82" s="1280"/>
      <c r="LDA82" s="1280"/>
      <c r="LDB82" s="1280"/>
      <c r="LDC82" s="1280"/>
      <c r="LDD82" s="1280"/>
      <c r="LDE82" s="1280"/>
      <c r="LDF82" s="1280"/>
      <c r="LDG82" s="1280"/>
      <c r="LDH82" s="1280"/>
      <c r="LDI82" s="1280"/>
      <c r="LDJ82" s="1280"/>
      <c r="LDK82" s="1280"/>
      <c r="LDL82" s="1280"/>
      <c r="LDM82" s="1280"/>
      <c r="LDN82" s="1280"/>
      <c r="LDO82" s="1280"/>
      <c r="LDP82" s="1280"/>
      <c r="LDQ82" s="1280"/>
      <c r="LDR82" s="1280"/>
      <c r="LDS82" s="1280"/>
      <c r="LDT82" s="1280"/>
      <c r="LDU82" s="1280"/>
      <c r="LDV82" s="1280"/>
      <c r="LDW82" s="1280"/>
      <c r="LDX82" s="1280"/>
      <c r="LDY82" s="1280"/>
      <c r="LDZ82" s="1280"/>
      <c r="LEA82" s="1280"/>
      <c r="LEB82" s="1280"/>
      <c r="LEC82" s="1280"/>
      <c r="LED82" s="1280"/>
      <c r="LEE82" s="1280"/>
      <c r="LEF82" s="1280"/>
      <c r="LEG82" s="1280"/>
      <c r="LEH82" s="1280"/>
      <c r="LEI82" s="1280"/>
      <c r="LEJ82" s="1280"/>
      <c r="LEK82" s="1280"/>
      <c r="LEL82" s="1280"/>
      <c r="LEM82" s="1280"/>
      <c r="LEN82" s="1280"/>
      <c r="LEO82" s="1280"/>
      <c r="LEP82" s="1280"/>
      <c r="LEQ82" s="1280"/>
      <c r="LER82" s="1280"/>
      <c r="LES82" s="1280"/>
      <c r="LET82" s="1280"/>
      <c r="LEU82" s="1280"/>
      <c r="LEV82" s="1280"/>
      <c r="LEW82" s="1280"/>
      <c r="LEX82" s="1280"/>
      <c r="LEY82" s="1280"/>
      <c r="LEZ82" s="1280"/>
      <c r="LFA82" s="1280"/>
      <c r="LFB82" s="1280"/>
      <c r="LFC82" s="1280"/>
      <c r="LFD82" s="1280"/>
      <c r="LFE82" s="1280"/>
      <c r="LFF82" s="1280"/>
      <c r="LFG82" s="1280"/>
      <c r="LFH82" s="1280"/>
      <c r="LFI82" s="1280"/>
      <c r="LFJ82" s="1280"/>
      <c r="LFK82" s="1280"/>
      <c r="LFL82" s="1280"/>
      <c r="LFM82" s="1280"/>
      <c r="LFN82" s="1280"/>
      <c r="LFO82" s="1280"/>
      <c r="LFP82" s="1280"/>
      <c r="LFQ82" s="1280"/>
      <c r="LFR82" s="1280"/>
      <c r="LFS82" s="1280"/>
      <c r="LFT82" s="1280"/>
      <c r="LFU82" s="1280"/>
      <c r="LFV82" s="1280"/>
      <c r="LFW82" s="1280"/>
      <c r="LFX82" s="1280"/>
      <c r="LFY82" s="1280"/>
      <c r="LFZ82" s="1280"/>
      <c r="LGA82" s="1280"/>
      <c r="LGB82" s="1280"/>
      <c r="LGC82" s="1280"/>
      <c r="LGD82" s="1280"/>
      <c r="LGE82" s="1280"/>
      <c r="LGF82" s="1280"/>
      <c r="LGG82" s="1280"/>
      <c r="LGH82" s="1280"/>
      <c r="LGI82" s="1280"/>
      <c r="LGJ82" s="1280"/>
      <c r="LGK82" s="1280"/>
      <c r="LGL82" s="1280"/>
      <c r="LGM82" s="1280"/>
      <c r="LGN82" s="1280"/>
      <c r="LGO82" s="1280"/>
      <c r="LGP82" s="1280"/>
      <c r="LGQ82" s="1280"/>
      <c r="LGR82" s="1280"/>
      <c r="LGS82" s="1280"/>
      <c r="LGT82" s="1280"/>
      <c r="LGU82" s="1280"/>
      <c r="LGV82" s="1280"/>
      <c r="LGW82" s="1280"/>
      <c r="LGX82" s="1280"/>
      <c r="LGY82" s="1280"/>
      <c r="LGZ82" s="1280"/>
      <c r="LHA82" s="1280"/>
      <c r="LHB82" s="1280"/>
      <c r="LHC82" s="1280"/>
      <c r="LHD82" s="1280"/>
      <c r="LHE82" s="1280"/>
      <c r="LHF82" s="1280"/>
      <c r="LHG82" s="1280"/>
      <c r="LHH82" s="1280"/>
      <c r="LHI82" s="1280"/>
      <c r="LHJ82" s="1280"/>
      <c r="LHK82" s="1280"/>
      <c r="LHL82" s="1280"/>
      <c r="LHM82" s="1280"/>
      <c r="LHN82" s="1280"/>
      <c r="LHO82" s="1280"/>
      <c r="LHP82" s="1280"/>
      <c r="LHQ82" s="1280"/>
      <c r="LHR82" s="1280"/>
      <c r="LHS82" s="1280"/>
      <c r="LHT82" s="1280"/>
      <c r="LHU82" s="1280"/>
      <c r="LHV82" s="1280"/>
      <c r="LHW82" s="1280"/>
      <c r="LHX82" s="1280"/>
      <c r="LHY82" s="1280"/>
      <c r="LHZ82" s="1280"/>
      <c r="LIA82" s="1280"/>
      <c r="LIB82" s="1280"/>
      <c r="LIC82" s="1280"/>
      <c r="LID82" s="1280"/>
      <c r="LIE82" s="1280"/>
      <c r="LIF82" s="1280"/>
      <c r="LIG82" s="1280"/>
      <c r="LIH82" s="1280"/>
      <c r="LII82" s="1280"/>
      <c r="LIJ82" s="1280"/>
      <c r="LIK82" s="1280"/>
      <c r="LIL82" s="1280"/>
      <c r="LIM82" s="1280"/>
      <c r="LIN82" s="1280"/>
      <c r="LIO82" s="1280"/>
      <c r="LIP82" s="1280"/>
      <c r="LIQ82" s="1280"/>
      <c r="LIR82" s="1280"/>
      <c r="LIS82" s="1280"/>
      <c r="LIT82" s="1280"/>
      <c r="LIU82" s="1280"/>
      <c r="LIV82" s="1280"/>
      <c r="LIW82" s="1280"/>
      <c r="LIX82" s="1280"/>
      <c r="LIY82" s="1280"/>
      <c r="LIZ82" s="1280"/>
      <c r="LJA82" s="1280"/>
      <c r="LJB82" s="1280"/>
      <c r="LJC82" s="1280"/>
      <c r="LJD82" s="1280"/>
      <c r="LJE82" s="1280"/>
      <c r="LJF82" s="1280"/>
      <c r="LJG82" s="1280"/>
      <c r="LJH82" s="1280"/>
      <c r="LJI82" s="1280"/>
      <c r="LJJ82" s="1280"/>
      <c r="LJK82" s="1280"/>
      <c r="LJL82" s="1280"/>
      <c r="LJM82" s="1280"/>
      <c r="LJN82" s="1280"/>
      <c r="LJO82" s="1280"/>
      <c r="LJP82" s="1280"/>
      <c r="LJQ82" s="1280"/>
      <c r="LJR82" s="1280"/>
      <c r="LJS82" s="1280"/>
      <c r="LJT82" s="1280"/>
      <c r="LJU82" s="1280"/>
      <c r="LJV82" s="1280"/>
      <c r="LJW82" s="1280"/>
      <c r="LJX82" s="1280"/>
      <c r="LJY82" s="1280"/>
      <c r="LJZ82" s="1280"/>
      <c r="LKA82" s="1280"/>
      <c r="LKB82" s="1280"/>
      <c r="LKC82" s="1280"/>
      <c r="LKD82" s="1280"/>
      <c r="LKE82" s="1280"/>
      <c r="LKF82" s="1280"/>
      <c r="LKG82" s="1280"/>
      <c r="LKH82" s="1280"/>
      <c r="LKI82" s="1280"/>
      <c r="LKJ82" s="1280"/>
      <c r="LKK82" s="1280"/>
      <c r="LKL82" s="1280"/>
      <c r="LKM82" s="1280"/>
      <c r="LKN82" s="1280"/>
      <c r="LKO82" s="1280"/>
      <c r="LKP82" s="1280"/>
      <c r="LKQ82" s="1280"/>
      <c r="LKR82" s="1280"/>
      <c r="LKS82" s="1280"/>
      <c r="LKT82" s="1280"/>
      <c r="LKU82" s="1280"/>
      <c r="LKV82" s="1280"/>
      <c r="LKW82" s="1280"/>
      <c r="LKX82" s="1280"/>
      <c r="LKY82" s="1280"/>
      <c r="LKZ82" s="1280"/>
      <c r="LLA82" s="1280"/>
      <c r="LLB82" s="1280"/>
      <c r="LLC82" s="1280"/>
      <c r="LLD82" s="1280"/>
      <c r="LLE82" s="1280"/>
      <c r="LLF82" s="1280"/>
      <c r="LLG82" s="1280"/>
      <c r="LLH82" s="1280"/>
      <c r="LLI82" s="1280"/>
      <c r="LLJ82" s="1280"/>
      <c r="LLK82" s="1280"/>
      <c r="LLL82" s="1280"/>
      <c r="LLM82" s="1280"/>
      <c r="LLN82" s="1280"/>
      <c r="LLO82" s="1280"/>
      <c r="LLP82" s="1280"/>
      <c r="LLQ82" s="1280"/>
      <c r="LLR82" s="1280"/>
      <c r="LLS82" s="1280"/>
      <c r="LLT82" s="1280"/>
      <c r="LLU82" s="1280"/>
      <c r="LLV82" s="1280"/>
      <c r="LLW82" s="1280"/>
      <c r="LLX82" s="1280"/>
      <c r="LLY82" s="1280"/>
      <c r="LLZ82" s="1280"/>
      <c r="LMA82" s="1280"/>
      <c r="LMB82" s="1280"/>
      <c r="LMC82" s="1280"/>
      <c r="LMD82" s="1280"/>
      <c r="LME82" s="1280"/>
      <c r="LMF82" s="1280"/>
      <c r="LMG82" s="1280"/>
      <c r="LMH82" s="1280"/>
      <c r="LMI82" s="1280"/>
      <c r="LMJ82" s="1280"/>
      <c r="LMK82" s="1280"/>
      <c r="LML82" s="1280"/>
      <c r="LMM82" s="1280"/>
      <c r="LMN82" s="1280"/>
      <c r="LMO82" s="1280"/>
      <c r="LMP82" s="1280"/>
      <c r="LMQ82" s="1280"/>
      <c r="LMR82" s="1280"/>
      <c r="LMS82" s="1280"/>
      <c r="LMT82" s="1280"/>
      <c r="LMU82" s="1280"/>
      <c r="LMV82" s="1280"/>
      <c r="LMW82" s="1280"/>
      <c r="LMX82" s="1280"/>
      <c r="LMY82" s="1280"/>
      <c r="LMZ82" s="1280"/>
      <c r="LNA82" s="1280"/>
      <c r="LNB82" s="1280"/>
      <c r="LNC82" s="1280"/>
      <c r="LND82" s="1280"/>
      <c r="LNE82" s="1280"/>
      <c r="LNF82" s="1280"/>
      <c r="LNG82" s="1280"/>
      <c r="LNH82" s="1280"/>
      <c r="LNI82" s="1280"/>
      <c r="LNJ82" s="1280"/>
      <c r="LNK82" s="1280"/>
      <c r="LNL82" s="1280"/>
      <c r="LNM82" s="1280"/>
      <c r="LNN82" s="1280"/>
      <c r="LNO82" s="1280"/>
      <c r="LNP82" s="1280"/>
      <c r="LNQ82" s="1280"/>
      <c r="LNR82" s="1280"/>
      <c r="LNS82" s="1280"/>
      <c r="LNT82" s="1280"/>
      <c r="LNU82" s="1280"/>
      <c r="LNV82" s="1280"/>
      <c r="LNW82" s="1280"/>
      <c r="LNX82" s="1280"/>
      <c r="LNY82" s="1280"/>
      <c r="LNZ82" s="1280"/>
      <c r="LOA82" s="1280"/>
      <c r="LOB82" s="1280"/>
      <c r="LOC82" s="1280"/>
      <c r="LOD82" s="1280"/>
      <c r="LOE82" s="1280"/>
      <c r="LOF82" s="1280"/>
      <c r="LOG82" s="1280"/>
      <c r="LOH82" s="1280"/>
      <c r="LOI82" s="1280"/>
      <c r="LOJ82" s="1280"/>
      <c r="LOK82" s="1280"/>
      <c r="LOL82" s="1280"/>
      <c r="LOM82" s="1280"/>
      <c r="LON82" s="1280"/>
      <c r="LOO82" s="1280"/>
      <c r="LOP82" s="1280"/>
      <c r="LOQ82" s="1280"/>
      <c r="LOR82" s="1280"/>
      <c r="LOS82" s="1280"/>
      <c r="LOT82" s="1280"/>
      <c r="LOU82" s="1280"/>
      <c r="LOV82" s="1280"/>
      <c r="LOW82" s="1280"/>
      <c r="LOX82" s="1280"/>
      <c r="LOY82" s="1280"/>
      <c r="LOZ82" s="1280"/>
      <c r="LPA82" s="1280"/>
      <c r="LPB82" s="1280"/>
      <c r="LPC82" s="1280"/>
      <c r="LPD82" s="1280"/>
      <c r="LPE82" s="1280"/>
      <c r="LPF82" s="1280"/>
      <c r="LPG82" s="1280"/>
      <c r="LPH82" s="1280"/>
      <c r="LPI82" s="1280"/>
      <c r="LPJ82" s="1280"/>
      <c r="LPK82" s="1280"/>
      <c r="LPL82" s="1280"/>
      <c r="LPM82" s="1280"/>
      <c r="LPN82" s="1280"/>
      <c r="LPO82" s="1280"/>
      <c r="LPP82" s="1280"/>
      <c r="LPQ82" s="1280"/>
      <c r="LPR82" s="1280"/>
      <c r="LPS82" s="1280"/>
      <c r="LPT82" s="1280"/>
      <c r="LPU82" s="1280"/>
      <c r="LPV82" s="1280"/>
      <c r="LPW82" s="1280"/>
      <c r="LPX82" s="1280"/>
      <c r="LPY82" s="1280"/>
      <c r="LPZ82" s="1280"/>
      <c r="LQA82" s="1280"/>
      <c r="LQB82" s="1280"/>
      <c r="LQC82" s="1280"/>
      <c r="LQD82" s="1280"/>
      <c r="LQE82" s="1280"/>
      <c r="LQF82" s="1280"/>
      <c r="LQG82" s="1280"/>
      <c r="LQH82" s="1280"/>
      <c r="LQI82" s="1280"/>
      <c r="LQJ82" s="1280"/>
      <c r="LQK82" s="1280"/>
      <c r="LQL82" s="1280"/>
      <c r="LQM82" s="1280"/>
      <c r="LQN82" s="1280"/>
      <c r="LQO82" s="1280"/>
      <c r="LQP82" s="1280"/>
      <c r="LQQ82" s="1280"/>
      <c r="LQR82" s="1280"/>
      <c r="LQS82" s="1280"/>
      <c r="LQT82" s="1280"/>
      <c r="LQU82" s="1280"/>
      <c r="LQV82" s="1280"/>
      <c r="LQW82" s="1280"/>
      <c r="LQX82" s="1280"/>
      <c r="LQY82" s="1280"/>
      <c r="LQZ82" s="1280"/>
      <c r="LRA82" s="1280"/>
      <c r="LRB82" s="1280"/>
      <c r="LRC82" s="1280"/>
      <c r="LRD82" s="1280"/>
      <c r="LRE82" s="1280"/>
      <c r="LRF82" s="1280"/>
      <c r="LRG82" s="1280"/>
      <c r="LRH82" s="1280"/>
      <c r="LRI82" s="1280"/>
      <c r="LRJ82" s="1280"/>
      <c r="LRK82" s="1280"/>
      <c r="LRL82" s="1280"/>
      <c r="LRM82" s="1280"/>
      <c r="LRN82" s="1280"/>
      <c r="LRO82" s="1280"/>
      <c r="LRP82" s="1280"/>
      <c r="LRQ82" s="1280"/>
      <c r="LRR82" s="1280"/>
      <c r="LRS82" s="1280"/>
      <c r="LRT82" s="1280"/>
      <c r="LRU82" s="1280"/>
      <c r="LRV82" s="1280"/>
      <c r="LRW82" s="1280"/>
      <c r="LRX82" s="1280"/>
      <c r="LRY82" s="1280"/>
      <c r="LRZ82" s="1280"/>
      <c r="LSA82" s="1280"/>
      <c r="LSB82" s="1280"/>
      <c r="LSC82" s="1280"/>
      <c r="LSD82" s="1280"/>
      <c r="LSE82" s="1280"/>
      <c r="LSF82" s="1280"/>
      <c r="LSG82" s="1280"/>
      <c r="LSH82" s="1280"/>
      <c r="LSI82" s="1280"/>
      <c r="LSJ82" s="1280"/>
      <c r="LSK82" s="1280"/>
      <c r="LSL82" s="1280"/>
      <c r="LSM82" s="1280"/>
      <c r="LSN82" s="1280"/>
      <c r="LSO82" s="1280"/>
      <c r="LSP82" s="1280"/>
      <c r="LSQ82" s="1280"/>
      <c r="LSR82" s="1280"/>
      <c r="LSS82" s="1280"/>
      <c r="LST82" s="1280"/>
      <c r="LSU82" s="1280"/>
      <c r="LSV82" s="1280"/>
      <c r="LSW82" s="1280"/>
      <c r="LSX82" s="1280"/>
      <c r="LSY82" s="1280"/>
      <c r="LSZ82" s="1280"/>
      <c r="LTA82" s="1280"/>
      <c r="LTB82" s="1280"/>
      <c r="LTC82" s="1280"/>
      <c r="LTD82" s="1280"/>
      <c r="LTE82" s="1280"/>
      <c r="LTF82" s="1280"/>
      <c r="LTG82" s="1280"/>
      <c r="LTH82" s="1280"/>
      <c r="LTI82" s="1280"/>
      <c r="LTJ82" s="1280"/>
      <c r="LTK82" s="1280"/>
      <c r="LTL82" s="1280"/>
      <c r="LTM82" s="1280"/>
      <c r="LTN82" s="1280"/>
      <c r="LTO82" s="1280"/>
      <c r="LTP82" s="1280"/>
      <c r="LTQ82" s="1280"/>
      <c r="LTR82" s="1280"/>
      <c r="LTS82" s="1280"/>
      <c r="LTT82" s="1280"/>
      <c r="LTU82" s="1280"/>
      <c r="LTV82" s="1280"/>
      <c r="LTW82" s="1280"/>
      <c r="LTX82" s="1280"/>
      <c r="LTY82" s="1280"/>
      <c r="LTZ82" s="1280"/>
      <c r="LUA82" s="1280"/>
      <c r="LUB82" s="1280"/>
      <c r="LUC82" s="1280"/>
      <c r="LUD82" s="1280"/>
      <c r="LUE82" s="1280"/>
      <c r="LUF82" s="1280"/>
      <c r="LUG82" s="1280"/>
      <c r="LUH82" s="1280"/>
      <c r="LUI82" s="1280"/>
      <c r="LUJ82" s="1280"/>
      <c r="LUK82" s="1280"/>
      <c r="LUL82" s="1280"/>
      <c r="LUM82" s="1280"/>
      <c r="LUN82" s="1280"/>
      <c r="LUO82" s="1280"/>
      <c r="LUP82" s="1280"/>
      <c r="LUQ82" s="1280"/>
      <c r="LUR82" s="1280"/>
      <c r="LUS82" s="1280"/>
      <c r="LUT82" s="1280"/>
      <c r="LUU82" s="1280"/>
      <c r="LUV82" s="1280"/>
      <c r="LUW82" s="1280"/>
      <c r="LUX82" s="1280"/>
      <c r="LUY82" s="1280"/>
      <c r="LUZ82" s="1280"/>
      <c r="LVA82" s="1280"/>
      <c r="LVB82" s="1280"/>
      <c r="LVC82" s="1280"/>
      <c r="LVD82" s="1280"/>
      <c r="LVE82" s="1280"/>
      <c r="LVF82" s="1280"/>
      <c r="LVG82" s="1280"/>
      <c r="LVH82" s="1280"/>
      <c r="LVI82" s="1280"/>
      <c r="LVJ82" s="1280"/>
      <c r="LVK82" s="1280"/>
      <c r="LVL82" s="1280"/>
      <c r="LVM82" s="1280"/>
      <c r="LVN82" s="1280"/>
      <c r="LVO82" s="1280"/>
      <c r="LVP82" s="1280"/>
      <c r="LVQ82" s="1280"/>
      <c r="LVR82" s="1280"/>
      <c r="LVS82" s="1280"/>
      <c r="LVT82" s="1280"/>
      <c r="LVU82" s="1280"/>
      <c r="LVV82" s="1280"/>
      <c r="LVW82" s="1280"/>
      <c r="LVX82" s="1280"/>
      <c r="LVY82" s="1280"/>
      <c r="LVZ82" s="1280"/>
      <c r="LWA82" s="1280"/>
      <c r="LWB82" s="1280"/>
      <c r="LWC82" s="1280"/>
      <c r="LWD82" s="1280"/>
      <c r="LWE82" s="1280"/>
      <c r="LWF82" s="1280"/>
      <c r="LWG82" s="1280"/>
      <c r="LWH82" s="1280"/>
      <c r="LWI82" s="1280"/>
      <c r="LWJ82" s="1280"/>
      <c r="LWK82" s="1280"/>
      <c r="LWL82" s="1280"/>
      <c r="LWM82" s="1280"/>
      <c r="LWN82" s="1280"/>
      <c r="LWO82" s="1280"/>
      <c r="LWP82" s="1280"/>
      <c r="LWQ82" s="1280"/>
      <c r="LWR82" s="1280"/>
      <c r="LWS82" s="1280"/>
      <c r="LWT82" s="1280"/>
      <c r="LWU82" s="1280"/>
      <c r="LWV82" s="1280"/>
      <c r="LWW82" s="1280"/>
      <c r="LWX82" s="1280"/>
      <c r="LWY82" s="1280"/>
      <c r="LWZ82" s="1280"/>
      <c r="LXA82" s="1280"/>
      <c r="LXB82" s="1280"/>
      <c r="LXC82" s="1280"/>
      <c r="LXD82" s="1280"/>
      <c r="LXE82" s="1280"/>
      <c r="LXF82" s="1280"/>
      <c r="LXG82" s="1280"/>
      <c r="LXH82" s="1280"/>
      <c r="LXI82" s="1280"/>
      <c r="LXJ82" s="1280"/>
      <c r="LXK82" s="1280"/>
      <c r="LXL82" s="1280"/>
      <c r="LXM82" s="1280"/>
      <c r="LXN82" s="1280"/>
      <c r="LXO82" s="1280"/>
      <c r="LXP82" s="1280"/>
      <c r="LXQ82" s="1280"/>
      <c r="LXR82" s="1280"/>
      <c r="LXS82" s="1280"/>
      <c r="LXT82" s="1280"/>
      <c r="LXU82" s="1280"/>
      <c r="LXV82" s="1280"/>
      <c r="LXW82" s="1280"/>
      <c r="LXX82" s="1280"/>
      <c r="LXY82" s="1280"/>
      <c r="LXZ82" s="1280"/>
      <c r="LYA82" s="1280"/>
      <c r="LYB82" s="1280"/>
      <c r="LYC82" s="1280"/>
      <c r="LYD82" s="1280"/>
      <c r="LYE82" s="1280"/>
      <c r="LYF82" s="1280"/>
      <c r="LYG82" s="1280"/>
      <c r="LYH82" s="1280"/>
      <c r="LYI82" s="1280"/>
      <c r="LYJ82" s="1280"/>
      <c r="LYK82" s="1280"/>
      <c r="LYL82" s="1280"/>
      <c r="LYM82" s="1280"/>
      <c r="LYN82" s="1280"/>
      <c r="LYO82" s="1280"/>
      <c r="LYP82" s="1280"/>
      <c r="LYQ82" s="1280"/>
      <c r="LYR82" s="1280"/>
      <c r="LYS82" s="1280"/>
      <c r="LYT82" s="1280"/>
      <c r="LYU82" s="1280"/>
      <c r="LYV82" s="1280"/>
      <c r="LYW82" s="1280"/>
      <c r="LYX82" s="1280"/>
      <c r="LYY82" s="1280"/>
      <c r="LYZ82" s="1280"/>
      <c r="LZA82" s="1280"/>
      <c r="LZB82" s="1280"/>
      <c r="LZC82" s="1280"/>
      <c r="LZD82" s="1280"/>
      <c r="LZE82" s="1280"/>
      <c r="LZF82" s="1280"/>
      <c r="LZG82" s="1280"/>
      <c r="LZH82" s="1280"/>
      <c r="LZI82" s="1280"/>
      <c r="LZJ82" s="1280"/>
      <c r="LZK82" s="1280"/>
      <c r="LZL82" s="1280"/>
      <c r="LZM82" s="1280"/>
      <c r="LZN82" s="1280"/>
      <c r="LZO82" s="1280"/>
      <c r="LZP82" s="1280"/>
      <c r="LZQ82" s="1280"/>
      <c r="LZR82" s="1280"/>
      <c r="LZS82" s="1280"/>
      <c r="LZT82" s="1280"/>
      <c r="LZU82" s="1280"/>
      <c r="LZV82" s="1280"/>
      <c r="LZW82" s="1280"/>
      <c r="LZX82" s="1280"/>
      <c r="LZY82" s="1280"/>
      <c r="LZZ82" s="1280"/>
      <c r="MAA82" s="1280"/>
      <c r="MAB82" s="1280"/>
      <c r="MAC82" s="1280"/>
      <c r="MAD82" s="1280"/>
      <c r="MAE82" s="1280"/>
      <c r="MAF82" s="1280"/>
      <c r="MAG82" s="1280"/>
      <c r="MAH82" s="1280"/>
      <c r="MAI82" s="1280"/>
      <c r="MAJ82" s="1280"/>
      <c r="MAK82" s="1280"/>
      <c r="MAL82" s="1280"/>
      <c r="MAM82" s="1280"/>
      <c r="MAN82" s="1280"/>
      <c r="MAO82" s="1280"/>
      <c r="MAP82" s="1280"/>
      <c r="MAQ82" s="1280"/>
      <c r="MAR82" s="1280"/>
      <c r="MAS82" s="1280"/>
      <c r="MAT82" s="1280"/>
      <c r="MAU82" s="1280"/>
      <c r="MAV82" s="1280"/>
      <c r="MAW82" s="1280"/>
      <c r="MAX82" s="1280"/>
      <c r="MAY82" s="1280"/>
      <c r="MAZ82" s="1280"/>
      <c r="MBA82" s="1280"/>
      <c r="MBB82" s="1280"/>
      <c r="MBC82" s="1280"/>
      <c r="MBD82" s="1280"/>
      <c r="MBE82" s="1280"/>
      <c r="MBF82" s="1280"/>
      <c r="MBG82" s="1280"/>
      <c r="MBH82" s="1280"/>
      <c r="MBI82" s="1280"/>
      <c r="MBJ82" s="1280"/>
      <c r="MBK82" s="1280"/>
      <c r="MBL82" s="1280"/>
      <c r="MBM82" s="1280"/>
      <c r="MBN82" s="1280"/>
      <c r="MBO82" s="1280"/>
      <c r="MBP82" s="1280"/>
      <c r="MBQ82" s="1280"/>
      <c r="MBR82" s="1280"/>
      <c r="MBS82" s="1280"/>
      <c r="MBT82" s="1280"/>
      <c r="MBU82" s="1280"/>
      <c r="MBV82" s="1280"/>
      <c r="MBW82" s="1280"/>
      <c r="MBX82" s="1280"/>
      <c r="MBY82" s="1280"/>
      <c r="MBZ82" s="1280"/>
      <c r="MCA82" s="1280"/>
      <c r="MCB82" s="1280"/>
      <c r="MCC82" s="1280"/>
      <c r="MCD82" s="1280"/>
      <c r="MCE82" s="1280"/>
      <c r="MCF82" s="1280"/>
      <c r="MCG82" s="1280"/>
      <c r="MCH82" s="1280"/>
      <c r="MCI82" s="1280"/>
      <c r="MCJ82" s="1280"/>
      <c r="MCK82" s="1280"/>
      <c r="MCL82" s="1280"/>
      <c r="MCM82" s="1280"/>
      <c r="MCN82" s="1280"/>
      <c r="MCO82" s="1280"/>
      <c r="MCP82" s="1280"/>
      <c r="MCQ82" s="1280"/>
      <c r="MCR82" s="1280"/>
      <c r="MCS82" s="1280"/>
      <c r="MCT82" s="1280"/>
      <c r="MCU82" s="1280"/>
      <c r="MCV82" s="1280"/>
      <c r="MCW82" s="1280"/>
      <c r="MCX82" s="1280"/>
      <c r="MCY82" s="1280"/>
      <c r="MCZ82" s="1280"/>
      <c r="MDA82" s="1280"/>
      <c r="MDB82" s="1280"/>
      <c r="MDC82" s="1280"/>
      <c r="MDD82" s="1280"/>
      <c r="MDE82" s="1280"/>
      <c r="MDF82" s="1280"/>
      <c r="MDG82" s="1280"/>
      <c r="MDH82" s="1280"/>
      <c r="MDI82" s="1280"/>
      <c r="MDJ82" s="1280"/>
      <c r="MDK82" s="1280"/>
      <c r="MDL82" s="1280"/>
      <c r="MDM82" s="1280"/>
      <c r="MDN82" s="1280"/>
      <c r="MDO82" s="1280"/>
      <c r="MDP82" s="1280"/>
      <c r="MDQ82" s="1280"/>
      <c r="MDR82" s="1280"/>
      <c r="MDS82" s="1280"/>
      <c r="MDT82" s="1280"/>
      <c r="MDU82" s="1280"/>
      <c r="MDV82" s="1280"/>
      <c r="MDW82" s="1280"/>
      <c r="MDX82" s="1280"/>
      <c r="MDY82" s="1280"/>
      <c r="MDZ82" s="1280"/>
      <c r="MEA82" s="1280"/>
      <c r="MEB82" s="1280"/>
      <c r="MEC82" s="1280"/>
      <c r="MED82" s="1280"/>
      <c r="MEE82" s="1280"/>
      <c r="MEF82" s="1280"/>
      <c r="MEG82" s="1280"/>
      <c r="MEH82" s="1280"/>
      <c r="MEI82" s="1280"/>
      <c r="MEJ82" s="1280"/>
      <c r="MEK82" s="1280"/>
      <c r="MEL82" s="1280"/>
      <c r="MEM82" s="1280"/>
      <c r="MEN82" s="1280"/>
      <c r="MEO82" s="1280"/>
      <c r="MEP82" s="1280"/>
      <c r="MEQ82" s="1280"/>
      <c r="MER82" s="1280"/>
      <c r="MES82" s="1280"/>
      <c r="MET82" s="1280"/>
      <c r="MEU82" s="1280"/>
      <c r="MEV82" s="1280"/>
      <c r="MEW82" s="1280"/>
      <c r="MEX82" s="1280"/>
      <c r="MEY82" s="1280"/>
      <c r="MEZ82" s="1280"/>
      <c r="MFA82" s="1280"/>
      <c r="MFB82" s="1280"/>
      <c r="MFC82" s="1280"/>
      <c r="MFD82" s="1280"/>
      <c r="MFE82" s="1280"/>
      <c r="MFF82" s="1280"/>
      <c r="MFG82" s="1280"/>
      <c r="MFH82" s="1280"/>
      <c r="MFI82" s="1280"/>
      <c r="MFJ82" s="1280"/>
      <c r="MFK82" s="1280"/>
      <c r="MFL82" s="1280"/>
      <c r="MFM82" s="1280"/>
      <c r="MFN82" s="1280"/>
      <c r="MFO82" s="1280"/>
      <c r="MFP82" s="1280"/>
      <c r="MFQ82" s="1280"/>
      <c r="MFR82" s="1280"/>
      <c r="MFS82" s="1280"/>
      <c r="MFT82" s="1280"/>
      <c r="MFU82" s="1280"/>
      <c r="MFV82" s="1280"/>
      <c r="MFW82" s="1280"/>
      <c r="MFX82" s="1280"/>
      <c r="MFY82" s="1280"/>
      <c r="MFZ82" s="1280"/>
      <c r="MGA82" s="1280"/>
      <c r="MGB82" s="1280"/>
      <c r="MGC82" s="1280"/>
      <c r="MGD82" s="1280"/>
      <c r="MGE82" s="1280"/>
      <c r="MGF82" s="1280"/>
      <c r="MGG82" s="1280"/>
      <c r="MGH82" s="1280"/>
      <c r="MGI82" s="1280"/>
      <c r="MGJ82" s="1280"/>
      <c r="MGK82" s="1280"/>
      <c r="MGL82" s="1280"/>
      <c r="MGM82" s="1280"/>
      <c r="MGN82" s="1280"/>
      <c r="MGO82" s="1280"/>
      <c r="MGP82" s="1280"/>
      <c r="MGQ82" s="1280"/>
      <c r="MGR82" s="1280"/>
      <c r="MGS82" s="1280"/>
      <c r="MGT82" s="1280"/>
      <c r="MGU82" s="1280"/>
      <c r="MGV82" s="1280"/>
      <c r="MGW82" s="1280"/>
      <c r="MGX82" s="1280"/>
      <c r="MGY82" s="1280"/>
      <c r="MGZ82" s="1280"/>
      <c r="MHA82" s="1280"/>
      <c r="MHB82" s="1280"/>
      <c r="MHC82" s="1280"/>
      <c r="MHD82" s="1280"/>
      <c r="MHE82" s="1280"/>
      <c r="MHF82" s="1280"/>
      <c r="MHG82" s="1280"/>
      <c r="MHH82" s="1280"/>
      <c r="MHI82" s="1280"/>
      <c r="MHJ82" s="1280"/>
      <c r="MHK82" s="1280"/>
      <c r="MHL82" s="1280"/>
      <c r="MHM82" s="1280"/>
      <c r="MHN82" s="1280"/>
      <c r="MHO82" s="1280"/>
      <c r="MHP82" s="1280"/>
      <c r="MHQ82" s="1280"/>
      <c r="MHR82" s="1280"/>
      <c r="MHS82" s="1280"/>
      <c r="MHT82" s="1280"/>
      <c r="MHU82" s="1280"/>
      <c r="MHV82" s="1280"/>
      <c r="MHW82" s="1280"/>
      <c r="MHX82" s="1280"/>
      <c r="MHY82" s="1280"/>
      <c r="MHZ82" s="1280"/>
      <c r="MIA82" s="1280"/>
      <c r="MIB82" s="1280"/>
      <c r="MIC82" s="1280"/>
      <c r="MID82" s="1280"/>
      <c r="MIE82" s="1280"/>
      <c r="MIF82" s="1280"/>
      <c r="MIG82" s="1280"/>
      <c r="MIH82" s="1280"/>
      <c r="MII82" s="1280"/>
      <c r="MIJ82" s="1280"/>
      <c r="MIK82" s="1280"/>
      <c r="MIL82" s="1280"/>
      <c r="MIM82" s="1280"/>
      <c r="MIN82" s="1280"/>
      <c r="MIO82" s="1280"/>
      <c r="MIP82" s="1280"/>
      <c r="MIQ82" s="1280"/>
      <c r="MIR82" s="1280"/>
      <c r="MIS82" s="1280"/>
      <c r="MIT82" s="1280"/>
      <c r="MIU82" s="1280"/>
      <c r="MIV82" s="1280"/>
      <c r="MIW82" s="1280"/>
      <c r="MIX82" s="1280"/>
      <c r="MIY82" s="1280"/>
      <c r="MIZ82" s="1280"/>
      <c r="MJA82" s="1280"/>
      <c r="MJB82" s="1280"/>
      <c r="MJC82" s="1280"/>
      <c r="MJD82" s="1280"/>
      <c r="MJE82" s="1280"/>
      <c r="MJF82" s="1280"/>
      <c r="MJG82" s="1280"/>
      <c r="MJH82" s="1280"/>
      <c r="MJI82" s="1280"/>
      <c r="MJJ82" s="1280"/>
      <c r="MJK82" s="1280"/>
      <c r="MJL82" s="1280"/>
      <c r="MJM82" s="1280"/>
      <c r="MJN82" s="1280"/>
      <c r="MJO82" s="1280"/>
      <c r="MJP82" s="1280"/>
      <c r="MJQ82" s="1280"/>
      <c r="MJR82" s="1280"/>
      <c r="MJS82" s="1280"/>
      <c r="MJT82" s="1280"/>
      <c r="MJU82" s="1280"/>
      <c r="MJV82" s="1280"/>
      <c r="MJW82" s="1280"/>
      <c r="MJX82" s="1280"/>
      <c r="MJY82" s="1280"/>
      <c r="MJZ82" s="1280"/>
      <c r="MKA82" s="1280"/>
      <c r="MKB82" s="1280"/>
      <c r="MKC82" s="1280"/>
      <c r="MKD82" s="1280"/>
      <c r="MKE82" s="1280"/>
      <c r="MKF82" s="1280"/>
      <c r="MKG82" s="1280"/>
      <c r="MKH82" s="1280"/>
      <c r="MKI82" s="1280"/>
      <c r="MKJ82" s="1280"/>
      <c r="MKK82" s="1280"/>
      <c r="MKL82" s="1280"/>
      <c r="MKM82" s="1280"/>
      <c r="MKN82" s="1280"/>
      <c r="MKO82" s="1280"/>
      <c r="MKP82" s="1280"/>
      <c r="MKQ82" s="1280"/>
      <c r="MKR82" s="1280"/>
      <c r="MKS82" s="1280"/>
      <c r="MKT82" s="1280"/>
      <c r="MKU82" s="1280"/>
      <c r="MKV82" s="1280"/>
      <c r="MKW82" s="1280"/>
      <c r="MKX82" s="1280"/>
      <c r="MKY82" s="1280"/>
      <c r="MKZ82" s="1280"/>
      <c r="MLA82" s="1280"/>
      <c r="MLB82" s="1280"/>
      <c r="MLC82" s="1280"/>
      <c r="MLD82" s="1280"/>
      <c r="MLE82" s="1280"/>
      <c r="MLF82" s="1280"/>
      <c r="MLG82" s="1280"/>
      <c r="MLH82" s="1280"/>
      <c r="MLI82" s="1280"/>
      <c r="MLJ82" s="1280"/>
      <c r="MLK82" s="1280"/>
      <c r="MLL82" s="1280"/>
      <c r="MLM82" s="1280"/>
      <c r="MLN82" s="1280"/>
      <c r="MLO82" s="1280"/>
      <c r="MLP82" s="1280"/>
      <c r="MLQ82" s="1280"/>
      <c r="MLR82" s="1280"/>
      <c r="MLS82" s="1280"/>
      <c r="MLT82" s="1280"/>
      <c r="MLU82" s="1280"/>
      <c r="MLV82" s="1280"/>
      <c r="MLW82" s="1280"/>
      <c r="MLX82" s="1280"/>
      <c r="MLY82" s="1280"/>
      <c r="MLZ82" s="1280"/>
      <c r="MMA82" s="1280"/>
      <c r="MMB82" s="1280"/>
      <c r="MMC82" s="1280"/>
      <c r="MMD82" s="1280"/>
      <c r="MME82" s="1280"/>
      <c r="MMF82" s="1280"/>
      <c r="MMG82" s="1280"/>
      <c r="MMH82" s="1280"/>
      <c r="MMI82" s="1280"/>
      <c r="MMJ82" s="1280"/>
      <c r="MMK82" s="1280"/>
      <c r="MML82" s="1280"/>
      <c r="MMM82" s="1280"/>
      <c r="MMN82" s="1280"/>
      <c r="MMO82" s="1280"/>
      <c r="MMP82" s="1280"/>
      <c r="MMQ82" s="1280"/>
      <c r="MMR82" s="1280"/>
      <c r="MMS82" s="1280"/>
      <c r="MMT82" s="1280"/>
      <c r="MMU82" s="1280"/>
      <c r="MMV82" s="1280"/>
      <c r="MMW82" s="1280"/>
      <c r="MMX82" s="1280"/>
      <c r="MMY82" s="1280"/>
      <c r="MMZ82" s="1280"/>
      <c r="MNA82" s="1280"/>
      <c r="MNB82" s="1280"/>
      <c r="MNC82" s="1280"/>
      <c r="MND82" s="1280"/>
      <c r="MNE82" s="1280"/>
      <c r="MNF82" s="1280"/>
      <c r="MNG82" s="1280"/>
      <c r="MNH82" s="1280"/>
      <c r="MNI82" s="1280"/>
      <c r="MNJ82" s="1280"/>
      <c r="MNK82" s="1280"/>
      <c r="MNL82" s="1280"/>
      <c r="MNM82" s="1280"/>
      <c r="MNN82" s="1280"/>
      <c r="MNO82" s="1280"/>
      <c r="MNP82" s="1280"/>
      <c r="MNQ82" s="1280"/>
      <c r="MNR82" s="1280"/>
      <c r="MNS82" s="1280"/>
      <c r="MNT82" s="1280"/>
      <c r="MNU82" s="1280"/>
      <c r="MNV82" s="1280"/>
      <c r="MNW82" s="1280"/>
      <c r="MNX82" s="1280"/>
      <c r="MNY82" s="1280"/>
      <c r="MNZ82" s="1280"/>
      <c r="MOA82" s="1280"/>
      <c r="MOB82" s="1280"/>
      <c r="MOC82" s="1280"/>
      <c r="MOD82" s="1280"/>
      <c r="MOE82" s="1280"/>
      <c r="MOF82" s="1280"/>
      <c r="MOG82" s="1280"/>
      <c r="MOH82" s="1280"/>
      <c r="MOI82" s="1280"/>
      <c r="MOJ82" s="1280"/>
      <c r="MOK82" s="1280"/>
      <c r="MOL82" s="1280"/>
      <c r="MOM82" s="1280"/>
      <c r="MON82" s="1280"/>
      <c r="MOO82" s="1280"/>
      <c r="MOP82" s="1280"/>
      <c r="MOQ82" s="1280"/>
      <c r="MOR82" s="1280"/>
      <c r="MOS82" s="1280"/>
      <c r="MOT82" s="1280"/>
      <c r="MOU82" s="1280"/>
      <c r="MOV82" s="1280"/>
      <c r="MOW82" s="1280"/>
      <c r="MOX82" s="1280"/>
      <c r="MOY82" s="1280"/>
      <c r="MOZ82" s="1280"/>
      <c r="MPA82" s="1280"/>
      <c r="MPB82" s="1280"/>
      <c r="MPC82" s="1280"/>
      <c r="MPD82" s="1280"/>
      <c r="MPE82" s="1280"/>
      <c r="MPF82" s="1280"/>
      <c r="MPG82" s="1280"/>
      <c r="MPH82" s="1280"/>
      <c r="MPI82" s="1280"/>
      <c r="MPJ82" s="1280"/>
      <c r="MPK82" s="1280"/>
      <c r="MPL82" s="1280"/>
      <c r="MPM82" s="1280"/>
      <c r="MPN82" s="1280"/>
      <c r="MPO82" s="1280"/>
      <c r="MPP82" s="1280"/>
      <c r="MPQ82" s="1280"/>
      <c r="MPR82" s="1280"/>
      <c r="MPS82" s="1280"/>
      <c r="MPT82" s="1280"/>
      <c r="MPU82" s="1280"/>
      <c r="MPV82" s="1280"/>
      <c r="MPW82" s="1280"/>
      <c r="MPX82" s="1280"/>
      <c r="MPY82" s="1280"/>
      <c r="MPZ82" s="1280"/>
      <c r="MQA82" s="1280"/>
      <c r="MQB82" s="1280"/>
      <c r="MQC82" s="1280"/>
      <c r="MQD82" s="1280"/>
      <c r="MQE82" s="1280"/>
      <c r="MQF82" s="1280"/>
      <c r="MQG82" s="1280"/>
      <c r="MQH82" s="1280"/>
      <c r="MQI82" s="1280"/>
      <c r="MQJ82" s="1280"/>
      <c r="MQK82" s="1280"/>
      <c r="MQL82" s="1280"/>
      <c r="MQM82" s="1280"/>
      <c r="MQN82" s="1280"/>
      <c r="MQO82" s="1280"/>
      <c r="MQP82" s="1280"/>
      <c r="MQQ82" s="1280"/>
      <c r="MQR82" s="1280"/>
      <c r="MQS82" s="1280"/>
      <c r="MQT82" s="1280"/>
      <c r="MQU82" s="1280"/>
      <c r="MQV82" s="1280"/>
      <c r="MQW82" s="1280"/>
      <c r="MQX82" s="1280"/>
      <c r="MQY82" s="1280"/>
      <c r="MQZ82" s="1280"/>
      <c r="MRA82" s="1280"/>
      <c r="MRB82" s="1280"/>
      <c r="MRC82" s="1280"/>
      <c r="MRD82" s="1280"/>
      <c r="MRE82" s="1280"/>
      <c r="MRF82" s="1280"/>
      <c r="MRG82" s="1280"/>
      <c r="MRH82" s="1280"/>
      <c r="MRI82" s="1280"/>
      <c r="MRJ82" s="1280"/>
      <c r="MRK82" s="1280"/>
      <c r="MRL82" s="1280"/>
      <c r="MRM82" s="1280"/>
      <c r="MRN82" s="1280"/>
      <c r="MRO82" s="1280"/>
      <c r="MRP82" s="1280"/>
      <c r="MRQ82" s="1280"/>
      <c r="MRR82" s="1280"/>
      <c r="MRS82" s="1280"/>
      <c r="MRT82" s="1280"/>
      <c r="MRU82" s="1280"/>
      <c r="MRV82" s="1280"/>
      <c r="MRW82" s="1280"/>
      <c r="MRX82" s="1280"/>
      <c r="MRY82" s="1280"/>
      <c r="MRZ82" s="1280"/>
      <c r="MSA82" s="1280"/>
      <c r="MSB82" s="1280"/>
      <c r="MSC82" s="1280"/>
      <c r="MSD82" s="1280"/>
      <c r="MSE82" s="1280"/>
      <c r="MSF82" s="1280"/>
      <c r="MSG82" s="1280"/>
      <c r="MSH82" s="1280"/>
      <c r="MSI82" s="1280"/>
      <c r="MSJ82" s="1280"/>
      <c r="MSK82" s="1280"/>
      <c r="MSL82" s="1280"/>
      <c r="MSM82" s="1280"/>
      <c r="MSN82" s="1280"/>
      <c r="MSO82" s="1280"/>
      <c r="MSP82" s="1280"/>
      <c r="MSQ82" s="1280"/>
      <c r="MSR82" s="1280"/>
      <c r="MSS82" s="1280"/>
      <c r="MST82" s="1280"/>
      <c r="MSU82" s="1280"/>
      <c r="MSV82" s="1280"/>
      <c r="MSW82" s="1280"/>
      <c r="MSX82" s="1280"/>
      <c r="MSY82" s="1280"/>
      <c r="MSZ82" s="1280"/>
      <c r="MTA82" s="1280"/>
      <c r="MTB82" s="1280"/>
      <c r="MTC82" s="1280"/>
      <c r="MTD82" s="1280"/>
      <c r="MTE82" s="1280"/>
      <c r="MTF82" s="1280"/>
      <c r="MTG82" s="1280"/>
      <c r="MTH82" s="1280"/>
      <c r="MTI82" s="1280"/>
      <c r="MTJ82" s="1280"/>
      <c r="MTK82" s="1280"/>
      <c r="MTL82" s="1280"/>
      <c r="MTM82" s="1280"/>
      <c r="MTN82" s="1280"/>
      <c r="MTO82" s="1280"/>
      <c r="MTP82" s="1280"/>
      <c r="MTQ82" s="1280"/>
      <c r="MTR82" s="1280"/>
      <c r="MTS82" s="1280"/>
      <c r="MTT82" s="1280"/>
      <c r="MTU82" s="1280"/>
      <c r="MTV82" s="1280"/>
      <c r="MTW82" s="1280"/>
      <c r="MTX82" s="1280"/>
      <c r="MTY82" s="1280"/>
      <c r="MTZ82" s="1280"/>
      <c r="MUA82" s="1280"/>
      <c r="MUB82" s="1280"/>
      <c r="MUC82" s="1280"/>
      <c r="MUD82" s="1280"/>
      <c r="MUE82" s="1280"/>
      <c r="MUF82" s="1280"/>
      <c r="MUG82" s="1280"/>
      <c r="MUH82" s="1280"/>
      <c r="MUI82" s="1280"/>
      <c r="MUJ82" s="1280"/>
      <c r="MUK82" s="1280"/>
      <c r="MUL82" s="1280"/>
      <c r="MUM82" s="1280"/>
      <c r="MUN82" s="1280"/>
      <c r="MUO82" s="1280"/>
      <c r="MUP82" s="1280"/>
      <c r="MUQ82" s="1280"/>
      <c r="MUR82" s="1280"/>
      <c r="MUS82" s="1280"/>
      <c r="MUT82" s="1280"/>
      <c r="MUU82" s="1280"/>
      <c r="MUV82" s="1280"/>
      <c r="MUW82" s="1280"/>
      <c r="MUX82" s="1280"/>
      <c r="MUY82" s="1280"/>
      <c r="MUZ82" s="1280"/>
      <c r="MVA82" s="1280"/>
      <c r="MVB82" s="1280"/>
      <c r="MVC82" s="1280"/>
      <c r="MVD82" s="1280"/>
      <c r="MVE82" s="1280"/>
      <c r="MVF82" s="1280"/>
      <c r="MVG82" s="1280"/>
      <c r="MVH82" s="1280"/>
      <c r="MVI82" s="1280"/>
      <c r="MVJ82" s="1280"/>
      <c r="MVK82" s="1280"/>
      <c r="MVL82" s="1280"/>
      <c r="MVM82" s="1280"/>
      <c r="MVN82" s="1280"/>
      <c r="MVO82" s="1280"/>
      <c r="MVP82" s="1280"/>
      <c r="MVQ82" s="1280"/>
      <c r="MVR82" s="1280"/>
      <c r="MVS82" s="1280"/>
      <c r="MVT82" s="1280"/>
      <c r="MVU82" s="1280"/>
      <c r="MVV82" s="1280"/>
      <c r="MVW82" s="1280"/>
      <c r="MVX82" s="1280"/>
      <c r="MVY82" s="1280"/>
      <c r="MVZ82" s="1280"/>
      <c r="MWA82" s="1280"/>
      <c r="MWB82" s="1280"/>
      <c r="MWC82" s="1280"/>
      <c r="MWD82" s="1280"/>
      <c r="MWE82" s="1280"/>
      <c r="MWF82" s="1280"/>
      <c r="MWG82" s="1280"/>
      <c r="MWH82" s="1280"/>
      <c r="MWI82" s="1280"/>
      <c r="MWJ82" s="1280"/>
      <c r="MWK82" s="1280"/>
      <c r="MWL82" s="1280"/>
      <c r="MWM82" s="1280"/>
      <c r="MWN82" s="1280"/>
      <c r="MWO82" s="1280"/>
      <c r="MWP82" s="1280"/>
      <c r="MWQ82" s="1280"/>
      <c r="MWR82" s="1280"/>
      <c r="MWS82" s="1280"/>
      <c r="MWT82" s="1280"/>
      <c r="MWU82" s="1280"/>
      <c r="MWV82" s="1280"/>
      <c r="MWW82" s="1280"/>
      <c r="MWX82" s="1280"/>
      <c r="MWY82" s="1280"/>
      <c r="MWZ82" s="1280"/>
      <c r="MXA82" s="1280"/>
      <c r="MXB82" s="1280"/>
      <c r="MXC82" s="1280"/>
      <c r="MXD82" s="1280"/>
      <c r="MXE82" s="1280"/>
      <c r="MXF82" s="1280"/>
      <c r="MXG82" s="1280"/>
      <c r="MXH82" s="1280"/>
      <c r="MXI82" s="1280"/>
      <c r="MXJ82" s="1280"/>
      <c r="MXK82" s="1280"/>
      <c r="MXL82" s="1280"/>
      <c r="MXM82" s="1280"/>
      <c r="MXN82" s="1280"/>
      <c r="MXO82" s="1280"/>
      <c r="MXP82" s="1280"/>
      <c r="MXQ82" s="1280"/>
      <c r="MXR82" s="1280"/>
      <c r="MXS82" s="1280"/>
      <c r="MXT82" s="1280"/>
      <c r="MXU82" s="1280"/>
      <c r="MXV82" s="1280"/>
      <c r="MXW82" s="1280"/>
      <c r="MXX82" s="1280"/>
      <c r="MXY82" s="1280"/>
      <c r="MXZ82" s="1280"/>
      <c r="MYA82" s="1280"/>
      <c r="MYB82" s="1280"/>
      <c r="MYC82" s="1280"/>
      <c r="MYD82" s="1280"/>
      <c r="MYE82" s="1280"/>
      <c r="MYF82" s="1280"/>
      <c r="MYG82" s="1280"/>
      <c r="MYH82" s="1280"/>
      <c r="MYI82" s="1280"/>
      <c r="MYJ82" s="1280"/>
      <c r="MYK82" s="1280"/>
      <c r="MYL82" s="1280"/>
      <c r="MYM82" s="1280"/>
      <c r="MYN82" s="1280"/>
      <c r="MYO82" s="1280"/>
      <c r="MYP82" s="1280"/>
      <c r="MYQ82" s="1280"/>
      <c r="MYR82" s="1280"/>
      <c r="MYS82" s="1280"/>
      <c r="MYT82" s="1280"/>
      <c r="MYU82" s="1280"/>
      <c r="MYV82" s="1280"/>
      <c r="MYW82" s="1280"/>
      <c r="MYX82" s="1280"/>
      <c r="MYY82" s="1280"/>
      <c r="MYZ82" s="1280"/>
      <c r="MZA82" s="1280"/>
      <c r="MZB82" s="1280"/>
      <c r="MZC82" s="1280"/>
      <c r="MZD82" s="1280"/>
      <c r="MZE82" s="1280"/>
      <c r="MZF82" s="1280"/>
      <c r="MZG82" s="1280"/>
      <c r="MZH82" s="1280"/>
      <c r="MZI82" s="1280"/>
      <c r="MZJ82" s="1280"/>
      <c r="MZK82" s="1280"/>
      <c r="MZL82" s="1280"/>
      <c r="MZM82" s="1280"/>
      <c r="MZN82" s="1280"/>
      <c r="MZO82" s="1280"/>
      <c r="MZP82" s="1280"/>
      <c r="MZQ82" s="1280"/>
      <c r="MZR82" s="1280"/>
      <c r="MZS82" s="1280"/>
      <c r="MZT82" s="1280"/>
      <c r="MZU82" s="1280"/>
      <c r="MZV82" s="1280"/>
      <c r="MZW82" s="1280"/>
      <c r="MZX82" s="1280"/>
      <c r="MZY82" s="1280"/>
      <c r="MZZ82" s="1280"/>
      <c r="NAA82" s="1280"/>
      <c r="NAB82" s="1280"/>
      <c r="NAC82" s="1280"/>
      <c r="NAD82" s="1280"/>
      <c r="NAE82" s="1280"/>
      <c r="NAF82" s="1280"/>
      <c r="NAG82" s="1280"/>
      <c r="NAH82" s="1280"/>
      <c r="NAI82" s="1280"/>
      <c r="NAJ82" s="1280"/>
      <c r="NAK82" s="1280"/>
      <c r="NAL82" s="1280"/>
      <c r="NAM82" s="1280"/>
      <c r="NAN82" s="1280"/>
      <c r="NAO82" s="1280"/>
      <c r="NAP82" s="1280"/>
      <c r="NAQ82" s="1280"/>
      <c r="NAR82" s="1280"/>
      <c r="NAS82" s="1280"/>
      <c r="NAT82" s="1280"/>
      <c r="NAU82" s="1280"/>
      <c r="NAV82" s="1280"/>
      <c r="NAW82" s="1280"/>
      <c r="NAX82" s="1280"/>
      <c r="NAY82" s="1280"/>
      <c r="NAZ82" s="1280"/>
      <c r="NBA82" s="1280"/>
      <c r="NBB82" s="1280"/>
      <c r="NBC82" s="1280"/>
      <c r="NBD82" s="1280"/>
      <c r="NBE82" s="1280"/>
      <c r="NBF82" s="1280"/>
      <c r="NBG82" s="1280"/>
      <c r="NBH82" s="1280"/>
      <c r="NBI82" s="1280"/>
      <c r="NBJ82" s="1280"/>
      <c r="NBK82" s="1280"/>
      <c r="NBL82" s="1280"/>
      <c r="NBM82" s="1280"/>
      <c r="NBN82" s="1280"/>
      <c r="NBO82" s="1280"/>
      <c r="NBP82" s="1280"/>
      <c r="NBQ82" s="1280"/>
      <c r="NBR82" s="1280"/>
      <c r="NBS82" s="1280"/>
      <c r="NBT82" s="1280"/>
      <c r="NBU82" s="1280"/>
      <c r="NBV82" s="1280"/>
      <c r="NBW82" s="1280"/>
      <c r="NBX82" s="1280"/>
      <c r="NBY82" s="1280"/>
      <c r="NBZ82" s="1280"/>
      <c r="NCA82" s="1280"/>
      <c r="NCB82" s="1280"/>
      <c r="NCC82" s="1280"/>
      <c r="NCD82" s="1280"/>
      <c r="NCE82" s="1280"/>
      <c r="NCF82" s="1280"/>
      <c r="NCG82" s="1280"/>
      <c r="NCH82" s="1280"/>
      <c r="NCI82" s="1280"/>
      <c r="NCJ82" s="1280"/>
      <c r="NCK82" s="1280"/>
      <c r="NCL82" s="1280"/>
      <c r="NCM82" s="1280"/>
      <c r="NCN82" s="1280"/>
      <c r="NCO82" s="1280"/>
      <c r="NCP82" s="1280"/>
      <c r="NCQ82" s="1280"/>
      <c r="NCR82" s="1280"/>
      <c r="NCS82" s="1280"/>
      <c r="NCT82" s="1280"/>
      <c r="NCU82" s="1280"/>
      <c r="NCV82" s="1280"/>
      <c r="NCW82" s="1280"/>
      <c r="NCX82" s="1280"/>
      <c r="NCY82" s="1280"/>
      <c r="NCZ82" s="1280"/>
      <c r="NDA82" s="1280"/>
      <c r="NDB82" s="1280"/>
      <c r="NDC82" s="1280"/>
      <c r="NDD82" s="1280"/>
      <c r="NDE82" s="1280"/>
      <c r="NDF82" s="1280"/>
      <c r="NDG82" s="1280"/>
      <c r="NDH82" s="1280"/>
      <c r="NDI82" s="1280"/>
      <c r="NDJ82" s="1280"/>
      <c r="NDK82" s="1280"/>
      <c r="NDL82" s="1280"/>
      <c r="NDM82" s="1280"/>
      <c r="NDN82" s="1280"/>
      <c r="NDO82" s="1280"/>
      <c r="NDP82" s="1280"/>
      <c r="NDQ82" s="1280"/>
      <c r="NDR82" s="1280"/>
      <c r="NDS82" s="1280"/>
      <c r="NDT82" s="1280"/>
      <c r="NDU82" s="1280"/>
      <c r="NDV82" s="1280"/>
      <c r="NDW82" s="1280"/>
      <c r="NDX82" s="1280"/>
      <c r="NDY82" s="1280"/>
      <c r="NDZ82" s="1280"/>
      <c r="NEA82" s="1280"/>
      <c r="NEB82" s="1280"/>
      <c r="NEC82" s="1280"/>
      <c r="NED82" s="1280"/>
      <c r="NEE82" s="1280"/>
      <c r="NEF82" s="1280"/>
      <c r="NEG82" s="1280"/>
      <c r="NEH82" s="1280"/>
      <c r="NEI82" s="1280"/>
      <c r="NEJ82" s="1280"/>
      <c r="NEK82" s="1280"/>
      <c r="NEL82" s="1280"/>
      <c r="NEM82" s="1280"/>
      <c r="NEN82" s="1280"/>
      <c r="NEO82" s="1280"/>
      <c r="NEP82" s="1280"/>
      <c r="NEQ82" s="1280"/>
      <c r="NER82" s="1280"/>
      <c r="NES82" s="1280"/>
      <c r="NET82" s="1280"/>
      <c r="NEU82" s="1280"/>
      <c r="NEV82" s="1280"/>
      <c r="NEW82" s="1280"/>
      <c r="NEX82" s="1280"/>
      <c r="NEY82" s="1280"/>
      <c r="NEZ82" s="1280"/>
      <c r="NFA82" s="1280"/>
      <c r="NFB82" s="1280"/>
      <c r="NFC82" s="1280"/>
      <c r="NFD82" s="1280"/>
      <c r="NFE82" s="1280"/>
      <c r="NFF82" s="1280"/>
      <c r="NFG82" s="1280"/>
      <c r="NFH82" s="1280"/>
      <c r="NFI82" s="1280"/>
      <c r="NFJ82" s="1280"/>
      <c r="NFK82" s="1280"/>
      <c r="NFL82" s="1280"/>
      <c r="NFM82" s="1280"/>
      <c r="NFN82" s="1280"/>
      <c r="NFO82" s="1280"/>
      <c r="NFP82" s="1280"/>
      <c r="NFQ82" s="1280"/>
      <c r="NFR82" s="1280"/>
      <c r="NFS82" s="1280"/>
      <c r="NFT82" s="1280"/>
      <c r="NFU82" s="1280"/>
      <c r="NFV82" s="1280"/>
      <c r="NFW82" s="1280"/>
      <c r="NFX82" s="1280"/>
      <c r="NFY82" s="1280"/>
      <c r="NFZ82" s="1280"/>
      <c r="NGA82" s="1280"/>
      <c r="NGB82" s="1280"/>
      <c r="NGC82" s="1280"/>
      <c r="NGD82" s="1280"/>
      <c r="NGE82" s="1280"/>
      <c r="NGF82" s="1280"/>
      <c r="NGG82" s="1280"/>
      <c r="NGH82" s="1280"/>
      <c r="NGI82" s="1280"/>
      <c r="NGJ82" s="1280"/>
      <c r="NGK82" s="1280"/>
      <c r="NGL82" s="1280"/>
      <c r="NGM82" s="1280"/>
      <c r="NGN82" s="1280"/>
      <c r="NGO82" s="1280"/>
      <c r="NGP82" s="1280"/>
      <c r="NGQ82" s="1280"/>
      <c r="NGR82" s="1280"/>
      <c r="NGS82" s="1280"/>
      <c r="NGT82" s="1280"/>
      <c r="NGU82" s="1280"/>
      <c r="NGV82" s="1280"/>
      <c r="NGW82" s="1280"/>
      <c r="NGX82" s="1280"/>
      <c r="NGY82" s="1280"/>
      <c r="NGZ82" s="1280"/>
      <c r="NHA82" s="1280"/>
      <c r="NHB82" s="1280"/>
      <c r="NHC82" s="1280"/>
      <c r="NHD82" s="1280"/>
      <c r="NHE82" s="1280"/>
      <c r="NHF82" s="1280"/>
      <c r="NHG82" s="1280"/>
      <c r="NHH82" s="1280"/>
      <c r="NHI82" s="1280"/>
      <c r="NHJ82" s="1280"/>
      <c r="NHK82" s="1280"/>
      <c r="NHL82" s="1280"/>
      <c r="NHM82" s="1280"/>
      <c r="NHN82" s="1280"/>
      <c r="NHO82" s="1280"/>
      <c r="NHP82" s="1280"/>
      <c r="NHQ82" s="1280"/>
      <c r="NHR82" s="1280"/>
      <c r="NHS82" s="1280"/>
      <c r="NHT82" s="1280"/>
      <c r="NHU82" s="1280"/>
      <c r="NHV82" s="1280"/>
      <c r="NHW82" s="1280"/>
      <c r="NHX82" s="1280"/>
      <c r="NHY82" s="1280"/>
      <c r="NHZ82" s="1280"/>
      <c r="NIA82" s="1280"/>
      <c r="NIB82" s="1280"/>
      <c r="NIC82" s="1280"/>
      <c r="NID82" s="1280"/>
      <c r="NIE82" s="1280"/>
      <c r="NIF82" s="1280"/>
      <c r="NIG82" s="1280"/>
      <c r="NIH82" s="1280"/>
      <c r="NII82" s="1280"/>
      <c r="NIJ82" s="1280"/>
      <c r="NIK82" s="1280"/>
      <c r="NIL82" s="1280"/>
      <c r="NIM82" s="1280"/>
      <c r="NIN82" s="1280"/>
      <c r="NIO82" s="1280"/>
      <c r="NIP82" s="1280"/>
      <c r="NIQ82" s="1280"/>
      <c r="NIR82" s="1280"/>
      <c r="NIS82" s="1280"/>
      <c r="NIT82" s="1280"/>
      <c r="NIU82" s="1280"/>
      <c r="NIV82" s="1280"/>
      <c r="NIW82" s="1280"/>
      <c r="NIX82" s="1280"/>
      <c r="NIY82" s="1280"/>
      <c r="NIZ82" s="1280"/>
      <c r="NJA82" s="1280"/>
      <c r="NJB82" s="1280"/>
      <c r="NJC82" s="1280"/>
      <c r="NJD82" s="1280"/>
      <c r="NJE82" s="1280"/>
      <c r="NJF82" s="1280"/>
      <c r="NJG82" s="1280"/>
      <c r="NJH82" s="1280"/>
      <c r="NJI82" s="1280"/>
      <c r="NJJ82" s="1280"/>
      <c r="NJK82" s="1280"/>
      <c r="NJL82" s="1280"/>
      <c r="NJM82" s="1280"/>
      <c r="NJN82" s="1280"/>
      <c r="NJO82" s="1280"/>
      <c r="NJP82" s="1280"/>
      <c r="NJQ82" s="1280"/>
      <c r="NJR82" s="1280"/>
      <c r="NJS82" s="1280"/>
      <c r="NJT82" s="1280"/>
      <c r="NJU82" s="1280"/>
      <c r="NJV82" s="1280"/>
      <c r="NJW82" s="1280"/>
      <c r="NJX82" s="1280"/>
      <c r="NJY82" s="1280"/>
      <c r="NJZ82" s="1280"/>
      <c r="NKA82" s="1280"/>
      <c r="NKB82" s="1280"/>
      <c r="NKC82" s="1280"/>
      <c r="NKD82" s="1280"/>
      <c r="NKE82" s="1280"/>
      <c r="NKF82" s="1280"/>
      <c r="NKG82" s="1280"/>
      <c r="NKH82" s="1280"/>
      <c r="NKI82" s="1280"/>
      <c r="NKJ82" s="1280"/>
      <c r="NKK82" s="1280"/>
      <c r="NKL82" s="1280"/>
      <c r="NKM82" s="1280"/>
      <c r="NKN82" s="1280"/>
      <c r="NKO82" s="1280"/>
      <c r="NKP82" s="1280"/>
      <c r="NKQ82" s="1280"/>
      <c r="NKR82" s="1280"/>
      <c r="NKS82" s="1280"/>
      <c r="NKT82" s="1280"/>
      <c r="NKU82" s="1280"/>
      <c r="NKV82" s="1280"/>
      <c r="NKW82" s="1280"/>
      <c r="NKX82" s="1280"/>
      <c r="NKY82" s="1280"/>
      <c r="NKZ82" s="1280"/>
      <c r="NLA82" s="1280"/>
      <c r="NLB82" s="1280"/>
      <c r="NLC82" s="1280"/>
      <c r="NLD82" s="1280"/>
      <c r="NLE82" s="1280"/>
      <c r="NLF82" s="1280"/>
      <c r="NLG82" s="1280"/>
      <c r="NLH82" s="1280"/>
      <c r="NLI82" s="1280"/>
      <c r="NLJ82" s="1280"/>
      <c r="NLK82" s="1280"/>
      <c r="NLL82" s="1280"/>
      <c r="NLM82" s="1280"/>
      <c r="NLN82" s="1280"/>
      <c r="NLO82" s="1280"/>
      <c r="NLP82" s="1280"/>
      <c r="NLQ82" s="1280"/>
      <c r="NLR82" s="1280"/>
      <c r="NLS82" s="1280"/>
      <c r="NLT82" s="1280"/>
      <c r="NLU82" s="1280"/>
      <c r="NLV82" s="1280"/>
      <c r="NLW82" s="1280"/>
      <c r="NLX82" s="1280"/>
      <c r="NLY82" s="1280"/>
      <c r="NLZ82" s="1280"/>
      <c r="NMA82" s="1280"/>
      <c r="NMB82" s="1280"/>
      <c r="NMC82" s="1280"/>
      <c r="NMD82" s="1280"/>
      <c r="NME82" s="1280"/>
      <c r="NMF82" s="1280"/>
      <c r="NMG82" s="1280"/>
      <c r="NMH82" s="1280"/>
      <c r="NMI82" s="1280"/>
      <c r="NMJ82" s="1280"/>
      <c r="NMK82" s="1280"/>
      <c r="NML82" s="1280"/>
      <c r="NMM82" s="1280"/>
      <c r="NMN82" s="1280"/>
      <c r="NMO82" s="1280"/>
      <c r="NMP82" s="1280"/>
      <c r="NMQ82" s="1280"/>
      <c r="NMR82" s="1280"/>
      <c r="NMS82" s="1280"/>
      <c r="NMT82" s="1280"/>
      <c r="NMU82" s="1280"/>
      <c r="NMV82" s="1280"/>
      <c r="NMW82" s="1280"/>
      <c r="NMX82" s="1280"/>
      <c r="NMY82" s="1280"/>
      <c r="NMZ82" s="1280"/>
      <c r="NNA82" s="1280"/>
      <c r="NNB82" s="1280"/>
      <c r="NNC82" s="1280"/>
      <c r="NND82" s="1280"/>
      <c r="NNE82" s="1280"/>
      <c r="NNF82" s="1280"/>
      <c r="NNG82" s="1280"/>
      <c r="NNH82" s="1280"/>
      <c r="NNI82" s="1280"/>
      <c r="NNJ82" s="1280"/>
      <c r="NNK82" s="1280"/>
      <c r="NNL82" s="1280"/>
      <c r="NNM82" s="1280"/>
      <c r="NNN82" s="1280"/>
      <c r="NNO82" s="1280"/>
      <c r="NNP82" s="1280"/>
      <c r="NNQ82" s="1280"/>
      <c r="NNR82" s="1280"/>
      <c r="NNS82" s="1280"/>
      <c r="NNT82" s="1280"/>
      <c r="NNU82" s="1280"/>
      <c r="NNV82" s="1280"/>
      <c r="NNW82" s="1280"/>
      <c r="NNX82" s="1280"/>
      <c r="NNY82" s="1280"/>
      <c r="NNZ82" s="1280"/>
      <c r="NOA82" s="1280"/>
      <c r="NOB82" s="1280"/>
      <c r="NOC82" s="1280"/>
      <c r="NOD82" s="1280"/>
      <c r="NOE82" s="1280"/>
      <c r="NOF82" s="1280"/>
      <c r="NOG82" s="1280"/>
      <c r="NOH82" s="1280"/>
      <c r="NOI82" s="1280"/>
      <c r="NOJ82" s="1280"/>
      <c r="NOK82" s="1280"/>
      <c r="NOL82" s="1280"/>
      <c r="NOM82" s="1280"/>
      <c r="NON82" s="1280"/>
      <c r="NOO82" s="1280"/>
      <c r="NOP82" s="1280"/>
      <c r="NOQ82" s="1280"/>
      <c r="NOR82" s="1280"/>
      <c r="NOS82" s="1280"/>
      <c r="NOT82" s="1280"/>
      <c r="NOU82" s="1280"/>
      <c r="NOV82" s="1280"/>
      <c r="NOW82" s="1280"/>
      <c r="NOX82" s="1280"/>
      <c r="NOY82" s="1280"/>
      <c r="NOZ82" s="1280"/>
      <c r="NPA82" s="1280"/>
      <c r="NPB82" s="1280"/>
      <c r="NPC82" s="1280"/>
      <c r="NPD82" s="1280"/>
      <c r="NPE82" s="1280"/>
      <c r="NPF82" s="1280"/>
      <c r="NPG82" s="1280"/>
      <c r="NPH82" s="1280"/>
      <c r="NPI82" s="1280"/>
      <c r="NPJ82" s="1280"/>
      <c r="NPK82" s="1280"/>
      <c r="NPL82" s="1280"/>
      <c r="NPM82" s="1280"/>
      <c r="NPN82" s="1280"/>
      <c r="NPO82" s="1280"/>
      <c r="NPP82" s="1280"/>
      <c r="NPQ82" s="1280"/>
      <c r="NPR82" s="1280"/>
      <c r="NPS82" s="1280"/>
      <c r="NPT82" s="1280"/>
      <c r="NPU82" s="1280"/>
      <c r="NPV82" s="1280"/>
      <c r="NPW82" s="1280"/>
      <c r="NPX82" s="1280"/>
      <c r="NPY82" s="1280"/>
      <c r="NPZ82" s="1280"/>
      <c r="NQA82" s="1280"/>
      <c r="NQB82" s="1280"/>
      <c r="NQC82" s="1280"/>
      <c r="NQD82" s="1280"/>
      <c r="NQE82" s="1280"/>
      <c r="NQF82" s="1280"/>
      <c r="NQG82" s="1280"/>
      <c r="NQH82" s="1280"/>
      <c r="NQI82" s="1280"/>
      <c r="NQJ82" s="1280"/>
      <c r="NQK82" s="1280"/>
      <c r="NQL82" s="1280"/>
      <c r="NQM82" s="1280"/>
      <c r="NQN82" s="1280"/>
      <c r="NQO82" s="1280"/>
      <c r="NQP82" s="1280"/>
      <c r="NQQ82" s="1280"/>
      <c r="NQR82" s="1280"/>
      <c r="NQS82" s="1280"/>
      <c r="NQT82" s="1280"/>
      <c r="NQU82" s="1280"/>
      <c r="NQV82" s="1280"/>
      <c r="NQW82" s="1280"/>
      <c r="NQX82" s="1280"/>
      <c r="NQY82" s="1280"/>
      <c r="NQZ82" s="1280"/>
      <c r="NRA82" s="1280"/>
      <c r="NRB82" s="1280"/>
      <c r="NRC82" s="1280"/>
      <c r="NRD82" s="1280"/>
      <c r="NRE82" s="1280"/>
      <c r="NRF82" s="1280"/>
      <c r="NRG82" s="1280"/>
      <c r="NRH82" s="1280"/>
      <c r="NRI82" s="1280"/>
      <c r="NRJ82" s="1280"/>
      <c r="NRK82" s="1280"/>
      <c r="NRL82" s="1280"/>
      <c r="NRM82" s="1280"/>
      <c r="NRN82" s="1280"/>
      <c r="NRO82" s="1280"/>
      <c r="NRP82" s="1280"/>
      <c r="NRQ82" s="1280"/>
      <c r="NRR82" s="1280"/>
      <c r="NRS82" s="1280"/>
      <c r="NRT82" s="1280"/>
      <c r="NRU82" s="1280"/>
      <c r="NRV82" s="1280"/>
      <c r="NRW82" s="1280"/>
      <c r="NRX82" s="1280"/>
      <c r="NRY82" s="1280"/>
      <c r="NRZ82" s="1280"/>
      <c r="NSA82" s="1280"/>
      <c r="NSB82" s="1280"/>
      <c r="NSC82" s="1280"/>
      <c r="NSD82" s="1280"/>
      <c r="NSE82" s="1280"/>
      <c r="NSF82" s="1280"/>
      <c r="NSG82" s="1280"/>
      <c r="NSH82" s="1280"/>
      <c r="NSI82" s="1280"/>
      <c r="NSJ82" s="1280"/>
      <c r="NSK82" s="1280"/>
      <c r="NSL82" s="1280"/>
      <c r="NSM82" s="1280"/>
      <c r="NSN82" s="1280"/>
      <c r="NSO82" s="1280"/>
      <c r="NSP82" s="1280"/>
      <c r="NSQ82" s="1280"/>
      <c r="NSR82" s="1280"/>
      <c r="NSS82" s="1280"/>
      <c r="NST82" s="1280"/>
      <c r="NSU82" s="1280"/>
      <c r="NSV82" s="1280"/>
      <c r="NSW82" s="1280"/>
      <c r="NSX82" s="1280"/>
      <c r="NSY82" s="1280"/>
      <c r="NSZ82" s="1280"/>
      <c r="NTA82" s="1280"/>
      <c r="NTB82" s="1280"/>
      <c r="NTC82" s="1280"/>
      <c r="NTD82" s="1280"/>
      <c r="NTE82" s="1280"/>
      <c r="NTF82" s="1280"/>
      <c r="NTG82" s="1280"/>
      <c r="NTH82" s="1280"/>
      <c r="NTI82" s="1280"/>
      <c r="NTJ82" s="1280"/>
      <c r="NTK82" s="1280"/>
      <c r="NTL82" s="1280"/>
      <c r="NTM82" s="1280"/>
      <c r="NTN82" s="1280"/>
      <c r="NTO82" s="1280"/>
      <c r="NTP82" s="1280"/>
      <c r="NTQ82" s="1280"/>
      <c r="NTR82" s="1280"/>
      <c r="NTS82" s="1280"/>
      <c r="NTT82" s="1280"/>
      <c r="NTU82" s="1280"/>
      <c r="NTV82" s="1280"/>
      <c r="NTW82" s="1280"/>
      <c r="NTX82" s="1280"/>
      <c r="NTY82" s="1280"/>
      <c r="NTZ82" s="1280"/>
      <c r="NUA82" s="1280"/>
      <c r="NUB82" s="1280"/>
      <c r="NUC82" s="1280"/>
      <c r="NUD82" s="1280"/>
      <c r="NUE82" s="1280"/>
      <c r="NUF82" s="1280"/>
      <c r="NUG82" s="1280"/>
      <c r="NUH82" s="1280"/>
      <c r="NUI82" s="1280"/>
      <c r="NUJ82" s="1280"/>
      <c r="NUK82" s="1280"/>
      <c r="NUL82" s="1280"/>
      <c r="NUM82" s="1280"/>
      <c r="NUN82" s="1280"/>
      <c r="NUO82" s="1280"/>
      <c r="NUP82" s="1280"/>
      <c r="NUQ82" s="1280"/>
      <c r="NUR82" s="1280"/>
      <c r="NUS82" s="1280"/>
      <c r="NUT82" s="1280"/>
      <c r="NUU82" s="1280"/>
      <c r="NUV82" s="1280"/>
      <c r="NUW82" s="1280"/>
      <c r="NUX82" s="1280"/>
      <c r="NUY82" s="1280"/>
      <c r="NUZ82" s="1280"/>
      <c r="NVA82" s="1280"/>
      <c r="NVB82" s="1280"/>
      <c r="NVC82" s="1280"/>
      <c r="NVD82" s="1280"/>
      <c r="NVE82" s="1280"/>
      <c r="NVF82" s="1280"/>
      <c r="NVG82" s="1280"/>
      <c r="NVH82" s="1280"/>
      <c r="NVI82" s="1280"/>
      <c r="NVJ82" s="1280"/>
      <c r="NVK82" s="1280"/>
      <c r="NVL82" s="1280"/>
      <c r="NVM82" s="1280"/>
      <c r="NVN82" s="1280"/>
      <c r="NVO82" s="1280"/>
      <c r="NVP82" s="1280"/>
      <c r="NVQ82" s="1280"/>
      <c r="NVR82" s="1280"/>
      <c r="NVS82" s="1280"/>
      <c r="NVT82" s="1280"/>
      <c r="NVU82" s="1280"/>
      <c r="NVV82" s="1280"/>
      <c r="NVW82" s="1280"/>
      <c r="NVX82" s="1280"/>
      <c r="NVY82" s="1280"/>
      <c r="NVZ82" s="1280"/>
      <c r="NWA82" s="1280"/>
      <c r="NWB82" s="1280"/>
      <c r="NWC82" s="1280"/>
      <c r="NWD82" s="1280"/>
      <c r="NWE82" s="1280"/>
      <c r="NWF82" s="1280"/>
      <c r="NWG82" s="1280"/>
      <c r="NWH82" s="1280"/>
      <c r="NWI82" s="1280"/>
      <c r="NWJ82" s="1280"/>
      <c r="NWK82" s="1280"/>
      <c r="NWL82" s="1280"/>
      <c r="NWM82" s="1280"/>
      <c r="NWN82" s="1280"/>
      <c r="NWO82" s="1280"/>
      <c r="NWP82" s="1280"/>
      <c r="NWQ82" s="1280"/>
      <c r="NWR82" s="1280"/>
      <c r="NWS82" s="1280"/>
      <c r="NWT82" s="1280"/>
      <c r="NWU82" s="1280"/>
      <c r="NWV82" s="1280"/>
      <c r="NWW82" s="1280"/>
      <c r="NWX82" s="1280"/>
      <c r="NWY82" s="1280"/>
      <c r="NWZ82" s="1280"/>
      <c r="NXA82" s="1280"/>
      <c r="NXB82" s="1280"/>
      <c r="NXC82" s="1280"/>
      <c r="NXD82" s="1280"/>
      <c r="NXE82" s="1280"/>
      <c r="NXF82" s="1280"/>
      <c r="NXG82" s="1280"/>
      <c r="NXH82" s="1280"/>
      <c r="NXI82" s="1280"/>
      <c r="NXJ82" s="1280"/>
      <c r="NXK82" s="1280"/>
      <c r="NXL82" s="1280"/>
      <c r="NXM82" s="1280"/>
      <c r="NXN82" s="1280"/>
      <c r="NXO82" s="1280"/>
      <c r="NXP82" s="1280"/>
      <c r="NXQ82" s="1280"/>
      <c r="NXR82" s="1280"/>
      <c r="NXS82" s="1280"/>
      <c r="NXT82" s="1280"/>
      <c r="NXU82" s="1280"/>
      <c r="NXV82" s="1280"/>
      <c r="NXW82" s="1280"/>
      <c r="NXX82" s="1280"/>
      <c r="NXY82" s="1280"/>
      <c r="NXZ82" s="1280"/>
      <c r="NYA82" s="1280"/>
      <c r="NYB82" s="1280"/>
      <c r="NYC82" s="1280"/>
      <c r="NYD82" s="1280"/>
      <c r="NYE82" s="1280"/>
      <c r="NYF82" s="1280"/>
      <c r="NYG82" s="1280"/>
      <c r="NYH82" s="1280"/>
      <c r="NYI82" s="1280"/>
      <c r="NYJ82" s="1280"/>
      <c r="NYK82" s="1280"/>
      <c r="NYL82" s="1280"/>
      <c r="NYM82" s="1280"/>
      <c r="NYN82" s="1280"/>
      <c r="NYO82" s="1280"/>
      <c r="NYP82" s="1280"/>
      <c r="NYQ82" s="1280"/>
      <c r="NYR82" s="1280"/>
      <c r="NYS82" s="1280"/>
      <c r="NYT82" s="1280"/>
      <c r="NYU82" s="1280"/>
      <c r="NYV82" s="1280"/>
      <c r="NYW82" s="1280"/>
      <c r="NYX82" s="1280"/>
      <c r="NYY82" s="1280"/>
      <c r="NYZ82" s="1280"/>
      <c r="NZA82" s="1280"/>
      <c r="NZB82" s="1280"/>
      <c r="NZC82" s="1280"/>
      <c r="NZD82" s="1280"/>
      <c r="NZE82" s="1280"/>
      <c r="NZF82" s="1280"/>
      <c r="NZG82" s="1280"/>
      <c r="NZH82" s="1280"/>
      <c r="NZI82" s="1280"/>
      <c r="NZJ82" s="1280"/>
      <c r="NZK82" s="1280"/>
      <c r="NZL82" s="1280"/>
      <c r="NZM82" s="1280"/>
      <c r="NZN82" s="1280"/>
      <c r="NZO82" s="1280"/>
      <c r="NZP82" s="1280"/>
      <c r="NZQ82" s="1280"/>
      <c r="NZR82" s="1280"/>
      <c r="NZS82" s="1280"/>
      <c r="NZT82" s="1280"/>
      <c r="NZU82" s="1280"/>
      <c r="NZV82" s="1280"/>
      <c r="NZW82" s="1280"/>
      <c r="NZX82" s="1280"/>
      <c r="NZY82" s="1280"/>
      <c r="NZZ82" s="1280"/>
      <c r="OAA82" s="1280"/>
      <c r="OAB82" s="1280"/>
      <c r="OAC82" s="1280"/>
      <c r="OAD82" s="1280"/>
      <c r="OAE82" s="1280"/>
      <c r="OAF82" s="1280"/>
      <c r="OAG82" s="1280"/>
      <c r="OAH82" s="1280"/>
      <c r="OAI82" s="1280"/>
      <c r="OAJ82" s="1280"/>
      <c r="OAK82" s="1280"/>
      <c r="OAL82" s="1280"/>
      <c r="OAM82" s="1280"/>
      <c r="OAN82" s="1280"/>
      <c r="OAO82" s="1280"/>
      <c r="OAP82" s="1280"/>
      <c r="OAQ82" s="1280"/>
      <c r="OAR82" s="1280"/>
      <c r="OAS82" s="1280"/>
      <c r="OAT82" s="1280"/>
      <c r="OAU82" s="1280"/>
      <c r="OAV82" s="1280"/>
      <c r="OAW82" s="1280"/>
      <c r="OAX82" s="1280"/>
      <c r="OAY82" s="1280"/>
      <c r="OAZ82" s="1280"/>
      <c r="OBA82" s="1280"/>
      <c r="OBB82" s="1280"/>
      <c r="OBC82" s="1280"/>
      <c r="OBD82" s="1280"/>
      <c r="OBE82" s="1280"/>
      <c r="OBF82" s="1280"/>
      <c r="OBG82" s="1280"/>
      <c r="OBH82" s="1280"/>
      <c r="OBI82" s="1280"/>
      <c r="OBJ82" s="1280"/>
      <c r="OBK82" s="1280"/>
      <c r="OBL82" s="1280"/>
      <c r="OBM82" s="1280"/>
      <c r="OBN82" s="1280"/>
      <c r="OBO82" s="1280"/>
      <c r="OBP82" s="1280"/>
      <c r="OBQ82" s="1280"/>
      <c r="OBR82" s="1280"/>
      <c r="OBS82" s="1280"/>
      <c r="OBT82" s="1280"/>
      <c r="OBU82" s="1280"/>
      <c r="OBV82" s="1280"/>
      <c r="OBW82" s="1280"/>
      <c r="OBX82" s="1280"/>
      <c r="OBY82" s="1280"/>
      <c r="OBZ82" s="1280"/>
      <c r="OCA82" s="1280"/>
      <c r="OCB82" s="1280"/>
      <c r="OCC82" s="1280"/>
      <c r="OCD82" s="1280"/>
      <c r="OCE82" s="1280"/>
      <c r="OCF82" s="1280"/>
      <c r="OCG82" s="1280"/>
      <c r="OCH82" s="1280"/>
      <c r="OCI82" s="1280"/>
      <c r="OCJ82" s="1280"/>
      <c r="OCK82" s="1280"/>
      <c r="OCL82" s="1280"/>
      <c r="OCM82" s="1280"/>
      <c r="OCN82" s="1280"/>
      <c r="OCO82" s="1280"/>
      <c r="OCP82" s="1280"/>
      <c r="OCQ82" s="1280"/>
      <c r="OCR82" s="1280"/>
      <c r="OCS82" s="1280"/>
      <c r="OCT82" s="1280"/>
      <c r="OCU82" s="1280"/>
      <c r="OCV82" s="1280"/>
      <c r="OCW82" s="1280"/>
      <c r="OCX82" s="1280"/>
      <c r="OCY82" s="1280"/>
      <c r="OCZ82" s="1280"/>
      <c r="ODA82" s="1280"/>
      <c r="ODB82" s="1280"/>
      <c r="ODC82" s="1280"/>
      <c r="ODD82" s="1280"/>
      <c r="ODE82" s="1280"/>
      <c r="ODF82" s="1280"/>
      <c r="ODG82" s="1280"/>
      <c r="ODH82" s="1280"/>
      <c r="ODI82" s="1280"/>
      <c r="ODJ82" s="1280"/>
      <c r="ODK82" s="1280"/>
      <c r="ODL82" s="1280"/>
      <c r="ODM82" s="1280"/>
      <c r="ODN82" s="1280"/>
      <c r="ODO82" s="1280"/>
      <c r="ODP82" s="1280"/>
      <c r="ODQ82" s="1280"/>
      <c r="ODR82" s="1280"/>
      <c r="ODS82" s="1280"/>
      <c r="ODT82" s="1280"/>
      <c r="ODU82" s="1280"/>
      <c r="ODV82" s="1280"/>
      <c r="ODW82" s="1280"/>
      <c r="ODX82" s="1280"/>
      <c r="ODY82" s="1280"/>
      <c r="ODZ82" s="1280"/>
      <c r="OEA82" s="1280"/>
      <c r="OEB82" s="1280"/>
      <c r="OEC82" s="1280"/>
      <c r="OED82" s="1280"/>
      <c r="OEE82" s="1280"/>
      <c r="OEF82" s="1280"/>
      <c r="OEG82" s="1280"/>
      <c r="OEH82" s="1280"/>
      <c r="OEI82" s="1280"/>
      <c r="OEJ82" s="1280"/>
      <c r="OEK82" s="1280"/>
      <c r="OEL82" s="1280"/>
      <c r="OEM82" s="1280"/>
      <c r="OEN82" s="1280"/>
      <c r="OEO82" s="1280"/>
      <c r="OEP82" s="1280"/>
      <c r="OEQ82" s="1280"/>
      <c r="OER82" s="1280"/>
      <c r="OES82" s="1280"/>
      <c r="OET82" s="1280"/>
      <c r="OEU82" s="1280"/>
      <c r="OEV82" s="1280"/>
      <c r="OEW82" s="1280"/>
      <c r="OEX82" s="1280"/>
      <c r="OEY82" s="1280"/>
      <c r="OEZ82" s="1280"/>
      <c r="OFA82" s="1280"/>
      <c r="OFB82" s="1280"/>
      <c r="OFC82" s="1280"/>
      <c r="OFD82" s="1280"/>
      <c r="OFE82" s="1280"/>
      <c r="OFF82" s="1280"/>
      <c r="OFG82" s="1280"/>
      <c r="OFH82" s="1280"/>
      <c r="OFI82" s="1280"/>
      <c r="OFJ82" s="1280"/>
      <c r="OFK82" s="1280"/>
      <c r="OFL82" s="1280"/>
      <c r="OFM82" s="1280"/>
      <c r="OFN82" s="1280"/>
      <c r="OFO82" s="1280"/>
      <c r="OFP82" s="1280"/>
      <c r="OFQ82" s="1280"/>
      <c r="OFR82" s="1280"/>
      <c r="OFS82" s="1280"/>
      <c r="OFT82" s="1280"/>
      <c r="OFU82" s="1280"/>
      <c r="OFV82" s="1280"/>
      <c r="OFW82" s="1280"/>
      <c r="OFX82" s="1280"/>
      <c r="OFY82" s="1280"/>
      <c r="OFZ82" s="1280"/>
      <c r="OGA82" s="1280"/>
      <c r="OGB82" s="1280"/>
      <c r="OGC82" s="1280"/>
      <c r="OGD82" s="1280"/>
      <c r="OGE82" s="1280"/>
      <c r="OGF82" s="1280"/>
      <c r="OGG82" s="1280"/>
      <c r="OGH82" s="1280"/>
      <c r="OGI82" s="1280"/>
      <c r="OGJ82" s="1280"/>
      <c r="OGK82" s="1280"/>
      <c r="OGL82" s="1280"/>
      <c r="OGM82" s="1280"/>
      <c r="OGN82" s="1280"/>
      <c r="OGO82" s="1280"/>
      <c r="OGP82" s="1280"/>
      <c r="OGQ82" s="1280"/>
      <c r="OGR82" s="1280"/>
      <c r="OGS82" s="1280"/>
      <c r="OGT82" s="1280"/>
      <c r="OGU82" s="1280"/>
      <c r="OGV82" s="1280"/>
      <c r="OGW82" s="1280"/>
      <c r="OGX82" s="1280"/>
      <c r="OGY82" s="1280"/>
      <c r="OGZ82" s="1280"/>
      <c r="OHA82" s="1280"/>
      <c r="OHB82" s="1280"/>
      <c r="OHC82" s="1280"/>
      <c r="OHD82" s="1280"/>
      <c r="OHE82" s="1280"/>
      <c r="OHF82" s="1280"/>
      <c r="OHG82" s="1280"/>
      <c r="OHH82" s="1280"/>
      <c r="OHI82" s="1280"/>
      <c r="OHJ82" s="1280"/>
      <c r="OHK82" s="1280"/>
      <c r="OHL82" s="1280"/>
      <c r="OHM82" s="1280"/>
      <c r="OHN82" s="1280"/>
      <c r="OHO82" s="1280"/>
      <c r="OHP82" s="1280"/>
      <c r="OHQ82" s="1280"/>
      <c r="OHR82" s="1280"/>
      <c r="OHS82" s="1280"/>
      <c r="OHT82" s="1280"/>
      <c r="OHU82" s="1280"/>
      <c r="OHV82" s="1280"/>
      <c r="OHW82" s="1280"/>
      <c r="OHX82" s="1280"/>
      <c r="OHY82" s="1280"/>
      <c r="OHZ82" s="1280"/>
      <c r="OIA82" s="1280"/>
      <c r="OIB82" s="1280"/>
      <c r="OIC82" s="1280"/>
      <c r="OID82" s="1280"/>
      <c r="OIE82" s="1280"/>
      <c r="OIF82" s="1280"/>
      <c r="OIG82" s="1280"/>
      <c r="OIH82" s="1280"/>
      <c r="OII82" s="1280"/>
      <c r="OIJ82" s="1280"/>
      <c r="OIK82" s="1280"/>
      <c r="OIL82" s="1280"/>
      <c r="OIM82" s="1280"/>
      <c r="OIN82" s="1280"/>
      <c r="OIO82" s="1280"/>
      <c r="OIP82" s="1280"/>
      <c r="OIQ82" s="1280"/>
      <c r="OIR82" s="1280"/>
      <c r="OIS82" s="1280"/>
      <c r="OIT82" s="1280"/>
      <c r="OIU82" s="1280"/>
      <c r="OIV82" s="1280"/>
      <c r="OIW82" s="1280"/>
      <c r="OIX82" s="1280"/>
      <c r="OIY82" s="1280"/>
      <c r="OIZ82" s="1280"/>
      <c r="OJA82" s="1280"/>
      <c r="OJB82" s="1280"/>
      <c r="OJC82" s="1280"/>
      <c r="OJD82" s="1280"/>
      <c r="OJE82" s="1280"/>
      <c r="OJF82" s="1280"/>
      <c r="OJG82" s="1280"/>
      <c r="OJH82" s="1280"/>
      <c r="OJI82" s="1280"/>
      <c r="OJJ82" s="1280"/>
      <c r="OJK82" s="1280"/>
      <c r="OJL82" s="1280"/>
      <c r="OJM82" s="1280"/>
      <c r="OJN82" s="1280"/>
      <c r="OJO82" s="1280"/>
      <c r="OJP82" s="1280"/>
      <c r="OJQ82" s="1280"/>
      <c r="OJR82" s="1280"/>
      <c r="OJS82" s="1280"/>
      <c r="OJT82" s="1280"/>
      <c r="OJU82" s="1280"/>
      <c r="OJV82" s="1280"/>
      <c r="OJW82" s="1280"/>
      <c r="OJX82" s="1280"/>
      <c r="OJY82" s="1280"/>
      <c r="OJZ82" s="1280"/>
      <c r="OKA82" s="1280"/>
      <c r="OKB82" s="1280"/>
      <c r="OKC82" s="1280"/>
      <c r="OKD82" s="1280"/>
      <c r="OKE82" s="1280"/>
      <c r="OKF82" s="1280"/>
      <c r="OKG82" s="1280"/>
      <c r="OKH82" s="1280"/>
      <c r="OKI82" s="1280"/>
      <c r="OKJ82" s="1280"/>
      <c r="OKK82" s="1280"/>
      <c r="OKL82" s="1280"/>
      <c r="OKM82" s="1280"/>
      <c r="OKN82" s="1280"/>
      <c r="OKO82" s="1280"/>
      <c r="OKP82" s="1280"/>
      <c r="OKQ82" s="1280"/>
      <c r="OKR82" s="1280"/>
      <c r="OKS82" s="1280"/>
      <c r="OKT82" s="1280"/>
      <c r="OKU82" s="1280"/>
      <c r="OKV82" s="1280"/>
      <c r="OKW82" s="1280"/>
      <c r="OKX82" s="1280"/>
      <c r="OKY82" s="1280"/>
      <c r="OKZ82" s="1280"/>
      <c r="OLA82" s="1280"/>
      <c r="OLB82" s="1280"/>
      <c r="OLC82" s="1280"/>
      <c r="OLD82" s="1280"/>
      <c r="OLE82" s="1280"/>
      <c r="OLF82" s="1280"/>
      <c r="OLG82" s="1280"/>
      <c r="OLH82" s="1280"/>
      <c r="OLI82" s="1280"/>
      <c r="OLJ82" s="1280"/>
      <c r="OLK82" s="1280"/>
      <c r="OLL82" s="1280"/>
      <c r="OLM82" s="1280"/>
      <c r="OLN82" s="1280"/>
      <c r="OLO82" s="1280"/>
      <c r="OLP82" s="1280"/>
      <c r="OLQ82" s="1280"/>
      <c r="OLR82" s="1280"/>
      <c r="OLS82" s="1280"/>
      <c r="OLT82" s="1280"/>
      <c r="OLU82" s="1280"/>
      <c r="OLV82" s="1280"/>
      <c r="OLW82" s="1280"/>
      <c r="OLX82" s="1280"/>
      <c r="OLY82" s="1280"/>
      <c r="OLZ82" s="1280"/>
      <c r="OMA82" s="1280"/>
      <c r="OMB82" s="1280"/>
      <c r="OMC82" s="1280"/>
      <c r="OMD82" s="1280"/>
      <c r="OME82" s="1280"/>
      <c r="OMF82" s="1280"/>
      <c r="OMG82" s="1280"/>
      <c r="OMH82" s="1280"/>
      <c r="OMI82" s="1280"/>
      <c r="OMJ82" s="1280"/>
      <c r="OMK82" s="1280"/>
      <c r="OML82" s="1280"/>
      <c r="OMM82" s="1280"/>
      <c r="OMN82" s="1280"/>
      <c r="OMO82" s="1280"/>
      <c r="OMP82" s="1280"/>
      <c r="OMQ82" s="1280"/>
      <c r="OMR82" s="1280"/>
      <c r="OMS82" s="1280"/>
      <c r="OMT82" s="1280"/>
      <c r="OMU82" s="1280"/>
      <c r="OMV82" s="1280"/>
      <c r="OMW82" s="1280"/>
      <c r="OMX82" s="1280"/>
      <c r="OMY82" s="1280"/>
      <c r="OMZ82" s="1280"/>
      <c r="ONA82" s="1280"/>
      <c r="ONB82" s="1280"/>
      <c r="ONC82" s="1280"/>
      <c r="OND82" s="1280"/>
      <c r="ONE82" s="1280"/>
      <c r="ONF82" s="1280"/>
      <c r="ONG82" s="1280"/>
      <c r="ONH82" s="1280"/>
      <c r="ONI82" s="1280"/>
      <c r="ONJ82" s="1280"/>
      <c r="ONK82" s="1280"/>
      <c r="ONL82" s="1280"/>
      <c r="ONM82" s="1280"/>
      <c r="ONN82" s="1280"/>
      <c r="ONO82" s="1280"/>
      <c r="ONP82" s="1280"/>
      <c r="ONQ82" s="1280"/>
      <c r="ONR82" s="1280"/>
      <c r="ONS82" s="1280"/>
      <c r="ONT82" s="1280"/>
      <c r="ONU82" s="1280"/>
      <c r="ONV82" s="1280"/>
      <c r="ONW82" s="1280"/>
      <c r="ONX82" s="1280"/>
      <c r="ONY82" s="1280"/>
      <c r="ONZ82" s="1280"/>
      <c r="OOA82" s="1280"/>
      <c r="OOB82" s="1280"/>
      <c r="OOC82" s="1280"/>
      <c r="OOD82" s="1280"/>
      <c r="OOE82" s="1280"/>
      <c r="OOF82" s="1280"/>
      <c r="OOG82" s="1280"/>
      <c r="OOH82" s="1280"/>
      <c r="OOI82" s="1280"/>
      <c r="OOJ82" s="1280"/>
      <c r="OOK82" s="1280"/>
      <c r="OOL82" s="1280"/>
      <c r="OOM82" s="1280"/>
      <c r="OON82" s="1280"/>
      <c r="OOO82" s="1280"/>
      <c r="OOP82" s="1280"/>
      <c r="OOQ82" s="1280"/>
      <c r="OOR82" s="1280"/>
      <c r="OOS82" s="1280"/>
      <c r="OOT82" s="1280"/>
      <c r="OOU82" s="1280"/>
      <c r="OOV82" s="1280"/>
      <c r="OOW82" s="1280"/>
      <c r="OOX82" s="1280"/>
      <c r="OOY82" s="1280"/>
      <c r="OOZ82" s="1280"/>
      <c r="OPA82" s="1280"/>
      <c r="OPB82" s="1280"/>
      <c r="OPC82" s="1280"/>
      <c r="OPD82" s="1280"/>
      <c r="OPE82" s="1280"/>
      <c r="OPF82" s="1280"/>
      <c r="OPG82" s="1280"/>
      <c r="OPH82" s="1280"/>
      <c r="OPI82" s="1280"/>
      <c r="OPJ82" s="1280"/>
      <c r="OPK82" s="1280"/>
      <c r="OPL82" s="1280"/>
      <c r="OPM82" s="1280"/>
      <c r="OPN82" s="1280"/>
      <c r="OPO82" s="1280"/>
      <c r="OPP82" s="1280"/>
      <c r="OPQ82" s="1280"/>
      <c r="OPR82" s="1280"/>
      <c r="OPS82" s="1280"/>
      <c r="OPT82" s="1280"/>
      <c r="OPU82" s="1280"/>
      <c r="OPV82" s="1280"/>
      <c r="OPW82" s="1280"/>
      <c r="OPX82" s="1280"/>
      <c r="OPY82" s="1280"/>
      <c r="OPZ82" s="1280"/>
      <c r="OQA82" s="1280"/>
      <c r="OQB82" s="1280"/>
      <c r="OQC82" s="1280"/>
      <c r="OQD82" s="1280"/>
      <c r="OQE82" s="1280"/>
      <c r="OQF82" s="1280"/>
      <c r="OQG82" s="1280"/>
      <c r="OQH82" s="1280"/>
      <c r="OQI82" s="1280"/>
      <c r="OQJ82" s="1280"/>
      <c r="OQK82" s="1280"/>
      <c r="OQL82" s="1280"/>
      <c r="OQM82" s="1280"/>
      <c r="OQN82" s="1280"/>
      <c r="OQO82" s="1280"/>
      <c r="OQP82" s="1280"/>
      <c r="OQQ82" s="1280"/>
      <c r="OQR82" s="1280"/>
      <c r="OQS82" s="1280"/>
      <c r="OQT82" s="1280"/>
      <c r="OQU82" s="1280"/>
      <c r="OQV82" s="1280"/>
      <c r="OQW82" s="1280"/>
      <c r="OQX82" s="1280"/>
      <c r="OQY82" s="1280"/>
      <c r="OQZ82" s="1280"/>
      <c r="ORA82" s="1280"/>
      <c r="ORB82" s="1280"/>
      <c r="ORC82" s="1280"/>
      <c r="ORD82" s="1280"/>
      <c r="ORE82" s="1280"/>
      <c r="ORF82" s="1280"/>
      <c r="ORG82" s="1280"/>
      <c r="ORH82" s="1280"/>
      <c r="ORI82" s="1280"/>
      <c r="ORJ82" s="1280"/>
      <c r="ORK82" s="1280"/>
      <c r="ORL82" s="1280"/>
      <c r="ORM82" s="1280"/>
      <c r="ORN82" s="1280"/>
      <c r="ORO82" s="1280"/>
      <c r="ORP82" s="1280"/>
      <c r="ORQ82" s="1280"/>
      <c r="ORR82" s="1280"/>
      <c r="ORS82" s="1280"/>
      <c r="ORT82" s="1280"/>
      <c r="ORU82" s="1280"/>
      <c r="ORV82" s="1280"/>
      <c r="ORW82" s="1280"/>
      <c r="ORX82" s="1280"/>
      <c r="ORY82" s="1280"/>
      <c r="ORZ82" s="1280"/>
      <c r="OSA82" s="1280"/>
      <c r="OSB82" s="1280"/>
      <c r="OSC82" s="1280"/>
      <c r="OSD82" s="1280"/>
      <c r="OSE82" s="1280"/>
      <c r="OSF82" s="1280"/>
      <c r="OSG82" s="1280"/>
      <c r="OSH82" s="1280"/>
      <c r="OSI82" s="1280"/>
      <c r="OSJ82" s="1280"/>
      <c r="OSK82" s="1280"/>
      <c r="OSL82" s="1280"/>
      <c r="OSM82" s="1280"/>
      <c r="OSN82" s="1280"/>
      <c r="OSO82" s="1280"/>
      <c r="OSP82" s="1280"/>
      <c r="OSQ82" s="1280"/>
      <c r="OSR82" s="1280"/>
      <c r="OSS82" s="1280"/>
      <c r="OST82" s="1280"/>
      <c r="OSU82" s="1280"/>
      <c r="OSV82" s="1280"/>
      <c r="OSW82" s="1280"/>
      <c r="OSX82" s="1280"/>
      <c r="OSY82" s="1280"/>
      <c r="OSZ82" s="1280"/>
      <c r="OTA82" s="1280"/>
      <c r="OTB82" s="1280"/>
      <c r="OTC82" s="1280"/>
      <c r="OTD82" s="1280"/>
      <c r="OTE82" s="1280"/>
      <c r="OTF82" s="1280"/>
      <c r="OTG82" s="1280"/>
      <c r="OTH82" s="1280"/>
      <c r="OTI82" s="1280"/>
      <c r="OTJ82" s="1280"/>
      <c r="OTK82" s="1280"/>
      <c r="OTL82" s="1280"/>
      <c r="OTM82" s="1280"/>
      <c r="OTN82" s="1280"/>
      <c r="OTO82" s="1280"/>
      <c r="OTP82" s="1280"/>
      <c r="OTQ82" s="1280"/>
      <c r="OTR82" s="1280"/>
      <c r="OTS82" s="1280"/>
      <c r="OTT82" s="1280"/>
      <c r="OTU82" s="1280"/>
      <c r="OTV82" s="1280"/>
      <c r="OTW82" s="1280"/>
      <c r="OTX82" s="1280"/>
      <c r="OTY82" s="1280"/>
      <c r="OTZ82" s="1280"/>
      <c r="OUA82" s="1280"/>
      <c r="OUB82" s="1280"/>
      <c r="OUC82" s="1280"/>
      <c r="OUD82" s="1280"/>
      <c r="OUE82" s="1280"/>
      <c r="OUF82" s="1280"/>
      <c r="OUG82" s="1280"/>
      <c r="OUH82" s="1280"/>
      <c r="OUI82" s="1280"/>
      <c r="OUJ82" s="1280"/>
      <c r="OUK82" s="1280"/>
      <c r="OUL82" s="1280"/>
      <c r="OUM82" s="1280"/>
      <c r="OUN82" s="1280"/>
      <c r="OUO82" s="1280"/>
      <c r="OUP82" s="1280"/>
      <c r="OUQ82" s="1280"/>
      <c r="OUR82" s="1280"/>
      <c r="OUS82" s="1280"/>
      <c r="OUT82" s="1280"/>
      <c r="OUU82" s="1280"/>
      <c r="OUV82" s="1280"/>
      <c r="OUW82" s="1280"/>
      <c r="OUX82" s="1280"/>
      <c r="OUY82" s="1280"/>
      <c r="OUZ82" s="1280"/>
      <c r="OVA82" s="1280"/>
      <c r="OVB82" s="1280"/>
      <c r="OVC82" s="1280"/>
      <c r="OVD82" s="1280"/>
      <c r="OVE82" s="1280"/>
      <c r="OVF82" s="1280"/>
      <c r="OVG82" s="1280"/>
      <c r="OVH82" s="1280"/>
      <c r="OVI82" s="1280"/>
      <c r="OVJ82" s="1280"/>
      <c r="OVK82" s="1280"/>
      <c r="OVL82" s="1280"/>
      <c r="OVM82" s="1280"/>
      <c r="OVN82" s="1280"/>
      <c r="OVO82" s="1280"/>
      <c r="OVP82" s="1280"/>
      <c r="OVQ82" s="1280"/>
      <c r="OVR82" s="1280"/>
      <c r="OVS82" s="1280"/>
      <c r="OVT82" s="1280"/>
      <c r="OVU82" s="1280"/>
      <c r="OVV82" s="1280"/>
      <c r="OVW82" s="1280"/>
      <c r="OVX82" s="1280"/>
      <c r="OVY82" s="1280"/>
      <c r="OVZ82" s="1280"/>
      <c r="OWA82" s="1280"/>
      <c r="OWB82" s="1280"/>
      <c r="OWC82" s="1280"/>
      <c r="OWD82" s="1280"/>
      <c r="OWE82" s="1280"/>
      <c r="OWF82" s="1280"/>
      <c r="OWG82" s="1280"/>
      <c r="OWH82" s="1280"/>
      <c r="OWI82" s="1280"/>
      <c r="OWJ82" s="1280"/>
      <c r="OWK82" s="1280"/>
      <c r="OWL82" s="1280"/>
      <c r="OWM82" s="1280"/>
      <c r="OWN82" s="1280"/>
      <c r="OWO82" s="1280"/>
      <c r="OWP82" s="1280"/>
      <c r="OWQ82" s="1280"/>
      <c r="OWR82" s="1280"/>
      <c r="OWS82" s="1280"/>
      <c r="OWT82" s="1280"/>
      <c r="OWU82" s="1280"/>
      <c r="OWV82" s="1280"/>
      <c r="OWW82" s="1280"/>
      <c r="OWX82" s="1280"/>
      <c r="OWY82" s="1280"/>
      <c r="OWZ82" s="1280"/>
      <c r="OXA82" s="1280"/>
      <c r="OXB82" s="1280"/>
      <c r="OXC82" s="1280"/>
      <c r="OXD82" s="1280"/>
      <c r="OXE82" s="1280"/>
      <c r="OXF82" s="1280"/>
      <c r="OXG82" s="1280"/>
      <c r="OXH82" s="1280"/>
      <c r="OXI82" s="1280"/>
      <c r="OXJ82" s="1280"/>
      <c r="OXK82" s="1280"/>
      <c r="OXL82" s="1280"/>
      <c r="OXM82" s="1280"/>
      <c r="OXN82" s="1280"/>
      <c r="OXO82" s="1280"/>
      <c r="OXP82" s="1280"/>
      <c r="OXQ82" s="1280"/>
      <c r="OXR82" s="1280"/>
      <c r="OXS82" s="1280"/>
      <c r="OXT82" s="1280"/>
      <c r="OXU82" s="1280"/>
      <c r="OXV82" s="1280"/>
      <c r="OXW82" s="1280"/>
      <c r="OXX82" s="1280"/>
      <c r="OXY82" s="1280"/>
      <c r="OXZ82" s="1280"/>
      <c r="OYA82" s="1280"/>
      <c r="OYB82" s="1280"/>
      <c r="OYC82" s="1280"/>
      <c r="OYD82" s="1280"/>
      <c r="OYE82" s="1280"/>
      <c r="OYF82" s="1280"/>
      <c r="OYG82" s="1280"/>
      <c r="OYH82" s="1280"/>
      <c r="OYI82" s="1280"/>
      <c r="OYJ82" s="1280"/>
      <c r="OYK82" s="1280"/>
      <c r="OYL82" s="1280"/>
      <c r="OYM82" s="1280"/>
      <c r="OYN82" s="1280"/>
      <c r="OYO82" s="1280"/>
      <c r="OYP82" s="1280"/>
      <c r="OYQ82" s="1280"/>
      <c r="OYR82" s="1280"/>
      <c r="OYS82" s="1280"/>
      <c r="OYT82" s="1280"/>
      <c r="OYU82" s="1280"/>
      <c r="OYV82" s="1280"/>
      <c r="OYW82" s="1280"/>
      <c r="OYX82" s="1280"/>
      <c r="OYY82" s="1280"/>
      <c r="OYZ82" s="1280"/>
      <c r="OZA82" s="1280"/>
      <c r="OZB82" s="1280"/>
      <c r="OZC82" s="1280"/>
      <c r="OZD82" s="1280"/>
      <c r="OZE82" s="1280"/>
      <c r="OZF82" s="1280"/>
      <c r="OZG82" s="1280"/>
      <c r="OZH82" s="1280"/>
      <c r="OZI82" s="1280"/>
      <c r="OZJ82" s="1280"/>
      <c r="OZK82" s="1280"/>
      <c r="OZL82" s="1280"/>
      <c r="OZM82" s="1280"/>
      <c r="OZN82" s="1280"/>
      <c r="OZO82" s="1280"/>
      <c r="OZP82" s="1280"/>
      <c r="OZQ82" s="1280"/>
      <c r="OZR82" s="1280"/>
      <c r="OZS82" s="1280"/>
      <c r="OZT82" s="1280"/>
      <c r="OZU82" s="1280"/>
      <c r="OZV82" s="1280"/>
      <c r="OZW82" s="1280"/>
      <c r="OZX82" s="1280"/>
      <c r="OZY82" s="1280"/>
      <c r="OZZ82" s="1280"/>
      <c r="PAA82" s="1280"/>
      <c r="PAB82" s="1280"/>
      <c r="PAC82" s="1280"/>
      <c r="PAD82" s="1280"/>
      <c r="PAE82" s="1280"/>
      <c r="PAF82" s="1280"/>
      <c r="PAG82" s="1280"/>
      <c r="PAH82" s="1280"/>
      <c r="PAI82" s="1280"/>
      <c r="PAJ82" s="1280"/>
      <c r="PAK82" s="1280"/>
      <c r="PAL82" s="1280"/>
      <c r="PAM82" s="1280"/>
      <c r="PAN82" s="1280"/>
      <c r="PAO82" s="1280"/>
      <c r="PAP82" s="1280"/>
      <c r="PAQ82" s="1280"/>
      <c r="PAR82" s="1280"/>
      <c r="PAS82" s="1280"/>
      <c r="PAT82" s="1280"/>
      <c r="PAU82" s="1280"/>
      <c r="PAV82" s="1280"/>
      <c r="PAW82" s="1280"/>
      <c r="PAX82" s="1280"/>
      <c r="PAY82" s="1280"/>
      <c r="PAZ82" s="1280"/>
      <c r="PBA82" s="1280"/>
      <c r="PBB82" s="1280"/>
      <c r="PBC82" s="1280"/>
      <c r="PBD82" s="1280"/>
      <c r="PBE82" s="1280"/>
      <c r="PBF82" s="1280"/>
      <c r="PBG82" s="1280"/>
      <c r="PBH82" s="1280"/>
      <c r="PBI82" s="1280"/>
      <c r="PBJ82" s="1280"/>
      <c r="PBK82" s="1280"/>
      <c r="PBL82" s="1280"/>
      <c r="PBM82" s="1280"/>
      <c r="PBN82" s="1280"/>
      <c r="PBO82" s="1280"/>
      <c r="PBP82" s="1280"/>
      <c r="PBQ82" s="1280"/>
      <c r="PBR82" s="1280"/>
      <c r="PBS82" s="1280"/>
      <c r="PBT82" s="1280"/>
      <c r="PBU82" s="1280"/>
      <c r="PBV82" s="1280"/>
      <c r="PBW82" s="1280"/>
      <c r="PBX82" s="1280"/>
      <c r="PBY82" s="1280"/>
      <c r="PBZ82" s="1280"/>
      <c r="PCA82" s="1280"/>
      <c r="PCB82" s="1280"/>
      <c r="PCC82" s="1280"/>
      <c r="PCD82" s="1280"/>
      <c r="PCE82" s="1280"/>
      <c r="PCF82" s="1280"/>
      <c r="PCG82" s="1280"/>
      <c r="PCH82" s="1280"/>
      <c r="PCI82" s="1280"/>
      <c r="PCJ82" s="1280"/>
      <c r="PCK82" s="1280"/>
      <c r="PCL82" s="1280"/>
      <c r="PCM82" s="1280"/>
      <c r="PCN82" s="1280"/>
      <c r="PCO82" s="1280"/>
      <c r="PCP82" s="1280"/>
      <c r="PCQ82" s="1280"/>
      <c r="PCR82" s="1280"/>
      <c r="PCS82" s="1280"/>
      <c r="PCT82" s="1280"/>
      <c r="PCU82" s="1280"/>
      <c r="PCV82" s="1280"/>
      <c r="PCW82" s="1280"/>
      <c r="PCX82" s="1280"/>
      <c r="PCY82" s="1280"/>
      <c r="PCZ82" s="1280"/>
      <c r="PDA82" s="1280"/>
      <c r="PDB82" s="1280"/>
      <c r="PDC82" s="1280"/>
      <c r="PDD82" s="1280"/>
      <c r="PDE82" s="1280"/>
      <c r="PDF82" s="1280"/>
      <c r="PDG82" s="1280"/>
      <c r="PDH82" s="1280"/>
      <c r="PDI82" s="1280"/>
      <c r="PDJ82" s="1280"/>
      <c r="PDK82" s="1280"/>
      <c r="PDL82" s="1280"/>
      <c r="PDM82" s="1280"/>
      <c r="PDN82" s="1280"/>
      <c r="PDO82" s="1280"/>
      <c r="PDP82" s="1280"/>
      <c r="PDQ82" s="1280"/>
      <c r="PDR82" s="1280"/>
      <c r="PDS82" s="1280"/>
      <c r="PDT82" s="1280"/>
      <c r="PDU82" s="1280"/>
      <c r="PDV82" s="1280"/>
      <c r="PDW82" s="1280"/>
      <c r="PDX82" s="1280"/>
      <c r="PDY82" s="1280"/>
      <c r="PDZ82" s="1280"/>
      <c r="PEA82" s="1280"/>
      <c r="PEB82" s="1280"/>
      <c r="PEC82" s="1280"/>
      <c r="PED82" s="1280"/>
      <c r="PEE82" s="1280"/>
      <c r="PEF82" s="1280"/>
      <c r="PEG82" s="1280"/>
      <c r="PEH82" s="1280"/>
      <c r="PEI82" s="1280"/>
      <c r="PEJ82" s="1280"/>
      <c r="PEK82" s="1280"/>
      <c r="PEL82" s="1280"/>
      <c r="PEM82" s="1280"/>
      <c r="PEN82" s="1280"/>
      <c r="PEO82" s="1280"/>
      <c r="PEP82" s="1280"/>
      <c r="PEQ82" s="1280"/>
      <c r="PER82" s="1280"/>
      <c r="PES82" s="1280"/>
      <c r="PET82" s="1280"/>
      <c r="PEU82" s="1280"/>
      <c r="PEV82" s="1280"/>
      <c r="PEW82" s="1280"/>
      <c r="PEX82" s="1280"/>
      <c r="PEY82" s="1280"/>
      <c r="PEZ82" s="1280"/>
      <c r="PFA82" s="1280"/>
      <c r="PFB82" s="1280"/>
      <c r="PFC82" s="1280"/>
      <c r="PFD82" s="1280"/>
      <c r="PFE82" s="1280"/>
      <c r="PFF82" s="1280"/>
      <c r="PFG82" s="1280"/>
      <c r="PFH82" s="1280"/>
      <c r="PFI82" s="1280"/>
      <c r="PFJ82" s="1280"/>
      <c r="PFK82" s="1280"/>
      <c r="PFL82" s="1280"/>
      <c r="PFM82" s="1280"/>
      <c r="PFN82" s="1280"/>
      <c r="PFO82" s="1280"/>
      <c r="PFP82" s="1280"/>
      <c r="PFQ82" s="1280"/>
      <c r="PFR82" s="1280"/>
      <c r="PFS82" s="1280"/>
      <c r="PFT82" s="1280"/>
      <c r="PFU82" s="1280"/>
      <c r="PFV82" s="1280"/>
      <c r="PFW82" s="1280"/>
      <c r="PFX82" s="1280"/>
      <c r="PFY82" s="1280"/>
      <c r="PFZ82" s="1280"/>
      <c r="PGA82" s="1280"/>
      <c r="PGB82" s="1280"/>
      <c r="PGC82" s="1280"/>
      <c r="PGD82" s="1280"/>
      <c r="PGE82" s="1280"/>
      <c r="PGF82" s="1280"/>
      <c r="PGG82" s="1280"/>
      <c r="PGH82" s="1280"/>
      <c r="PGI82" s="1280"/>
      <c r="PGJ82" s="1280"/>
      <c r="PGK82" s="1280"/>
      <c r="PGL82" s="1280"/>
      <c r="PGM82" s="1280"/>
      <c r="PGN82" s="1280"/>
      <c r="PGO82" s="1280"/>
      <c r="PGP82" s="1280"/>
      <c r="PGQ82" s="1280"/>
      <c r="PGR82" s="1280"/>
      <c r="PGS82" s="1280"/>
      <c r="PGT82" s="1280"/>
      <c r="PGU82" s="1280"/>
      <c r="PGV82" s="1280"/>
      <c r="PGW82" s="1280"/>
      <c r="PGX82" s="1280"/>
      <c r="PGY82" s="1280"/>
      <c r="PGZ82" s="1280"/>
      <c r="PHA82" s="1280"/>
      <c r="PHB82" s="1280"/>
      <c r="PHC82" s="1280"/>
      <c r="PHD82" s="1280"/>
      <c r="PHE82" s="1280"/>
      <c r="PHF82" s="1280"/>
      <c r="PHG82" s="1280"/>
      <c r="PHH82" s="1280"/>
      <c r="PHI82" s="1280"/>
      <c r="PHJ82" s="1280"/>
      <c r="PHK82" s="1280"/>
      <c r="PHL82" s="1280"/>
      <c r="PHM82" s="1280"/>
      <c r="PHN82" s="1280"/>
      <c r="PHO82" s="1280"/>
      <c r="PHP82" s="1280"/>
      <c r="PHQ82" s="1280"/>
      <c r="PHR82" s="1280"/>
      <c r="PHS82" s="1280"/>
      <c r="PHT82" s="1280"/>
      <c r="PHU82" s="1280"/>
      <c r="PHV82" s="1280"/>
      <c r="PHW82" s="1280"/>
      <c r="PHX82" s="1280"/>
      <c r="PHY82" s="1280"/>
      <c r="PHZ82" s="1280"/>
      <c r="PIA82" s="1280"/>
      <c r="PIB82" s="1280"/>
      <c r="PIC82" s="1280"/>
      <c r="PID82" s="1280"/>
      <c r="PIE82" s="1280"/>
      <c r="PIF82" s="1280"/>
      <c r="PIG82" s="1280"/>
      <c r="PIH82" s="1280"/>
      <c r="PII82" s="1280"/>
      <c r="PIJ82" s="1280"/>
      <c r="PIK82" s="1280"/>
      <c r="PIL82" s="1280"/>
      <c r="PIM82" s="1280"/>
      <c r="PIN82" s="1280"/>
      <c r="PIO82" s="1280"/>
      <c r="PIP82" s="1280"/>
      <c r="PIQ82" s="1280"/>
      <c r="PIR82" s="1280"/>
      <c r="PIS82" s="1280"/>
      <c r="PIT82" s="1280"/>
      <c r="PIU82" s="1280"/>
      <c r="PIV82" s="1280"/>
      <c r="PIW82" s="1280"/>
      <c r="PIX82" s="1280"/>
      <c r="PIY82" s="1280"/>
      <c r="PIZ82" s="1280"/>
      <c r="PJA82" s="1280"/>
      <c r="PJB82" s="1280"/>
      <c r="PJC82" s="1280"/>
      <c r="PJD82" s="1280"/>
      <c r="PJE82" s="1280"/>
      <c r="PJF82" s="1280"/>
      <c r="PJG82" s="1280"/>
      <c r="PJH82" s="1280"/>
      <c r="PJI82" s="1280"/>
      <c r="PJJ82" s="1280"/>
      <c r="PJK82" s="1280"/>
      <c r="PJL82" s="1280"/>
      <c r="PJM82" s="1280"/>
      <c r="PJN82" s="1280"/>
      <c r="PJO82" s="1280"/>
      <c r="PJP82" s="1280"/>
      <c r="PJQ82" s="1280"/>
      <c r="PJR82" s="1280"/>
      <c r="PJS82" s="1280"/>
      <c r="PJT82" s="1280"/>
      <c r="PJU82" s="1280"/>
      <c r="PJV82" s="1280"/>
      <c r="PJW82" s="1280"/>
      <c r="PJX82" s="1280"/>
      <c r="PJY82" s="1280"/>
      <c r="PJZ82" s="1280"/>
      <c r="PKA82" s="1280"/>
      <c r="PKB82" s="1280"/>
      <c r="PKC82" s="1280"/>
      <c r="PKD82" s="1280"/>
      <c r="PKE82" s="1280"/>
      <c r="PKF82" s="1280"/>
      <c r="PKG82" s="1280"/>
      <c r="PKH82" s="1280"/>
      <c r="PKI82" s="1280"/>
      <c r="PKJ82" s="1280"/>
      <c r="PKK82" s="1280"/>
      <c r="PKL82" s="1280"/>
      <c r="PKM82" s="1280"/>
      <c r="PKN82" s="1280"/>
      <c r="PKO82" s="1280"/>
      <c r="PKP82" s="1280"/>
      <c r="PKQ82" s="1280"/>
      <c r="PKR82" s="1280"/>
      <c r="PKS82" s="1280"/>
      <c r="PKT82" s="1280"/>
      <c r="PKU82" s="1280"/>
      <c r="PKV82" s="1280"/>
      <c r="PKW82" s="1280"/>
      <c r="PKX82" s="1280"/>
      <c r="PKY82" s="1280"/>
      <c r="PKZ82" s="1280"/>
      <c r="PLA82" s="1280"/>
      <c r="PLB82" s="1280"/>
      <c r="PLC82" s="1280"/>
      <c r="PLD82" s="1280"/>
      <c r="PLE82" s="1280"/>
      <c r="PLF82" s="1280"/>
      <c r="PLG82" s="1280"/>
      <c r="PLH82" s="1280"/>
      <c r="PLI82" s="1280"/>
      <c r="PLJ82" s="1280"/>
      <c r="PLK82" s="1280"/>
      <c r="PLL82" s="1280"/>
      <c r="PLM82" s="1280"/>
      <c r="PLN82" s="1280"/>
      <c r="PLO82" s="1280"/>
      <c r="PLP82" s="1280"/>
      <c r="PLQ82" s="1280"/>
      <c r="PLR82" s="1280"/>
      <c r="PLS82" s="1280"/>
      <c r="PLT82" s="1280"/>
      <c r="PLU82" s="1280"/>
      <c r="PLV82" s="1280"/>
      <c r="PLW82" s="1280"/>
      <c r="PLX82" s="1280"/>
      <c r="PLY82" s="1280"/>
      <c r="PLZ82" s="1280"/>
      <c r="PMA82" s="1280"/>
      <c r="PMB82" s="1280"/>
      <c r="PMC82" s="1280"/>
      <c r="PMD82" s="1280"/>
      <c r="PME82" s="1280"/>
      <c r="PMF82" s="1280"/>
      <c r="PMG82" s="1280"/>
      <c r="PMH82" s="1280"/>
      <c r="PMI82" s="1280"/>
      <c r="PMJ82" s="1280"/>
      <c r="PMK82" s="1280"/>
      <c r="PML82" s="1280"/>
      <c r="PMM82" s="1280"/>
      <c r="PMN82" s="1280"/>
      <c r="PMO82" s="1280"/>
      <c r="PMP82" s="1280"/>
      <c r="PMQ82" s="1280"/>
      <c r="PMR82" s="1280"/>
      <c r="PMS82" s="1280"/>
      <c r="PMT82" s="1280"/>
      <c r="PMU82" s="1280"/>
      <c r="PMV82" s="1280"/>
      <c r="PMW82" s="1280"/>
      <c r="PMX82" s="1280"/>
      <c r="PMY82" s="1280"/>
      <c r="PMZ82" s="1280"/>
      <c r="PNA82" s="1280"/>
      <c r="PNB82" s="1280"/>
      <c r="PNC82" s="1280"/>
      <c r="PND82" s="1280"/>
      <c r="PNE82" s="1280"/>
      <c r="PNF82" s="1280"/>
      <c r="PNG82" s="1280"/>
      <c r="PNH82" s="1280"/>
      <c r="PNI82" s="1280"/>
      <c r="PNJ82" s="1280"/>
      <c r="PNK82" s="1280"/>
      <c r="PNL82" s="1280"/>
      <c r="PNM82" s="1280"/>
      <c r="PNN82" s="1280"/>
      <c r="PNO82" s="1280"/>
      <c r="PNP82" s="1280"/>
      <c r="PNQ82" s="1280"/>
      <c r="PNR82" s="1280"/>
      <c r="PNS82" s="1280"/>
      <c r="PNT82" s="1280"/>
      <c r="PNU82" s="1280"/>
      <c r="PNV82" s="1280"/>
      <c r="PNW82" s="1280"/>
      <c r="PNX82" s="1280"/>
      <c r="PNY82" s="1280"/>
      <c r="PNZ82" s="1280"/>
      <c r="POA82" s="1280"/>
      <c r="POB82" s="1280"/>
      <c r="POC82" s="1280"/>
      <c r="POD82" s="1280"/>
      <c r="POE82" s="1280"/>
      <c r="POF82" s="1280"/>
      <c r="POG82" s="1280"/>
      <c r="POH82" s="1280"/>
      <c r="POI82" s="1280"/>
      <c r="POJ82" s="1280"/>
      <c r="POK82" s="1280"/>
      <c r="POL82" s="1280"/>
      <c r="POM82" s="1280"/>
      <c r="PON82" s="1280"/>
      <c r="POO82" s="1280"/>
      <c r="POP82" s="1280"/>
      <c r="POQ82" s="1280"/>
      <c r="POR82" s="1280"/>
      <c r="POS82" s="1280"/>
      <c r="POT82" s="1280"/>
      <c r="POU82" s="1280"/>
      <c r="POV82" s="1280"/>
      <c r="POW82" s="1280"/>
      <c r="POX82" s="1280"/>
      <c r="POY82" s="1280"/>
      <c r="POZ82" s="1280"/>
      <c r="PPA82" s="1280"/>
      <c r="PPB82" s="1280"/>
      <c r="PPC82" s="1280"/>
      <c r="PPD82" s="1280"/>
      <c r="PPE82" s="1280"/>
      <c r="PPF82" s="1280"/>
      <c r="PPG82" s="1280"/>
      <c r="PPH82" s="1280"/>
      <c r="PPI82" s="1280"/>
      <c r="PPJ82" s="1280"/>
      <c r="PPK82" s="1280"/>
      <c r="PPL82" s="1280"/>
      <c r="PPM82" s="1280"/>
      <c r="PPN82" s="1280"/>
      <c r="PPO82" s="1280"/>
      <c r="PPP82" s="1280"/>
      <c r="PPQ82" s="1280"/>
      <c r="PPR82" s="1280"/>
      <c r="PPS82" s="1280"/>
      <c r="PPT82" s="1280"/>
      <c r="PPU82" s="1280"/>
      <c r="PPV82" s="1280"/>
      <c r="PPW82" s="1280"/>
      <c r="PPX82" s="1280"/>
      <c r="PPY82" s="1280"/>
      <c r="PPZ82" s="1280"/>
      <c r="PQA82" s="1280"/>
      <c r="PQB82" s="1280"/>
      <c r="PQC82" s="1280"/>
      <c r="PQD82" s="1280"/>
      <c r="PQE82" s="1280"/>
      <c r="PQF82" s="1280"/>
      <c r="PQG82" s="1280"/>
      <c r="PQH82" s="1280"/>
      <c r="PQI82" s="1280"/>
      <c r="PQJ82" s="1280"/>
      <c r="PQK82" s="1280"/>
      <c r="PQL82" s="1280"/>
      <c r="PQM82" s="1280"/>
      <c r="PQN82" s="1280"/>
      <c r="PQO82" s="1280"/>
      <c r="PQP82" s="1280"/>
      <c r="PQQ82" s="1280"/>
      <c r="PQR82" s="1280"/>
      <c r="PQS82" s="1280"/>
      <c r="PQT82" s="1280"/>
      <c r="PQU82" s="1280"/>
      <c r="PQV82" s="1280"/>
      <c r="PQW82" s="1280"/>
      <c r="PQX82" s="1280"/>
      <c r="PQY82" s="1280"/>
      <c r="PQZ82" s="1280"/>
      <c r="PRA82" s="1280"/>
      <c r="PRB82" s="1280"/>
      <c r="PRC82" s="1280"/>
      <c r="PRD82" s="1280"/>
      <c r="PRE82" s="1280"/>
      <c r="PRF82" s="1280"/>
      <c r="PRG82" s="1280"/>
      <c r="PRH82" s="1280"/>
      <c r="PRI82" s="1280"/>
      <c r="PRJ82" s="1280"/>
      <c r="PRK82" s="1280"/>
      <c r="PRL82" s="1280"/>
      <c r="PRM82" s="1280"/>
      <c r="PRN82" s="1280"/>
      <c r="PRO82" s="1280"/>
      <c r="PRP82" s="1280"/>
      <c r="PRQ82" s="1280"/>
      <c r="PRR82" s="1280"/>
      <c r="PRS82" s="1280"/>
      <c r="PRT82" s="1280"/>
      <c r="PRU82" s="1280"/>
      <c r="PRV82" s="1280"/>
      <c r="PRW82" s="1280"/>
      <c r="PRX82" s="1280"/>
      <c r="PRY82" s="1280"/>
      <c r="PRZ82" s="1280"/>
      <c r="PSA82" s="1280"/>
      <c r="PSB82" s="1280"/>
      <c r="PSC82" s="1280"/>
      <c r="PSD82" s="1280"/>
      <c r="PSE82" s="1280"/>
      <c r="PSF82" s="1280"/>
      <c r="PSG82" s="1280"/>
      <c r="PSH82" s="1280"/>
      <c r="PSI82" s="1280"/>
      <c r="PSJ82" s="1280"/>
      <c r="PSK82" s="1280"/>
      <c r="PSL82" s="1280"/>
      <c r="PSM82" s="1280"/>
      <c r="PSN82" s="1280"/>
      <c r="PSO82" s="1280"/>
      <c r="PSP82" s="1280"/>
      <c r="PSQ82" s="1280"/>
      <c r="PSR82" s="1280"/>
      <c r="PSS82" s="1280"/>
      <c r="PST82" s="1280"/>
      <c r="PSU82" s="1280"/>
      <c r="PSV82" s="1280"/>
      <c r="PSW82" s="1280"/>
      <c r="PSX82" s="1280"/>
      <c r="PSY82" s="1280"/>
      <c r="PSZ82" s="1280"/>
      <c r="PTA82" s="1280"/>
      <c r="PTB82" s="1280"/>
      <c r="PTC82" s="1280"/>
      <c r="PTD82" s="1280"/>
      <c r="PTE82" s="1280"/>
      <c r="PTF82" s="1280"/>
      <c r="PTG82" s="1280"/>
      <c r="PTH82" s="1280"/>
      <c r="PTI82" s="1280"/>
      <c r="PTJ82" s="1280"/>
      <c r="PTK82" s="1280"/>
      <c r="PTL82" s="1280"/>
      <c r="PTM82" s="1280"/>
      <c r="PTN82" s="1280"/>
      <c r="PTO82" s="1280"/>
      <c r="PTP82" s="1280"/>
      <c r="PTQ82" s="1280"/>
      <c r="PTR82" s="1280"/>
      <c r="PTS82" s="1280"/>
      <c r="PTT82" s="1280"/>
      <c r="PTU82" s="1280"/>
      <c r="PTV82" s="1280"/>
      <c r="PTW82" s="1280"/>
      <c r="PTX82" s="1280"/>
      <c r="PTY82" s="1280"/>
      <c r="PTZ82" s="1280"/>
      <c r="PUA82" s="1280"/>
      <c r="PUB82" s="1280"/>
      <c r="PUC82" s="1280"/>
      <c r="PUD82" s="1280"/>
      <c r="PUE82" s="1280"/>
      <c r="PUF82" s="1280"/>
      <c r="PUG82" s="1280"/>
      <c r="PUH82" s="1280"/>
      <c r="PUI82" s="1280"/>
      <c r="PUJ82" s="1280"/>
      <c r="PUK82" s="1280"/>
      <c r="PUL82" s="1280"/>
      <c r="PUM82" s="1280"/>
      <c r="PUN82" s="1280"/>
      <c r="PUO82" s="1280"/>
      <c r="PUP82" s="1280"/>
      <c r="PUQ82" s="1280"/>
      <c r="PUR82" s="1280"/>
      <c r="PUS82" s="1280"/>
      <c r="PUT82" s="1280"/>
      <c r="PUU82" s="1280"/>
      <c r="PUV82" s="1280"/>
      <c r="PUW82" s="1280"/>
      <c r="PUX82" s="1280"/>
      <c r="PUY82" s="1280"/>
      <c r="PUZ82" s="1280"/>
      <c r="PVA82" s="1280"/>
      <c r="PVB82" s="1280"/>
      <c r="PVC82" s="1280"/>
      <c r="PVD82" s="1280"/>
      <c r="PVE82" s="1280"/>
      <c r="PVF82" s="1280"/>
      <c r="PVG82" s="1280"/>
      <c r="PVH82" s="1280"/>
      <c r="PVI82" s="1280"/>
      <c r="PVJ82" s="1280"/>
      <c r="PVK82" s="1280"/>
      <c r="PVL82" s="1280"/>
      <c r="PVM82" s="1280"/>
      <c r="PVN82" s="1280"/>
      <c r="PVO82" s="1280"/>
      <c r="PVP82" s="1280"/>
      <c r="PVQ82" s="1280"/>
      <c r="PVR82" s="1280"/>
      <c r="PVS82" s="1280"/>
      <c r="PVT82" s="1280"/>
      <c r="PVU82" s="1280"/>
      <c r="PVV82" s="1280"/>
      <c r="PVW82" s="1280"/>
      <c r="PVX82" s="1280"/>
      <c r="PVY82" s="1280"/>
      <c r="PVZ82" s="1280"/>
      <c r="PWA82" s="1280"/>
      <c r="PWB82" s="1280"/>
      <c r="PWC82" s="1280"/>
      <c r="PWD82" s="1280"/>
      <c r="PWE82" s="1280"/>
      <c r="PWF82" s="1280"/>
      <c r="PWG82" s="1280"/>
      <c r="PWH82" s="1280"/>
      <c r="PWI82" s="1280"/>
      <c r="PWJ82" s="1280"/>
      <c r="PWK82" s="1280"/>
      <c r="PWL82" s="1280"/>
      <c r="PWM82" s="1280"/>
      <c r="PWN82" s="1280"/>
      <c r="PWO82" s="1280"/>
      <c r="PWP82" s="1280"/>
      <c r="PWQ82" s="1280"/>
      <c r="PWR82" s="1280"/>
      <c r="PWS82" s="1280"/>
      <c r="PWT82" s="1280"/>
      <c r="PWU82" s="1280"/>
      <c r="PWV82" s="1280"/>
      <c r="PWW82" s="1280"/>
      <c r="PWX82" s="1280"/>
      <c r="PWY82" s="1280"/>
      <c r="PWZ82" s="1280"/>
      <c r="PXA82" s="1280"/>
      <c r="PXB82" s="1280"/>
      <c r="PXC82" s="1280"/>
      <c r="PXD82" s="1280"/>
      <c r="PXE82" s="1280"/>
      <c r="PXF82" s="1280"/>
      <c r="PXG82" s="1280"/>
      <c r="PXH82" s="1280"/>
      <c r="PXI82" s="1280"/>
      <c r="PXJ82" s="1280"/>
      <c r="PXK82" s="1280"/>
      <c r="PXL82" s="1280"/>
      <c r="PXM82" s="1280"/>
      <c r="PXN82" s="1280"/>
      <c r="PXO82" s="1280"/>
      <c r="PXP82" s="1280"/>
      <c r="PXQ82" s="1280"/>
      <c r="PXR82" s="1280"/>
      <c r="PXS82" s="1280"/>
      <c r="PXT82" s="1280"/>
      <c r="PXU82" s="1280"/>
      <c r="PXV82" s="1280"/>
      <c r="PXW82" s="1280"/>
      <c r="PXX82" s="1280"/>
      <c r="PXY82" s="1280"/>
      <c r="PXZ82" s="1280"/>
      <c r="PYA82" s="1280"/>
      <c r="PYB82" s="1280"/>
      <c r="PYC82" s="1280"/>
      <c r="PYD82" s="1280"/>
      <c r="PYE82" s="1280"/>
      <c r="PYF82" s="1280"/>
      <c r="PYG82" s="1280"/>
      <c r="PYH82" s="1280"/>
      <c r="PYI82" s="1280"/>
      <c r="PYJ82" s="1280"/>
      <c r="PYK82" s="1280"/>
      <c r="PYL82" s="1280"/>
      <c r="PYM82" s="1280"/>
      <c r="PYN82" s="1280"/>
      <c r="PYO82" s="1280"/>
      <c r="PYP82" s="1280"/>
      <c r="PYQ82" s="1280"/>
      <c r="PYR82" s="1280"/>
      <c r="PYS82" s="1280"/>
      <c r="PYT82" s="1280"/>
      <c r="PYU82" s="1280"/>
      <c r="PYV82" s="1280"/>
      <c r="PYW82" s="1280"/>
      <c r="PYX82" s="1280"/>
      <c r="PYY82" s="1280"/>
      <c r="PYZ82" s="1280"/>
      <c r="PZA82" s="1280"/>
      <c r="PZB82" s="1280"/>
      <c r="PZC82" s="1280"/>
      <c r="PZD82" s="1280"/>
      <c r="PZE82" s="1280"/>
      <c r="PZF82" s="1280"/>
      <c r="PZG82" s="1280"/>
      <c r="PZH82" s="1280"/>
      <c r="PZI82" s="1280"/>
      <c r="PZJ82" s="1280"/>
      <c r="PZK82" s="1280"/>
      <c r="PZL82" s="1280"/>
      <c r="PZM82" s="1280"/>
      <c r="PZN82" s="1280"/>
      <c r="PZO82" s="1280"/>
      <c r="PZP82" s="1280"/>
      <c r="PZQ82" s="1280"/>
      <c r="PZR82" s="1280"/>
      <c r="PZS82" s="1280"/>
      <c r="PZT82" s="1280"/>
      <c r="PZU82" s="1280"/>
      <c r="PZV82" s="1280"/>
      <c r="PZW82" s="1280"/>
      <c r="PZX82" s="1280"/>
      <c r="PZY82" s="1280"/>
      <c r="PZZ82" s="1280"/>
      <c r="QAA82" s="1280"/>
      <c r="QAB82" s="1280"/>
      <c r="QAC82" s="1280"/>
      <c r="QAD82" s="1280"/>
      <c r="QAE82" s="1280"/>
      <c r="QAF82" s="1280"/>
      <c r="QAG82" s="1280"/>
      <c r="QAH82" s="1280"/>
      <c r="QAI82" s="1280"/>
      <c r="QAJ82" s="1280"/>
      <c r="QAK82" s="1280"/>
      <c r="QAL82" s="1280"/>
      <c r="QAM82" s="1280"/>
      <c r="QAN82" s="1280"/>
      <c r="QAO82" s="1280"/>
      <c r="QAP82" s="1280"/>
      <c r="QAQ82" s="1280"/>
      <c r="QAR82" s="1280"/>
      <c r="QAS82" s="1280"/>
      <c r="QAT82" s="1280"/>
      <c r="QAU82" s="1280"/>
      <c r="QAV82" s="1280"/>
      <c r="QAW82" s="1280"/>
      <c r="QAX82" s="1280"/>
      <c r="QAY82" s="1280"/>
      <c r="QAZ82" s="1280"/>
      <c r="QBA82" s="1280"/>
      <c r="QBB82" s="1280"/>
      <c r="QBC82" s="1280"/>
      <c r="QBD82" s="1280"/>
      <c r="QBE82" s="1280"/>
      <c r="QBF82" s="1280"/>
      <c r="QBG82" s="1280"/>
      <c r="QBH82" s="1280"/>
      <c r="QBI82" s="1280"/>
      <c r="QBJ82" s="1280"/>
      <c r="QBK82" s="1280"/>
      <c r="QBL82" s="1280"/>
      <c r="QBM82" s="1280"/>
      <c r="QBN82" s="1280"/>
      <c r="QBO82" s="1280"/>
      <c r="QBP82" s="1280"/>
      <c r="QBQ82" s="1280"/>
      <c r="QBR82" s="1280"/>
      <c r="QBS82" s="1280"/>
      <c r="QBT82" s="1280"/>
      <c r="QBU82" s="1280"/>
      <c r="QBV82" s="1280"/>
      <c r="QBW82" s="1280"/>
      <c r="QBX82" s="1280"/>
      <c r="QBY82" s="1280"/>
      <c r="QBZ82" s="1280"/>
      <c r="QCA82" s="1280"/>
      <c r="QCB82" s="1280"/>
      <c r="QCC82" s="1280"/>
      <c r="QCD82" s="1280"/>
      <c r="QCE82" s="1280"/>
      <c r="QCF82" s="1280"/>
      <c r="QCG82" s="1280"/>
      <c r="QCH82" s="1280"/>
      <c r="QCI82" s="1280"/>
      <c r="QCJ82" s="1280"/>
      <c r="QCK82" s="1280"/>
      <c r="QCL82" s="1280"/>
      <c r="QCM82" s="1280"/>
      <c r="QCN82" s="1280"/>
      <c r="QCO82" s="1280"/>
      <c r="QCP82" s="1280"/>
      <c r="QCQ82" s="1280"/>
      <c r="QCR82" s="1280"/>
      <c r="QCS82" s="1280"/>
      <c r="QCT82" s="1280"/>
      <c r="QCU82" s="1280"/>
      <c r="QCV82" s="1280"/>
      <c r="QCW82" s="1280"/>
      <c r="QCX82" s="1280"/>
      <c r="QCY82" s="1280"/>
      <c r="QCZ82" s="1280"/>
      <c r="QDA82" s="1280"/>
      <c r="QDB82" s="1280"/>
      <c r="QDC82" s="1280"/>
      <c r="QDD82" s="1280"/>
      <c r="QDE82" s="1280"/>
      <c r="QDF82" s="1280"/>
      <c r="QDG82" s="1280"/>
      <c r="QDH82" s="1280"/>
      <c r="QDI82" s="1280"/>
      <c r="QDJ82" s="1280"/>
      <c r="QDK82" s="1280"/>
      <c r="QDL82" s="1280"/>
      <c r="QDM82" s="1280"/>
      <c r="QDN82" s="1280"/>
      <c r="QDO82" s="1280"/>
      <c r="QDP82" s="1280"/>
      <c r="QDQ82" s="1280"/>
      <c r="QDR82" s="1280"/>
      <c r="QDS82" s="1280"/>
      <c r="QDT82" s="1280"/>
      <c r="QDU82" s="1280"/>
      <c r="QDV82" s="1280"/>
      <c r="QDW82" s="1280"/>
      <c r="QDX82" s="1280"/>
      <c r="QDY82" s="1280"/>
      <c r="QDZ82" s="1280"/>
      <c r="QEA82" s="1280"/>
      <c r="QEB82" s="1280"/>
      <c r="QEC82" s="1280"/>
      <c r="QED82" s="1280"/>
      <c r="QEE82" s="1280"/>
      <c r="QEF82" s="1280"/>
      <c r="QEG82" s="1280"/>
      <c r="QEH82" s="1280"/>
      <c r="QEI82" s="1280"/>
      <c r="QEJ82" s="1280"/>
      <c r="QEK82" s="1280"/>
      <c r="QEL82" s="1280"/>
      <c r="QEM82" s="1280"/>
      <c r="QEN82" s="1280"/>
      <c r="QEO82" s="1280"/>
      <c r="QEP82" s="1280"/>
      <c r="QEQ82" s="1280"/>
      <c r="QER82" s="1280"/>
      <c r="QES82" s="1280"/>
      <c r="QET82" s="1280"/>
      <c r="QEU82" s="1280"/>
      <c r="QEV82" s="1280"/>
      <c r="QEW82" s="1280"/>
      <c r="QEX82" s="1280"/>
      <c r="QEY82" s="1280"/>
      <c r="QEZ82" s="1280"/>
      <c r="QFA82" s="1280"/>
      <c r="QFB82" s="1280"/>
      <c r="QFC82" s="1280"/>
      <c r="QFD82" s="1280"/>
      <c r="QFE82" s="1280"/>
      <c r="QFF82" s="1280"/>
      <c r="QFG82" s="1280"/>
      <c r="QFH82" s="1280"/>
      <c r="QFI82" s="1280"/>
      <c r="QFJ82" s="1280"/>
      <c r="QFK82" s="1280"/>
      <c r="QFL82" s="1280"/>
      <c r="QFM82" s="1280"/>
      <c r="QFN82" s="1280"/>
      <c r="QFO82" s="1280"/>
      <c r="QFP82" s="1280"/>
      <c r="QFQ82" s="1280"/>
      <c r="QFR82" s="1280"/>
      <c r="QFS82" s="1280"/>
      <c r="QFT82" s="1280"/>
      <c r="QFU82" s="1280"/>
      <c r="QFV82" s="1280"/>
      <c r="QFW82" s="1280"/>
      <c r="QFX82" s="1280"/>
      <c r="QFY82" s="1280"/>
      <c r="QFZ82" s="1280"/>
      <c r="QGA82" s="1280"/>
      <c r="QGB82" s="1280"/>
      <c r="QGC82" s="1280"/>
      <c r="QGD82" s="1280"/>
      <c r="QGE82" s="1280"/>
      <c r="QGF82" s="1280"/>
      <c r="QGG82" s="1280"/>
      <c r="QGH82" s="1280"/>
      <c r="QGI82" s="1280"/>
      <c r="QGJ82" s="1280"/>
      <c r="QGK82" s="1280"/>
      <c r="QGL82" s="1280"/>
      <c r="QGM82" s="1280"/>
      <c r="QGN82" s="1280"/>
      <c r="QGO82" s="1280"/>
      <c r="QGP82" s="1280"/>
      <c r="QGQ82" s="1280"/>
      <c r="QGR82" s="1280"/>
      <c r="QGS82" s="1280"/>
      <c r="QGT82" s="1280"/>
      <c r="QGU82" s="1280"/>
      <c r="QGV82" s="1280"/>
      <c r="QGW82" s="1280"/>
      <c r="QGX82" s="1280"/>
      <c r="QGY82" s="1280"/>
      <c r="QGZ82" s="1280"/>
      <c r="QHA82" s="1280"/>
      <c r="QHB82" s="1280"/>
      <c r="QHC82" s="1280"/>
      <c r="QHD82" s="1280"/>
      <c r="QHE82" s="1280"/>
      <c r="QHF82" s="1280"/>
      <c r="QHG82" s="1280"/>
      <c r="QHH82" s="1280"/>
      <c r="QHI82" s="1280"/>
      <c r="QHJ82" s="1280"/>
      <c r="QHK82" s="1280"/>
      <c r="QHL82" s="1280"/>
      <c r="QHM82" s="1280"/>
      <c r="QHN82" s="1280"/>
      <c r="QHO82" s="1280"/>
      <c r="QHP82" s="1280"/>
      <c r="QHQ82" s="1280"/>
      <c r="QHR82" s="1280"/>
      <c r="QHS82" s="1280"/>
      <c r="QHT82" s="1280"/>
      <c r="QHU82" s="1280"/>
      <c r="QHV82" s="1280"/>
      <c r="QHW82" s="1280"/>
      <c r="QHX82" s="1280"/>
      <c r="QHY82" s="1280"/>
      <c r="QHZ82" s="1280"/>
      <c r="QIA82" s="1280"/>
      <c r="QIB82" s="1280"/>
      <c r="QIC82" s="1280"/>
      <c r="QID82" s="1280"/>
      <c r="QIE82" s="1280"/>
      <c r="QIF82" s="1280"/>
      <c r="QIG82" s="1280"/>
      <c r="QIH82" s="1280"/>
      <c r="QII82" s="1280"/>
      <c r="QIJ82" s="1280"/>
      <c r="QIK82" s="1280"/>
      <c r="QIL82" s="1280"/>
      <c r="QIM82" s="1280"/>
      <c r="QIN82" s="1280"/>
      <c r="QIO82" s="1280"/>
      <c r="QIP82" s="1280"/>
      <c r="QIQ82" s="1280"/>
      <c r="QIR82" s="1280"/>
      <c r="QIS82" s="1280"/>
      <c r="QIT82" s="1280"/>
      <c r="QIU82" s="1280"/>
      <c r="QIV82" s="1280"/>
      <c r="QIW82" s="1280"/>
      <c r="QIX82" s="1280"/>
      <c r="QIY82" s="1280"/>
      <c r="QIZ82" s="1280"/>
      <c r="QJA82" s="1280"/>
      <c r="QJB82" s="1280"/>
      <c r="QJC82" s="1280"/>
      <c r="QJD82" s="1280"/>
      <c r="QJE82" s="1280"/>
      <c r="QJF82" s="1280"/>
      <c r="QJG82" s="1280"/>
      <c r="QJH82" s="1280"/>
      <c r="QJI82" s="1280"/>
      <c r="QJJ82" s="1280"/>
      <c r="QJK82" s="1280"/>
      <c r="QJL82" s="1280"/>
      <c r="QJM82" s="1280"/>
      <c r="QJN82" s="1280"/>
      <c r="QJO82" s="1280"/>
      <c r="QJP82" s="1280"/>
      <c r="QJQ82" s="1280"/>
      <c r="QJR82" s="1280"/>
      <c r="QJS82" s="1280"/>
      <c r="QJT82" s="1280"/>
      <c r="QJU82" s="1280"/>
      <c r="QJV82" s="1280"/>
      <c r="QJW82" s="1280"/>
      <c r="QJX82" s="1280"/>
      <c r="QJY82" s="1280"/>
      <c r="QJZ82" s="1280"/>
      <c r="QKA82" s="1280"/>
      <c r="QKB82" s="1280"/>
      <c r="QKC82" s="1280"/>
      <c r="QKD82" s="1280"/>
      <c r="QKE82" s="1280"/>
      <c r="QKF82" s="1280"/>
      <c r="QKG82" s="1280"/>
      <c r="QKH82" s="1280"/>
      <c r="QKI82" s="1280"/>
      <c r="QKJ82" s="1280"/>
      <c r="QKK82" s="1280"/>
      <c r="QKL82" s="1280"/>
      <c r="QKM82" s="1280"/>
      <c r="QKN82" s="1280"/>
      <c r="QKO82" s="1280"/>
      <c r="QKP82" s="1280"/>
      <c r="QKQ82" s="1280"/>
      <c r="QKR82" s="1280"/>
      <c r="QKS82" s="1280"/>
      <c r="QKT82" s="1280"/>
      <c r="QKU82" s="1280"/>
      <c r="QKV82" s="1280"/>
      <c r="QKW82" s="1280"/>
      <c r="QKX82" s="1280"/>
      <c r="QKY82" s="1280"/>
      <c r="QKZ82" s="1280"/>
      <c r="QLA82" s="1280"/>
      <c r="QLB82" s="1280"/>
      <c r="QLC82" s="1280"/>
      <c r="QLD82" s="1280"/>
      <c r="QLE82" s="1280"/>
      <c r="QLF82" s="1280"/>
      <c r="QLG82" s="1280"/>
      <c r="QLH82" s="1280"/>
      <c r="QLI82" s="1280"/>
      <c r="QLJ82" s="1280"/>
      <c r="QLK82" s="1280"/>
      <c r="QLL82" s="1280"/>
      <c r="QLM82" s="1280"/>
      <c r="QLN82" s="1280"/>
      <c r="QLO82" s="1280"/>
      <c r="QLP82" s="1280"/>
      <c r="QLQ82" s="1280"/>
      <c r="QLR82" s="1280"/>
      <c r="QLS82" s="1280"/>
      <c r="QLT82" s="1280"/>
      <c r="QLU82" s="1280"/>
      <c r="QLV82" s="1280"/>
      <c r="QLW82" s="1280"/>
      <c r="QLX82" s="1280"/>
      <c r="QLY82" s="1280"/>
      <c r="QLZ82" s="1280"/>
      <c r="QMA82" s="1280"/>
      <c r="QMB82" s="1280"/>
      <c r="QMC82" s="1280"/>
      <c r="QMD82" s="1280"/>
      <c r="QME82" s="1280"/>
      <c r="QMF82" s="1280"/>
      <c r="QMG82" s="1280"/>
      <c r="QMH82" s="1280"/>
      <c r="QMI82" s="1280"/>
      <c r="QMJ82" s="1280"/>
      <c r="QMK82" s="1280"/>
      <c r="QML82" s="1280"/>
      <c r="QMM82" s="1280"/>
      <c r="QMN82" s="1280"/>
      <c r="QMO82" s="1280"/>
      <c r="QMP82" s="1280"/>
      <c r="QMQ82" s="1280"/>
      <c r="QMR82" s="1280"/>
      <c r="QMS82" s="1280"/>
      <c r="QMT82" s="1280"/>
      <c r="QMU82" s="1280"/>
      <c r="QMV82" s="1280"/>
      <c r="QMW82" s="1280"/>
      <c r="QMX82" s="1280"/>
      <c r="QMY82" s="1280"/>
      <c r="QMZ82" s="1280"/>
      <c r="QNA82" s="1280"/>
      <c r="QNB82" s="1280"/>
      <c r="QNC82" s="1280"/>
      <c r="QND82" s="1280"/>
      <c r="QNE82" s="1280"/>
      <c r="QNF82" s="1280"/>
      <c r="QNG82" s="1280"/>
      <c r="QNH82" s="1280"/>
      <c r="QNI82" s="1280"/>
      <c r="QNJ82" s="1280"/>
      <c r="QNK82" s="1280"/>
      <c r="QNL82" s="1280"/>
      <c r="QNM82" s="1280"/>
      <c r="QNN82" s="1280"/>
      <c r="QNO82" s="1280"/>
      <c r="QNP82" s="1280"/>
      <c r="QNQ82" s="1280"/>
      <c r="QNR82" s="1280"/>
      <c r="QNS82" s="1280"/>
      <c r="QNT82" s="1280"/>
      <c r="QNU82" s="1280"/>
      <c r="QNV82" s="1280"/>
      <c r="QNW82" s="1280"/>
      <c r="QNX82" s="1280"/>
      <c r="QNY82" s="1280"/>
      <c r="QNZ82" s="1280"/>
      <c r="QOA82" s="1280"/>
      <c r="QOB82" s="1280"/>
      <c r="QOC82" s="1280"/>
      <c r="QOD82" s="1280"/>
      <c r="QOE82" s="1280"/>
      <c r="QOF82" s="1280"/>
      <c r="QOG82" s="1280"/>
      <c r="QOH82" s="1280"/>
      <c r="QOI82" s="1280"/>
      <c r="QOJ82" s="1280"/>
      <c r="QOK82" s="1280"/>
      <c r="QOL82" s="1280"/>
      <c r="QOM82" s="1280"/>
      <c r="QON82" s="1280"/>
      <c r="QOO82" s="1280"/>
      <c r="QOP82" s="1280"/>
      <c r="QOQ82" s="1280"/>
      <c r="QOR82" s="1280"/>
      <c r="QOS82" s="1280"/>
      <c r="QOT82" s="1280"/>
      <c r="QOU82" s="1280"/>
      <c r="QOV82" s="1280"/>
      <c r="QOW82" s="1280"/>
      <c r="QOX82" s="1280"/>
      <c r="QOY82" s="1280"/>
      <c r="QOZ82" s="1280"/>
      <c r="QPA82" s="1280"/>
      <c r="QPB82" s="1280"/>
      <c r="QPC82" s="1280"/>
      <c r="QPD82" s="1280"/>
      <c r="QPE82" s="1280"/>
      <c r="QPF82" s="1280"/>
      <c r="QPG82" s="1280"/>
      <c r="QPH82" s="1280"/>
      <c r="QPI82" s="1280"/>
      <c r="QPJ82" s="1280"/>
      <c r="QPK82" s="1280"/>
      <c r="QPL82" s="1280"/>
      <c r="QPM82" s="1280"/>
      <c r="QPN82" s="1280"/>
      <c r="QPO82" s="1280"/>
      <c r="QPP82" s="1280"/>
      <c r="QPQ82" s="1280"/>
      <c r="QPR82" s="1280"/>
      <c r="QPS82" s="1280"/>
      <c r="QPT82" s="1280"/>
      <c r="QPU82" s="1280"/>
      <c r="QPV82" s="1280"/>
      <c r="QPW82" s="1280"/>
      <c r="QPX82" s="1280"/>
      <c r="QPY82" s="1280"/>
      <c r="QPZ82" s="1280"/>
      <c r="QQA82" s="1280"/>
      <c r="QQB82" s="1280"/>
      <c r="QQC82" s="1280"/>
      <c r="QQD82" s="1280"/>
      <c r="QQE82" s="1280"/>
      <c r="QQF82" s="1280"/>
      <c r="QQG82" s="1280"/>
      <c r="QQH82" s="1280"/>
      <c r="QQI82" s="1280"/>
      <c r="QQJ82" s="1280"/>
      <c r="QQK82" s="1280"/>
      <c r="QQL82" s="1280"/>
      <c r="QQM82" s="1280"/>
      <c r="QQN82" s="1280"/>
      <c r="QQO82" s="1280"/>
      <c r="QQP82" s="1280"/>
      <c r="QQQ82" s="1280"/>
      <c r="QQR82" s="1280"/>
      <c r="QQS82" s="1280"/>
      <c r="QQT82" s="1280"/>
      <c r="QQU82" s="1280"/>
      <c r="QQV82" s="1280"/>
      <c r="QQW82" s="1280"/>
      <c r="QQX82" s="1280"/>
      <c r="QQY82" s="1280"/>
      <c r="QQZ82" s="1280"/>
      <c r="QRA82" s="1280"/>
      <c r="QRB82" s="1280"/>
      <c r="QRC82" s="1280"/>
      <c r="QRD82" s="1280"/>
      <c r="QRE82" s="1280"/>
      <c r="QRF82" s="1280"/>
      <c r="QRG82" s="1280"/>
      <c r="QRH82" s="1280"/>
      <c r="QRI82" s="1280"/>
      <c r="QRJ82" s="1280"/>
      <c r="QRK82" s="1280"/>
      <c r="QRL82" s="1280"/>
      <c r="QRM82" s="1280"/>
      <c r="QRN82" s="1280"/>
      <c r="QRO82" s="1280"/>
      <c r="QRP82" s="1280"/>
      <c r="QRQ82" s="1280"/>
      <c r="QRR82" s="1280"/>
      <c r="QRS82" s="1280"/>
      <c r="QRT82" s="1280"/>
      <c r="QRU82" s="1280"/>
      <c r="QRV82" s="1280"/>
      <c r="QRW82" s="1280"/>
      <c r="QRX82" s="1280"/>
      <c r="QRY82" s="1280"/>
      <c r="QRZ82" s="1280"/>
      <c r="QSA82" s="1280"/>
      <c r="QSB82" s="1280"/>
      <c r="QSC82" s="1280"/>
      <c r="QSD82" s="1280"/>
      <c r="QSE82" s="1280"/>
      <c r="QSF82" s="1280"/>
      <c r="QSG82" s="1280"/>
      <c r="QSH82" s="1280"/>
      <c r="QSI82" s="1280"/>
      <c r="QSJ82" s="1280"/>
      <c r="QSK82" s="1280"/>
      <c r="QSL82" s="1280"/>
      <c r="QSM82" s="1280"/>
      <c r="QSN82" s="1280"/>
      <c r="QSO82" s="1280"/>
      <c r="QSP82" s="1280"/>
      <c r="QSQ82" s="1280"/>
      <c r="QSR82" s="1280"/>
      <c r="QSS82" s="1280"/>
      <c r="QST82" s="1280"/>
      <c r="QSU82" s="1280"/>
      <c r="QSV82" s="1280"/>
      <c r="QSW82" s="1280"/>
      <c r="QSX82" s="1280"/>
      <c r="QSY82" s="1280"/>
      <c r="QSZ82" s="1280"/>
      <c r="QTA82" s="1280"/>
      <c r="QTB82" s="1280"/>
      <c r="QTC82" s="1280"/>
      <c r="QTD82" s="1280"/>
      <c r="QTE82" s="1280"/>
      <c r="QTF82" s="1280"/>
      <c r="QTG82" s="1280"/>
      <c r="QTH82" s="1280"/>
      <c r="QTI82" s="1280"/>
      <c r="QTJ82" s="1280"/>
      <c r="QTK82" s="1280"/>
      <c r="QTL82" s="1280"/>
      <c r="QTM82" s="1280"/>
      <c r="QTN82" s="1280"/>
      <c r="QTO82" s="1280"/>
      <c r="QTP82" s="1280"/>
      <c r="QTQ82" s="1280"/>
      <c r="QTR82" s="1280"/>
      <c r="QTS82" s="1280"/>
      <c r="QTT82" s="1280"/>
      <c r="QTU82" s="1280"/>
      <c r="QTV82" s="1280"/>
      <c r="QTW82" s="1280"/>
      <c r="QTX82" s="1280"/>
      <c r="QTY82" s="1280"/>
      <c r="QTZ82" s="1280"/>
      <c r="QUA82" s="1280"/>
      <c r="QUB82" s="1280"/>
      <c r="QUC82" s="1280"/>
      <c r="QUD82" s="1280"/>
      <c r="QUE82" s="1280"/>
      <c r="QUF82" s="1280"/>
      <c r="QUG82" s="1280"/>
      <c r="QUH82" s="1280"/>
      <c r="QUI82" s="1280"/>
      <c r="QUJ82" s="1280"/>
      <c r="QUK82" s="1280"/>
      <c r="QUL82" s="1280"/>
      <c r="QUM82" s="1280"/>
      <c r="QUN82" s="1280"/>
      <c r="QUO82" s="1280"/>
      <c r="QUP82" s="1280"/>
      <c r="QUQ82" s="1280"/>
      <c r="QUR82" s="1280"/>
      <c r="QUS82" s="1280"/>
      <c r="QUT82" s="1280"/>
      <c r="QUU82" s="1280"/>
      <c r="QUV82" s="1280"/>
      <c r="QUW82" s="1280"/>
      <c r="QUX82" s="1280"/>
      <c r="QUY82" s="1280"/>
      <c r="QUZ82" s="1280"/>
      <c r="QVA82" s="1280"/>
      <c r="QVB82" s="1280"/>
      <c r="QVC82" s="1280"/>
      <c r="QVD82" s="1280"/>
      <c r="QVE82" s="1280"/>
      <c r="QVF82" s="1280"/>
      <c r="QVG82" s="1280"/>
      <c r="QVH82" s="1280"/>
      <c r="QVI82" s="1280"/>
      <c r="QVJ82" s="1280"/>
      <c r="QVK82" s="1280"/>
      <c r="QVL82" s="1280"/>
      <c r="QVM82" s="1280"/>
      <c r="QVN82" s="1280"/>
      <c r="QVO82" s="1280"/>
      <c r="QVP82" s="1280"/>
      <c r="QVQ82" s="1280"/>
      <c r="QVR82" s="1280"/>
      <c r="QVS82" s="1280"/>
      <c r="QVT82" s="1280"/>
      <c r="QVU82" s="1280"/>
      <c r="QVV82" s="1280"/>
      <c r="QVW82" s="1280"/>
      <c r="QVX82" s="1280"/>
      <c r="QVY82" s="1280"/>
      <c r="QVZ82" s="1280"/>
      <c r="QWA82" s="1280"/>
      <c r="QWB82" s="1280"/>
      <c r="QWC82" s="1280"/>
      <c r="QWD82" s="1280"/>
      <c r="QWE82" s="1280"/>
      <c r="QWF82" s="1280"/>
      <c r="QWG82" s="1280"/>
      <c r="QWH82" s="1280"/>
      <c r="QWI82" s="1280"/>
      <c r="QWJ82" s="1280"/>
      <c r="QWK82" s="1280"/>
      <c r="QWL82" s="1280"/>
      <c r="QWM82" s="1280"/>
      <c r="QWN82" s="1280"/>
      <c r="QWO82" s="1280"/>
      <c r="QWP82" s="1280"/>
      <c r="QWQ82" s="1280"/>
      <c r="QWR82" s="1280"/>
      <c r="QWS82" s="1280"/>
      <c r="QWT82" s="1280"/>
      <c r="QWU82" s="1280"/>
      <c r="QWV82" s="1280"/>
      <c r="QWW82" s="1280"/>
      <c r="QWX82" s="1280"/>
      <c r="QWY82" s="1280"/>
      <c r="QWZ82" s="1280"/>
      <c r="QXA82" s="1280"/>
      <c r="QXB82" s="1280"/>
      <c r="QXC82" s="1280"/>
      <c r="QXD82" s="1280"/>
      <c r="QXE82" s="1280"/>
      <c r="QXF82" s="1280"/>
      <c r="QXG82" s="1280"/>
      <c r="QXH82" s="1280"/>
      <c r="QXI82" s="1280"/>
      <c r="QXJ82" s="1280"/>
      <c r="QXK82" s="1280"/>
      <c r="QXL82" s="1280"/>
      <c r="QXM82" s="1280"/>
      <c r="QXN82" s="1280"/>
      <c r="QXO82" s="1280"/>
      <c r="QXP82" s="1280"/>
      <c r="QXQ82" s="1280"/>
      <c r="QXR82" s="1280"/>
      <c r="QXS82" s="1280"/>
      <c r="QXT82" s="1280"/>
      <c r="QXU82" s="1280"/>
      <c r="QXV82" s="1280"/>
      <c r="QXW82" s="1280"/>
      <c r="QXX82" s="1280"/>
      <c r="QXY82" s="1280"/>
      <c r="QXZ82" s="1280"/>
      <c r="QYA82" s="1280"/>
      <c r="QYB82" s="1280"/>
      <c r="QYC82" s="1280"/>
      <c r="QYD82" s="1280"/>
      <c r="QYE82" s="1280"/>
      <c r="QYF82" s="1280"/>
      <c r="QYG82" s="1280"/>
      <c r="QYH82" s="1280"/>
      <c r="QYI82" s="1280"/>
      <c r="QYJ82" s="1280"/>
      <c r="QYK82" s="1280"/>
      <c r="QYL82" s="1280"/>
      <c r="QYM82" s="1280"/>
      <c r="QYN82" s="1280"/>
      <c r="QYO82" s="1280"/>
      <c r="QYP82" s="1280"/>
      <c r="QYQ82" s="1280"/>
      <c r="QYR82" s="1280"/>
      <c r="QYS82" s="1280"/>
      <c r="QYT82" s="1280"/>
      <c r="QYU82" s="1280"/>
      <c r="QYV82" s="1280"/>
      <c r="QYW82" s="1280"/>
      <c r="QYX82" s="1280"/>
      <c r="QYY82" s="1280"/>
      <c r="QYZ82" s="1280"/>
      <c r="QZA82" s="1280"/>
      <c r="QZB82" s="1280"/>
      <c r="QZC82" s="1280"/>
      <c r="QZD82" s="1280"/>
      <c r="QZE82" s="1280"/>
      <c r="QZF82" s="1280"/>
      <c r="QZG82" s="1280"/>
      <c r="QZH82" s="1280"/>
      <c r="QZI82" s="1280"/>
      <c r="QZJ82" s="1280"/>
      <c r="QZK82" s="1280"/>
      <c r="QZL82" s="1280"/>
      <c r="QZM82" s="1280"/>
      <c r="QZN82" s="1280"/>
      <c r="QZO82" s="1280"/>
      <c r="QZP82" s="1280"/>
      <c r="QZQ82" s="1280"/>
      <c r="QZR82" s="1280"/>
      <c r="QZS82" s="1280"/>
      <c r="QZT82" s="1280"/>
      <c r="QZU82" s="1280"/>
      <c r="QZV82" s="1280"/>
      <c r="QZW82" s="1280"/>
      <c r="QZX82" s="1280"/>
      <c r="QZY82" s="1280"/>
      <c r="QZZ82" s="1280"/>
      <c r="RAA82" s="1280"/>
      <c r="RAB82" s="1280"/>
      <c r="RAC82" s="1280"/>
      <c r="RAD82" s="1280"/>
      <c r="RAE82" s="1280"/>
      <c r="RAF82" s="1280"/>
      <c r="RAG82" s="1280"/>
      <c r="RAH82" s="1280"/>
      <c r="RAI82" s="1280"/>
      <c r="RAJ82" s="1280"/>
      <c r="RAK82" s="1280"/>
      <c r="RAL82" s="1280"/>
      <c r="RAM82" s="1280"/>
      <c r="RAN82" s="1280"/>
      <c r="RAO82" s="1280"/>
      <c r="RAP82" s="1280"/>
      <c r="RAQ82" s="1280"/>
      <c r="RAR82" s="1280"/>
      <c r="RAS82" s="1280"/>
      <c r="RAT82" s="1280"/>
      <c r="RAU82" s="1280"/>
      <c r="RAV82" s="1280"/>
      <c r="RAW82" s="1280"/>
      <c r="RAX82" s="1280"/>
      <c r="RAY82" s="1280"/>
      <c r="RAZ82" s="1280"/>
      <c r="RBA82" s="1280"/>
      <c r="RBB82" s="1280"/>
      <c r="RBC82" s="1280"/>
      <c r="RBD82" s="1280"/>
      <c r="RBE82" s="1280"/>
      <c r="RBF82" s="1280"/>
      <c r="RBG82" s="1280"/>
      <c r="RBH82" s="1280"/>
      <c r="RBI82" s="1280"/>
      <c r="RBJ82" s="1280"/>
      <c r="RBK82" s="1280"/>
      <c r="RBL82" s="1280"/>
      <c r="RBM82" s="1280"/>
      <c r="RBN82" s="1280"/>
      <c r="RBO82" s="1280"/>
      <c r="RBP82" s="1280"/>
      <c r="RBQ82" s="1280"/>
      <c r="RBR82" s="1280"/>
      <c r="RBS82" s="1280"/>
      <c r="RBT82" s="1280"/>
      <c r="RBU82" s="1280"/>
      <c r="RBV82" s="1280"/>
      <c r="RBW82" s="1280"/>
      <c r="RBX82" s="1280"/>
      <c r="RBY82" s="1280"/>
      <c r="RBZ82" s="1280"/>
      <c r="RCA82" s="1280"/>
      <c r="RCB82" s="1280"/>
      <c r="RCC82" s="1280"/>
      <c r="RCD82" s="1280"/>
      <c r="RCE82" s="1280"/>
      <c r="RCF82" s="1280"/>
      <c r="RCG82" s="1280"/>
      <c r="RCH82" s="1280"/>
      <c r="RCI82" s="1280"/>
      <c r="RCJ82" s="1280"/>
      <c r="RCK82" s="1280"/>
      <c r="RCL82" s="1280"/>
      <c r="RCM82" s="1280"/>
      <c r="RCN82" s="1280"/>
      <c r="RCO82" s="1280"/>
      <c r="RCP82" s="1280"/>
      <c r="RCQ82" s="1280"/>
      <c r="RCR82" s="1280"/>
      <c r="RCS82" s="1280"/>
      <c r="RCT82" s="1280"/>
      <c r="RCU82" s="1280"/>
      <c r="RCV82" s="1280"/>
      <c r="RCW82" s="1280"/>
      <c r="RCX82" s="1280"/>
      <c r="RCY82" s="1280"/>
      <c r="RCZ82" s="1280"/>
      <c r="RDA82" s="1280"/>
      <c r="RDB82" s="1280"/>
      <c r="RDC82" s="1280"/>
      <c r="RDD82" s="1280"/>
      <c r="RDE82" s="1280"/>
      <c r="RDF82" s="1280"/>
      <c r="RDG82" s="1280"/>
      <c r="RDH82" s="1280"/>
      <c r="RDI82" s="1280"/>
      <c r="RDJ82" s="1280"/>
      <c r="RDK82" s="1280"/>
      <c r="RDL82" s="1280"/>
      <c r="RDM82" s="1280"/>
      <c r="RDN82" s="1280"/>
      <c r="RDO82" s="1280"/>
      <c r="RDP82" s="1280"/>
      <c r="RDQ82" s="1280"/>
      <c r="RDR82" s="1280"/>
      <c r="RDS82" s="1280"/>
      <c r="RDT82" s="1280"/>
      <c r="RDU82" s="1280"/>
      <c r="RDV82" s="1280"/>
      <c r="RDW82" s="1280"/>
      <c r="RDX82" s="1280"/>
      <c r="RDY82" s="1280"/>
      <c r="RDZ82" s="1280"/>
      <c r="REA82" s="1280"/>
      <c r="REB82" s="1280"/>
      <c r="REC82" s="1280"/>
      <c r="RED82" s="1280"/>
      <c r="REE82" s="1280"/>
      <c r="REF82" s="1280"/>
      <c r="REG82" s="1280"/>
      <c r="REH82" s="1280"/>
      <c r="REI82" s="1280"/>
      <c r="REJ82" s="1280"/>
      <c r="REK82" s="1280"/>
      <c r="REL82" s="1280"/>
      <c r="REM82" s="1280"/>
      <c r="REN82" s="1280"/>
      <c r="REO82" s="1280"/>
      <c r="REP82" s="1280"/>
      <c r="REQ82" s="1280"/>
      <c r="RER82" s="1280"/>
      <c r="RES82" s="1280"/>
      <c r="RET82" s="1280"/>
      <c r="REU82" s="1280"/>
      <c r="REV82" s="1280"/>
      <c r="REW82" s="1280"/>
      <c r="REX82" s="1280"/>
      <c r="REY82" s="1280"/>
      <c r="REZ82" s="1280"/>
      <c r="RFA82" s="1280"/>
      <c r="RFB82" s="1280"/>
      <c r="RFC82" s="1280"/>
      <c r="RFD82" s="1280"/>
      <c r="RFE82" s="1280"/>
      <c r="RFF82" s="1280"/>
      <c r="RFG82" s="1280"/>
      <c r="RFH82" s="1280"/>
      <c r="RFI82" s="1280"/>
      <c r="RFJ82" s="1280"/>
      <c r="RFK82" s="1280"/>
      <c r="RFL82" s="1280"/>
      <c r="RFM82" s="1280"/>
      <c r="RFN82" s="1280"/>
      <c r="RFO82" s="1280"/>
      <c r="RFP82" s="1280"/>
      <c r="RFQ82" s="1280"/>
      <c r="RFR82" s="1280"/>
      <c r="RFS82" s="1280"/>
      <c r="RFT82" s="1280"/>
      <c r="RFU82" s="1280"/>
      <c r="RFV82" s="1280"/>
      <c r="RFW82" s="1280"/>
      <c r="RFX82" s="1280"/>
      <c r="RFY82" s="1280"/>
      <c r="RFZ82" s="1280"/>
      <c r="RGA82" s="1280"/>
      <c r="RGB82" s="1280"/>
      <c r="RGC82" s="1280"/>
      <c r="RGD82" s="1280"/>
      <c r="RGE82" s="1280"/>
      <c r="RGF82" s="1280"/>
      <c r="RGG82" s="1280"/>
      <c r="RGH82" s="1280"/>
      <c r="RGI82" s="1280"/>
      <c r="RGJ82" s="1280"/>
      <c r="RGK82" s="1280"/>
      <c r="RGL82" s="1280"/>
      <c r="RGM82" s="1280"/>
      <c r="RGN82" s="1280"/>
      <c r="RGO82" s="1280"/>
      <c r="RGP82" s="1280"/>
      <c r="RGQ82" s="1280"/>
      <c r="RGR82" s="1280"/>
      <c r="RGS82" s="1280"/>
      <c r="RGT82" s="1280"/>
      <c r="RGU82" s="1280"/>
      <c r="RGV82" s="1280"/>
      <c r="RGW82" s="1280"/>
      <c r="RGX82" s="1280"/>
      <c r="RGY82" s="1280"/>
      <c r="RGZ82" s="1280"/>
      <c r="RHA82" s="1280"/>
      <c r="RHB82" s="1280"/>
      <c r="RHC82" s="1280"/>
      <c r="RHD82" s="1280"/>
      <c r="RHE82" s="1280"/>
      <c r="RHF82" s="1280"/>
      <c r="RHG82" s="1280"/>
      <c r="RHH82" s="1280"/>
      <c r="RHI82" s="1280"/>
      <c r="RHJ82" s="1280"/>
      <c r="RHK82" s="1280"/>
      <c r="RHL82" s="1280"/>
      <c r="RHM82" s="1280"/>
      <c r="RHN82" s="1280"/>
      <c r="RHO82" s="1280"/>
      <c r="RHP82" s="1280"/>
      <c r="RHQ82" s="1280"/>
      <c r="RHR82" s="1280"/>
      <c r="RHS82" s="1280"/>
      <c r="RHT82" s="1280"/>
      <c r="RHU82" s="1280"/>
      <c r="RHV82" s="1280"/>
      <c r="RHW82" s="1280"/>
      <c r="RHX82" s="1280"/>
      <c r="RHY82" s="1280"/>
      <c r="RHZ82" s="1280"/>
      <c r="RIA82" s="1280"/>
      <c r="RIB82" s="1280"/>
      <c r="RIC82" s="1280"/>
      <c r="RID82" s="1280"/>
      <c r="RIE82" s="1280"/>
      <c r="RIF82" s="1280"/>
      <c r="RIG82" s="1280"/>
      <c r="RIH82" s="1280"/>
      <c r="RII82" s="1280"/>
      <c r="RIJ82" s="1280"/>
      <c r="RIK82" s="1280"/>
      <c r="RIL82" s="1280"/>
      <c r="RIM82" s="1280"/>
      <c r="RIN82" s="1280"/>
      <c r="RIO82" s="1280"/>
      <c r="RIP82" s="1280"/>
      <c r="RIQ82" s="1280"/>
      <c r="RIR82" s="1280"/>
      <c r="RIS82" s="1280"/>
      <c r="RIT82" s="1280"/>
      <c r="RIU82" s="1280"/>
      <c r="RIV82" s="1280"/>
      <c r="RIW82" s="1280"/>
      <c r="RIX82" s="1280"/>
      <c r="RIY82" s="1280"/>
      <c r="RIZ82" s="1280"/>
      <c r="RJA82" s="1280"/>
      <c r="RJB82" s="1280"/>
      <c r="RJC82" s="1280"/>
      <c r="RJD82" s="1280"/>
      <c r="RJE82" s="1280"/>
      <c r="RJF82" s="1280"/>
      <c r="RJG82" s="1280"/>
      <c r="RJH82" s="1280"/>
      <c r="RJI82" s="1280"/>
      <c r="RJJ82" s="1280"/>
      <c r="RJK82" s="1280"/>
      <c r="RJL82" s="1280"/>
      <c r="RJM82" s="1280"/>
      <c r="RJN82" s="1280"/>
      <c r="RJO82" s="1280"/>
      <c r="RJP82" s="1280"/>
      <c r="RJQ82" s="1280"/>
      <c r="RJR82" s="1280"/>
      <c r="RJS82" s="1280"/>
      <c r="RJT82" s="1280"/>
      <c r="RJU82" s="1280"/>
      <c r="RJV82" s="1280"/>
      <c r="RJW82" s="1280"/>
      <c r="RJX82" s="1280"/>
      <c r="RJY82" s="1280"/>
      <c r="RJZ82" s="1280"/>
      <c r="RKA82" s="1280"/>
      <c r="RKB82" s="1280"/>
      <c r="RKC82" s="1280"/>
      <c r="RKD82" s="1280"/>
      <c r="RKE82" s="1280"/>
      <c r="RKF82" s="1280"/>
      <c r="RKG82" s="1280"/>
      <c r="RKH82" s="1280"/>
      <c r="RKI82" s="1280"/>
      <c r="RKJ82" s="1280"/>
      <c r="RKK82" s="1280"/>
      <c r="RKL82" s="1280"/>
      <c r="RKM82" s="1280"/>
      <c r="RKN82" s="1280"/>
      <c r="RKO82" s="1280"/>
      <c r="RKP82" s="1280"/>
      <c r="RKQ82" s="1280"/>
      <c r="RKR82" s="1280"/>
      <c r="RKS82" s="1280"/>
      <c r="RKT82" s="1280"/>
      <c r="RKU82" s="1280"/>
      <c r="RKV82" s="1280"/>
      <c r="RKW82" s="1280"/>
      <c r="RKX82" s="1280"/>
      <c r="RKY82" s="1280"/>
      <c r="RKZ82" s="1280"/>
      <c r="RLA82" s="1280"/>
      <c r="RLB82" s="1280"/>
      <c r="RLC82" s="1280"/>
      <c r="RLD82" s="1280"/>
      <c r="RLE82" s="1280"/>
      <c r="RLF82" s="1280"/>
      <c r="RLG82" s="1280"/>
      <c r="RLH82" s="1280"/>
      <c r="RLI82" s="1280"/>
      <c r="RLJ82" s="1280"/>
      <c r="RLK82" s="1280"/>
      <c r="RLL82" s="1280"/>
      <c r="RLM82" s="1280"/>
      <c r="RLN82" s="1280"/>
      <c r="RLO82" s="1280"/>
      <c r="RLP82" s="1280"/>
      <c r="RLQ82" s="1280"/>
      <c r="RLR82" s="1280"/>
      <c r="RLS82" s="1280"/>
      <c r="RLT82" s="1280"/>
      <c r="RLU82" s="1280"/>
      <c r="RLV82" s="1280"/>
      <c r="RLW82" s="1280"/>
      <c r="RLX82" s="1280"/>
      <c r="RLY82" s="1280"/>
      <c r="RLZ82" s="1280"/>
      <c r="RMA82" s="1280"/>
      <c r="RMB82" s="1280"/>
      <c r="RMC82" s="1280"/>
      <c r="RMD82" s="1280"/>
      <c r="RME82" s="1280"/>
      <c r="RMF82" s="1280"/>
      <c r="RMG82" s="1280"/>
      <c r="RMH82" s="1280"/>
      <c r="RMI82" s="1280"/>
      <c r="RMJ82" s="1280"/>
      <c r="RMK82" s="1280"/>
      <c r="RML82" s="1280"/>
      <c r="RMM82" s="1280"/>
      <c r="RMN82" s="1280"/>
      <c r="RMO82" s="1280"/>
      <c r="RMP82" s="1280"/>
      <c r="RMQ82" s="1280"/>
      <c r="RMR82" s="1280"/>
      <c r="RMS82" s="1280"/>
      <c r="RMT82" s="1280"/>
      <c r="RMU82" s="1280"/>
      <c r="RMV82" s="1280"/>
      <c r="RMW82" s="1280"/>
      <c r="RMX82" s="1280"/>
      <c r="RMY82" s="1280"/>
      <c r="RMZ82" s="1280"/>
      <c r="RNA82" s="1280"/>
      <c r="RNB82" s="1280"/>
      <c r="RNC82" s="1280"/>
      <c r="RND82" s="1280"/>
      <c r="RNE82" s="1280"/>
      <c r="RNF82" s="1280"/>
      <c r="RNG82" s="1280"/>
      <c r="RNH82" s="1280"/>
      <c r="RNI82" s="1280"/>
      <c r="RNJ82" s="1280"/>
      <c r="RNK82" s="1280"/>
      <c r="RNL82" s="1280"/>
      <c r="RNM82" s="1280"/>
      <c r="RNN82" s="1280"/>
      <c r="RNO82" s="1280"/>
      <c r="RNP82" s="1280"/>
      <c r="RNQ82" s="1280"/>
      <c r="RNR82" s="1280"/>
      <c r="RNS82" s="1280"/>
      <c r="RNT82" s="1280"/>
      <c r="RNU82" s="1280"/>
      <c r="RNV82" s="1280"/>
      <c r="RNW82" s="1280"/>
      <c r="RNX82" s="1280"/>
      <c r="RNY82" s="1280"/>
      <c r="RNZ82" s="1280"/>
      <c r="ROA82" s="1280"/>
      <c r="ROB82" s="1280"/>
      <c r="ROC82" s="1280"/>
      <c r="ROD82" s="1280"/>
      <c r="ROE82" s="1280"/>
      <c r="ROF82" s="1280"/>
      <c r="ROG82" s="1280"/>
      <c r="ROH82" s="1280"/>
      <c r="ROI82" s="1280"/>
      <c r="ROJ82" s="1280"/>
      <c r="ROK82" s="1280"/>
      <c r="ROL82" s="1280"/>
      <c r="ROM82" s="1280"/>
      <c r="RON82" s="1280"/>
      <c r="ROO82" s="1280"/>
      <c r="ROP82" s="1280"/>
      <c r="ROQ82" s="1280"/>
      <c r="ROR82" s="1280"/>
      <c r="ROS82" s="1280"/>
      <c r="ROT82" s="1280"/>
      <c r="ROU82" s="1280"/>
      <c r="ROV82" s="1280"/>
      <c r="ROW82" s="1280"/>
      <c r="ROX82" s="1280"/>
      <c r="ROY82" s="1280"/>
      <c r="ROZ82" s="1280"/>
      <c r="RPA82" s="1280"/>
      <c r="RPB82" s="1280"/>
      <c r="RPC82" s="1280"/>
      <c r="RPD82" s="1280"/>
      <c r="RPE82" s="1280"/>
      <c r="RPF82" s="1280"/>
      <c r="RPG82" s="1280"/>
      <c r="RPH82" s="1280"/>
      <c r="RPI82" s="1280"/>
      <c r="RPJ82" s="1280"/>
      <c r="RPK82" s="1280"/>
      <c r="RPL82" s="1280"/>
      <c r="RPM82" s="1280"/>
      <c r="RPN82" s="1280"/>
      <c r="RPO82" s="1280"/>
      <c r="RPP82" s="1280"/>
      <c r="RPQ82" s="1280"/>
      <c r="RPR82" s="1280"/>
      <c r="RPS82" s="1280"/>
      <c r="RPT82" s="1280"/>
      <c r="RPU82" s="1280"/>
      <c r="RPV82" s="1280"/>
      <c r="RPW82" s="1280"/>
      <c r="RPX82" s="1280"/>
      <c r="RPY82" s="1280"/>
      <c r="RPZ82" s="1280"/>
      <c r="RQA82" s="1280"/>
      <c r="RQB82" s="1280"/>
      <c r="RQC82" s="1280"/>
      <c r="RQD82" s="1280"/>
      <c r="RQE82" s="1280"/>
      <c r="RQF82" s="1280"/>
      <c r="RQG82" s="1280"/>
      <c r="RQH82" s="1280"/>
      <c r="RQI82" s="1280"/>
      <c r="RQJ82" s="1280"/>
      <c r="RQK82" s="1280"/>
      <c r="RQL82" s="1280"/>
      <c r="RQM82" s="1280"/>
      <c r="RQN82" s="1280"/>
      <c r="RQO82" s="1280"/>
      <c r="RQP82" s="1280"/>
      <c r="RQQ82" s="1280"/>
      <c r="RQR82" s="1280"/>
      <c r="RQS82" s="1280"/>
      <c r="RQT82" s="1280"/>
      <c r="RQU82" s="1280"/>
      <c r="RQV82" s="1280"/>
      <c r="RQW82" s="1280"/>
      <c r="RQX82" s="1280"/>
      <c r="RQY82" s="1280"/>
      <c r="RQZ82" s="1280"/>
      <c r="RRA82" s="1280"/>
      <c r="RRB82" s="1280"/>
      <c r="RRC82" s="1280"/>
      <c r="RRD82" s="1280"/>
      <c r="RRE82" s="1280"/>
      <c r="RRF82" s="1280"/>
      <c r="RRG82" s="1280"/>
      <c r="RRH82" s="1280"/>
      <c r="RRI82" s="1280"/>
      <c r="RRJ82" s="1280"/>
      <c r="RRK82" s="1280"/>
      <c r="RRL82" s="1280"/>
      <c r="RRM82" s="1280"/>
      <c r="RRN82" s="1280"/>
      <c r="RRO82" s="1280"/>
      <c r="RRP82" s="1280"/>
      <c r="RRQ82" s="1280"/>
      <c r="RRR82" s="1280"/>
      <c r="RRS82" s="1280"/>
      <c r="RRT82" s="1280"/>
      <c r="RRU82" s="1280"/>
      <c r="RRV82" s="1280"/>
      <c r="RRW82" s="1280"/>
      <c r="RRX82" s="1280"/>
      <c r="RRY82" s="1280"/>
      <c r="RRZ82" s="1280"/>
      <c r="RSA82" s="1280"/>
      <c r="RSB82" s="1280"/>
      <c r="RSC82" s="1280"/>
      <c r="RSD82" s="1280"/>
      <c r="RSE82" s="1280"/>
      <c r="RSF82" s="1280"/>
      <c r="RSG82" s="1280"/>
      <c r="RSH82" s="1280"/>
      <c r="RSI82" s="1280"/>
      <c r="RSJ82" s="1280"/>
      <c r="RSK82" s="1280"/>
      <c r="RSL82" s="1280"/>
      <c r="RSM82" s="1280"/>
      <c r="RSN82" s="1280"/>
      <c r="RSO82" s="1280"/>
      <c r="RSP82" s="1280"/>
      <c r="RSQ82" s="1280"/>
      <c r="RSR82" s="1280"/>
      <c r="RSS82" s="1280"/>
      <c r="RST82" s="1280"/>
      <c r="RSU82" s="1280"/>
      <c r="RSV82" s="1280"/>
      <c r="RSW82" s="1280"/>
      <c r="RSX82" s="1280"/>
      <c r="RSY82" s="1280"/>
      <c r="RSZ82" s="1280"/>
      <c r="RTA82" s="1280"/>
      <c r="RTB82" s="1280"/>
      <c r="RTC82" s="1280"/>
      <c r="RTD82" s="1280"/>
      <c r="RTE82" s="1280"/>
      <c r="RTF82" s="1280"/>
      <c r="RTG82" s="1280"/>
      <c r="RTH82" s="1280"/>
      <c r="RTI82" s="1280"/>
      <c r="RTJ82" s="1280"/>
      <c r="RTK82" s="1280"/>
      <c r="RTL82" s="1280"/>
      <c r="RTM82" s="1280"/>
      <c r="RTN82" s="1280"/>
      <c r="RTO82" s="1280"/>
      <c r="RTP82" s="1280"/>
      <c r="RTQ82" s="1280"/>
      <c r="RTR82" s="1280"/>
      <c r="RTS82" s="1280"/>
      <c r="RTT82" s="1280"/>
      <c r="RTU82" s="1280"/>
      <c r="RTV82" s="1280"/>
      <c r="RTW82" s="1280"/>
      <c r="RTX82" s="1280"/>
      <c r="RTY82" s="1280"/>
      <c r="RTZ82" s="1280"/>
      <c r="RUA82" s="1280"/>
      <c r="RUB82" s="1280"/>
      <c r="RUC82" s="1280"/>
      <c r="RUD82" s="1280"/>
      <c r="RUE82" s="1280"/>
      <c r="RUF82" s="1280"/>
      <c r="RUG82" s="1280"/>
      <c r="RUH82" s="1280"/>
      <c r="RUI82" s="1280"/>
      <c r="RUJ82" s="1280"/>
      <c r="RUK82" s="1280"/>
      <c r="RUL82" s="1280"/>
      <c r="RUM82" s="1280"/>
      <c r="RUN82" s="1280"/>
      <c r="RUO82" s="1280"/>
      <c r="RUP82" s="1280"/>
      <c r="RUQ82" s="1280"/>
      <c r="RUR82" s="1280"/>
      <c r="RUS82" s="1280"/>
      <c r="RUT82" s="1280"/>
      <c r="RUU82" s="1280"/>
      <c r="RUV82" s="1280"/>
      <c r="RUW82" s="1280"/>
      <c r="RUX82" s="1280"/>
      <c r="RUY82" s="1280"/>
      <c r="RUZ82" s="1280"/>
      <c r="RVA82" s="1280"/>
      <c r="RVB82" s="1280"/>
      <c r="RVC82" s="1280"/>
      <c r="RVD82" s="1280"/>
      <c r="RVE82" s="1280"/>
      <c r="RVF82" s="1280"/>
      <c r="RVG82" s="1280"/>
      <c r="RVH82" s="1280"/>
      <c r="RVI82" s="1280"/>
      <c r="RVJ82" s="1280"/>
      <c r="RVK82" s="1280"/>
      <c r="RVL82" s="1280"/>
      <c r="RVM82" s="1280"/>
      <c r="RVN82" s="1280"/>
      <c r="RVO82" s="1280"/>
      <c r="RVP82" s="1280"/>
      <c r="RVQ82" s="1280"/>
      <c r="RVR82" s="1280"/>
      <c r="RVS82" s="1280"/>
      <c r="RVT82" s="1280"/>
      <c r="RVU82" s="1280"/>
      <c r="RVV82" s="1280"/>
      <c r="RVW82" s="1280"/>
      <c r="RVX82" s="1280"/>
      <c r="RVY82" s="1280"/>
      <c r="RVZ82" s="1280"/>
      <c r="RWA82" s="1280"/>
      <c r="RWB82" s="1280"/>
      <c r="RWC82" s="1280"/>
      <c r="RWD82" s="1280"/>
      <c r="RWE82" s="1280"/>
      <c r="RWF82" s="1280"/>
      <c r="RWG82" s="1280"/>
      <c r="RWH82" s="1280"/>
      <c r="RWI82" s="1280"/>
      <c r="RWJ82" s="1280"/>
      <c r="RWK82" s="1280"/>
      <c r="RWL82" s="1280"/>
      <c r="RWM82" s="1280"/>
      <c r="RWN82" s="1280"/>
      <c r="RWO82" s="1280"/>
      <c r="RWP82" s="1280"/>
      <c r="RWQ82" s="1280"/>
      <c r="RWR82" s="1280"/>
      <c r="RWS82" s="1280"/>
      <c r="RWT82" s="1280"/>
      <c r="RWU82" s="1280"/>
      <c r="RWV82" s="1280"/>
      <c r="RWW82" s="1280"/>
      <c r="RWX82" s="1280"/>
      <c r="RWY82" s="1280"/>
      <c r="RWZ82" s="1280"/>
      <c r="RXA82" s="1280"/>
      <c r="RXB82" s="1280"/>
      <c r="RXC82" s="1280"/>
      <c r="RXD82" s="1280"/>
      <c r="RXE82" s="1280"/>
      <c r="RXF82" s="1280"/>
      <c r="RXG82" s="1280"/>
      <c r="RXH82" s="1280"/>
      <c r="RXI82" s="1280"/>
      <c r="RXJ82" s="1280"/>
      <c r="RXK82" s="1280"/>
      <c r="RXL82" s="1280"/>
      <c r="RXM82" s="1280"/>
      <c r="RXN82" s="1280"/>
      <c r="RXO82" s="1280"/>
      <c r="RXP82" s="1280"/>
      <c r="RXQ82" s="1280"/>
      <c r="RXR82" s="1280"/>
      <c r="RXS82" s="1280"/>
      <c r="RXT82" s="1280"/>
      <c r="RXU82" s="1280"/>
      <c r="RXV82" s="1280"/>
      <c r="RXW82" s="1280"/>
      <c r="RXX82" s="1280"/>
      <c r="RXY82" s="1280"/>
      <c r="RXZ82" s="1280"/>
      <c r="RYA82" s="1280"/>
      <c r="RYB82" s="1280"/>
      <c r="RYC82" s="1280"/>
      <c r="RYD82" s="1280"/>
      <c r="RYE82" s="1280"/>
      <c r="RYF82" s="1280"/>
      <c r="RYG82" s="1280"/>
      <c r="RYH82" s="1280"/>
      <c r="RYI82" s="1280"/>
      <c r="RYJ82" s="1280"/>
      <c r="RYK82" s="1280"/>
      <c r="RYL82" s="1280"/>
      <c r="RYM82" s="1280"/>
      <c r="RYN82" s="1280"/>
      <c r="RYO82" s="1280"/>
      <c r="RYP82" s="1280"/>
      <c r="RYQ82" s="1280"/>
      <c r="RYR82" s="1280"/>
      <c r="RYS82" s="1280"/>
      <c r="RYT82" s="1280"/>
      <c r="RYU82" s="1280"/>
      <c r="RYV82" s="1280"/>
      <c r="RYW82" s="1280"/>
      <c r="RYX82" s="1280"/>
      <c r="RYY82" s="1280"/>
      <c r="RYZ82" s="1280"/>
      <c r="RZA82" s="1280"/>
      <c r="RZB82" s="1280"/>
      <c r="RZC82" s="1280"/>
      <c r="RZD82" s="1280"/>
      <c r="RZE82" s="1280"/>
      <c r="RZF82" s="1280"/>
      <c r="RZG82" s="1280"/>
      <c r="RZH82" s="1280"/>
      <c r="RZI82" s="1280"/>
      <c r="RZJ82" s="1280"/>
      <c r="RZK82" s="1280"/>
      <c r="RZL82" s="1280"/>
      <c r="RZM82" s="1280"/>
      <c r="RZN82" s="1280"/>
      <c r="RZO82" s="1280"/>
      <c r="RZP82" s="1280"/>
      <c r="RZQ82" s="1280"/>
      <c r="RZR82" s="1280"/>
      <c r="RZS82" s="1280"/>
      <c r="RZT82" s="1280"/>
      <c r="RZU82" s="1280"/>
      <c r="RZV82" s="1280"/>
      <c r="RZW82" s="1280"/>
      <c r="RZX82" s="1280"/>
      <c r="RZY82" s="1280"/>
      <c r="RZZ82" s="1280"/>
      <c r="SAA82" s="1280"/>
      <c r="SAB82" s="1280"/>
      <c r="SAC82" s="1280"/>
      <c r="SAD82" s="1280"/>
      <c r="SAE82" s="1280"/>
      <c r="SAF82" s="1280"/>
      <c r="SAG82" s="1280"/>
      <c r="SAH82" s="1280"/>
      <c r="SAI82" s="1280"/>
      <c r="SAJ82" s="1280"/>
      <c r="SAK82" s="1280"/>
      <c r="SAL82" s="1280"/>
      <c r="SAM82" s="1280"/>
      <c r="SAN82" s="1280"/>
      <c r="SAO82" s="1280"/>
      <c r="SAP82" s="1280"/>
      <c r="SAQ82" s="1280"/>
      <c r="SAR82" s="1280"/>
      <c r="SAS82" s="1280"/>
      <c r="SAT82" s="1280"/>
      <c r="SAU82" s="1280"/>
      <c r="SAV82" s="1280"/>
      <c r="SAW82" s="1280"/>
      <c r="SAX82" s="1280"/>
      <c r="SAY82" s="1280"/>
      <c r="SAZ82" s="1280"/>
      <c r="SBA82" s="1280"/>
      <c r="SBB82" s="1280"/>
      <c r="SBC82" s="1280"/>
      <c r="SBD82" s="1280"/>
      <c r="SBE82" s="1280"/>
      <c r="SBF82" s="1280"/>
      <c r="SBG82" s="1280"/>
      <c r="SBH82" s="1280"/>
      <c r="SBI82" s="1280"/>
      <c r="SBJ82" s="1280"/>
      <c r="SBK82" s="1280"/>
      <c r="SBL82" s="1280"/>
      <c r="SBM82" s="1280"/>
      <c r="SBN82" s="1280"/>
      <c r="SBO82" s="1280"/>
      <c r="SBP82" s="1280"/>
      <c r="SBQ82" s="1280"/>
      <c r="SBR82" s="1280"/>
      <c r="SBS82" s="1280"/>
      <c r="SBT82" s="1280"/>
      <c r="SBU82" s="1280"/>
      <c r="SBV82" s="1280"/>
      <c r="SBW82" s="1280"/>
      <c r="SBX82" s="1280"/>
      <c r="SBY82" s="1280"/>
      <c r="SBZ82" s="1280"/>
      <c r="SCA82" s="1280"/>
      <c r="SCB82" s="1280"/>
      <c r="SCC82" s="1280"/>
      <c r="SCD82" s="1280"/>
      <c r="SCE82" s="1280"/>
      <c r="SCF82" s="1280"/>
      <c r="SCG82" s="1280"/>
      <c r="SCH82" s="1280"/>
      <c r="SCI82" s="1280"/>
      <c r="SCJ82" s="1280"/>
      <c r="SCK82" s="1280"/>
      <c r="SCL82" s="1280"/>
      <c r="SCM82" s="1280"/>
      <c r="SCN82" s="1280"/>
      <c r="SCO82" s="1280"/>
      <c r="SCP82" s="1280"/>
      <c r="SCQ82" s="1280"/>
      <c r="SCR82" s="1280"/>
      <c r="SCS82" s="1280"/>
      <c r="SCT82" s="1280"/>
      <c r="SCU82" s="1280"/>
      <c r="SCV82" s="1280"/>
      <c r="SCW82" s="1280"/>
      <c r="SCX82" s="1280"/>
      <c r="SCY82" s="1280"/>
      <c r="SCZ82" s="1280"/>
      <c r="SDA82" s="1280"/>
      <c r="SDB82" s="1280"/>
      <c r="SDC82" s="1280"/>
      <c r="SDD82" s="1280"/>
      <c r="SDE82" s="1280"/>
      <c r="SDF82" s="1280"/>
      <c r="SDG82" s="1280"/>
      <c r="SDH82" s="1280"/>
      <c r="SDI82" s="1280"/>
      <c r="SDJ82" s="1280"/>
      <c r="SDK82" s="1280"/>
      <c r="SDL82" s="1280"/>
      <c r="SDM82" s="1280"/>
      <c r="SDN82" s="1280"/>
      <c r="SDO82" s="1280"/>
      <c r="SDP82" s="1280"/>
      <c r="SDQ82" s="1280"/>
      <c r="SDR82" s="1280"/>
      <c r="SDS82" s="1280"/>
      <c r="SDT82" s="1280"/>
      <c r="SDU82" s="1280"/>
      <c r="SDV82" s="1280"/>
      <c r="SDW82" s="1280"/>
      <c r="SDX82" s="1280"/>
      <c r="SDY82" s="1280"/>
      <c r="SDZ82" s="1280"/>
      <c r="SEA82" s="1280"/>
      <c r="SEB82" s="1280"/>
      <c r="SEC82" s="1280"/>
      <c r="SED82" s="1280"/>
      <c r="SEE82" s="1280"/>
      <c r="SEF82" s="1280"/>
      <c r="SEG82" s="1280"/>
      <c r="SEH82" s="1280"/>
      <c r="SEI82" s="1280"/>
      <c r="SEJ82" s="1280"/>
      <c r="SEK82" s="1280"/>
      <c r="SEL82" s="1280"/>
      <c r="SEM82" s="1280"/>
      <c r="SEN82" s="1280"/>
      <c r="SEO82" s="1280"/>
      <c r="SEP82" s="1280"/>
      <c r="SEQ82" s="1280"/>
      <c r="SER82" s="1280"/>
      <c r="SES82" s="1280"/>
      <c r="SET82" s="1280"/>
      <c r="SEU82" s="1280"/>
      <c r="SEV82" s="1280"/>
      <c r="SEW82" s="1280"/>
      <c r="SEX82" s="1280"/>
      <c r="SEY82" s="1280"/>
      <c r="SEZ82" s="1280"/>
      <c r="SFA82" s="1280"/>
      <c r="SFB82" s="1280"/>
      <c r="SFC82" s="1280"/>
      <c r="SFD82" s="1280"/>
      <c r="SFE82" s="1280"/>
      <c r="SFF82" s="1280"/>
      <c r="SFG82" s="1280"/>
      <c r="SFH82" s="1280"/>
      <c r="SFI82" s="1280"/>
      <c r="SFJ82" s="1280"/>
      <c r="SFK82" s="1280"/>
      <c r="SFL82" s="1280"/>
      <c r="SFM82" s="1280"/>
      <c r="SFN82" s="1280"/>
      <c r="SFO82" s="1280"/>
      <c r="SFP82" s="1280"/>
      <c r="SFQ82" s="1280"/>
      <c r="SFR82" s="1280"/>
      <c r="SFS82" s="1280"/>
      <c r="SFT82" s="1280"/>
      <c r="SFU82" s="1280"/>
      <c r="SFV82" s="1280"/>
      <c r="SFW82" s="1280"/>
      <c r="SFX82" s="1280"/>
      <c r="SFY82" s="1280"/>
      <c r="SFZ82" s="1280"/>
      <c r="SGA82" s="1280"/>
      <c r="SGB82" s="1280"/>
      <c r="SGC82" s="1280"/>
      <c r="SGD82" s="1280"/>
      <c r="SGE82" s="1280"/>
      <c r="SGF82" s="1280"/>
      <c r="SGG82" s="1280"/>
      <c r="SGH82" s="1280"/>
      <c r="SGI82" s="1280"/>
      <c r="SGJ82" s="1280"/>
      <c r="SGK82" s="1280"/>
      <c r="SGL82" s="1280"/>
      <c r="SGM82" s="1280"/>
      <c r="SGN82" s="1280"/>
      <c r="SGO82" s="1280"/>
      <c r="SGP82" s="1280"/>
      <c r="SGQ82" s="1280"/>
      <c r="SGR82" s="1280"/>
      <c r="SGS82" s="1280"/>
      <c r="SGT82" s="1280"/>
      <c r="SGU82" s="1280"/>
      <c r="SGV82" s="1280"/>
      <c r="SGW82" s="1280"/>
      <c r="SGX82" s="1280"/>
      <c r="SGY82" s="1280"/>
      <c r="SGZ82" s="1280"/>
      <c r="SHA82" s="1280"/>
      <c r="SHB82" s="1280"/>
      <c r="SHC82" s="1280"/>
      <c r="SHD82" s="1280"/>
      <c r="SHE82" s="1280"/>
      <c r="SHF82" s="1280"/>
      <c r="SHG82" s="1280"/>
      <c r="SHH82" s="1280"/>
      <c r="SHI82" s="1280"/>
      <c r="SHJ82" s="1280"/>
      <c r="SHK82" s="1280"/>
      <c r="SHL82" s="1280"/>
      <c r="SHM82" s="1280"/>
      <c r="SHN82" s="1280"/>
      <c r="SHO82" s="1280"/>
      <c r="SHP82" s="1280"/>
      <c r="SHQ82" s="1280"/>
      <c r="SHR82" s="1280"/>
      <c r="SHS82" s="1280"/>
      <c r="SHT82" s="1280"/>
      <c r="SHU82" s="1280"/>
      <c r="SHV82" s="1280"/>
      <c r="SHW82" s="1280"/>
      <c r="SHX82" s="1280"/>
      <c r="SHY82" s="1280"/>
      <c r="SHZ82" s="1280"/>
      <c r="SIA82" s="1280"/>
      <c r="SIB82" s="1280"/>
      <c r="SIC82" s="1280"/>
      <c r="SID82" s="1280"/>
      <c r="SIE82" s="1280"/>
      <c r="SIF82" s="1280"/>
      <c r="SIG82" s="1280"/>
      <c r="SIH82" s="1280"/>
      <c r="SII82" s="1280"/>
      <c r="SIJ82" s="1280"/>
      <c r="SIK82" s="1280"/>
      <c r="SIL82" s="1280"/>
      <c r="SIM82" s="1280"/>
      <c r="SIN82" s="1280"/>
      <c r="SIO82" s="1280"/>
      <c r="SIP82" s="1280"/>
      <c r="SIQ82" s="1280"/>
      <c r="SIR82" s="1280"/>
      <c r="SIS82" s="1280"/>
      <c r="SIT82" s="1280"/>
      <c r="SIU82" s="1280"/>
      <c r="SIV82" s="1280"/>
      <c r="SIW82" s="1280"/>
      <c r="SIX82" s="1280"/>
      <c r="SIY82" s="1280"/>
      <c r="SIZ82" s="1280"/>
      <c r="SJA82" s="1280"/>
      <c r="SJB82" s="1280"/>
      <c r="SJC82" s="1280"/>
      <c r="SJD82" s="1280"/>
      <c r="SJE82" s="1280"/>
      <c r="SJF82" s="1280"/>
      <c r="SJG82" s="1280"/>
      <c r="SJH82" s="1280"/>
      <c r="SJI82" s="1280"/>
      <c r="SJJ82" s="1280"/>
      <c r="SJK82" s="1280"/>
      <c r="SJL82" s="1280"/>
      <c r="SJM82" s="1280"/>
      <c r="SJN82" s="1280"/>
      <c r="SJO82" s="1280"/>
      <c r="SJP82" s="1280"/>
      <c r="SJQ82" s="1280"/>
      <c r="SJR82" s="1280"/>
      <c r="SJS82" s="1280"/>
      <c r="SJT82" s="1280"/>
      <c r="SJU82" s="1280"/>
      <c r="SJV82" s="1280"/>
      <c r="SJW82" s="1280"/>
      <c r="SJX82" s="1280"/>
      <c r="SJY82" s="1280"/>
      <c r="SJZ82" s="1280"/>
      <c r="SKA82" s="1280"/>
      <c r="SKB82" s="1280"/>
      <c r="SKC82" s="1280"/>
      <c r="SKD82" s="1280"/>
      <c r="SKE82" s="1280"/>
      <c r="SKF82" s="1280"/>
      <c r="SKG82" s="1280"/>
      <c r="SKH82" s="1280"/>
      <c r="SKI82" s="1280"/>
      <c r="SKJ82" s="1280"/>
      <c r="SKK82" s="1280"/>
      <c r="SKL82" s="1280"/>
      <c r="SKM82" s="1280"/>
      <c r="SKN82" s="1280"/>
      <c r="SKO82" s="1280"/>
      <c r="SKP82" s="1280"/>
      <c r="SKQ82" s="1280"/>
      <c r="SKR82" s="1280"/>
      <c r="SKS82" s="1280"/>
      <c r="SKT82" s="1280"/>
      <c r="SKU82" s="1280"/>
      <c r="SKV82" s="1280"/>
      <c r="SKW82" s="1280"/>
      <c r="SKX82" s="1280"/>
      <c r="SKY82" s="1280"/>
      <c r="SKZ82" s="1280"/>
      <c r="SLA82" s="1280"/>
      <c r="SLB82" s="1280"/>
      <c r="SLC82" s="1280"/>
      <c r="SLD82" s="1280"/>
      <c r="SLE82" s="1280"/>
      <c r="SLF82" s="1280"/>
      <c r="SLG82" s="1280"/>
      <c r="SLH82" s="1280"/>
      <c r="SLI82" s="1280"/>
      <c r="SLJ82" s="1280"/>
      <c r="SLK82" s="1280"/>
      <c r="SLL82" s="1280"/>
      <c r="SLM82" s="1280"/>
      <c r="SLN82" s="1280"/>
      <c r="SLO82" s="1280"/>
      <c r="SLP82" s="1280"/>
      <c r="SLQ82" s="1280"/>
      <c r="SLR82" s="1280"/>
      <c r="SLS82" s="1280"/>
      <c r="SLT82" s="1280"/>
      <c r="SLU82" s="1280"/>
      <c r="SLV82" s="1280"/>
      <c r="SLW82" s="1280"/>
      <c r="SLX82" s="1280"/>
      <c r="SLY82" s="1280"/>
      <c r="SLZ82" s="1280"/>
      <c r="SMA82" s="1280"/>
      <c r="SMB82" s="1280"/>
      <c r="SMC82" s="1280"/>
      <c r="SMD82" s="1280"/>
      <c r="SME82" s="1280"/>
      <c r="SMF82" s="1280"/>
      <c r="SMG82" s="1280"/>
      <c r="SMH82" s="1280"/>
      <c r="SMI82" s="1280"/>
      <c r="SMJ82" s="1280"/>
      <c r="SMK82" s="1280"/>
      <c r="SML82" s="1280"/>
      <c r="SMM82" s="1280"/>
      <c r="SMN82" s="1280"/>
      <c r="SMO82" s="1280"/>
      <c r="SMP82" s="1280"/>
      <c r="SMQ82" s="1280"/>
      <c r="SMR82" s="1280"/>
      <c r="SMS82" s="1280"/>
      <c r="SMT82" s="1280"/>
      <c r="SMU82" s="1280"/>
      <c r="SMV82" s="1280"/>
      <c r="SMW82" s="1280"/>
      <c r="SMX82" s="1280"/>
      <c r="SMY82" s="1280"/>
      <c r="SMZ82" s="1280"/>
      <c r="SNA82" s="1280"/>
      <c r="SNB82" s="1280"/>
      <c r="SNC82" s="1280"/>
      <c r="SND82" s="1280"/>
      <c r="SNE82" s="1280"/>
      <c r="SNF82" s="1280"/>
      <c r="SNG82" s="1280"/>
      <c r="SNH82" s="1280"/>
      <c r="SNI82" s="1280"/>
      <c r="SNJ82" s="1280"/>
      <c r="SNK82" s="1280"/>
      <c r="SNL82" s="1280"/>
      <c r="SNM82" s="1280"/>
      <c r="SNN82" s="1280"/>
      <c r="SNO82" s="1280"/>
      <c r="SNP82" s="1280"/>
      <c r="SNQ82" s="1280"/>
      <c r="SNR82" s="1280"/>
      <c r="SNS82" s="1280"/>
      <c r="SNT82" s="1280"/>
      <c r="SNU82" s="1280"/>
      <c r="SNV82" s="1280"/>
      <c r="SNW82" s="1280"/>
      <c r="SNX82" s="1280"/>
      <c r="SNY82" s="1280"/>
      <c r="SNZ82" s="1280"/>
      <c r="SOA82" s="1280"/>
      <c r="SOB82" s="1280"/>
      <c r="SOC82" s="1280"/>
      <c r="SOD82" s="1280"/>
      <c r="SOE82" s="1280"/>
      <c r="SOF82" s="1280"/>
      <c r="SOG82" s="1280"/>
      <c r="SOH82" s="1280"/>
      <c r="SOI82" s="1280"/>
      <c r="SOJ82" s="1280"/>
      <c r="SOK82" s="1280"/>
      <c r="SOL82" s="1280"/>
      <c r="SOM82" s="1280"/>
      <c r="SON82" s="1280"/>
      <c r="SOO82" s="1280"/>
      <c r="SOP82" s="1280"/>
      <c r="SOQ82" s="1280"/>
      <c r="SOR82" s="1280"/>
      <c r="SOS82" s="1280"/>
      <c r="SOT82" s="1280"/>
      <c r="SOU82" s="1280"/>
      <c r="SOV82" s="1280"/>
      <c r="SOW82" s="1280"/>
      <c r="SOX82" s="1280"/>
      <c r="SOY82" s="1280"/>
      <c r="SOZ82" s="1280"/>
      <c r="SPA82" s="1280"/>
      <c r="SPB82" s="1280"/>
      <c r="SPC82" s="1280"/>
      <c r="SPD82" s="1280"/>
      <c r="SPE82" s="1280"/>
      <c r="SPF82" s="1280"/>
      <c r="SPG82" s="1280"/>
      <c r="SPH82" s="1280"/>
      <c r="SPI82" s="1280"/>
      <c r="SPJ82" s="1280"/>
      <c r="SPK82" s="1280"/>
      <c r="SPL82" s="1280"/>
      <c r="SPM82" s="1280"/>
      <c r="SPN82" s="1280"/>
      <c r="SPO82" s="1280"/>
      <c r="SPP82" s="1280"/>
      <c r="SPQ82" s="1280"/>
      <c r="SPR82" s="1280"/>
      <c r="SPS82" s="1280"/>
      <c r="SPT82" s="1280"/>
      <c r="SPU82" s="1280"/>
      <c r="SPV82" s="1280"/>
      <c r="SPW82" s="1280"/>
      <c r="SPX82" s="1280"/>
      <c r="SPY82" s="1280"/>
      <c r="SPZ82" s="1280"/>
      <c r="SQA82" s="1280"/>
      <c r="SQB82" s="1280"/>
      <c r="SQC82" s="1280"/>
      <c r="SQD82" s="1280"/>
      <c r="SQE82" s="1280"/>
      <c r="SQF82" s="1280"/>
      <c r="SQG82" s="1280"/>
      <c r="SQH82" s="1280"/>
      <c r="SQI82" s="1280"/>
      <c r="SQJ82" s="1280"/>
      <c r="SQK82" s="1280"/>
      <c r="SQL82" s="1280"/>
      <c r="SQM82" s="1280"/>
      <c r="SQN82" s="1280"/>
      <c r="SQO82" s="1280"/>
      <c r="SQP82" s="1280"/>
      <c r="SQQ82" s="1280"/>
      <c r="SQR82" s="1280"/>
      <c r="SQS82" s="1280"/>
      <c r="SQT82" s="1280"/>
      <c r="SQU82" s="1280"/>
      <c r="SQV82" s="1280"/>
      <c r="SQW82" s="1280"/>
      <c r="SQX82" s="1280"/>
      <c r="SQY82" s="1280"/>
      <c r="SQZ82" s="1280"/>
      <c r="SRA82" s="1280"/>
      <c r="SRB82" s="1280"/>
      <c r="SRC82" s="1280"/>
      <c r="SRD82" s="1280"/>
      <c r="SRE82" s="1280"/>
      <c r="SRF82" s="1280"/>
      <c r="SRG82" s="1280"/>
      <c r="SRH82" s="1280"/>
      <c r="SRI82" s="1280"/>
      <c r="SRJ82" s="1280"/>
      <c r="SRK82" s="1280"/>
      <c r="SRL82" s="1280"/>
      <c r="SRM82" s="1280"/>
      <c r="SRN82" s="1280"/>
      <c r="SRO82" s="1280"/>
      <c r="SRP82" s="1280"/>
      <c r="SRQ82" s="1280"/>
      <c r="SRR82" s="1280"/>
      <c r="SRS82" s="1280"/>
      <c r="SRT82" s="1280"/>
      <c r="SRU82" s="1280"/>
      <c r="SRV82" s="1280"/>
      <c r="SRW82" s="1280"/>
      <c r="SRX82" s="1280"/>
      <c r="SRY82" s="1280"/>
      <c r="SRZ82" s="1280"/>
      <c r="SSA82" s="1280"/>
      <c r="SSB82" s="1280"/>
      <c r="SSC82" s="1280"/>
      <c r="SSD82" s="1280"/>
      <c r="SSE82" s="1280"/>
      <c r="SSF82" s="1280"/>
      <c r="SSG82" s="1280"/>
      <c r="SSH82" s="1280"/>
      <c r="SSI82" s="1280"/>
      <c r="SSJ82" s="1280"/>
      <c r="SSK82" s="1280"/>
      <c r="SSL82" s="1280"/>
      <c r="SSM82" s="1280"/>
      <c r="SSN82" s="1280"/>
      <c r="SSO82" s="1280"/>
      <c r="SSP82" s="1280"/>
      <c r="SSQ82" s="1280"/>
      <c r="SSR82" s="1280"/>
      <c r="SSS82" s="1280"/>
      <c r="SST82" s="1280"/>
      <c r="SSU82" s="1280"/>
      <c r="SSV82" s="1280"/>
      <c r="SSW82" s="1280"/>
      <c r="SSX82" s="1280"/>
      <c r="SSY82" s="1280"/>
      <c r="SSZ82" s="1280"/>
      <c r="STA82" s="1280"/>
      <c r="STB82" s="1280"/>
      <c r="STC82" s="1280"/>
      <c r="STD82" s="1280"/>
      <c r="STE82" s="1280"/>
      <c r="STF82" s="1280"/>
      <c r="STG82" s="1280"/>
      <c r="STH82" s="1280"/>
      <c r="STI82" s="1280"/>
      <c r="STJ82" s="1280"/>
      <c r="STK82" s="1280"/>
      <c r="STL82" s="1280"/>
      <c r="STM82" s="1280"/>
      <c r="STN82" s="1280"/>
      <c r="STO82" s="1280"/>
      <c r="STP82" s="1280"/>
      <c r="STQ82" s="1280"/>
      <c r="STR82" s="1280"/>
      <c r="STS82" s="1280"/>
      <c r="STT82" s="1280"/>
      <c r="STU82" s="1280"/>
      <c r="STV82" s="1280"/>
      <c r="STW82" s="1280"/>
      <c r="STX82" s="1280"/>
      <c r="STY82" s="1280"/>
      <c r="STZ82" s="1280"/>
      <c r="SUA82" s="1280"/>
      <c r="SUB82" s="1280"/>
      <c r="SUC82" s="1280"/>
      <c r="SUD82" s="1280"/>
      <c r="SUE82" s="1280"/>
      <c r="SUF82" s="1280"/>
      <c r="SUG82" s="1280"/>
      <c r="SUH82" s="1280"/>
      <c r="SUI82" s="1280"/>
      <c r="SUJ82" s="1280"/>
      <c r="SUK82" s="1280"/>
      <c r="SUL82" s="1280"/>
      <c r="SUM82" s="1280"/>
      <c r="SUN82" s="1280"/>
      <c r="SUO82" s="1280"/>
      <c r="SUP82" s="1280"/>
      <c r="SUQ82" s="1280"/>
      <c r="SUR82" s="1280"/>
      <c r="SUS82" s="1280"/>
      <c r="SUT82" s="1280"/>
      <c r="SUU82" s="1280"/>
      <c r="SUV82" s="1280"/>
      <c r="SUW82" s="1280"/>
      <c r="SUX82" s="1280"/>
      <c r="SUY82" s="1280"/>
      <c r="SUZ82" s="1280"/>
      <c r="SVA82" s="1280"/>
      <c r="SVB82" s="1280"/>
      <c r="SVC82" s="1280"/>
      <c r="SVD82" s="1280"/>
      <c r="SVE82" s="1280"/>
      <c r="SVF82" s="1280"/>
      <c r="SVG82" s="1280"/>
      <c r="SVH82" s="1280"/>
      <c r="SVI82" s="1280"/>
      <c r="SVJ82" s="1280"/>
      <c r="SVK82" s="1280"/>
      <c r="SVL82" s="1280"/>
      <c r="SVM82" s="1280"/>
      <c r="SVN82" s="1280"/>
      <c r="SVO82" s="1280"/>
      <c r="SVP82" s="1280"/>
      <c r="SVQ82" s="1280"/>
      <c r="SVR82" s="1280"/>
      <c r="SVS82" s="1280"/>
      <c r="SVT82" s="1280"/>
      <c r="SVU82" s="1280"/>
      <c r="SVV82" s="1280"/>
      <c r="SVW82" s="1280"/>
      <c r="SVX82" s="1280"/>
      <c r="SVY82" s="1280"/>
      <c r="SVZ82" s="1280"/>
      <c r="SWA82" s="1280"/>
      <c r="SWB82" s="1280"/>
      <c r="SWC82" s="1280"/>
      <c r="SWD82" s="1280"/>
      <c r="SWE82" s="1280"/>
      <c r="SWF82" s="1280"/>
      <c r="SWG82" s="1280"/>
      <c r="SWH82" s="1280"/>
      <c r="SWI82" s="1280"/>
      <c r="SWJ82" s="1280"/>
      <c r="SWK82" s="1280"/>
      <c r="SWL82" s="1280"/>
      <c r="SWM82" s="1280"/>
      <c r="SWN82" s="1280"/>
      <c r="SWO82" s="1280"/>
      <c r="SWP82" s="1280"/>
      <c r="SWQ82" s="1280"/>
      <c r="SWR82" s="1280"/>
      <c r="SWS82" s="1280"/>
      <c r="SWT82" s="1280"/>
      <c r="SWU82" s="1280"/>
      <c r="SWV82" s="1280"/>
      <c r="SWW82" s="1280"/>
      <c r="SWX82" s="1280"/>
      <c r="SWY82" s="1280"/>
      <c r="SWZ82" s="1280"/>
      <c r="SXA82" s="1280"/>
      <c r="SXB82" s="1280"/>
      <c r="SXC82" s="1280"/>
      <c r="SXD82" s="1280"/>
      <c r="SXE82" s="1280"/>
      <c r="SXF82" s="1280"/>
      <c r="SXG82" s="1280"/>
      <c r="SXH82" s="1280"/>
      <c r="SXI82" s="1280"/>
      <c r="SXJ82" s="1280"/>
      <c r="SXK82" s="1280"/>
      <c r="SXL82" s="1280"/>
      <c r="SXM82" s="1280"/>
      <c r="SXN82" s="1280"/>
      <c r="SXO82" s="1280"/>
      <c r="SXP82" s="1280"/>
      <c r="SXQ82" s="1280"/>
      <c r="SXR82" s="1280"/>
      <c r="SXS82" s="1280"/>
      <c r="SXT82" s="1280"/>
      <c r="SXU82" s="1280"/>
      <c r="SXV82" s="1280"/>
      <c r="SXW82" s="1280"/>
      <c r="SXX82" s="1280"/>
      <c r="SXY82" s="1280"/>
      <c r="SXZ82" s="1280"/>
      <c r="SYA82" s="1280"/>
      <c r="SYB82" s="1280"/>
      <c r="SYC82" s="1280"/>
      <c r="SYD82" s="1280"/>
      <c r="SYE82" s="1280"/>
      <c r="SYF82" s="1280"/>
      <c r="SYG82" s="1280"/>
      <c r="SYH82" s="1280"/>
      <c r="SYI82" s="1280"/>
      <c r="SYJ82" s="1280"/>
      <c r="SYK82" s="1280"/>
      <c r="SYL82" s="1280"/>
      <c r="SYM82" s="1280"/>
      <c r="SYN82" s="1280"/>
      <c r="SYO82" s="1280"/>
      <c r="SYP82" s="1280"/>
      <c r="SYQ82" s="1280"/>
      <c r="SYR82" s="1280"/>
      <c r="SYS82" s="1280"/>
      <c r="SYT82" s="1280"/>
      <c r="SYU82" s="1280"/>
      <c r="SYV82" s="1280"/>
      <c r="SYW82" s="1280"/>
      <c r="SYX82" s="1280"/>
      <c r="SYY82" s="1280"/>
      <c r="SYZ82" s="1280"/>
      <c r="SZA82" s="1280"/>
      <c r="SZB82" s="1280"/>
      <c r="SZC82" s="1280"/>
      <c r="SZD82" s="1280"/>
      <c r="SZE82" s="1280"/>
      <c r="SZF82" s="1280"/>
      <c r="SZG82" s="1280"/>
      <c r="SZH82" s="1280"/>
      <c r="SZI82" s="1280"/>
      <c r="SZJ82" s="1280"/>
      <c r="SZK82" s="1280"/>
      <c r="SZL82" s="1280"/>
      <c r="SZM82" s="1280"/>
      <c r="SZN82" s="1280"/>
      <c r="SZO82" s="1280"/>
      <c r="SZP82" s="1280"/>
      <c r="SZQ82" s="1280"/>
      <c r="SZR82" s="1280"/>
      <c r="SZS82" s="1280"/>
      <c r="SZT82" s="1280"/>
      <c r="SZU82" s="1280"/>
      <c r="SZV82" s="1280"/>
      <c r="SZW82" s="1280"/>
      <c r="SZX82" s="1280"/>
      <c r="SZY82" s="1280"/>
      <c r="SZZ82" s="1280"/>
      <c r="TAA82" s="1280"/>
      <c r="TAB82" s="1280"/>
      <c r="TAC82" s="1280"/>
      <c r="TAD82" s="1280"/>
      <c r="TAE82" s="1280"/>
      <c r="TAF82" s="1280"/>
      <c r="TAG82" s="1280"/>
      <c r="TAH82" s="1280"/>
      <c r="TAI82" s="1280"/>
      <c r="TAJ82" s="1280"/>
      <c r="TAK82" s="1280"/>
      <c r="TAL82" s="1280"/>
      <c r="TAM82" s="1280"/>
      <c r="TAN82" s="1280"/>
      <c r="TAO82" s="1280"/>
      <c r="TAP82" s="1280"/>
      <c r="TAQ82" s="1280"/>
      <c r="TAR82" s="1280"/>
      <c r="TAS82" s="1280"/>
      <c r="TAT82" s="1280"/>
      <c r="TAU82" s="1280"/>
      <c r="TAV82" s="1280"/>
      <c r="TAW82" s="1280"/>
      <c r="TAX82" s="1280"/>
      <c r="TAY82" s="1280"/>
      <c r="TAZ82" s="1280"/>
      <c r="TBA82" s="1280"/>
      <c r="TBB82" s="1280"/>
      <c r="TBC82" s="1280"/>
      <c r="TBD82" s="1280"/>
      <c r="TBE82" s="1280"/>
      <c r="TBF82" s="1280"/>
      <c r="TBG82" s="1280"/>
      <c r="TBH82" s="1280"/>
      <c r="TBI82" s="1280"/>
      <c r="TBJ82" s="1280"/>
      <c r="TBK82" s="1280"/>
      <c r="TBL82" s="1280"/>
      <c r="TBM82" s="1280"/>
      <c r="TBN82" s="1280"/>
      <c r="TBO82" s="1280"/>
      <c r="TBP82" s="1280"/>
      <c r="TBQ82" s="1280"/>
      <c r="TBR82" s="1280"/>
      <c r="TBS82" s="1280"/>
      <c r="TBT82" s="1280"/>
      <c r="TBU82" s="1280"/>
      <c r="TBV82" s="1280"/>
      <c r="TBW82" s="1280"/>
      <c r="TBX82" s="1280"/>
      <c r="TBY82" s="1280"/>
      <c r="TBZ82" s="1280"/>
      <c r="TCA82" s="1280"/>
      <c r="TCB82" s="1280"/>
      <c r="TCC82" s="1280"/>
      <c r="TCD82" s="1280"/>
      <c r="TCE82" s="1280"/>
      <c r="TCF82" s="1280"/>
      <c r="TCG82" s="1280"/>
      <c r="TCH82" s="1280"/>
      <c r="TCI82" s="1280"/>
      <c r="TCJ82" s="1280"/>
      <c r="TCK82" s="1280"/>
      <c r="TCL82" s="1280"/>
      <c r="TCM82" s="1280"/>
      <c r="TCN82" s="1280"/>
      <c r="TCO82" s="1280"/>
      <c r="TCP82" s="1280"/>
      <c r="TCQ82" s="1280"/>
      <c r="TCR82" s="1280"/>
      <c r="TCS82" s="1280"/>
      <c r="TCT82" s="1280"/>
      <c r="TCU82" s="1280"/>
      <c r="TCV82" s="1280"/>
      <c r="TCW82" s="1280"/>
      <c r="TCX82" s="1280"/>
      <c r="TCY82" s="1280"/>
      <c r="TCZ82" s="1280"/>
      <c r="TDA82" s="1280"/>
      <c r="TDB82" s="1280"/>
      <c r="TDC82" s="1280"/>
      <c r="TDD82" s="1280"/>
      <c r="TDE82" s="1280"/>
      <c r="TDF82" s="1280"/>
      <c r="TDG82" s="1280"/>
      <c r="TDH82" s="1280"/>
      <c r="TDI82" s="1280"/>
      <c r="TDJ82" s="1280"/>
      <c r="TDK82" s="1280"/>
      <c r="TDL82" s="1280"/>
      <c r="TDM82" s="1280"/>
      <c r="TDN82" s="1280"/>
      <c r="TDO82" s="1280"/>
      <c r="TDP82" s="1280"/>
      <c r="TDQ82" s="1280"/>
      <c r="TDR82" s="1280"/>
      <c r="TDS82" s="1280"/>
      <c r="TDT82" s="1280"/>
      <c r="TDU82" s="1280"/>
      <c r="TDV82" s="1280"/>
      <c r="TDW82" s="1280"/>
      <c r="TDX82" s="1280"/>
      <c r="TDY82" s="1280"/>
      <c r="TDZ82" s="1280"/>
      <c r="TEA82" s="1280"/>
      <c r="TEB82" s="1280"/>
      <c r="TEC82" s="1280"/>
      <c r="TED82" s="1280"/>
      <c r="TEE82" s="1280"/>
      <c r="TEF82" s="1280"/>
      <c r="TEG82" s="1280"/>
      <c r="TEH82" s="1280"/>
      <c r="TEI82" s="1280"/>
      <c r="TEJ82" s="1280"/>
      <c r="TEK82" s="1280"/>
      <c r="TEL82" s="1280"/>
      <c r="TEM82" s="1280"/>
      <c r="TEN82" s="1280"/>
      <c r="TEO82" s="1280"/>
      <c r="TEP82" s="1280"/>
      <c r="TEQ82" s="1280"/>
      <c r="TER82" s="1280"/>
      <c r="TES82" s="1280"/>
      <c r="TET82" s="1280"/>
      <c r="TEU82" s="1280"/>
      <c r="TEV82" s="1280"/>
      <c r="TEW82" s="1280"/>
      <c r="TEX82" s="1280"/>
      <c r="TEY82" s="1280"/>
      <c r="TEZ82" s="1280"/>
      <c r="TFA82" s="1280"/>
      <c r="TFB82" s="1280"/>
      <c r="TFC82" s="1280"/>
      <c r="TFD82" s="1280"/>
      <c r="TFE82" s="1280"/>
      <c r="TFF82" s="1280"/>
      <c r="TFG82" s="1280"/>
      <c r="TFH82" s="1280"/>
      <c r="TFI82" s="1280"/>
      <c r="TFJ82" s="1280"/>
      <c r="TFK82" s="1280"/>
      <c r="TFL82" s="1280"/>
      <c r="TFM82" s="1280"/>
      <c r="TFN82" s="1280"/>
      <c r="TFO82" s="1280"/>
      <c r="TFP82" s="1280"/>
      <c r="TFQ82" s="1280"/>
      <c r="TFR82" s="1280"/>
      <c r="TFS82" s="1280"/>
      <c r="TFT82" s="1280"/>
      <c r="TFU82" s="1280"/>
      <c r="TFV82" s="1280"/>
      <c r="TFW82" s="1280"/>
      <c r="TFX82" s="1280"/>
      <c r="TFY82" s="1280"/>
      <c r="TFZ82" s="1280"/>
      <c r="TGA82" s="1280"/>
      <c r="TGB82" s="1280"/>
      <c r="TGC82" s="1280"/>
      <c r="TGD82" s="1280"/>
      <c r="TGE82" s="1280"/>
      <c r="TGF82" s="1280"/>
      <c r="TGG82" s="1280"/>
      <c r="TGH82" s="1280"/>
      <c r="TGI82" s="1280"/>
      <c r="TGJ82" s="1280"/>
      <c r="TGK82" s="1280"/>
      <c r="TGL82" s="1280"/>
      <c r="TGM82" s="1280"/>
      <c r="TGN82" s="1280"/>
      <c r="TGO82" s="1280"/>
      <c r="TGP82" s="1280"/>
      <c r="TGQ82" s="1280"/>
      <c r="TGR82" s="1280"/>
      <c r="TGS82" s="1280"/>
      <c r="TGT82" s="1280"/>
      <c r="TGU82" s="1280"/>
      <c r="TGV82" s="1280"/>
      <c r="TGW82" s="1280"/>
      <c r="TGX82" s="1280"/>
      <c r="TGY82" s="1280"/>
      <c r="TGZ82" s="1280"/>
      <c r="THA82" s="1280"/>
      <c r="THB82" s="1280"/>
      <c r="THC82" s="1280"/>
      <c r="THD82" s="1280"/>
      <c r="THE82" s="1280"/>
      <c r="THF82" s="1280"/>
      <c r="THG82" s="1280"/>
      <c r="THH82" s="1280"/>
      <c r="THI82" s="1280"/>
      <c r="THJ82" s="1280"/>
      <c r="THK82" s="1280"/>
      <c r="THL82" s="1280"/>
      <c r="THM82" s="1280"/>
      <c r="THN82" s="1280"/>
      <c r="THO82" s="1280"/>
      <c r="THP82" s="1280"/>
      <c r="THQ82" s="1280"/>
      <c r="THR82" s="1280"/>
      <c r="THS82" s="1280"/>
      <c r="THT82" s="1280"/>
      <c r="THU82" s="1280"/>
      <c r="THV82" s="1280"/>
      <c r="THW82" s="1280"/>
      <c r="THX82" s="1280"/>
      <c r="THY82" s="1280"/>
      <c r="THZ82" s="1280"/>
      <c r="TIA82" s="1280"/>
      <c r="TIB82" s="1280"/>
      <c r="TIC82" s="1280"/>
      <c r="TID82" s="1280"/>
      <c r="TIE82" s="1280"/>
      <c r="TIF82" s="1280"/>
      <c r="TIG82" s="1280"/>
      <c r="TIH82" s="1280"/>
      <c r="TII82" s="1280"/>
      <c r="TIJ82" s="1280"/>
      <c r="TIK82" s="1280"/>
      <c r="TIL82" s="1280"/>
      <c r="TIM82" s="1280"/>
      <c r="TIN82" s="1280"/>
      <c r="TIO82" s="1280"/>
      <c r="TIP82" s="1280"/>
      <c r="TIQ82" s="1280"/>
      <c r="TIR82" s="1280"/>
      <c r="TIS82" s="1280"/>
      <c r="TIT82" s="1280"/>
      <c r="TIU82" s="1280"/>
      <c r="TIV82" s="1280"/>
      <c r="TIW82" s="1280"/>
      <c r="TIX82" s="1280"/>
      <c r="TIY82" s="1280"/>
      <c r="TIZ82" s="1280"/>
      <c r="TJA82" s="1280"/>
      <c r="TJB82" s="1280"/>
      <c r="TJC82" s="1280"/>
      <c r="TJD82" s="1280"/>
      <c r="TJE82" s="1280"/>
      <c r="TJF82" s="1280"/>
      <c r="TJG82" s="1280"/>
      <c r="TJH82" s="1280"/>
      <c r="TJI82" s="1280"/>
      <c r="TJJ82" s="1280"/>
      <c r="TJK82" s="1280"/>
      <c r="TJL82" s="1280"/>
      <c r="TJM82" s="1280"/>
      <c r="TJN82" s="1280"/>
      <c r="TJO82" s="1280"/>
      <c r="TJP82" s="1280"/>
      <c r="TJQ82" s="1280"/>
      <c r="TJR82" s="1280"/>
      <c r="TJS82" s="1280"/>
      <c r="TJT82" s="1280"/>
      <c r="TJU82" s="1280"/>
      <c r="TJV82" s="1280"/>
      <c r="TJW82" s="1280"/>
      <c r="TJX82" s="1280"/>
      <c r="TJY82" s="1280"/>
      <c r="TJZ82" s="1280"/>
      <c r="TKA82" s="1280"/>
      <c r="TKB82" s="1280"/>
      <c r="TKC82" s="1280"/>
      <c r="TKD82" s="1280"/>
      <c r="TKE82" s="1280"/>
      <c r="TKF82" s="1280"/>
      <c r="TKG82" s="1280"/>
      <c r="TKH82" s="1280"/>
      <c r="TKI82" s="1280"/>
      <c r="TKJ82" s="1280"/>
      <c r="TKK82" s="1280"/>
      <c r="TKL82" s="1280"/>
      <c r="TKM82" s="1280"/>
      <c r="TKN82" s="1280"/>
      <c r="TKO82" s="1280"/>
      <c r="TKP82" s="1280"/>
      <c r="TKQ82" s="1280"/>
      <c r="TKR82" s="1280"/>
      <c r="TKS82" s="1280"/>
      <c r="TKT82" s="1280"/>
      <c r="TKU82" s="1280"/>
      <c r="TKV82" s="1280"/>
      <c r="TKW82" s="1280"/>
      <c r="TKX82" s="1280"/>
      <c r="TKY82" s="1280"/>
      <c r="TKZ82" s="1280"/>
      <c r="TLA82" s="1280"/>
      <c r="TLB82" s="1280"/>
      <c r="TLC82" s="1280"/>
      <c r="TLD82" s="1280"/>
      <c r="TLE82" s="1280"/>
      <c r="TLF82" s="1280"/>
      <c r="TLG82" s="1280"/>
      <c r="TLH82" s="1280"/>
      <c r="TLI82" s="1280"/>
      <c r="TLJ82" s="1280"/>
      <c r="TLK82" s="1280"/>
      <c r="TLL82" s="1280"/>
      <c r="TLM82" s="1280"/>
      <c r="TLN82" s="1280"/>
      <c r="TLO82" s="1280"/>
      <c r="TLP82" s="1280"/>
      <c r="TLQ82" s="1280"/>
      <c r="TLR82" s="1280"/>
      <c r="TLS82" s="1280"/>
      <c r="TLT82" s="1280"/>
      <c r="TLU82" s="1280"/>
      <c r="TLV82" s="1280"/>
      <c r="TLW82" s="1280"/>
      <c r="TLX82" s="1280"/>
      <c r="TLY82" s="1280"/>
      <c r="TLZ82" s="1280"/>
      <c r="TMA82" s="1280"/>
      <c r="TMB82" s="1280"/>
      <c r="TMC82" s="1280"/>
      <c r="TMD82" s="1280"/>
      <c r="TME82" s="1280"/>
      <c r="TMF82" s="1280"/>
      <c r="TMG82" s="1280"/>
      <c r="TMH82" s="1280"/>
      <c r="TMI82" s="1280"/>
      <c r="TMJ82" s="1280"/>
      <c r="TMK82" s="1280"/>
      <c r="TML82" s="1280"/>
      <c r="TMM82" s="1280"/>
      <c r="TMN82" s="1280"/>
      <c r="TMO82" s="1280"/>
      <c r="TMP82" s="1280"/>
      <c r="TMQ82" s="1280"/>
      <c r="TMR82" s="1280"/>
      <c r="TMS82" s="1280"/>
      <c r="TMT82" s="1280"/>
      <c r="TMU82" s="1280"/>
      <c r="TMV82" s="1280"/>
      <c r="TMW82" s="1280"/>
      <c r="TMX82" s="1280"/>
      <c r="TMY82" s="1280"/>
      <c r="TMZ82" s="1280"/>
      <c r="TNA82" s="1280"/>
      <c r="TNB82" s="1280"/>
      <c r="TNC82" s="1280"/>
      <c r="TND82" s="1280"/>
      <c r="TNE82" s="1280"/>
      <c r="TNF82" s="1280"/>
      <c r="TNG82" s="1280"/>
      <c r="TNH82" s="1280"/>
      <c r="TNI82" s="1280"/>
      <c r="TNJ82" s="1280"/>
      <c r="TNK82" s="1280"/>
      <c r="TNL82" s="1280"/>
      <c r="TNM82" s="1280"/>
      <c r="TNN82" s="1280"/>
      <c r="TNO82" s="1280"/>
      <c r="TNP82" s="1280"/>
      <c r="TNQ82" s="1280"/>
      <c r="TNR82" s="1280"/>
      <c r="TNS82" s="1280"/>
      <c r="TNT82" s="1280"/>
      <c r="TNU82" s="1280"/>
      <c r="TNV82" s="1280"/>
      <c r="TNW82" s="1280"/>
      <c r="TNX82" s="1280"/>
      <c r="TNY82" s="1280"/>
      <c r="TNZ82" s="1280"/>
      <c r="TOA82" s="1280"/>
      <c r="TOB82" s="1280"/>
      <c r="TOC82" s="1280"/>
      <c r="TOD82" s="1280"/>
      <c r="TOE82" s="1280"/>
      <c r="TOF82" s="1280"/>
      <c r="TOG82" s="1280"/>
      <c r="TOH82" s="1280"/>
      <c r="TOI82" s="1280"/>
      <c r="TOJ82" s="1280"/>
      <c r="TOK82" s="1280"/>
      <c r="TOL82" s="1280"/>
      <c r="TOM82" s="1280"/>
      <c r="TON82" s="1280"/>
      <c r="TOO82" s="1280"/>
      <c r="TOP82" s="1280"/>
      <c r="TOQ82" s="1280"/>
      <c r="TOR82" s="1280"/>
      <c r="TOS82" s="1280"/>
      <c r="TOT82" s="1280"/>
      <c r="TOU82" s="1280"/>
      <c r="TOV82" s="1280"/>
      <c r="TOW82" s="1280"/>
      <c r="TOX82" s="1280"/>
      <c r="TOY82" s="1280"/>
      <c r="TOZ82" s="1280"/>
      <c r="TPA82" s="1280"/>
      <c r="TPB82" s="1280"/>
      <c r="TPC82" s="1280"/>
      <c r="TPD82" s="1280"/>
      <c r="TPE82" s="1280"/>
      <c r="TPF82" s="1280"/>
      <c r="TPG82" s="1280"/>
      <c r="TPH82" s="1280"/>
      <c r="TPI82" s="1280"/>
      <c r="TPJ82" s="1280"/>
      <c r="TPK82" s="1280"/>
      <c r="TPL82" s="1280"/>
      <c r="TPM82" s="1280"/>
      <c r="TPN82" s="1280"/>
      <c r="TPO82" s="1280"/>
      <c r="TPP82" s="1280"/>
      <c r="TPQ82" s="1280"/>
      <c r="TPR82" s="1280"/>
      <c r="TPS82" s="1280"/>
      <c r="TPT82" s="1280"/>
      <c r="TPU82" s="1280"/>
      <c r="TPV82" s="1280"/>
      <c r="TPW82" s="1280"/>
      <c r="TPX82" s="1280"/>
      <c r="TPY82" s="1280"/>
      <c r="TPZ82" s="1280"/>
      <c r="TQA82" s="1280"/>
      <c r="TQB82" s="1280"/>
      <c r="TQC82" s="1280"/>
      <c r="TQD82" s="1280"/>
      <c r="TQE82" s="1280"/>
      <c r="TQF82" s="1280"/>
      <c r="TQG82" s="1280"/>
      <c r="TQH82" s="1280"/>
      <c r="TQI82" s="1280"/>
      <c r="TQJ82" s="1280"/>
      <c r="TQK82" s="1280"/>
      <c r="TQL82" s="1280"/>
      <c r="TQM82" s="1280"/>
      <c r="TQN82" s="1280"/>
      <c r="TQO82" s="1280"/>
      <c r="TQP82" s="1280"/>
      <c r="TQQ82" s="1280"/>
      <c r="TQR82" s="1280"/>
      <c r="TQS82" s="1280"/>
      <c r="TQT82" s="1280"/>
      <c r="TQU82" s="1280"/>
      <c r="TQV82" s="1280"/>
      <c r="TQW82" s="1280"/>
      <c r="TQX82" s="1280"/>
      <c r="TQY82" s="1280"/>
      <c r="TQZ82" s="1280"/>
      <c r="TRA82" s="1280"/>
      <c r="TRB82" s="1280"/>
      <c r="TRC82" s="1280"/>
      <c r="TRD82" s="1280"/>
      <c r="TRE82" s="1280"/>
      <c r="TRF82" s="1280"/>
      <c r="TRG82" s="1280"/>
      <c r="TRH82" s="1280"/>
      <c r="TRI82" s="1280"/>
      <c r="TRJ82" s="1280"/>
      <c r="TRK82" s="1280"/>
      <c r="TRL82" s="1280"/>
      <c r="TRM82" s="1280"/>
      <c r="TRN82" s="1280"/>
      <c r="TRO82" s="1280"/>
      <c r="TRP82" s="1280"/>
      <c r="TRQ82" s="1280"/>
      <c r="TRR82" s="1280"/>
      <c r="TRS82" s="1280"/>
      <c r="TRT82" s="1280"/>
      <c r="TRU82" s="1280"/>
      <c r="TRV82" s="1280"/>
      <c r="TRW82" s="1280"/>
      <c r="TRX82" s="1280"/>
      <c r="TRY82" s="1280"/>
      <c r="TRZ82" s="1280"/>
      <c r="TSA82" s="1280"/>
      <c r="TSB82" s="1280"/>
      <c r="TSC82" s="1280"/>
      <c r="TSD82" s="1280"/>
      <c r="TSE82" s="1280"/>
      <c r="TSF82" s="1280"/>
      <c r="TSG82" s="1280"/>
      <c r="TSH82" s="1280"/>
      <c r="TSI82" s="1280"/>
      <c r="TSJ82" s="1280"/>
      <c r="TSK82" s="1280"/>
      <c r="TSL82" s="1280"/>
      <c r="TSM82" s="1280"/>
      <c r="TSN82" s="1280"/>
      <c r="TSO82" s="1280"/>
      <c r="TSP82" s="1280"/>
      <c r="TSQ82" s="1280"/>
      <c r="TSR82" s="1280"/>
      <c r="TSS82" s="1280"/>
      <c r="TST82" s="1280"/>
      <c r="TSU82" s="1280"/>
      <c r="TSV82" s="1280"/>
      <c r="TSW82" s="1280"/>
      <c r="TSX82" s="1280"/>
      <c r="TSY82" s="1280"/>
      <c r="TSZ82" s="1280"/>
      <c r="TTA82" s="1280"/>
      <c r="TTB82" s="1280"/>
      <c r="TTC82" s="1280"/>
      <c r="TTD82" s="1280"/>
      <c r="TTE82" s="1280"/>
      <c r="TTF82" s="1280"/>
      <c r="TTG82" s="1280"/>
      <c r="TTH82" s="1280"/>
      <c r="TTI82" s="1280"/>
      <c r="TTJ82" s="1280"/>
      <c r="TTK82" s="1280"/>
      <c r="TTL82" s="1280"/>
      <c r="TTM82" s="1280"/>
      <c r="TTN82" s="1280"/>
      <c r="TTO82" s="1280"/>
      <c r="TTP82" s="1280"/>
      <c r="TTQ82" s="1280"/>
      <c r="TTR82" s="1280"/>
      <c r="TTS82" s="1280"/>
      <c r="TTT82" s="1280"/>
      <c r="TTU82" s="1280"/>
      <c r="TTV82" s="1280"/>
      <c r="TTW82" s="1280"/>
      <c r="TTX82" s="1280"/>
      <c r="TTY82" s="1280"/>
      <c r="TTZ82" s="1280"/>
      <c r="TUA82" s="1280"/>
      <c r="TUB82" s="1280"/>
      <c r="TUC82" s="1280"/>
      <c r="TUD82" s="1280"/>
      <c r="TUE82" s="1280"/>
      <c r="TUF82" s="1280"/>
      <c r="TUG82" s="1280"/>
      <c r="TUH82" s="1280"/>
      <c r="TUI82" s="1280"/>
      <c r="TUJ82" s="1280"/>
      <c r="TUK82" s="1280"/>
      <c r="TUL82" s="1280"/>
      <c r="TUM82" s="1280"/>
      <c r="TUN82" s="1280"/>
      <c r="TUO82" s="1280"/>
      <c r="TUP82" s="1280"/>
      <c r="TUQ82" s="1280"/>
      <c r="TUR82" s="1280"/>
      <c r="TUS82" s="1280"/>
      <c r="TUT82" s="1280"/>
      <c r="TUU82" s="1280"/>
      <c r="TUV82" s="1280"/>
      <c r="TUW82" s="1280"/>
      <c r="TUX82" s="1280"/>
      <c r="TUY82" s="1280"/>
      <c r="TUZ82" s="1280"/>
      <c r="TVA82" s="1280"/>
      <c r="TVB82" s="1280"/>
      <c r="TVC82" s="1280"/>
      <c r="TVD82" s="1280"/>
      <c r="TVE82" s="1280"/>
      <c r="TVF82" s="1280"/>
      <c r="TVG82" s="1280"/>
      <c r="TVH82" s="1280"/>
      <c r="TVI82" s="1280"/>
      <c r="TVJ82" s="1280"/>
      <c r="TVK82" s="1280"/>
      <c r="TVL82" s="1280"/>
      <c r="TVM82" s="1280"/>
      <c r="TVN82" s="1280"/>
      <c r="TVO82" s="1280"/>
      <c r="TVP82" s="1280"/>
      <c r="TVQ82" s="1280"/>
      <c r="TVR82" s="1280"/>
      <c r="TVS82" s="1280"/>
      <c r="TVT82" s="1280"/>
      <c r="TVU82" s="1280"/>
      <c r="TVV82" s="1280"/>
      <c r="TVW82" s="1280"/>
      <c r="TVX82" s="1280"/>
      <c r="TVY82" s="1280"/>
      <c r="TVZ82" s="1280"/>
      <c r="TWA82" s="1280"/>
      <c r="TWB82" s="1280"/>
      <c r="TWC82" s="1280"/>
      <c r="TWD82" s="1280"/>
      <c r="TWE82" s="1280"/>
      <c r="TWF82" s="1280"/>
      <c r="TWG82" s="1280"/>
      <c r="TWH82" s="1280"/>
      <c r="TWI82" s="1280"/>
      <c r="TWJ82" s="1280"/>
      <c r="TWK82" s="1280"/>
      <c r="TWL82" s="1280"/>
      <c r="TWM82" s="1280"/>
      <c r="TWN82" s="1280"/>
      <c r="TWO82" s="1280"/>
      <c r="TWP82" s="1280"/>
      <c r="TWQ82" s="1280"/>
      <c r="TWR82" s="1280"/>
      <c r="TWS82" s="1280"/>
      <c r="TWT82" s="1280"/>
      <c r="TWU82" s="1280"/>
      <c r="TWV82" s="1280"/>
      <c r="TWW82" s="1280"/>
      <c r="TWX82" s="1280"/>
      <c r="TWY82" s="1280"/>
      <c r="TWZ82" s="1280"/>
      <c r="TXA82" s="1280"/>
      <c r="TXB82" s="1280"/>
      <c r="TXC82" s="1280"/>
      <c r="TXD82" s="1280"/>
      <c r="TXE82" s="1280"/>
      <c r="TXF82" s="1280"/>
      <c r="TXG82" s="1280"/>
      <c r="TXH82" s="1280"/>
      <c r="TXI82" s="1280"/>
      <c r="TXJ82" s="1280"/>
      <c r="TXK82" s="1280"/>
      <c r="TXL82" s="1280"/>
      <c r="TXM82" s="1280"/>
      <c r="TXN82" s="1280"/>
      <c r="TXO82" s="1280"/>
      <c r="TXP82" s="1280"/>
      <c r="TXQ82" s="1280"/>
      <c r="TXR82" s="1280"/>
      <c r="TXS82" s="1280"/>
      <c r="TXT82" s="1280"/>
      <c r="TXU82" s="1280"/>
      <c r="TXV82" s="1280"/>
      <c r="TXW82" s="1280"/>
      <c r="TXX82" s="1280"/>
      <c r="TXY82" s="1280"/>
      <c r="TXZ82" s="1280"/>
      <c r="TYA82" s="1280"/>
      <c r="TYB82" s="1280"/>
      <c r="TYC82" s="1280"/>
      <c r="TYD82" s="1280"/>
      <c r="TYE82" s="1280"/>
      <c r="TYF82" s="1280"/>
      <c r="TYG82" s="1280"/>
      <c r="TYH82" s="1280"/>
      <c r="TYI82" s="1280"/>
      <c r="TYJ82" s="1280"/>
      <c r="TYK82" s="1280"/>
      <c r="TYL82" s="1280"/>
      <c r="TYM82" s="1280"/>
      <c r="TYN82" s="1280"/>
      <c r="TYO82" s="1280"/>
      <c r="TYP82" s="1280"/>
      <c r="TYQ82" s="1280"/>
      <c r="TYR82" s="1280"/>
      <c r="TYS82" s="1280"/>
      <c r="TYT82" s="1280"/>
      <c r="TYU82" s="1280"/>
      <c r="TYV82" s="1280"/>
      <c r="TYW82" s="1280"/>
      <c r="TYX82" s="1280"/>
      <c r="TYY82" s="1280"/>
      <c r="TYZ82" s="1280"/>
      <c r="TZA82" s="1280"/>
      <c r="TZB82" s="1280"/>
      <c r="TZC82" s="1280"/>
      <c r="TZD82" s="1280"/>
      <c r="TZE82" s="1280"/>
      <c r="TZF82" s="1280"/>
      <c r="TZG82" s="1280"/>
      <c r="TZH82" s="1280"/>
      <c r="TZI82" s="1280"/>
      <c r="TZJ82" s="1280"/>
      <c r="TZK82" s="1280"/>
      <c r="TZL82" s="1280"/>
      <c r="TZM82" s="1280"/>
      <c r="TZN82" s="1280"/>
      <c r="TZO82" s="1280"/>
      <c r="TZP82" s="1280"/>
      <c r="TZQ82" s="1280"/>
      <c r="TZR82" s="1280"/>
      <c r="TZS82" s="1280"/>
      <c r="TZT82" s="1280"/>
      <c r="TZU82" s="1280"/>
      <c r="TZV82" s="1280"/>
      <c r="TZW82" s="1280"/>
      <c r="TZX82" s="1280"/>
      <c r="TZY82" s="1280"/>
      <c r="TZZ82" s="1280"/>
      <c r="UAA82" s="1280"/>
      <c r="UAB82" s="1280"/>
      <c r="UAC82" s="1280"/>
      <c r="UAD82" s="1280"/>
      <c r="UAE82" s="1280"/>
      <c r="UAF82" s="1280"/>
      <c r="UAG82" s="1280"/>
      <c r="UAH82" s="1280"/>
      <c r="UAI82" s="1280"/>
      <c r="UAJ82" s="1280"/>
      <c r="UAK82" s="1280"/>
      <c r="UAL82" s="1280"/>
      <c r="UAM82" s="1280"/>
      <c r="UAN82" s="1280"/>
      <c r="UAO82" s="1280"/>
      <c r="UAP82" s="1280"/>
      <c r="UAQ82" s="1280"/>
      <c r="UAR82" s="1280"/>
      <c r="UAS82" s="1280"/>
      <c r="UAT82" s="1280"/>
      <c r="UAU82" s="1280"/>
      <c r="UAV82" s="1280"/>
      <c r="UAW82" s="1280"/>
      <c r="UAX82" s="1280"/>
      <c r="UAY82" s="1280"/>
      <c r="UAZ82" s="1280"/>
      <c r="UBA82" s="1280"/>
      <c r="UBB82" s="1280"/>
      <c r="UBC82" s="1280"/>
      <c r="UBD82" s="1280"/>
      <c r="UBE82" s="1280"/>
      <c r="UBF82" s="1280"/>
      <c r="UBG82" s="1280"/>
      <c r="UBH82" s="1280"/>
      <c r="UBI82" s="1280"/>
      <c r="UBJ82" s="1280"/>
      <c r="UBK82" s="1280"/>
      <c r="UBL82" s="1280"/>
      <c r="UBM82" s="1280"/>
      <c r="UBN82" s="1280"/>
      <c r="UBO82" s="1280"/>
      <c r="UBP82" s="1280"/>
      <c r="UBQ82" s="1280"/>
      <c r="UBR82" s="1280"/>
      <c r="UBS82" s="1280"/>
      <c r="UBT82" s="1280"/>
      <c r="UBU82" s="1280"/>
      <c r="UBV82" s="1280"/>
      <c r="UBW82" s="1280"/>
      <c r="UBX82" s="1280"/>
      <c r="UBY82" s="1280"/>
      <c r="UBZ82" s="1280"/>
      <c r="UCA82" s="1280"/>
      <c r="UCB82" s="1280"/>
      <c r="UCC82" s="1280"/>
      <c r="UCD82" s="1280"/>
      <c r="UCE82" s="1280"/>
      <c r="UCF82" s="1280"/>
      <c r="UCG82" s="1280"/>
      <c r="UCH82" s="1280"/>
      <c r="UCI82" s="1280"/>
      <c r="UCJ82" s="1280"/>
      <c r="UCK82" s="1280"/>
      <c r="UCL82" s="1280"/>
      <c r="UCM82" s="1280"/>
      <c r="UCN82" s="1280"/>
      <c r="UCO82" s="1280"/>
      <c r="UCP82" s="1280"/>
      <c r="UCQ82" s="1280"/>
      <c r="UCR82" s="1280"/>
      <c r="UCS82" s="1280"/>
      <c r="UCT82" s="1280"/>
      <c r="UCU82" s="1280"/>
      <c r="UCV82" s="1280"/>
      <c r="UCW82" s="1280"/>
      <c r="UCX82" s="1280"/>
      <c r="UCY82" s="1280"/>
      <c r="UCZ82" s="1280"/>
      <c r="UDA82" s="1280"/>
      <c r="UDB82" s="1280"/>
      <c r="UDC82" s="1280"/>
      <c r="UDD82" s="1280"/>
      <c r="UDE82" s="1280"/>
      <c r="UDF82" s="1280"/>
      <c r="UDG82" s="1280"/>
      <c r="UDH82" s="1280"/>
      <c r="UDI82" s="1280"/>
      <c r="UDJ82" s="1280"/>
      <c r="UDK82" s="1280"/>
      <c r="UDL82" s="1280"/>
      <c r="UDM82" s="1280"/>
      <c r="UDN82" s="1280"/>
      <c r="UDO82" s="1280"/>
      <c r="UDP82" s="1280"/>
      <c r="UDQ82" s="1280"/>
      <c r="UDR82" s="1280"/>
      <c r="UDS82" s="1280"/>
      <c r="UDT82" s="1280"/>
      <c r="UDU82" s="1280"/>
      <c r="UDV82" s="1280"/>
      <c r="UDW82" s="1280"/>
      <c r="UDX82" s="1280"/>
      <c r="UDY82" s="1280"/>
      <c r="UDZ82" s="1280"/>
      <c r="UEA82" s="1280"/>
      <c r="UEB82" s="1280"/>
      <c r="UEC82" s="1280"/>
      <c r="UED82" s="1280"/>
      <c r="UEE82" s="1280"/>
      <c r="UEF82" s="1280"/>
      <c r="UEG82" s="1280"/>
      <c r="UEH82" s="1280"/>
      <c r="UEI82" s="1280"/>
      <c r="UEJ82" s="1280"/>
      <c r="UEK82" s="1280"/>
      <c r="UEL82" s="1280"/>
      <c r="UEM82" s="1280"/>
      <c r="UEN82" s="1280"/>
      <c r="UEO82" s="1280"/>
      <c r="UEP82" s="1280"/>
      <c r="UEQ82" s="1280"/>
      <c r="UER82" s="1280"/>
      <c r="UES82" s="1280"/>
      <c r="UET82" s="1280"/>
      <c r="UEU82" s="1280"/>
      <c r="UEV82" s="1280"/>
      <c r="UEW82" s="1280"/>
      <c r="UEX82" s="1280"/>
      <c r="UEY82" s="1280"/>
      <c r="UEZ82" s="1280"/>
      <c r="UFA82" s="1280"/>
      <c r="UFB82" s="1280"/>
      <c r="UFC82" s="1280"/>
      <c r="UFD82" s="1280"/>
      <c r="UFE82" s="1280"/>
      <c r="UFF82" s="1280"/>
      <c r="UFG82" s="1280"/>
      <c r="UFH82" s="1280"/>
      <c r="UFI82" s="1280"/>
      <c r="UFJ82" s="1280"/>
      <c r="UFK82" s="1280"/>
      <c r="UFL82" s="1280"/>
      <c r="UFM82" s="1280"/>
      <c r="UFN82" s="1280"/>
      <c r="UFO82" s="1280"/>
      <c r="UFP82" s="1280"/>
      <c r="UFQ82" s="1280"/>
      <c r="UFR82" s="1280"/>
      <c r="UFS82" s="1280"/>
      <c r="UFT82" s="1280"/>
      <c r="UFU82" s="1280"/>
      <c r="UFV82" s="1280"/>
      <c r="UFW82" s="1280"/>
      <c r="UFX82" s="1280"/>
      <c r="UFY82" s="1280"/>
      <c r="UFZ82" s="1280"/>
      <c r="UGA82" s="1280"/>
      <c r="UGB82" s="1280"/>
      <c r="UGC82" s="1280"/>
      <c r="UGD82" s="1280"/>
      <c r="UGE82" s="1280"/>
      <c r="UGF82" s="1280"/>
      <c r="UGG82" s="1280"/>
      <c r="UGH82" s="1280"/>
      <c r="UGI82" s="1280"/>
      <c r="UGJ82" s="1280"/>
      <c r="UGK82" s="1280"/>
      <c r="UGL82" s="1280"/>
      <c r="UGM82" s="1280"/>
      <c r="UGN82" s="1280"/>
      <c r="UGO82" s="1280"/>
      <c r="UGP82" s="1280"/>
      <c r="UGQ82" s="1280"/>
      <c r="UGR82" s="1280"/>
      <c r="UGS82" s="1280"/>
      <c r="UGT82" s="1280"/>
      <c r="UGU82" s="1280"/>
      <c r="UGV82" s="1280"/>
      <c r="UGW82" s="1280"/>
      <c r="UGX82" s="1280"/>
      <c r="UGY82" s="1280"/>
      <c r="UGZ82" s="1280"/>
      <c r="UHA82" s="1280"/>
      <c r="UHB82" s="1280"/>
      <c r="UHC82" s="1280"/>
      <c r="UHD82" s="1280"/>
      <c r="UHE82" s="1280"/>
      <c r="UHF82" s="1280"/>
      <c r="UHG82" s="1280"/>
      <c r="UHH82" s="1280"/>
      <c r="UHI82" s="1280"/>
      <c r="UHJ82" s="1280"/>
      <c r="UHK82" s="1280"/>
      <c r="UHL82" s="1280"/>
      <c r="UHM82" s="1280"/>
      <c r="UHN82" s="1280"/>
      <c r="UHO82" s="1280"/>
      <c r="UHP82" s="1280"/>
      <c r="UHQ82" s="1280"/>
      <c r="UHR82" s="1280"/>
      <c r="UHS82" s="1280"/>
      <c r="UHT82" s="1280"/>
      <c r="UHU82" s="1280"/>
      <c r="UHV82" s="1280"/>
      <c r="UHW82" s="1280"/>
      <c r="UHX82" s="1280"/>
      <c r="UHY82" s="1280"/>
      <c r="UHZ82" s="1280"/>
      <c r="UIA82" s="1280"/>
      <c r="UIB82" s="1280"/>
      <c r="UIC82" s="1280"/>
      <c r="UID82" s="1280"/>
      <c r="UIE82" s="1280"/>
      <c r="UIF82" s="1280"/>
      <c r="UIG82" s="1280"/>
      <c r="UIH82" s="1280"/>
      <c r="UII82" s="1280"/>
      <c r="UIJ82" s="1280"/>
      <c r="UIK82" s="1280"/>
      <c r="UIL82" s="1280"/>
      <c r="UIM82" s="1280"/>
      <c r="UIN82" s="1280"/>
      <c r="UIO82" s="1280"/>
      <c r="UIP82" s="1280"/>
      <c r="UIQ82" s="1280"/>
      <c r="UIR82" s="1280"/>
      <c r="UIS82" s="1280"/>
      <c r="UIT82" s="1280"/>
      <c r="UIU82" s="1280"/>
      <c r="UIV82" s="1280"/>
      <c r="UIW82" s="1280"/>
      <c r="UIX82" s="1280"/>
      <c r="UIY82" s="1280"/>
      <c r="UIZ82" s="1280"/>
      <c r="UJA82" s="1280"/>
      <c r="UJB82" s="1280"/>
      <c r="UJC82" s="1280"/>
      <c r="UJD82" s="1280"/>
      <c r="UJE82" s="1280"/>
      <c r="UJF82" s="1280"/>
      <c r="UJG82" s="1280"/>
      <c r="UJH82" s="1280"/>
      <c r="UJI82" s="1280"/>
      <c r="UJJ82" s="1280"/>
      <c r="UJK82" s="1280"/>
      <c r="UJL82" s="1280"/>
      <c r="UJM82" s="1280"/>
      <c r="UJN82" s="1280"/>
      <c r="UJO82" s="1280"/>
      <c r="UJP82" s="1280"/>
      <c r="UJQ82" s="1280"/>
      <c r="UJR82" s="1280"/>
      <c r="UJS82" s="1280"/>
      <c r="UJT82" s="1280"/>
      <c r="UJU82" s="1280"/>
      <c r="UJV82" s="1280"/>
      <c r="UJW82" s="1280"/>
      <c r="UJX82" s="1280"/>
      <c r="UJY82" s="1280"/>
      <c r="UJZ82" s="1280"/>
      <c r="UKA82" s="1280"/>
      <c r="UKB82" s="1280"/>
      <c r="UKC82" s="1280"/>
      <c r="UKD82" s="1280"/>
      <c r="UKE82" s="1280"/>
      <c r="UKF82" s="1280"/>
      <c r="UKG82" s="1280"/>
      <c r="UKH82" s="1280"/>
      <c r="UKI82" s="1280"/>
      <c r="UKJ82" s="1280"/>
      <c r="UKK82" s="1280"/>
      <c r="UKL82" s="1280"/>
      <c r="UKM82" s="1280"/>
      <c r="UKN82" s="1280"/>
      <c r="UKO82" s="1280"/>
      <c r="UKP82" s="1280"/>
      <c r="UKQ82" s="1280"/>
      <c r="UKR82" s="1280"/>
      <c r="UKS82" s="1280"/>
      <c r="UKT82" s="1280"/>
      <c r="UKU82" s="1280"/>
      <c r="UKV82" s="1280"/>
      <c r="UKW82" s="1280"/>
      <c r="UKX82" s="1280"/>
      <c r="UKY82" s="1280"/>
      <c r="UKZ82" s="1280"/>
      <c r="ULA82" s="1280"/>
      <c r="ULB82" s="1280"/>
      <c r="ULC82" s="1280"/>
      <c r="ULD82" s="1280"/>
      <c r="ULE82" s="1280"/>
      <c r="ULF82" s="1280"/>
      <c r="ULG82" s="1280"/>
      <c r="ULH82" s="1280"/>
      <c r="ULI82" s="1280"/>
      <c r="ULJ82" s="1280"/>
      <c r="ULK82" s="1280"/>
      <c r="ULL82" s="1280"/>
      <c r="ULM82" s="1280"/>
      <c r="ULN82" s="1280"/>
      <c r="ULO82" s="1280"/>
      <c r="ULP82" s="1280"/>
      <c r="ULQ82" s="1280"/>
      <c r="ULR82" s="1280"/>
      <c r="ULS82" s="1280"/>
      <c r="ULT82" s="1280"/>
      <c r="ULU82" s="1280"/>
      <c r="ULV82" s="1280"/>
      <c r="ULW82" s="1280"/>
      <c r="ULX82" s="1280"/>
      <c r="ULY82" s="1280"/>
      <c r="ULZ82" s="1280"/>
      <c r="UMA82" s="1280"/>
      <c r="UMB82" s="1280"/>
      <c r="UMC82" s="1280"/>
      <c r="UMD82" s="1280"/>
      <c r="UME82" s="1280"/>
      <c r="UMF82" s="1280"/>
      <c r="UMG82" s="1280"/>
      <c r="UMH82" s="1280"/>
      <c r="UMI82" s="1280"/>
      <c r="UMJ82" s="1280"/>
      <c r="UMK82" s="1280"/>
      <c r="UML82" s="1280"/>
      <c r="UMM82" s="1280"/>
      <c r="UMN82" s="1280"/>
      <c r="UMO82" s="1280"/>
      <c r="UMP82" s="1280"/>
      <c r="UMQ82" s="1280"/>
      <c r="UMR82" s="1280"/>
      <c r="UMS82" s="1280"/>
      <c r="UMT82" s="1280"/>
      <c r="UMU82" s="1280"/>
      <c r="UMV82" s="1280"/>
      <c r="UMW82" s="1280"/>
      <c r="UMX82" s="1280"/>
      <c r="UMY82" s="1280"/>
      <c r="UMZ82" s="1280"/>
      <c r="UNA82" s="1280"/>
      <c r="UNB82" s="1280"/>
      <c r="UNC82" s="1280"/>
      <c r="UND82" s="1280"/>
      <c r="UNE82" s="1280"/>
      <c r="UNF82" s="1280"/>
      <c r="UNG82" s="1280"/>
      <c r="UNH82" s="1280"/>
      <c r="UNI82" s="1280"/>
      <c r="UNJ82" s="1280"/>
      <c r="UNK82" s="1280"/>
      <c r="UNL82" s="1280"/>
      <c r="UNM82" s="1280"/>
      <c r="UNN82" s="1280"/>
      <c r="UNO82" s="1280"/>
      <c r="UNP82" s="1280"/>
      <c r="UNQ82" s="1280"/>
      <c r="UNR82" s="1280"/>
      <c r="UNS82" s="1280"/>
      <c r="UNT82" s="1280"/>
      <c r="UNU82" s="1280"/>
      <c r="UNV82" s="1280"/>
      <c r="UNW82" s="1280"/>
      <c r="UNX82" s="1280"/>
      <c r="UNY82" s="1280"/>
      <c r="UNZ82" s="1280"/>
      <c r="UOA82" s="1280"/>
      <c r="UOB82" s="1280"/>
      <c r="UOC82" s="1280"/>
      <c r="UOD82" s="1280"/>
      <c r="UOE82" s="1280"/>
      <c r="UOF82" s="1280"/>
      <c r="UOG82" s="1280"/>
      <c r="UOH82" s="1280"/>
      <c r="UOI82" s="1280"/>
      <c r="UOJ82" s="1280"/>
      <c r="UOK82" s="1280"/>
      <c r="UOL82" s="1280"/>
      <c r="UOM82" s="1280"/>
      <c r="UON82" s="1280"/>
      <c r="UOO82" s="1280"/>
      <c r="UOP82" s="1280"/>
      <c r="UOQ82" s="1280"/>
      <c r="UOR82" s="1280"/>
      <c r="UOS82" s="1280"/>
      <c r="UOT82" s="1280"/>
      <c r="UOU82" s="1280"/>
      <c r="UOV82" s="1280"/>
      <c r="UOW82" s="1280"/>
      <c r="UOX82" s="1280"/>
      <c r="UOY82" s="1280"/>
      <c r="UOZ82" s="1280"/>
      <c r="UPA82" s="1280"/>
      <c r="UPB82" s="1280"/>
      <c r="UPC82" s="1280"/>
      <c r="UPD82" s="1280"/>
      <c r="UPE82" s="1280"/>
      <c r="UPF82" s="1280"/>
      <c r="UPG82" s="1280"/>
      <c r="UPH82" s="1280"/>
      <c r="UPI82" s="1280"/>
      <c r="UPJ82" s="1280"/>
      <c r="UPK82" s="1280"/>
      <c r="UPL82" s="1280"/>
      <c r="UPM82" s="1280"/>
      <c r="UPN82" s="1280"/>
      <c r="UPO82" s="1280"/>
      <c r="UPP82" s="1280"/>
      <c r="UPQ82" s="1280"/>
      <c r="UPR82" s="1280"/>
      <c r="UPS82" s="1280"/>
      <c r="UPT82" s="1280"/>
      <c r="UPU82" s="1280"/>
      <c r="UPV82" s="1280"/>
      <c r="UPW82" s="1280"/>
      <c r="UPX82" s="1280"/>
      <c r="UPY82" s="1280"/>
      <c r="UPZ82" s="1280"/>
      <c r="UQA82" s="1280"/>
      <c r="UQB82" s="1280"/>
      <c r="UQC82" s="1280"/>
      <c r="UQD82" s="1280"/>
      <c r="UQE82" s="1280"/>
      <c r="UQF82" s="1280"/>
      <c r="UQG82" s="1280"/>
      <c r="UQH82" s="1280"/>
      <c r="UQI82" s="1280"/>
      <c r="UQJ82" s="1280"/>
      <c r="UQK82" s="1280"/>
      <c r="UQL82" s="1280"/>
      <c r="UQM82" s="1280"/>
      <c r="UQN82" s="1280"/>
      <c r="UQO82" s="1280"/>
      <c r="UQP82" s="1280"/>
      <c r="UQQ82" s="1280"/>
      <c r="UQR82" s="1280"/>
      <c r="UQS82" s="1280"/>
      <c r="UQT82" s="1280"/>
      <c r="UQU82" s="1280"/>
      <c r="UQV82" s="1280"/>
      <c r="UQW82" s="1280"/>
      <c r="UQX82" s="1280"/>
      <c r="UQY82" s="1280"/>
      <c r="UQZ82" s="1280"/>
      <c r="URA82" s="1280"/>
      <c r="URB82" s="1280"/>
      <c r="URC82" s="1280"/>
      <c r="URD82" s="1280"/>
      <c r="URE82" s="1280"/>
      <c r="URF82" s="1280"/>
      <c r="URG82" s="1280"/>
      <c r="URH82" s="1280"/>
      <c r="URI82" s="1280"/>
      <c r="URJ82" s="1280"/>
      <c r="URK82" s="1280"/>
      <c r="URL82" s="1280"/>
      <c r="URM82" s="1280"/>
      <c r="URN82" s="1280"/>
      <c r="URO82" s="1280"/>
      <c r="URP82" s="1280"/>
      <c r="URQ82" s="1280"/>
      <c r="URR82" s="1280"/>
      <c r="URS82" s="1280"/>
      <c r="URT82" s="1280"/>
      <c r="URU82" s="1280"/>
      <c r="URV82" s="1280"/>
      <c r="URW82" s="1280"/>
      <c r="URX82" s="1280"/>
      <c r="URY82" s="1280"/>
      <c r="URZ82" s="1280"/>
      <c r="USA82" s="1280"/>
      <c r="USB82" s="1280"/>
      <c r="USC82" s="1280"/>
      <c r="USD82" s="1280"/>
      <c r="USE82" s="1280"/>
      <c r="USF82" s="1280"/>
      <c r="USG82" s="1280"/>
      <c r="USH82" s="1280"/>
      <c r="USI82" s="1280"/>
      <c r="USJ82" s="1280"/>
      <c r="USK82" s="1280"/>
      <c r="USL82" s="1280"/>
      <c r="USM82" s="1280"/>
      <c r="USN82" s="1280"/>
      <c r="USO82" s="1280"/>
      <c r="USP82" s="1280"/>
      <c r="USQ82" s="1280"/>
      <c r="USR82" s="1280"/>
      <c r="USS82" s="1280"/>
      <c r="UST82" s="1280"/>
      <c r="USU82" s="1280"/>
      <c r="USV82" s="1280"/>
      <c r="USW82" s="1280"/>
      <c r="USX82" s="1280"/>
      <c r="USY82" s="1280"/>
      <c r="USZ82" s="1280"/>
      <c r="UTA82" s="1280"/>
      <c r="UTB82" s="1280"/>
      <c r="UTC82" s="1280"/>
      <c r="UTD82" s="1280"/>
      <c r="UTE82" s="1280"/>
      <c r="UTF82" s="1280"/>
      <c r="UTG82" s="1280"/>
      <c r="UTH82" s="1280"/>
      <c r="UTI82" s="1280"/>
      <c r="UTJ82" s="1280"/>
      <c r="UTK82" s="1280"/>
      <c r="UTL82" s="1280"/>
      <c r="UTM82" s="1280"/>
      <c r="UTN82" s="1280"/>
      <c r="UTO82" s="1280"/>
      <c r="UTP82" s="1280"/>
      <c r="UTQ82" s="1280"/>
      <c r="UTR82" s="1280"/>
      <c r="UTS82" s="1280"/>
      <c r="UTT82" s="1280"/>
      <c r="UTU82" s="1280"/>
      <c r="UTV82" s="1280"/>
      <c r="UTW82" s="1280"/>
      <c r="UTX82" s="1280"/>
      <c r="UTY82" s="1280"/>
      <c r="UTZ82" s="1280"/>
      <c r="UUA82" s="1280"/>
      <c r="UUB82" s="1280"/>
      <c r="UUC82" s="1280"/>
      <c r="UUD82" s="1280"/>
      <c r="UUE82" s="1280"/>
      <c r="UUF82" s="1280"/>
      <c r="UUG82" s="1280"/>
      <c r="UUH82" s="1280"/>
      <c r="UUI82" s="1280"/>
      <c r="UUJ82" s="1280"/>
      <c r="UUK82" s="1280"/>
      <c r="UUL82" s="1280"/>
      <c r="UUM82" s="1280"/>
      <c r="UUN82" s="1280"/>
      <c r="UUO82" s="1280"/>
      <c r="UUP82" s="1280"/>
      <c r="UUQ82" s="1280"/>
      <c r="UUR82" s="1280"/>
      <c r="UUS82" s="1280"/>
      <c r="UUT82" s="1280"/>
      <c r="UUU82" s="1280"/>
      <c r="UUV82" s="1280"/>
      <c r="UUW82" s="1280"/>
      <c r="UUX82" s="1280"/>
      <c r="UUY82" s="1280"/>
      <c r="UUZ82" s="1280"/>
      <c r="UVA82" s="1280"/>
      <c r="UVB82" s="1280"/>
      <c r="UVC82" s="1280"/>
      <c r="UVD82" s="1280"/>
      <c r="UVE82" s="1280"/>
      <c r="UVF82" s="1280"/>
      <c r="UVG82" s="1280"/>
      <c r="UVH82" s="1280"/>
      <c r="UVI82" s="1280"/>
      <c r="UVJ82" s="1280"/>
      <c r="UVK82" s="1280"/>
      <c r="UVL82" s="1280"/>
      <c r="UVM82" s="1280"/>
      <c r="UVN82" s="1280"/>
      <c r="UVO82" s="1280"/>
      <c r="UVP82" s="1280"/>
      <c r="UVQ82" s="1280"/>
      <c r="UVR82" s="1280"/>
      <c r="UVS82" s="1280"/>
      <c r="UVT82" s="1280"/>
      <c r="UVU82" s="1280"/>
      <c r="UVV82" s="1280"/>
      <c r="UVW82" s="1280"/>
      <c r="UVX82" s="1280"/>
      <c r="UVY82" s="1280"/>
      <c r="UVZ82" s="1280"/>
      <c r="UWA82" s="1280"/>
      <c r="UWB82" s="1280"/>
      <c r="UWC82" s="1280"/>
      <c r="UWD82" s="1280"/>
      <c r="UWE82" s="1280"/>
      <c r="UWF82" s="1280"/>
      <c r="UWG82" s="1280"/>
      <c r="UWH82" s="1280"/>
      <c r="UWI82" s="1280"/>
      <c r="UWJ82" s="1280"/>
      <c r="UWK82" s="1280"/>
      <c r="UWL82" s="1280"/>
      <c r="UWM82" s="1280"/>
      <c r="UWN82" s="1280"/>
      <c r="UWO82" s="1280"/>
      <c r="UWP82" s="1280"/>
      <c r="UWQ82" s="1280"/>
      <c r="UWR82" s="1280"/>
      <c r="UWS82" s="1280"/>
      <c r="UWT82" s="1280"/>
      <c r="UWU82" s="1280"/>
      <c r="UWV82" s="1280"/>
      <c r="UWW82" s="1280"/>
      <c r="UWX82" s="1280"/>
      <c r="UWY82" s="1280"/>
      <c r="UWZ82" s="1280"/>
      <c r="UXA82" s="1280"/>
      <c r="UXB82" s="1280"/>
      <c r="UXC82" s="1280"/>
      <c r="UXD82" s="1280"/>
      <c r="UXE82" s="1280"/>
      <c r="UXF82" s="1280"/>
      <c r="UXG82" s="1280"/>
      <c r="UXH82" s="1280"/>
      <c r="UXI82" s="1280"/>
      <c r="UXJ82" s="1280"/>
      <c r="UXK82" s="1280"/>
      <c r="UXL82" s="1280"/>
      <c r="UXM82" s="1280"/>
      <c r="UXN82" s="1280"/>
      <c r="UXO82" s="1280"/>
      <c r="UXP82" s="1280"/>
      <c r="UXQ82" s="1280"/>
      <c r="UXR82" s="1280"/>
      <c r="UXS82" s="1280"/>
      <c r="UXT82" s="1280"/>
      <c r="UXU82" s="1280"/>
      <c r="UXV82" s="1280"/>
      <c r="UXW82" s="1280"/>
      <c r="UXX82" s="1280"/>
      <c r="UXY82" s="1280"/>
      <c r="UXZ82" s="1280"/>
      <c r="UYA82" s="1280"/>
      <c r="UYB82" s="1280"/>
      <c r="UYC82" s="1280"/>
      <c r="UYD82" s="1280"/>
      <c r="UYE82" s="1280"/>
      <c r="UYF82" s="1280"/>
      <c r="UYG82" s="1280"/>
      <c r="UYH82" s="1280"/>
      <c r="UYI82" s="1280"/>
      <c r="UYJ82" s="1280"/>
      <c r="UYK82" s="1280"/>
      <c r="UYL82" s="1280"/>
      <c r="UYM82" s="1280"/>
      <c r="UYN82" s="1280"/>
      <c r="UYO82" s="1280"/>
      <c r="UYP82" s="1280"/>
      <c r="UYQ82" s="1280"/>
      <c r="UYR82" s="1280"/>
      <c r="UYS82" s="1280"/>
      <c r="UYT82" s="1280"/>
      <c r="UYU82" s="1280"/>
      <c r="UYV82" s="1280"/>
      <c r="UYW82" s="1280"/>
      <c r="UYX82" s="1280"/>
      <c r="UYY82" s="1280"/>
      <c r="UYZ82" s="1280"/>
      <c r="UZA82" s="1280"/>
      <c r="UZB82" s="1280"/>
      <c r="UZC82" s="1280"/>
      <c r="UZD82" s="1280"/>
      <c r="UZE82" s="1280"/>
      <c r="UZF82" s="1280"/>
      <c r="UZG82" s="1280"/>
      <c r="UZH82" s="1280"/>
      <c r="UZI82" s="1280"/>
      <c r="UZJ82" s="1280"/>
      <c r="UZK82" s="1280"/>
      <c r="UZL82" s="1280"/>
      <c r="UZM82" s="1280"/>
      <c r="UZN82" s="1280"/>
      <c r="UZO82" s="1280"/>
      <c r="UZP82" s="1280"/>
      <c r="UZQ82" s="1280"/>
      <c r="UZR82" s="1280"/>
      <c r="UZS82" s="1280"/>
      <c r="UZT82" s="1280"/>
      <c r="UZU82" s="1280"/>
      <c r="UZV82" s="1280"/>
      <c r="UZW82" s="1280"/>
      <c r="UZX82" s="1280"/>
      <c r="UZY82" s="1280"/>
      <c r="UZZ82" s="1280"/>
      <c r="VAA82" s="1280"/>
      <c r="VAB82" s="1280"/>
      <c r="VAC82" s="1280"/>
      <c r="VAD82" s="1280"/>
      <c r="VAE82" s="1280"/>
      <c r="VAF82" s="1280"/>
      <c r="VAG82" s="1280"/>
      <c r="VAH82" s="1280"/>
      <c r="VAI82" s="1280"/>
      <c r="VAJ82" s="1280"/>
      <c r="VAK82" s="1280"/>
      <c r="VAL82" s="1280"/>
      <c r="VAM82" s="1280"/>
      <c r="VAN82" s="1280"/>
      <c r="VAO82" s="1280"/>
      <c r="VAP82" s="1280"/>
      <c r="VAQ82" s="1280"/>
      <c r="VAR82" s="1280"/>
      <c r="VAS82" s="1280"/>
      <c r="VAT82" s="1280"/>
      <c r="VAU82" s="1280"/>
      <c r="VAV82" s="1280"/>
      <c r="VAW82" s="1280"/>
      <c r="VAX82" s="1280"/>
      <c r="VAY82" s="1280"/>
      <c r="VAZ82" s="1280"/>
      <c r="VBA82" s="1280"/>
      <c r="VBB82" s="1280"/>
      <c r="VBC82" s="1280"/>
      <c r="VBD82" s="1280"/>
      <c r="VBE82" s="1280"/>
      <c r="VBF82" s="1280"/>
      <c r="VBG82" s="1280"/>
      <c r="VBH82" s="1280"/>
      <c r="VBI82" s="1280"/>
      <c r="VBJ82" s="1280"/>
      <c r="VBK82" s="1280"/>
      <c r="VBL82" s="1280"/>
      <c r="VBM82" s="1280"/>
      <c r="VBN82" s="1280"/>
      <c r="VBO82" s="1280"/>
      <c r="VBP82" s="1280"/>
      <c r="VBQ82" s="1280"/>
      <c r="VBR82" s="1280"/>
      <c r="VBS82" s="1280"/>
      <c r="VBT82" s="1280"/>
      <c r="VBU82" s="1280"/>
      <c r="VBV82" s="1280"/>
      <c r="VBW82" s="1280"/>
      <c r="VBX82" s="1280"/>
      <c r="VBY82" s="1280"/>
      <c r="VBZ82" s="1280"/>
      <c r="VCA82" s="1280"/>
      <c r="VCB82" s="1280"/>
      <c r="VCC82" s="1280"/>
      <c r="VCD82" s="1280"/>
      <c r="VCE82" s="1280"/>
      <c r="VCF82" s="1280"/>
      <c r="VCG82" s="1280"/>
      <c r="VCH82" s="1280"/>
      <c r="VCI82" s="1280"/>
      <c r="VCJ82" s="1280"/>
      <c r="VCK82" s="1280"/>
      <c r="VCL82" s="1280"/>
      <c r="VCM82" s="1280"/>
      <c r="VCN82" s="1280"/>
      <c r="VCO82" s="1280"/>
      <c r="VCP82" s="1280"/>
      <c r="VCQ82" s="1280"/>
      <c r="VCR82" s="1280"/>
      <c r="VCS82" s="1280"/>
      <c r="VCT82" s="1280"/>
      <c r="VCU82" s="1280"/>
      <c r="VCV82" s="1280"/>
      <c r="VCW82" s="1280"/>
      <c r="VCX82" s="1280"/>
      <c r="VCY82" s="1280"/>
      <c r="VCZ82" s="1280"/>
      <c r="VDA82" s="1280"/>
      <c r="VDB82" s="1280"/>
      <c r="VDC82" s="1280"/>
      <c r="VDD82" s="1280"/>
      <c r="VDE82" s="1280"/>
      <c r="VDF82" s="1280"/>
      <c r="VDG82" s="1280"/>
      <c r="VDH82" s="1280"/>
      <c r="VDI82" s="1280"/>
      <c r="VDJ82" s="1280"/>
      <c r="VDK82" s="1280"/>
      <c r="VDL82" s="1280"/>
      <c r="VDM82" s="1280"/>
      <c r="VDN82" s="1280"/>
      <c r="VDO82" s="1280"/>
      <c r="VDP82" s="1280"/>
      <c r="VDQ82" s="1280"/>
      <c r="VDR82" s="1280"/>
      <c r="VDS82" s="1280"/>
      <c r="VDT82" s="1280"/>
      <c r="VDU82" s="1280"/>
      <c r="VDV82" s="1280"/>
      <c r="VDW82" s="1280"/>
      <c r="VDX82" s="1280"/>
      <c r="VDY82" s="1280"/>
      <c r="VDZ82" s="1280"/>
      <c r="VEA82" s="1280"/>
      <c r="VEB82" s="1280"/>
      <c r="VEC82" s="1280"/>
      <c r="VED82" s="1280"/>
      <c r="VEE82" s="1280"/>
      <c r="VEF82" s="1280"/>
      <c r="VEG82" s="1280"/>
      <c r="VEH82" s="1280"/>
      <c r="VEI82" s="1280"/>
      <c r="VEJ82" s="1280"/>
      <c r="VEK82" s="1280"/>
      <c r="VEL82" s="1280"/>
      <c r="VEM82" s="1280"/>
      <c r="VEN82" s="1280"/>
      <c r="VEO82" s="1280"/>
      <c r="VEP82" s="1280"/>
      <c r="VEQ82" s="1280"/>
      <c r="VER82" s="1280"/>
      <c r="VES82" s="1280"/>
      <c r="VET82" s="1280"/>
      <c r="VEU82" s="1280"/>
      <c r="VEV82" s="1280"/>
      <c r="VEW82" s="1280"/>
      <c r="VEX82" s="1280"/>
      <c r="VEY82" s="1280"/>
      <c r="VEZ82" s="1280"/>
      <c r="VFA82" s="1280"/>
      <c r="VFB82" s="1280"/>
      <c r="VFC82" s="1280"/>
      <c r="VFD82" s="1280"/>
      <c r="VFE82" s="1280"/>
      <c r="VFF82" s="1280"/>
      <c r="VFG82" s="1280"/>
      <c r="VFH82" s="1280"/>
      <c r="VFI82" s="1280"/>
      <c r="VFJ82" s="1280"/>
      <c r="VFK82" s="1280"/>
      <c r="VFL82" s="1280"/>
      <c r="VFM82" s="1280"/>
      <c r="VFN82" s="1280"/>
      <c r="VFO82" s="1280"/>
      <c r="VFP82" s="1280"/>
      <c r="VFQ82" s="1280"/>
      <c r="VFR82" s="1280"/>
      <c r="VFS82" s="1280"/>
      <c r="VFT82" s="1280"/>
      <c r="VFU82" s="1280"/>
      <c r="VFV82" s="1280"/>
      <c r="VFW82" s="1280"/>
      <c r="VFX82" s="1280"/>
      <c r="VFY82" s="1280"/>
      <c r="VFZ82" s="1280"/>
      <c r="VGA82" s="1280"/>
      <c r="VGB82" s="1280"/>
      <c r="VGC82" s="1280"/>
      <c r="VGD82" s="1280"/>
      <c r="VGE82" s="1280"/>
      <c r="VGF82" s="1280"/>
      <c r="VGG82" s="1280"/>
      <c r="VGH82" s="1280"/>
      <c r="VGI82" s="1280"/>
      <c r="VGJ82" s="1280"/>
      <c r="VGK82" s="1280"/>
      <c r="VGL82" s="1280"/>
      <c r="VGM82" s="1280"/>
      <c r="VGN82" s="1280"/>
      <c r="VGO82" s="1280"/>
      <c r="VGP82" s="1280"/>
      <c r="VGQ82" s="1280"/>
      <c r="VGR82" s="1280"/>
      <c r="VGS82" s="1280"/>
      <c r="VGT82" s="1280"/>
      <c r="VGU82" s="1280"/>
      <c r="VGV82" s="1280"/>
      <c r="VGW82" s="1280"/>
      <c r="VGX82" s="1280"/>
      <c r="VGY82" s="1280"/>
      <c r="VGZ82" s="1280"/>
      <c r="VHA82" s="1280"/>
      <c r="VHB82" s="1280"/>
      <c r="VHC82" s="1280"/>
      <c r="VHD82" s="1280"/>
      <c r="VHE82" s="1280"/>
      <c r="VHF82" s="1280"/>
      <c r="VHG82" s="1280"/>
      <c r="VHH82" s="1280"/>
      <c r="VHI82" s="1280"/>
      <c r="VHJ82" s="1280"/>
      <c r="VHK82" s="1280"/>
      <c r="VHL82" s="1280"/>
      <c r="VHM82" s="1280"/>
      <c r="VHN82" s="1280"/>
      <c r="VHO82" s="1280"/>
      <c r="VHP82" s="1280"/>
      <c r="VHQ82" s="1280"/>
      <c r="VHR82" s="1280"/>
      <c r="VHS82" s="1280"/>
      <c r="VHT82" s="1280"/>
      <c r="VHU82" s="1280"/>
      <c r="VHV82" s="1280"/>
      <c r="VHW82" s="1280"/>
      <c r="VHX82" s="1280"/>
      <c r="VHY82" s="1280"/>
      <c r="VHZ82" s="1280"/>
      <c r="VIA82" s="1280"/>
      <c r="VIB82" s="1280"/>
      <c r="VIC82" s="1280"/>
      <c r="VID82" s="1280"/>
      <c r="VIE82" s="1280"/>
      <c r="VIF82" s="1280"/>
      <c r="VIG82" s="1280"/>
      <c r="VIH82" s="1280"/>
      <c r="VII82" s="1280"/>
      <c r="VIJ82" s="1280"/>
      <c r="VIK82" s="1280"/>
      <c r="VIL82" s="1280"/>
      <c r="VIM82" s="1280"/>
      <c r="VIN82" s="1280"/>
      <c r="VIO82" s="1280"/>
      <c r="VIP82" s="1280"/>
      <c r="VIQ82" s="1280"/>
      <c r="VIR82" s="1280"/>
      <c r="VIS82" s="1280"/>
      <c r="VIT82" s="1280"/>
      <c r="VIU82" s="1280"/>
      <c r="VIV82" s="1280"/>
      <c r="VIW82" s="1280"/>
      <c r="VIX82" s="1280"/>
      <c r="VIY82" s="1280"/>
      <c r="VIZ82" s="1280"/>
      <c r="VJA82" s="1280"/>
      <c r="VJB82" s="1280"/>
      <c r="VJC82" s="1280"/>
      <c r="VJD82" s="1280"/>
      <c r="VJE82" s="1280"/>
      <c r="VJF82" s="1280"/>
      <c r="VJG82" s="1280"/>
      <c r="VJH82" s="1280"/>
      <c r="VJI82" s="1280"/>
      <c r="VJJ82" s="1280"/>
      <c r="VJK82" s="1280"/>
      <c r="VJL82" s="1280"/>
      <c r="VJM82" s="1280"/>
      <c r="VJN82" s="1280"/>
      <c r="VJO82" s="1280"/>
      <c r="VJP82" s="1280"/>
      <c r="VJQ82" s="1280"/>
      <c r="VJR82" s="1280"/>
      <c r="VJS82" s="1280"/>
      <c r="VJT82" s="1280"/>
      <c r="VJU82" s="1280"/>
      <c r="VJV82" s="1280"/>
      <c r="VJW82" s="1280"/>
      <c r="VJX82" s="1280"/>
      <c r="VJY82" s="1280"/>
      <c r="VJZ82" s="1280"/>
      <c r="VKA82" s="1280"/>
      <c r="VKB82" s="1280"/>
      <c r="VKC82" s="1280"/>
      <c r="VKD82" s="1280"/>
      <c r="VKE82" s="1280"/>
      <c r="VKF82" s="1280"/>
      <c r="VKG82" s="1280"/>
      <c r="VKH82" s="1280"/>
      <c r="VKI82" s="1280"/>
      <c r="VKJ82" s="1280"/>
      <c r="VKK82" s="1280"/>
      <c r="VKL82" s="1280"/>
      <c r="VKM82" s="1280"/>
      <c r="VKN82" s="1280"/>
      <c r="VKO82" s="1280"/>
      <c r="VKP82" s="1280"/>
      <c r="VKQ82" s="1280"/>
      <c r="VKR82" s="1280"/>
      <c r="VKS82" s="1280"/>
      <c r="VKT82" s="1280"/>
      <c r="VKU82" s="1280"/>
      <c r="VKV82" s="1280"/>
      <c r="VKW82" s="1280"/>
      <c r="VKX82" s="1280"/>
      <c r="VKY82" s="1280"/>
      <c r="VKZ82" s="1280"/>
      <c r="VLA82" s="1280"/>
      <c r="VLB82" s="1280"/>
      <c r="VLC82" s="1280"/>
      <c r="VLD82" s="1280"/>
      <c r="VLE82" s="1280"/>
      <c r="VLF82" s="1280"/>
      <c r="VLG82" s="1280"/>
      <c r="VLH82" s="1280"/>
      <c r="VLI82" s="1280"/>
      <c r="VLJ82" s="1280"/>
      <c r="VLK82" s="1280"/>
      <c r="VLL82" s="1280"/>
      <c r="VLM82" s="1280"/>
      <c r="VLN82" s="1280"/>
      <c r="VLO82" s="1280"/>
      <c r="VLP82" s="1280"/>
      <c r="VLQ82" s="1280"/>
      <c r="VLR82" s="1280"/>
      <c r="VLS82" s="1280"/>
      <c r="VLT82" s="1280"/>
      <c r="VLU82" s="1280"/>
      <c r="VLV82" s="1280"/>
      <c r="VLW82" s="1280"/>
      <c r="VLX82" s="1280"/>
      <c r="VLY82" s="1280"/>
      <c r="VLZ82" s="1280"/>
      <c r="VMA82" s="1280"/>
      <c r="VMB82" s="1280"/>
      <c r="VMC82" s="1280"/>
      <c r="VMD82" s="1280"/>
      <c r="VME82" s="1280"/>
      <c r="VMF82" s="1280"/>
      <c r="VMG82" s="1280"/>
      <c r="VMH82" s="1280"/>
      <c r="VMI82" s="1280"/>
      <c r="VMJ82" s="1280"/>
      <c r="VMK82" s="1280"/>
      <c r="VML82" s="1280"/>
      <c r="VMM82" s="1280"/>
      <c r="VMN82" s="1280"/>
      <c r="VMO82" s="1280"/>
      <c r="VMP82" s="1280"/>
      <c r="VMQ82" s="1280"/>
      <c r="VMR82" s="1280"/>
      <c r="VMS82" s="1280"/>
      <c r="VMT82" s="1280"/>
      <c r="VMU82" s="1280"/>
      <c r="VMV82" s="1280"/>
      <c r="VMW82" s="1280"/>
      <c r="VMX82" s="1280"/>
      <c r="VMY82" s="1280"/>
      <c r="VMZ82" s="1280"/>
      <c r="VNA82" s="1280"/>
      <c r="VNB82" s="1280"/>
      <c r="VNC82" s="1280"/>
      <c r="VND82" s="1280"/>
      <c r="VNE82" s="1280"/>
      <c r="VNF82" s="1280"/>
      <c r="VNG82" s="1280"/>
      <c r="VNH82" s="1280"/>
      <c r="VNI82" s="1280"/>
      <c r="VNJ82" s="1280"/>
      <c r="VNK82" s="1280"/>
      <c r="VNL82" s="1280"/>
      <c r="VNM82" s="1280"/>
      <c r="VNN82" s="1280"/>
      <c r="VNO82" s="1280"/>
      <c r="VNP82" s="1280"/>
      <c r="VNQ82" s="1280"/>
      <c r="VNR82" s="1280"/>
      <c r="VNS82" s="1280"/>
      <c r="VNT82" s="1280"/>
      <c r="VNU82" s="1280"/>
      <c r="VNV82" s="1280"/>
      <c r="VNW82" s="1280"/>
      <c r="VNX82" s="1280"/>
      <c r="VNY82" s="1280"/>
      <c r="VNZ82" s="1280"/>
      <c r="VOA82" s="1280"/>
      <c r="VOB82" s="1280"/>
      <c r="VOC82" s="1280"/>
      <c r="VOD82" s="1280"/>
      <c r="VOE82" s="1280"/>
      <c r="VOF82" s="1280"/>
      <c r="VOG82" s="1280"/>
      <c r="VOH82" s="1280"/>
      <c r="VOI82" s="1280"/>
      <c r="VOJ82" s="1280"/>
      <c r="VOK82" s="1280"/>
      <c r="VOL82" s="1280"/>
      <c r="VOM82" s="1280"/>
      <c r="VON82" s="1280"/>
      <c r="VOO82" s="1280"/>
      <c r="VOP82" s="1280"/>
      <c r="VOQ82" s="1280"/>
      <c r="VOR82" s="1280"/>
      <c r="VOS82" s="1280"/>
      <c r="VOT82" s="1280"/>
      <c r="VOU82" s="1280"/>
      <c r="VOV82" s="1280"/>
      <c r="VOW82" s="1280"/>
      <c r="VOX82" s="1280"/>
      <c r="VOY82" s="1280"/>
      <c r="VOZ82" s="1280"/>
      <c r="VPA82" s="1280"/>
      <c r="VPB82" s="1280"/>
      <c r="VPC82" s="1280"/>
      <c r="VPD82" s="1280"/>
      <c r="VPE82" s="1280"/>
      <c r="VPF82" s="1280"/>
      <c r="VPG82" s="1280"/>
      <c r="VPH82" s="1280"/>
      <c r="VPI82" s="1280"/>
      <c r="VPJ82" s="1280"/>
      <c r="VPK82" s="1280"/>
      <c r="VPL82" s="1280"/>
      <c r="VPM82" s="1280"/>
      <c r="VPN82" s="1280"/>
      <c r="VPO82" s="1280"/>
      <c r="VPP82" s="1280"/>
      <c r="VPQ82" s="1280"/>
      <c r="VPR82" s="1280"/>
      <c r="VPS82" s="1280"/>
      <c r="VPT82" s="1280"/>
      <c r="VPU82" s="1280"/>
      <c r="VPV82" s="1280"/>
      <c r="VPW82" s="1280"/>
      <c r="VPX82" s="1280"/>
      <c r="VPY82" s="1280"/>
      <c r="VPZ82" s="1280"/>
      <c r="VQA82" s="1280"/>
      <c r="VQB82" s="1280"/>
      <c r="VQC82" s="1280"/>
      <c r="VQD82" s="1280"/>
      <c r="VQE82" s="1280"/>
      <c r="VQF82" s="1280"/>
      <c r="VQG82" s="1280"/>
      <c r="VQH82" s="1280"/>
      <c r="VQI82" s="1280"/>
      <c r="VQJ82" s="1280"/>
      <c r="VQK82" s="1280"/>
      <c r="VQL82" s="1280"/>
      <c r="VQM82" s="1280"/>
      <c r="VQN82" s="1280"/>
      <c r="VQO82" s="1280"/>
      <c r="VQP82" s="1280"/>
      <c r="VQQ82" s="1280"/>
      <c r="VQR82" s="1280"/>
      <c r="VQS82" s="1280"/>
      <c r="VQT82" s="1280"/>
      <c r="VQU82" s="1280"/>
      <c r="VQV82" s="1280"/>
      <c r="VQW82" s="1280"/>
      <c r="VQX82" s="1280"/>
      <c r="VQY82" s="1280"/>
      <c r="VQZ82" s="1280"/>
      <c r="VRA82" s="1280"/>
      <c r="VRB82" s="1280"/>
      <c r="VRC82" s="1280"/>
      <c r="VRD82" s="1280"/>
      <c r="VRE82" s="1280"/>
      <c r="VRF82" s="1280"/>
      <c r="VRG82" s="1280"/>
      <c r="VRH82" s="1280"/>
      <c r="VRI82" s="1280"/>
      <c r="VRJ82" s="1280"/>
      <c r="VRK82" s="1280"/>
      <c r="VRL82" s="1280"/>
      <c r="VRM82" s="1280"/>
      <c r="VRN82" s="1280"/>
      <c r="VRO82" s="1280"/>
      <c r="VRP82" s="1280"/>
      <c r="VRQ82" s="1280"/>
      <c r="VRR82" s="1280"/>
      <c r="VRS82" s="1280"/>
      <c r="VRT82" s="1280"/>
      <c r="VRU82" s="1280"/>
      <c r="VRV82" s="1280"/>
      <c r="VRW82" s="1280"/>
      <c r="VRX82" s="1280"/>
      <c r="VRY82" s="1280"/>
      <c r="VRZ82" s="1280"/>
      <c r="VSA82" s="1280"/>
      <c r="VSB82" s="1280"/>
      <c r="VSC82" s="1280"/>
      <c r="VSD82" s="1280"/>
      <c r="VSE82" s="1280"/>
      <c r="VSF82" s="1280"/>
      <c r="VSG82" s="1280"/>
      <c r="VSH82" s="1280"/>
      <c r="VSI82" s="1280"/>
      <c r="VSJ82" s="1280"/>
      <c r="VSK82" s="1280"/>
      <c r="VSL82" s="1280"/>
      <c r="VSM82" s="1280"/>
      <c r="VSN82" s="1280"/>
      <c r="VSO82" s="1280"/>
      <c r="VSP82" s="1280"/>
      <c r="VSQ82" s="1280"/>
      <c r="VSR82" s="1280"/>
      <c r="VSS82" s="1280"/>
      <c r="VST82" s="1280"/>
      <c r="VSU82" s="1280"/>
      <c r="VSV82" s="1280"/>
      <c r="VSW82" s="1280"/>
      <c r="VSX82" s="1280"/>
      <c r="VSY82" s="1280"/>
      <c r="VSZ82" s="1280"/>
      <c r="VTA82" s="1280"/>
      <c r="VTB82" s="1280"/>
      <c r="VTC82" s="1280"/>
      <c r="VTD82" s="1280"/>
      <c r="VTE82" s="1280"/>
      <c r="VTF82" s="1280"/>
      <c r="VTG82" s="1280"/>
      <c r="VTH82" s="1280"/>
      <c r="VTI82" s="1280"/>
      <c r="VTJ82" s="1280"/>
      <c r="VTK82" s="1280"/>
      <c r="VTL82" s="1280"/>
      <c r="VTM82" s="1280"/>
      <c r="VTN82" s="1280"/>
      <c r="VTO82" s="1280"/>
      <c r="VTP82" s="1280"/>
      <c r="VTQ82" s="1280"/>
      <c r="VTR82" s="1280"/>
      <c r="VTS82" s="1280"/>
      <c r="VTT82" s="1280"/>
      <c r="VTU82" s="1280"/>
      <c r="VTV82" s="1280"/>
      <c r="VTW82" s="1280"/>
      <c r="VTX82" s="1280"/>
      <c r="VTY82" s="1280"/>
      <c r="VTZ82" s="1280"/>
      <c r="VUA82" s="1280"/>
      <c r="VUB82" s="1280"/>
      <c r="VUC82" s="1280"/>
      <c r="VUD82" s="1280"/>
      <c r="VUE82" s="1280"/>
      <c r="VUF82" s="1280"/>
      <c r="VUG82" s="1280"/>
      <c r="VUH82" s="1280"/>
      <c r="VUI82" s="1280"/>
      <c r="VUJ82" s="1280"/>
      <c r="VUK82" s="1280"/>
      <c r="VUL82" s="1280"/>
      <c r="VUM82" s="1280"/>
      <c r="VUN82" s="1280"/>
      <c r="VUO82" s="1280"/>
      <c r="VUP82" s="1280"/>
      <c r="VUQ82" s="1280"/>
      <c r="VUR82" s="1280"/>
      <c r="VUS82" s="1280"/>
      <c r="VUT82" s="1280"/>
      <c r="VUU82" s="1280"/>
      <c r="VUV82" s="1280"/>
      <c r="VUW82" s="1280"/>
      <c r="VUX82" s="1280"/>
      <c r="VUY82" s="1280"/>
      <c r="VUZ82" s="1280"/>
      <c r="VVA82" s="1280"/>
      <c r="VVB82" s="1280"/>
      <c r="VVC82" s="1280"/>
      <c r="VVD82" s="1280"/>
      <c r="VVE82" s="1280"/>
      <c r="VVF82" s="1280"/>
      <c r="VVG82" s="1280"/>
      <c r="VVH82" s="1280"/>
      <c r="VVI82" s="1280"/>
      <c r="VVJ82" s="1280"/>
      <c r="VVK82" s="1280"/>
      <c r="VVL82" s="1280"/>
      <c r="VVM82" s="1280"/>
      <c r="VVN82" s="1280"/>
      <c r="VVO82" s="1280"/>
      <c r="VVP82" s="1280"/>
      <c r="VVQ82" s="1280"/>
      <c r="VVR82" s="1280"/>
      <c r="VVS82" s="1280"/>
      <c r="VVT82" s="1280"/>
      <c r="VVU82" s="1280"/>
      <c r="VVV82" s="1280"/>
      <c r="VVW82" s="1280"/>
      <c r="VVX82" s="1280"/>
      <c r="VVY82" s="1280"/>
      <c r="VVZ82" s="1280"/>
      <c r="VWA82" s="1280"/>
      <c r="VWB82" s="1280"/>
      <c r="VWC82" s="1280"/>
      <c r="VWD82" s="1280"/>
      <c r="VWE82" s="1280"/>
      <c r="VWF82" s="1280"/>
      <c r="VWG82" s="1280"/>
      <c r="VWH82" s="1280"/>
      <c r="VWI82" s="1280"/>
      <c r="VWJ82" s="1280"/>
      <c r="VWK82" s="1280"/>
      <c r="VWL82" s="1280"/>
      <c r="VWM82" s="1280"/>
      <c r="VWN82" s="1280"/>
      <c r="VWO82" s="1280"/>
      <c r="VWP82" s="1280"/>
      <c r="VWQ82" s="1280"/>
      <c r="VWR82" s="1280"/>
      <c r="VWS82" s="1280"/>
      <c r="VWT82" s="1280"/>
      <c r="VWU82" s="1280"/>
      <c r="VWV82" s="1280"/>
      <c r="VWW82" s="1280"/>
      <c r="VWX82" s="1280"/>
      <c r="VWY82" s="1280"/>
      <c r="VWZ82" s="1280"/>
      <c r="VXA82" s="1280"/>
      <c r="VXB82" s="1280"/>
      <c r="VXC82" s="1280"/>
      <c r="VXD82" s="1280"/>
      <c r="VXE82" s="1280"/>
      <c r="VXF82" s="1280"/>
      <c r="VXG82" s="1280"/>
      <c r="VXH82" s="1280"/>
      <c r="VXI82" s="1280"/>
      <c r="VXJ82" s="1280"/>
      <c r="VXK82" s="1280"/>
      <c r="VXL82" s="1280"/>
      <c r="VXM82" s="1280"/>
      <c r="VXN82" s="1280"/>
      <c r="VXO82" s="1280"/>
      <c r="VXP82" s="1280"/>
      <c r="VXQ82" s="1280"/>
      <c r="VXR82" s="1280"/>
      <c r="VXS82" s="1280"/>
      <c r="VXT82" s="1280"/>
      <c r="VXU82" s="1280"/>
      <c r="VXV82" s="1280"/>
      <c r="VXW82" s="1280"/>
      <c r="VXX82" s="1280"/>
      <c r="VXY82" s="1280"/>
      <c r="VXZ82" s="1280"/>
      <c r="VYA82" s="1280"/>
      <c r="VYB82" s="1280"/>
      <c r="VYC82" s="1280"/>
      <c r="VYD82" s="1280"/>
      <c r="VYE82" s="1280"/>
      <c r="VYF82" s="1280"/>
      <c r="VYG82" s="1280"/>
      <c r="VYH82" s="1280"/>
      <c r="VYI82" s="1280"/>
      <c r="VYJ82" s="1280"/>
      <c r="VYK82" s="1280"/>
      <c r="VYL82" s="1280"/>
      <c r="VYM82" s="1280"/>
      <c r="VYN82" s="1280"/>
      <c r="VYO82" s="1280"/>
      <c r="VYP82" s="1280"/>
      <c r="VYQ82" s="1280"/>
      <c r="VYR82" s="1280"/>
      <c r="VYS82" s="1280"/>
      <c r="VYT82" s="1280"/>
      <c r="VYU82" s="1280"/>
      <c r="VYV82" s="1280"/>
      <c r="VYW82" s="1280"/>
      <c r="VYX82" s="1280"/>
      <c r="VYY82" s="1280"/>
      <c r="VYZ82" s="1280"/>
      <c r="VZA82" s="1280"/>
      <c r="VZB82" s="1280"/>
      <c r="VZC82" s="1280"/>
      <c r="VZD82" s="1280"/>
      <c r="VZE82" s="1280"/>
      <c r="VZF82" s="1280"/>
      <c r="VZG82" s="1280"/>
      <c r="VZH82" s="1280"/>
      <c r="VZI82" s="1280"/>
      <c r="VZJ82" s="1280"/>
      <c r="VZK82" s="1280"/>
      <c r="VZL82" s="1280"/>
      <c r="VZM82" s="1280"/>
      <c r="VZN82" s="1280"/>
      <c r="VZO82" s="1280"/>
      <c r="VZP82" s="1280"/>
      <c r="VZQ82" s="1280"/>
      <c r="VZR82" s="1280"/>
      <c r="VZS82" s="1280"/>
      <c r="VZT82" s="1280"/>
      <c r="VZU82" s="1280"/>
      <c r="VZV82" s="1280"/>
      <c r="VZW82" s="1280"/>
      <c r="VZX82" s="1280"/>
      <c r="VZY82" s="1280"/>
      <c r="VZZ82" s="1280"/>
      <c r="WAA82" s="1280"/>
      <c r="WAB82" s="1280"/>
      <c r="WAC82" s="1280"/>
      <c r="WAD82" s="1280"/>
      <c r="WAE82" s="1280"/>
      <c r="WAF82" s="1280"/>
      <c r="WAG82" s="1280"/>
      <c r="WAH82" s="1280"/>
      <c r="WAI82" s="1280"/>
      <c r="WAJ82" s="1280"/>
      <c r="WAK82" s="1280"/>
      <c r="WAL82" s="1280"/>
      <c r="WAM82" s="1280"/>
      <c r="WAN82" s="1280"/>
      <c r="WAO82" s="1280"/>
      <c r="WAP82" s="1280"/>
      <c r="WAQ82" s="1280"/>
      <c r="WAR82" s="1280"/>
      <c r="WAS82" s="1280"/>
      <c r="WAT82" s="1280"/>
      <c r="WAU82" s="1280"/>
      <c r="WAV82" s="1280"/>
      <c r="WAW82" s="1280"/>
      <c r="WAX82" s="1280"/>
      <c r="WAY82" s="1280"/>
      <c r="WAZ82" s="1280"/>
      <c r="WBA82" s="1280"/>
      <c r="WBB82" s="1280"/>
      <c r="WBC82" s="1280"/>
      <c r="WBD82" s="1280"/>
      <c r="WBE82" s="1280"/>
      <c r="WBF82" s="1280"/>
      <c r="WBG82" s="1280"/>
      <c r="WBH82" s="1280"/>
      <c r="WBI82" s="1280"/>
      <c r="WBJ82" s="1280"/>
      <c r="WBK82" s="1280"/>
      <c r="WBL82" s="1280"/>
      <c r="WBM82" s="1280"/>
      <c r="WBN82" s="1280"/>
      <c r="WBO82" s="1280"/>
      <c r="WBP82" s="1280"/>
      <c r="WBQ82" s="1280"/>
      <c r="WBR82" s="1280"/>
      <c r="WBS82" s="1280"/>
      <c r="WBT82" s="1280"/>
      <c r="WBU82" s="1280"/>
      <c r="WBV82" s="1280"/>
      <c r="WBW82" s="1280"/>
      <c r="WBX82" s="1280"/>
      <c r="WBY82" s="1280"/>
      <c r="WBZ82" s="1280"/>
      <c r="WCA82" s="1280"/>
      <c r="WCB82" s="1280"/>
      <c r="WCC82" s="1280"/>
      <c r="WCD82" s="1280"/>
      <c r="WCE82" s="1280"/>
      <c r="WCF82" s="1280"/>
      <c r="WCG82" s="1280"/>
      <c r="WCH82" s="1280"/>
      <c r="WCI82" s="1280"/>
      <c r="WCJ82" s="1280"/>
      <c r="WCK82" s="1280"/>
      <c r="WCL82" s="1280"/>
      <c r="WCM82" s="1280"/>
      <c r="WCN82" s="1280"/>
      <c r="WCO82" s="1280"/>
      <c r="WCP82" s="1280"/>
      <c r="WCQ82" s="1280"/>
      <c r="WCR82" s="1280"/>
      <c r="WCS82" s="1280"/>
      <c r="WCT82" s="1280"/>
      <c r="WCU82" s="1280"/>
      <c r="WCV82" s="1280"/>
      <c r="WCW82" s="1280"/>
      <c r="WCX82" s="1280"/>
      <c r="WCY82" s="1280"/>
      <c r="WCZ82" s="1280"/>
      <c r="WDA82" s="1280"/>
      <c r="WDB82" s="1280"/>
      <c r="WDC82" s="1280"/>
      <c r="WDD82" s="1280"/>
      <c r="WDE82" s="1280"/>
      <c r="WDF82" s="1280"/>
      <c r="WDG82" s="1280"/>
      <c r="WDH82" s="1280"/>
      <c r="WDI82" s="1280"/>
      <c r="WDJ82" s="1280"/>
      <c r="WDK82" s="1280"/>
      <c r="WDL82" s="1280"/>
      <c r="WDM82" s="1280"/>
      <c r="WDN82" s="1280"/>
      <c r="WDO82" s="1280"/>
      <c r="WDP82" s="1280"/>
      <c r="WDQ82" s="1280"/>
      <c r="WDR82" s="1280"/>
      <c r="WDS82" s="1280"/>
      <c r="WDT82" s="1280"/>
      <c r="WDU82" s="1280"/>
      <c r="WDV82" s="1280"/>
      <c r="WDW82" s="1280"/>
      <c r="WDX82" s="1280"/>
      <c r="WDY82" s="1280"/>
      <c r="WDZ82" s="1280"/>
      <c r="WEA82" s="1280"/>
      <c r="WEB82" s="1280"/>
      <c r="WEC82" s="1280"/>
      <c r="WED82" s="1280"/>
      <c r="WEE82" s="1280"/>
      <c r="WEF82" s="1280"/>
      <c r="WEG82" s="1280"/>
      <c r="WEH82" s="1280"/>
      <c r="WEI82" s="1280"/>
      <c r="WEJ82" s="1280"/>
      <c r="WEK82" s="1280"/>
      <c r="WEL82" s="1280"/>
      <c r="WEM82" s="1280"/>
      <c r="WEN82" s="1280"/>
      <c r="WEO82" s="1280"/>
      <c r="WEP82" s="1280"/>
      <c r="WEQ82" s="1280"/>
      <c r="WER82" s="1280"/>
      <c r="WES82" s="1280"/>
      <c r="WET82" s="1280"/>
      <c r="WEU82" s="1280"/>
      <c r="WEV82" s="1280"/>
      <c r="WEW82" s="1280"/>
      <c r="WEX82" s="1280"/>
      <c r="WEY82" s="1280"/>
      <c r="WEZ82" s="1280"/>
      <c r="WFA82" s="1280"/>
      <c r="WFB82" s="1280"/>
      <c r="WFC82" s="1280"/>
      <c r="WFD82" s="1280"/>
      <c r="WFE82" s="1280"/>
      <c r="WFF82" s="1280"/>
      <c r="WFG82" s="1280"/>
      <c r="WFH82" s="1280"/>
      <c r="WFI82" s="1280"/>
      <c r="WFJ82" s="1280"/>
      <c r="WFK82" s="1280"/>
      <c r="WFL82" s="1280"/>
      <c r="WFM82" s="1280"/>
      <c r="WFN82" s="1280"/>
      <c r="WFO82" s="1280"/>
      <c r="WFP82" s="1280"/>
      <c r="WFQ82" s="1280"/>
      <c r="WFR82" s="1280"/>
      <c r="WFS82" s="1280"/>
      <c r="WFT82" s="1280"/>
      <c r="WFU82" s="1280"/>
      <c r="WFV82" s="1280"/>
      <c r="WFW82" s="1280"/>
      <c r="WFX82" s="1280"/>
      <c r="WFY82" s="1280"/>
      <c r="WFZ82" s="1280"/>
      <c r="WGA82" s="1280"/>
      <c r="WGB82" s="1280"/>
      <c r="WGC82" s="1280"/>
      <c r="WGD82" s="1280"/>
      <c r="WGE82" s="1280"/>
      <c r="WGF82" s="1280"/>
      <c r="WGG82" s="1280"/>
      <c r="WGH82" s="1280"/>
      <c r="WGI82" s="1280"/>
      <c r="WGJ82" s="1280"/>
      <c r="WGK82" s="1280"/>
      <c r="WGL82" s="1280"/>
      <c r="WGM82" s="1280"/>
      <c r="WGN82" s="1280"/>
      <c r="WGO82" s="1280"/>
      <c r="WGP82" s="1280"/>
      <c r="WGQ82" s="1280"/>
      <c r="WGR82" s="1280"/>
      <c r="WGS82" s="1280"/>
      <c r="WGT82" s="1280"/>
      <c r="WGU82" s="1280"/>
      <c r="WGV82" s="1280"/>
      <c r="WGW82" s="1280"/>
      <c r="WGX82" s="1280"/>
      <c r="WGY82" s="1280"/>
      <c r="WGZ82" s="1280"/>
      <c r="WHA82" s="1280"/>
      <c r="WHB82" s="1280"/>
      <c r="WHC82" s="1280"/>
      <c r="WHD82" s="1280"/>
      <c r="WHE82" s="1280"/>
      <c r="WHF82" s="1280"/>
      <c r="WHG82" s="1280"/>
      <c r="WHH82" s="1280"/>
      <c r="WHI82" s="1280"/>
      <c r="WHJ82" s="1280"/>
      <c r="WHK82" s="1280"/>
      <c r="WHL82" s="1280"/>
      <c r="WHM82" s="1280"/>
      <c r="WHN82" s="1280"/>
      <c r="WHO82" s="1280"/>
      <c r="WHP82" s="1280"/>
      <c r="WHQ82" s="1280"/>
      <c r="WHR82" s="1280"/>
      <c r="WHS82" s="1280"/>
      <c r="WHT82" s="1280"/>
      <c r="WHU82" s="1280"/>
      <c r="WHV82" s="1280"/>
      <c r="WHW82" s="1280"/>
      <c r="WHX82" s="1280"/>
      <c r="WHY82" s="1280"/>
      <c r="WHZ82" s="1280"/>
      <c r="WIA82" s="1280"/>
      <c r="WIB82" s="1280"/>
      <c r="WIC82" s="1280"/>
      <c r="WID82" s="1280"/>
      <c r="WIE82" s="1280"/>
      <c r="WIF82" s="1280"/>
      <c r="WIG82" s="1280"/>
      <c r="WIH82" s="1280"/>
      <c r="WII82" s="1280"/>
      <c r="WIJ82" s="1280"/>
      <c r="WIK82" s="1280"/>
      <c r="WIL82" s="1280"/>
      <c r="WIM82" s="1280"/>
      <c r="WIN82" s="1280"/>
      <c r="WIO82" s="1280"/>
      <c r="WIP82" s="1280"/>
      <c r="WIQ82" s="1280"/>
      <c r="WIR82" s="1280"/>
      <c r="WIS82" s="1280"/>
      <c r="WIT82" s="1280"/>
      <c r="WIU82" s="1280"/>
      <c r="WIV82" s="1280"/>
      <c r="WIW82" s="1280"/>
      <c r="WIX82" s="1280"/>
      <c r="WIY82" s="1280"/>
      <c r="WIZ82" s="1280"/>
      <c r="WJA82" s="1280"/>
      <c r="WJB82" s="1280"/>
      <c r="WJC82" s="1280"/>
      <c r="WJD82" s="1280"/>
      <c r="WJE82" s="1280"/>
      <c r="WJF82" s="1280"/>
      <c r="WJG82" s="1280"/>
      <c r="WJH82" s="1280"/>
      <c r="WJI82" s="1280"/>
      <c r="WJJ82" s="1280"/>
      <c r="WJK82" s="1280"/>
      <c r="WJL82" s="1280"/>
      <c r="WJM82" s="1280"/>
      <c r="WJN82" s="1280"/>
      <c r="WJO82" s="1280"/>
      <c r="WJP82" s="1280"/>
      <c r="WJQ82" s="1280"/>
      <c r="WJR82" s="1280"/>
      <c r="WJS82" s="1280"/>
      <c r="WJT82" s="1280"/>
      <c r="WJU82" s="1280"/>
      <c r="WJV82" s="1280"/>
      <c r="WJW82" s="1280"/>
      <c r="WJX82" s="1280"/>
      <c r="WJY82" s="1280"/>
      <c r="WJZ82" s="1280"/>
      <c r="WKA82" s="1280"/>
      <c r="WKB82" s="1280"/>
      <c r="WKC82" s="1280"/>
      <c r="WKD82" s="1280"/>
      <c r="WKE82" s="1280"/>
      <c r="WKF82" s="1280"/>
      <c r="WKG82" s="1280"/>
      <c r="WKH82" s="1280"/>
      <c r="WKI82" s="1280"/>
      <c r="WKJ82" s="1280"/>
      <c r="WKK82" s="1280"/>
      <c r="WKL82" s="1280"/>
      <c r="WKM82" s="1280"/>
      <c r="WKN82" s="1280"/>
      <c r="WKO82" s="1280"/>
      <c r="WKP82" s="1280"/>
      <c r="WKQ82" s="1280"/>
      <c r="WKR82" s="1280"/>
      <c r="WKS82" s="1280"/>
      <c r="WKT82" s="1280"/>
      <c r="WKU82" s="1280"/>
      <c r="WKV82" s="1280"/>
      <c r="WKW82" s="1280"/>
      <c r="WKX82" s="1280"/>
      <c r="WKY82" s="1280"/>
      <c r="WKZ82" s="1280"/>
      <c r="WLA82" s="1280"/>
      <c r="WLB82" s="1280"/>
      <c r="WLC82" s="1280"/>
      <c r="WLD82" s="1280"/>
      <c r="WLE82" s="1280"/>
      <c r="WLF82" s="1280"/>
      <c r="WLG82" s="1280"/>
      <c r="WLH82" s="1280"/>
      <c r="WLI82" s="1280"/>
      <c r="WLJ82" s="1280"/>
      <c r="WLK82" s="1280"/>
      <c r="WLL82" s="1280"/>
      <c r="WLM82" s="1280"/>
      <c r="WLN82" s="1280"/>
      <c r="WLO82" s="1280"/>
      <c r="WLP82" s="1280"/>
      <c r="WLQ82" s="1280"/>
      <c r="WLR82" s="1280"/>
      <c r="WLS82" s="1280"/>
      <c r="WLT82" s="1280"/>
      <c r="WLU82" s="1280"/>
      <c r="WLV82" s="1280"/>
      <c r="WLW82" s="1280"/>
      <c r="WLX82" s="1280"/>
      <c r="WLY82" s="1280"/>
      <c r="WLZ82" s="1280"/>
      <c r="WMA82" s="1280"/>
      <c r="WMB82" s="1280"/>
      <c r="WMC82" s="1280"/>
      <c r="WMD82" s="1280"/>
      <c r="WME82" s="1280"/>
      <c r="WMF82" s="1280"/>
      <c r="WMG82" s="1280"/>
      <c r="WMH82" s="1280"/>
      <c r="WMI82" s="1280"/>
      <c r="WMJ82" s="1280"/>
      <c r="WMK82" s="1280"/>
      <c r="WML82" s="1280"/>
      <c r="WMM82" s="1280"/>
      <c r="WMN82" s="1280"/>
      <c r="WMO82" s="1280"/>
      <c r="WMP82" s="1280"/>
      <c r="WMQ82" s="1280"/>
      <c r="WMR82" s="1280"/>
      <c r="WMS82" s="1280"/>
      <c r="WMT82" s="1280"/>
      <c r="WMU82" s="1280"/>
      <c r="WMV82" s="1280"/>
      <c r="WMW82" s="1280"/>
      <c r="WMX82" s="1280"/>
      <c r="WMY82" s="1280"/>
      <c r="WMZ82" s="1280"/>
      <c r="WNA82" s="1280"/>
      <c r="WNB82" s="1280"/>
      <c r="WNC82" s="1280"/>
      <c r="WND82" s="1280"/>
      <c r="WNE82" s="1280"/>
      <c r="WNF82" s="1280"/>
      <c r="WNG82" s="1280"/>
      <c r="WNH82" s="1280"/>
      <c r="WNI82" s="1280"/>
      <c r="WNJ82" s="1280"/>
      <c r="WNK82" s="1280"/>
      <c r="WNL82" s="1280"/>
      <c r="WNM82" s="1280"/>
      <c r="WNN82" s="1280"/>
      <c r="WNO82" s="1280"/>
      <c r="WNP82" s="1280"/>
      <c r="WNQ82" s="1280"/>
      <c r="WNR82" s="1280"/>
      <c r="WNS82" s="1280"/>
      <c r="WNT82" s="1280"/>
      <c r="WNU82" s="1280"/>
      <c r="WNV82" s="1280"/>
      <c r="WNW82" s="1280"/>
      <c r="WNX82" s="1280"/>
      <c r="WNY82" s="1280"/>
      <c r="WNZ82" s="1280"/>
      <c r="WOA82" s="1280"/>
      <c r="WOB82" s="1280"/>
      <c r="WOC82" s="1280"/>
      <c r="WOD82" s="1280"/>
      <c r="WOE82" s="1280"/>
      <c r="WOF82" s="1280"/>
      <c r="WOG82" s="1280"/>
      <c r="WOH82" s="1280"/>
      <c r="WOI82" s="1280"/>
      <c r="WOJ82" s="1280"/>
      <c r="WOK82" s="1280"/>
      <c r="WOL82" s="1280"/>
      <c r="WOM82" s="1280"/>
      <c r="WON82" s="1280"/>
      <c r="WOO82" s="1280"/>
      <c r="WOP82" s="1280"/>
      <c r="WOQ82" s="1280"/>
      <c r="WOR82" s="1280"/>
      <c r="WOS82" s="1280"/>
      <c r="WOT82" s="1280"/>
      <c r="WOU82" s="1280"/>
      <c r="WOV82" s="1280"/>
      <c r="WOW82" s="1280"/>
      <c r="WOX82" s="1280"/>
      <c r="WOY82" s="1280"/>
      <c r="WOZ82" s="1280"/>
      <c r="WPA82" s="1280"/>
      <c r="WPB82" s="1280"/>
      <c r="WPC82" s="1280"/>
      <c r="WPD82" s="1280"/>
      <c r="WPE82" s="1280"/>
      <c r="WPF82" s="1280"/>
      <c r="WPG82" s="1280"/>
      <c r="WPH82" s="1280"/>
      <c r="WPI82" s="1280"/>
      <c r="WPJ82" s="1280"/>
      <c r="WPK82" s="1280"/>
      <c r="WPL82" s="1280"/>
      <c r="WPM82" s="1280"/>
      <c r="WPN82" s="1280"/>
      <c r="WPO82" s="1280"/>
      <c r="WPP82" s="1280"/>
      <c r="WPQ82" s="1280"/>
      <c r="WPR82" s="1280"/>
      <c r="WPS82" s="1280"/>
      <c r="WPT82" s="1280"/>
      <c r="WPU82" s="1280"/>
      <c r="WPV82" s="1280"/>
      <c r="WPW82" s="1280"/>
      <c r="WPX82" s="1280"/>
      <c r="WPY82" s="1280"/>
      <c r="WPZ82" s="1280"/>
      <c r="WQA82" s="1280"/>
      <c r="WQB82" s="1280"/>
      <c r="WQC82" s="1280"/>
      <c r="WQD82" s="1280"/>
      <c r="WQE82" s="1280"/>
      <c r="WQF82" s="1280"/>
      <c r="WQG82" s="1280"/>
      <c r="WQH82" s="1280"/>
      <c r="WQI82" s="1280"/>
      <c r="WQJ82" s="1280"/>
      <c r="WQK82" s="1280"/>
      <c r="WQL82" s="1280"/>
      <c r="WQM82" s="1280"/>
      <c r="WQN82" s="1280"/>
      <c r="WQO82" s="1280"/>
      <c r="WQP82" s="1280"/>
      <c r="WQQ82" s="1280"/>
      <c r="WQR82" s="1280"/>
      <c r="WQS82" s="1280"/>
      <c r="WQT82" s="1280"/>
      <c r="WQU82" s="1280"/>
      <c r="WQV82" s="1280"/>
      <c r="WQW82" s="1280"/>
      <c r="WQX82" s="1280"/>
      <c r="WQY82" s="1280"/>
      <c r="WQZ82" s="1280"/>
      <c r="WRA82" s="1280"/>
      <c r="WRB82" s="1280"/>
      <c r="WRC82" s="1280"/>
      <c r="WRD82" s="1280"/>
      <c r="WRE82" s="1280"/>
      <c r="WRF82" s="1280"/>
      <c r="WRG82" s="1280"/>
      <c r="WRH82" s="1280"/>
      <c r="WRI82" s="1280"/>
      <c r="WRJ82" s="1280"/>
      <c r="WRK82" s="1280"/>
      <c r="WRL82" s="1280"/>
      <c r="WRM82" s="1280"/>
      <c r="WRN82" s="1280"/>
      <c r="WRO82" s="1280"/>
      <c r="WRP82" s="1280"/>
      <c r="WRQ82" s="1280"/>
      <c r="WRR82" s="1280"/>
      <c r="WRS82" s="1280"/>
      <c r="WRT82" s="1280"/>
      <c r="WRU82" s="1280"/>
      <c r="WRV82" s="1280"/>
      <c r="WRW82" s="1280"/>
      <c r="WRX82" s="1280"/>
      <c r="WRY82" s="1280"/>
      <c r="WRZ82" s="1280"/>
      <c r="WSA82" s="1280"/>
      <c r="WSB82" s="1280"/>
      <c r="WSC82" s="1280"/>
      <c r="WSD82" s="1280"/>
      <c r="WSE82" s="1280"/>
      <c r="WSF82" s="1280"/>
      <c r="WSG82" s="1280"/>
      <c r="WSH82" s="1280"/>
      <c r="WSI82" s="1280"/>
      <c r="WSJ82" s="1280"/>
      <c r="WSK82" s="1280"/>
      <c r="WSL82" s="1280"/>
      <c r="WSM82" s="1280"/>
      <c r="WSN82" s="1280"/>
      <c r="WSO82" s="1280"/>
      <c r="WSP82" s="1280"/>
      <c r="WSQ82" s="1280"/>
      <c r="WSR82" s="1280"/>
      <c r="WSS82" s="1280"/>
      <c r="WST82" s="1280"/>
      <c r="WSU82" s="1280"/>
      <c r="WSV82" s="1280"/>
      <c r="WSW82" s="1280"/>
      <c r="WSX82" s="1280"/>
      <c r="WSY82" s="1280"/>
      <c r="WSZ82" s="1280"/>
      <c r="WTA82" s="1280"/>
      <c r="WTB82" s="1280"/>
      <c r="WTC82" s="1280"/>
      <c r="WTD82" s="1280"/>
      <c r="WTE82" s="1280"/>
      <c r="WTF82" s="1280"/>
      <c r="WTG82" s="1280"/>
      <c r="WTH82" s="1280"/>
      <c r="WTI82" s="1280"/>
      <c r="WTJ82" s="1280"/>
      <c r="WTK82" s="1280"/>
      <c r="WTL82" s="1280"/>
      <c r="WTM82" s="1280"/>
      <c r="WTN82" s="1280"/>
      <c r="WTO82" s="1280"/>
      <c r="WTP82" s="1280"/>
      <c r="WTQ82" s="1280"/>
      <c r="WTR82" s="1280"/>
      <c r="WTS82" s="1280"/>
      <c r="WTT82" s="1280"/>
      <c r="WTU82" s="1280"/>
      <c r="WTV82" s="1280"/>
      <c r="WTW82" s="1280"/>
      <c r="WTX82" s="1280"/>
      <c r="WTY82" s="1280"/>
      <c r="WTZ82" s="1280"/>
      <c r="WUA82" s="1280"/>
      <c r="WUB82" s="1280"/>
      <c r="WUC82" s="1280"/>
      <c r="WUD82" s="1280"/>
      <c r="WUE82" s="1280"/>
      <c r="WUF82" s="1280"/>
      <c r="WUG82" s="1280"/>
      <c r="WUH82" s="1280"/>
      <c r="WUI82" s="1280"/>
      <c r="WUJ82" s="1280"/>
      <c r="WUK82" s="1280"/>
      <c r="WUL82" s="1280"/>
      <c r="WUM82" s="1280"/>
      <c r="WUN82" s="1280"/>
      <c r="WUO82" s="1280"/>
      <c r="WUP82" s="1280"/>
      <c r="WUQ82" s="1280"/>
      <c r="WUR82" s="1280"/>
      <c r="WUS82" s="1280"/>
      <c r="WUT82" s="1280"/>
      <c r="WUU82" s="1280"/>
      <c r="WUV82" s="1280"/>
      <c r="WUW82" s="1280"/>
      <c r="WUX82" s="1280"/>
      <c r="WUY82" s="1280"/>
      <c r="WUZ82" s="1280"/>
      <c r="WVA82" s="1280"/>
      <c r="WVB82" s="1280"/>
      <c r="WVC82" s="1280"/>
      <c r="WVD82" s="1280"/>
      <c r="WVE82" s="1280"/>
      <c r="WVF82" s="1280"/>
      <c r="WVG82" s="1280"/>
      <c r="WVH82" s="1280"/>
      <c r="WVI82" s="1280"/>
      <c r="WVJ82" s="1280"/>
      <c r="WVK82" s="1280"/>
      <c r="WVL82" s="1280"/>
      <c r="WVM82" s="1280"/>
      <c r="WVN82" s="1280"/>
      <c r="WVO82" s="1280"/>
      <c r="WVP82" s="1280"/>
      <c r="WVQ82" s="1280"/>
      <c r="WVR82" s="1280"/>
      <c r="WVS82" s="1280"/>
      <c r="WVT82" s="1280"/>
      <c r="WVU82" s="1280"/>
      <c r="WVV82" s="1280"/>
      <c r="WVW82" s="1280"/>
      <c r="WVX82" s="1280"/>
      <c r="WVY82" s="1280"/>
      <c r="WVZ82" s="1280"/>
      <c r="WWA82" s="1280"/>
      <c r="WWB82" s="1280"/>
      <c r="WWC82" s="1280"/>
      <c r="WWD82" s="1280"/>
      <c r="WWE82" s="1280"/>
      <c r="WWF82" s="1280"/>
      <c r="WWG82" s="1280"/>
      <c r="WWH82" s="1280"/>
      <c r="WWI82" s="1280"/>
      <c r="WWJ82" s="1280"/>
      <c r="WWK82" s="1280"/>
      <c r="WWL82" s="1280"/>
      <c r="WWM82" s="1280"/>
      <c r="WWN82" s="1280"/>
      <c r="WWO82" s="1280"/>
      <c r="WWP82" s="1280"/>
      <c r="WWQ82" s="1280"/>
      <c r="WWR82" s="1280"/>
      <c r="WWS82" s="1280"/>
      <c r="WWT82" s="1280"/>
      <c r="WWU82" s="1280"/>
      <c r="WWV82" s="1280"/>
      <c r="WWW82" s="1280"/>
      <c r="WWX82" s="1280"/>
      <c r="WWY82" s="1280"/>
      <c r="WWZ82" s="1280"/>
      <c r="WXA82" s="1280"/>
      <c r="WXB82" s="1280"/>
      <c r="WXC82" s="1280"/>
      <c r="WXD82" s="1280"/>
      <c r="WXE82" s="1280"/>
      <c r="WXF82" s="1280"/>
      <c r="WXG82" s="1280"/>
      <c r="WXH82" s="1280"/>
      <c r="WXI82" s="1280"/>
      <c r="WXJ82" s="1280"/>
      <c r="WXK82" s="1280"/>
      <c r="WXL82" s="1280"/>
      <c r="WXM82" s="1280"/>
      <c r="WXN82" s="1280"/>
      <c r="WXO82" s="1280"/>
      <c r="WXP82" s="1280"/>
      <c r="WXQ82" s="1280"/>
      <c r="WXR82" s="1280"/>
      <c r="WXS82" s="1280"/>
      <c r="WXT82" s="1280"/>
      <c r="WXU82" s="1280"/>
      <c r="WXV82" s="1280"/>
      <c r="WXW82" s="1280"/>
      <c r="WXX82" s="1280"/>
      <c r="WXY82" s="1280"/>
      <c r="WXZ82" s="1280"/>
      <c r="WYA82" s="1280"/>
      <c r="WYB82" s="1280"/>
      <c r="WYC82" s="1280"/>
      <c r="WYD82" s="1280"/>
      <c r="WYE82" s="1280"/>
      <c r="WYF82" s="1280"/>
      <c r="WYG82" s="1280"/>
      <c r="WYH82" s="1280"/>
      <c r="WYI82" s="1280"/>
      <c r="WYJ82" s="1280"/>
      <c r="WYK82" s="1280"/>
      <c r="WYL82" s="1280"/>
      <c r="WYM82" s="1280"/>
      <c r="WYN82" s="1280"/>
      <c r="WYO82" s="1280"/>
      <c r="WYP82" s="1280"/>
      <c r="WYQ82" s="1280"/>
      <c r="WYR82" s="1280"/>
      <c r="WYS82" s="1280"/>
      <c r="WYT82" s="1280"/>
      <c r="WYU82" s="1280"/>
      <c r="WYV82" s="1280"/>
      <c r="WYW82" s="1280"/>
      <c r="WYX82" s="1280"/>
      <c r="WYY82" s="1280"/>
      <c r="WYZ82" s="1280"/>
      <c r="WZA82" s="1280"/>
      <c r="WZB82" s="1280"/>
      <c r="WZC82" s="1280"/>
      <c r="WZD82" s="1280"/>
      <c r="WZE82" s="1280"/>
      <c r="WZF82" s="1280"/>
      <c r="WZG82" s="1280"/>
      <c r="WZH82" s="1280"/>
      <c r="WZI82" s="1280"/>
      <c r="WZJ82" s="1280"/>
      <c r="WZK82" s="1280"/>
      <c r="WZL82" s="1280"/>
      <c r="WZM82" s="1280"/>
      <c r="WZN82" s="1280"/>
      <c r="WZO82" s="1280"/>
      <c r="WZP82" s="1280"/>
      <c r="WZQ82" s="1280"/>
      <c r="WZR82" s="1280"/>
      <c r="WZS82" s="1280"/>
      <c r="WZT82" s="1280"/>
      <c r="WZU82" s="1280"/>
      <c r="WZV82" s="1280"/>
      <c r="WZW82" s="1280"/>
      <c r="WZX82" s="1280"/>
      <c r="WZY82" s="1280"/>
      <c r="WZZ82" s="1280"/>
      <c r="XAA82" s="1280"/>
      <c r="XAB82" s="1280"/>
      <c r="XAC82" s="1280"/>
      <c r="XAD82" s="1280"/>
      <c r="XAE82" s="1280"/>
      <c r="XAF82" s="1280"/>
      <c r="XAG82" s="1280"/>
      <c r="XAH82" s="1280"/>
      <c r="XAI82" s="1280"/>
      <c r="XAJ82" s="1280"/>
      <c r="XAK82" s="1280"/>
      <c r="XAL82" s="1280"/>
      <c r="XAM82" s="1280"/>
      <c r="XAN82" s="1280"/>
      <c r="XAO82" s="1280"/>
      <c r="XAP82" s="1280"/>
      <c r="XAQ82" s="1280"/>
      <c r="XAR82" s="1280"/>
      <c r="XAS82" s="1280"/>
      <c r="XAT82" s="1280"/>
      <c r="XAU82" s="1280"/>
      <c r="XAV82" s="1280"/>
      <c r="XAW82" s="1280"/>
      <c r="XAX82" s="1280"/>
      <c r="XAY82" s="1280"/>
      <c r="XAZ82" s="1280"/>
      <c r="XBA82" s="1280"/>
      <c r="XBB82" s="1280"/>
      <c r="XBC82" s="1280"/>
      <c r="XBD82" s="1280"/>
      <c r="XBE82" s="1280"/>
      <c r="XBF82" s="1280"/>
      <c r="XBG82" s="1280"/>
      <c r="XBH82" s="1280"/>
      <c r="XBI82" s="1280"/>
      <c r="XBJ82" s="1280"/>
      <c r="XBK82" s="1280"/>
      <c r="XBL82" s="1280"/>
      <c r="XBM82" s="1280"/>
      <c r="XBN82" s="1280"/>
      <c r="XBO82" s="1280"/>
      <c r="XBP82" s="1280"/>
      <c r="XBQ82" s="1280"/>
      <c r="XBR82" s="1280"/>
      <c r="XBS82" s="1280"/>
      <c r="XBT82" s="1280"/>
      <c r="XBU82" s="1280"/>
      <c r="XBV82" s="1280"/>
      <c r="XBW82" s="1280"/>
      <c r="XBX82" s="1280"/>
      <c r="XBY82" s="1280"/>
      <c r="XBZ82" s="1280"/>
      <c r="XCA82" s="1280"/>
      <c r="XCB82" s="1280"/>
      <c r="XCC82" s="1280"/>
      <c r="XCD82" s="1280"/>
      <c r="XCE82" s="1280"/>
      <c r="XCF82" s="1280"/>
      <c r="XCG82" s="1280"/>
      <c r="XCH82" s="1280"/>
      <c r="XCI82" s="1280"/>
      <c r="XCJ82" s="1280"/>
      <c r="XCK82" s="1280"/>
      <c r="XCL82" s="1280"/>
      <c r="XCM82" s="1280"/>
      <c r="XCN82" s="1280"/>
      <c r="XCO82" s="1280"/>
      <c r="XCP82" s="1280"/>
      <c r="XCQ82" s="1280"/>
      <c r="XCR82" s="1280"/>
      <c r="XCS82" s="1280"/>
      <c r="XCT82" s="1280"/>
      <c r="XCU82" s="1280"/>
      <c r="XCV82" s="1280"/>
      <c r="XCW82" s="1280"/>
      <c r="XCX82" s="1280"/>
      <c r="XCY82" s="1280"/>
      <c r="XCZ82" s="1280"/>
      <c r="XDA82" s="1280"/>
      <c r="XDB82" s="1280"/>
      <c r="XDC82" s="1280"/>
      <c r="XDD82" s="1280"/>
      <c r="XDE82" s="1280"/>
      <c r="XDF82" s="1280"/>
      <c r="XDG82" s="1280"/>
      <c r="XDH82" s="1280"/>
      <c r="XDI82" s="1280"/>
      <c r="XDJ82" s="1280"/>
      <c r="XDK82" s="1280"/>
      <c r="XDL82" s="1280"/>
      <c r="XDM82" s="1280"/>
      <c r="XDN82" s="1280"/>
      <c r="XDO82" s="1280"/>
      <c r="XDP82" s="1280"/>
      <c r="XDQ82" s="1280"/>
      <c r="XDR82" s="1280"/>
      <c r="XDS82" s="1280"/>
      <c r="XDT82" s="1280"/>
      <c r="XDU82" s="1280"/>
      <c r="XDV82" s="1280"/>
      <c r="XDW82" s="1280"/>
      <c r="XDX82" s="1280"/>
      <c r="XDY82" s="1280"/>
      <c r="XDZ82" s="1280"/>
      <c r="XEA82" s="1280"/>
      <c r="XEB82" s="1280"/>
      <c r="XEC82" s="1280"/>
      <c r="XED82" s="1280"/>
      <c r="XEE82" s="1280"/>
      <c r="XEF82" s="1280"/>
      <c r="XEG82" s="1280"/>
      <c r="XEH82" s="1280"/>
      <c r="XEI82" s="1280"/>
      <c r="XEJ82" s="1280"/>
      <c r="XEK82" s="1280"/>
      <c r="XEL82" s="1280"/>
      <c r="XEM82" s="1280"/>
      <c r="XEN82" s="1280"/>
      <c r="XEO82" s="1280"/>
      <c r="XEP82" s="1280"/>
      <c r="XEQ82" s="1280"/>
      <c r="XER82" s="1280"/>
      <c r="XES82" s="1280"/>
      <c r="XET82" s="1280"/>
      <c r="XEU82" s="1280"/>
      <c r="XEV82" s="1280"/>
      <c r="XEW82" s="1280"/>
      <c r="XEX82" s="1280"/>
      <c r="XEY82" s="1280"/>
      <c r="XEZ82" s="1280"/>
      <c r="XFA82" s="1280"/>
      <c r="XFB82" s="1280"/>
      <c r="XFC82" s="1280"/>
    </row>
  </sheetData>
  <mergeCells count="5">
    <mergeCell ref="B1:H1"/>
    <mergeCell ref="B2:H2"/>
    <mergeCell ref="C4:C5"/>
    <mergeCell ref="D4:F4"/>
    <mergeCell ref="G4:H4"/>
  </mergeCells>
  <printOptions horizontalCentered="1"/>
  <pageMargins left="0.15748031496062992" right="0.15748031496062992" top="0.39370078740157483" bottom="0.19685039370078741" header="0" footer="0"/>
  <pageSetup paperSize="14" scale="95" fitToHeight="0" orientation="landscape" r:id="rId1"/>
  <headerFooter alignWithMargins="0"/>
  <ignoredErrors>
    <ignoredError sqref="C6:H6" numberStoredAsText="1"/>
  </ignoredErrors>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3B85-D329-4BE0-AE8F-00CD2FA7AFF4}">
  <dimension ref="A1:H40"/>
  <sheetViews>
    <sheetView showGridLines="0" zoomScaleNormal="100" workbookViewId="0"/>
  </sheetViews>
  <sheetFormatPr baseColWidth="10" defaultColWidth="0" defaultRowHeight="10.199999999999999" zeroHeight="1" x14ac:dyDescent="0.3"/>
  <cols>
    <col min="1" max="1" width="3.44140625" style="682" customWidth="1"/>
    <col min="2" max="2" width="49.109375" style="712" customWidth="1"/>
    <col min="3" max="3" width="12.33203125" style="712" customWidth="1"/>
    <col min="4" max="4" width="12.33203125" style="713" customWidth="1"/>
    <col min="5" max="5" width="13.33203125" style="714" customWidth="1"/>
    <col min="6" max="6" width="10.88671875" style="714" customWidth="1"/>
    <col min="7" max="8" width="11.44140625" style="682" customWidth="1"/>
    <col min="9" max="16384" width="11.44140625" style="682" hidden="1"/>
  </cols>
  <sheetData>
    <row r="1" spans="2:6" x14ac:dyDescent="0.3">
      <c r="B1" s="2654" t="s">
        <v>844</v>
      </c>
      <c r="C1" s="2654"/>
      <c r="D1" s="2654"/>
      <c r="E1" s="2654"/>
      <c r="F1" s="2654"/>
    </row>
    <row r="2" spans="2:6" x14ac:dyDescent="0.3">
      <c r="B2" s="2655" t="s">
        <v>1</v>
      </c>
      <c r="C2" s="2655"/>
      <c r="D2" s="2655"/>
      <c r="E2" s="2655"/>
      <c r="F2" s="2655"/>
    </row>
    <row r="3" spans="2:6" s="685" customFormat="1" ht="20.399999999999999" x14ac:dyDescent="0.3">
      <c r="B3" s="683" t="s">
        <v>845</v>
      </c>
      <c r="C3" s="684">
        <v>2025</v>
      </c>
      <c r="D3" s="684">
        <v>2026</v>
      </c>
      <c r="E3" s="684" t="s">
        <v>846</v>
      </c>
      <c r="F3" s="684" t="s">
        <v>847</v>
      </c>
    </row>
    <row r="4" spans="2:6" ht="16.5" customHeight="1" x14ac:dyDescent="0.3">
      <c r="B4" s="686" t="s">
        <v>848</v>
      </c>
      <c r="C4" s="687">
        <v>385364.24454461545</v>
      </c>
      <c r="D4" s="688">
        <v>429595379578054.38</v>
      </c>
      <c r="E4" s="689">
        <v>94.473445915597196</v>
      </c>
      <c r="F4" s="690">
        <v>22.128889398029695</v>
      </c>
    </row>
    <row r="5" spans="2:6" ht="13.5" customHeight="1" x14ac:dyDescent="0.3">
      <c r="B5" s="691" t="s">
        <v>849</v>
      </c>
      <c r="C5" s="692">
        <v>78612.476411806507</v>
      </c>
      <c r="D5" s="693">
        <v>88043651386710.406</v>
      </c>
      <c r="E5" s="694">
        <v>19.480912378041921</v>
      </c>
      <c r="F5" s="695">
        <v>4.5630912602842422</v>
      </c>
    </row>
    <row r="6" spans="2:6" ht="13.5" customHeight="1" x14ac:dyDescent="0.3">
      <c r="B6" s="691" t="s">
        <v>850</v>
      </c>
      <c r="C6" s="692">
        <v>65331.885786495346</v>
      </c>
      <c r="D6" s="696">
        <v>76893033132661.5</v>
      </c>
      <c r="E6" s="694">
        <v>17.018104492347053</v>
      </c>
      <c r="F6" s="695">
        <v>3.9862180152898024</v>
      </c>
    </row>
    <row r="7" spans="2:6" ht="20.399999999999999" x14ac:dyDescent="0.3">
      <c r="B7" s="691" t="s">
        <v>851</v>
      </c>
      <c r="C7" s="692">
        <v>48965.600030277194</v>
      </c>
      <c r="D7" s="696">
        <v>54965435515640.695</v>
      </c>
      <c r="E7" s="694">
        <v>12.151461959465641</v>
      </c>
      <c r="F7" s="695">
        <v>2.846285060519703</v>
      </c>
    </row>
    <row r="8" spans="2:6" ht="13.5" customHeight="1" x14ac:dyDescent="0.3">
      <c r="B8" s="691" t="s">
        <v>852</v>
      </c>
      <c r="C8" s="692">
        <v>26586.948783505806</v>
      </c>
      <c r="D8" s="696">
        <v>25552558380829.898</v>
      </c>
      <c r="E8" s="694">
        <v>5.5455990016670365</v>
      </c>
      <c r="F8" s="695">
        <v>1.2989676174546474</v>
      </c>
    </row>
    <row r="9" spans="2:6" ht="20.399999999999999" x14ac:dyDescent="0.3">
      <c r="B9" s="691" t="s">
        <v>853</v>
      </c>
      <c r="C9" s="692">
        <v>17857.302443239179</v>
      </c>
      <c r="D9" s="696">
        <v>21775460392818.301</v>
      </c>
      <c r="E9" s="694">
        <v>4.6381981856093457</v>
      </c>
      <c r="F9" s="695">
        <v>1.0864235305568133</v>
      </c>
    </row>
    <row r="10" spans="2:6" ht="20.399999999999999" x14ac:dyDescent="0.3">
      <c r="B10" s="691" t="s">
        <v>854</v>
      </c>
      <c r="C10" s="692">
        <v>14126.274668762064</v>
      </c>
      <c r="D10" s="696">
        <v>16104469565503.9</v>
      </c>
      <c r="E10" s="694">
        <v>3.5234026034228205</v>
      </c>
      <c r="F10" s="695">
        <v>0.82530054620354576</v>
      </c>
    </row>
    <row r="11" spans="2:6" ht="20.399999999999999" x14ac:dyDescent="0.3">
      <c r="B11" s="691" t="s">
        <v>855</v>
      </c>
      <c r="C11" s="692">
        <v>9455.2955362155044</v>
      </c>
      <c r="D11" s="696">
        <v>11488433107806.199</v>
      </c>
      <c r="E11" s="694">
        <v>2.4649820941174352</v>
      </c>
      <c r="F11" s="695">
        <v>0.57738251844418875</v>
      </c>
    </row>
    <row r="12" spans="2:6" ht="13.5" customHeight="1" x14ac:dyDescent="0.3">
      <c r="B12" s="691" t="s">
        <v>856</v>
      </c>
      <c r="C12" s="692">
        <v>11770.57253312723</v>
      </c>
      <c r="D12" s="697">
        <v>11209686887247.301</v>
      </c>
      <c r="E12" s="694">
        <v>2.2212325253929328</v>
      </c>
      <c r="F12" s="698">
        <v>0.52028809159390865</v>
      </c>
    </row>
    <row r="13" spans="2:6" ht="20.399999999999999" x14ac:dyDescent="0.3">
      <c r="B13" s="691" t="s">
        <v>857</v>
      </c>
      <c r="C13" s="692">
        <v>5631.6555182594448</v>
      </c>
      <c r="D13" s="697">
        <v>10208327427409.301</v>
      </c>
      <c r="E13" s="694">
        <v>2.1867925406712443</v>
      </c>
      <c r="F13" s="698">
        <v>0.51222107757330271</v>
      </c>
    </row>
    <row r="14" spans="2:6" ht="30.6" x14ac:dyDescent="0.3">
      <c r="B14" s="691" t="s">
        <v>858</v>
      </c>
      <c r="C14" s="692">
        <v>9953.290251414599</v>
      </c>
      <c r="D14" s="697">
        <v>9883171607657</v>
      </c>
      <c r="E14" s="694">
        <v>2.1770913910682936</v>
      </c>
      <c r="F14" s="698">
        <v>0.50994873888048931</v>
      </c>
    </row>
    <row r="15" spans="2:6" ht="13.5" customHeight="1" x14ac:dyDescent="0.3">
      <c r="B15" s="699" t="s">
        <v>859</v>
      </c>
      <c r="C15" s="692">
        <v>9164.8406759944119</v>
      </c>
      <c r="D15" s="696">
        <v>9183817443665.8418</v>
      </c>
      <c r="E15" s="694">
        <v>2.0089242659182429</v>
      </c>
      <c r="F15" s="695">
        <v>0.47055828713223025</v>
      </c>
    </row>
    <row r="16" spans="2:6" ht="13.5" customHeight="1" x14ac:dyDescent="0.3">
      <c r="B16" s="699" t="s">
        <v>860</v>
      </c>
      <c r="C16" s="692">
        <v>5383.7343912639326</v>
      </c>
      <c r="D16" s="696">
        <v>7516154586165.4727</v>
      </c>
      <c r="E16" s="694">
        <v>1.8883033029096861</v>
      </c>
      <c r="F16" s="695">
        <v>0.44230476124851403</v>
      </c>
    </row>
    <row r="17" spans="2:7" ht="13.5" customHeight="1" x14ac:dyDescent="0.3">
      <c r="B17" s="699" t="s">
        <v>861</v>
      </c>
      <c r="C17" s="692">
        <v>5656.940773049264</v>
      </c>
      <c r="D17" s="696">
        <v>6023732992039.9004</v>
      </c>
      <c r="E17" s="694">
        <v>1.3328367549322526</v>
      </c>
      <c r="F17" s="695">
        <v>0.31219563179557169</v>
      </c>
    </row>
    <row r="18" spans="2:7" ht="13.5" customHeight="1" x14ac:dyDescent="0.3">
      <c r="B18" s="699" t="s">
        <v>862</v>
      </c>
      <c r="C18" s="692">
        <v>3674.5535616106408</v>
      </c>
      <c r="D18" s="696">
        <v>5859760821901.5996</v>
      </c>
      <c r="E18" s="694">
        <v>1.2965555758967386</v>
      </c>
      <c r="F18" s="695">
        <v>0.30369734753880517</v>
      </c>
    </row>
    <row r="19" spans="2:7" ht="20.399999999999999" x14ac:dyDescent="0.3">
      <c r="B19" s="699" t="s">
        <v>863</v>
      </c>
      <c r="C19" s="692">
        <v>5698.3299672254188</v>
      </c>
      <c r="D19" s="696">
        <v>5309771457429.7998</v>
      </c>
      <c r="E19" s="694">
        <v>1.1748625923666693</v>
      </c>
      <c r="F19" s="695">
        <v>0.2751927180426077</v>
      </c>
    </row>
    <row r="20" spans="2:7" ht="13.5" customHeight="1" x14ac:dyDescent="0.3">
      <c r="B20" s="699" t="s">
        <v>864</v>
      </c>
      <c r="C20" s="692">
        <v>4989.2193676354191</v>
      </c>
      <c r="D20" s="696">
        <v>5279314648784.7998</v>
      </c>
      <c r="E20" s="694">
        <v>1.159404556902387</v>
      </c>
      <c r="F20" s="695">
        <v>0.2715719211744006</v>
      </c>
    </row>
    <row r="21" spans="2:7" ht="13.5" customHeight="1" x14ac:dyDescent="0.3">
      <c r="B21" s="699" t="s">
        <v>865</v>
      </c>
      <c r="C21" s="692">
        <v>4747.2724538465</v>
      </c>
      <c r="D21" s="696">
        <v>4832447292049.5</v>
      </c>
      <c r="E21" s="694">
        <v>1.0692478195211716</v>
      </c>
      <c r="F21" s="695">
        <v>0.25045415151266381</v>
      </c>
    </row>
    <row r="22" spans="2:7" ht="13.5" customHeight="1" x14ac:dyDescent="0.3">
      <c r="B22" s="699" t="s">
        <v>866</v>
      </c>
      <c r="C22" s="692">
        <v>4263.0687381184316</v>
      </c>
      <c r="D22" s="696">
        <v>4340918304447.1001</v>
      </c>
      <c r="E22" s="694">
        <v>0.95570408165893195</v>
      </c>
      <c r="F22" s="695">
        <v>0.22385835210425509</v>
      </c>
    </row>
    <row r="23" spans="2:7" ht="20.399999999999999" x14ac:dyDescent="0.3">
      <c r="B23" s="699" t="s">
        <v>867</v>
      </c>
      <c r="C23" s="692">
        <v>3941.2207067183585</v>
      </c>
      <c r="D23" s="696">
        <v>4202912839220.3501</v>
      </c>
      <c r="E23" s="694">
        <v>0.93042154525241061</v>
      </c>
      <c r="F23" s="695">
        <v>0.21793632347050113</v>
      </c>
    </row>
    <row r="24" spans="2:7" ht="13.5" customHeight="1" x14ac:dyDescent="0.3">
      <c r="B24" s="691" t="s">
        <v>868</v>
      </c>
      <c r="C24" s="692">
        <v>3356.9212860654357</v>
      </c>
      <c r="D24" s="696">
        <v>2987861667758.6001</v>
      </c>
      <c r="E24" s="694">
        <v>0.66110696717539075</v>
      </c>
      <c r="F24" s="695">
        <v>0.15485370322959494</v>
      </c>
    </row>
    <row r="25" spans="2:7" ht="13.5" customHeight="1" x14ac:dyDescent="0.3">
      <c r="B25" s="691" t="s">
        <v>869</v>
      </c>
      <c r="C25" s="692">
        <v>2328.5944972404282</v>
      </c>
      <c r="D25" s="696">
        <v>2637196354577.813</v>
      </c>
      <c r="E25" s="694">
        <v>0.58351727010468646</v>
      </c>
      <c r="F25" s="695">
        <v>0.13667956119143757</v>
      </c>
    </row>
    <row r="26" spans="2:7" ht="13.5" customHeight="1" x14ac:dyDescent="0.3">
      <c r="B26" s="691" t="s">
        <v>870</v>
      </c>
      <c r="C26" s="692">
        <v>2665.2668770787782</v>
      </c>
      <c r="D26" s="697">
        <v>2605735173043.8325</v>
      </c>
      <c r="E26" s="694">
        <v>0.57434339292181136</v>
      </c>
      <c r="F26" s="698">
        <v>0.13453072760583593</v>
      </c>
    </row>
    <row r="27" spans="2:7" ht="13.5" customHeight="1" x14ac:dyDescent="0.3">
      <c r="B27" s="691" t="s">
        <v>871</v>
      </c>
      <c r="C27" s="692">
        <v>2052.2984341201941</v>
      </c>
      <c r="D27" s="697">
        <v>2456093920342.2998</v>
      </c>
      <c r="E27" s="694">
        <v>0.54344577605344524</v>
      </c>
      <c r="F27" s="698">
        <v>0.12729345643702925</v>
      </c>
    </row>
    <row r="28" spans="2:7" ht="13.5" customHeight="1" x14ac:dyDescent="0.3">
      <c r="B28" s="691" t="s">
        <v>872</v>
      </c>
      <c r="C28" s="692">
        <v>40798.82180733086</v>
      </c>
      <c r="D28" s="696">
        <v>40235434672342.859</v>
      </c>
      <c r="E28" s="694">
        <v>8.886994842179595</v>
      </c>
      <c r="F28" s="695">
        <v>2.0816359987456003</v>
      </c>
    </row>
    <row r="29" spans="2:7" ht="16.5" customHeight="1" x14ac:dyDescent="0.3">
      <c r="B29" s="700" t="s">
        <v>873</v>
      </c>
      <c r="C29" s="687">
        <v>22285.93969893959</v>
      </c>
      <c r="D29" s="688">
        <v>22210226882104.727</v>
      </c>
      <c r="E29" s="689">
        <v>4.9247409963371922</v>
      </c>
      <c r="F29" s="690">
        <v>1.1535415879637814</v>
      </c>
    </row>
    <row r="30" spans="2:7" ht="20.399999999999999" x14ac:dyDescent="0.3">
      <c r="B30" s="691" t="s">
        <v>874</v>
      </c>
      <c r="C30" s="692">
        <v>1160.0526541558406</v>
      </c>
      <c r="D30" s="701">
        <v>3323042778763</v>
      </c>
      <c r="E30" s="694">
        <v>0.73017318670155262</v>
      </c>
      <c r="F30" s="695">
        <v>0.17103135736533934</v>
      </c>
      <c r="G30" s="702"/>
    </row>
    <row r="31" spans="2:7" ht="20.399999999999999" x14ac:dyDescent="0.3">
      <c r="B31" s="691" t="s">
        <v>875</v>
      </c>
      <c r="C31" s="692">
        <v>3875.1921077590082</v>
      </c>
      <c r="D31" s="701">
        <v>2856927555288.2998</v>
      </c>
      <c r="E31" s="694">
        <v>0.62864144201958394</v>
      </c>
      <c r="F31" s="695">
        <v>0.14724917469293466</v>
      </c>
      <c r="G31" s="702"/>
    </row>
    <row r="32" spans="2:7" ht="20.399999999999999" x14ac:dyDescent="0.3">
      <c r="B32" s="691" t="s">
        <v>876</v>
      </c>
      <c r="C32" s="692">
        <v>1718.5474212017093</v>
      </c>
      <c r="D32" s="701">
        <v>1745503578761.6001</v>
      </c>
      <c r="E32" s="694">
        <v>0.39064282295504205</v>
      </c>
      <c r="F32" s="695">
        <v>9.1501815558090657E-2</v>
      </c>
      <c r="G32" s="702"/>
    </row>
    <row r="33" spans="2:7" ht="20.399999999999999" x14ac:dyDescent="0.3">
      <c r="B33" s="691" t="s">
        <v>877</v>
      </c>
      <c r="C33" s="692">
        <v>1862.102842286914</v>
      </c>
      <c r="D33" s="701">
        <v>1715636896524.3999</v>
      </c>
      <c r="E33" s="694">
        <v>0.38263727693959804</v>
      </c>
      <c r="F33" s="695">
        <v>8.9626644809001371E-2</v>
      </c>
      <c r="G33" s="702"/>
    </row>
    <row r="34" spans="2:7" ht="20.399999999999999" x14ac:dyDescent="0.3">
      <c r="B34" s="691" t="s">
        <v>878</v>
      </c>
      <c r="C34" s="692">
        <v>1094.2880994959398</v>
      </c>
      <c r="D34" s="701">
        <v>1221848547105.1001</v>
      </c>
      <c r="E34" s="694">
        <v>0.27035140081644921</v>
      </c>
      <c r="F34" s="695">
        <v>6.3325479337489748E-2</v>
      </c>
      <c r="G34" s="702"/>
    </row>
    <row r="35" spans="2:7" ht="14.25" customHeight="1" x14ac:dyDescent="0.3">
      <c r="B35" s="691" t="s">
        <v>879</v>
      </c>
      <c r="C35" s="692">
        <v>12483.694690602324</v>
      </c>
      <c r="D35" s="701">
        <v>11347267525662.326</v>
      </c>
      <c r="E35" s="694">
        <v>2.5222948669049665</v>
      </c>
      <c r="F35" s="695">
        <v>0.59080711620092563</v>
      </c>
      <c r="G35" s="702"/>
    </row>
    <row r="36" spans="2:7" ht="16.5" customHeight="1" x14ac:dyDescent="0.3">
      <c r="B36" s="700" t="s">
        <v>880</v>
      </c>
      <c r="C36" s="687">
        <v>2751.761819115</v>
      </c>
      <c r="D36" s="688">
        <v>2719883991950</v>
      </c>
      <c r="E36" s="689">
        <v>0.60181308806570755</v>
      </c>
      <c r="F36" s="690">
        <v>0.14096506309286747</v>
      </c>
    </row>
    <row r="37" spans="2:7" x14ac:dyDescent="0.3">
      <c r="B37" s="703" t="s">
        <v>881</v>
      </c>
      <c r="C37" s="704">
        <v>410401.94606267003</v>
      </c>
      <c r="D37" s="705">
        <v>454525490452109.13</v>
      </c>
      <c r="E37" s="704">
        <v>100.0000000000001</v>
      </c>
      <c r="F37" s="965">
        <v>23.556965895799845</v>
      </c>
    </row>
    <row r="38" spans="2:7" x14ac:dyDescent="0.3">
      <c r="B38" s="706" t="s">
        <v>29</v>
      </c>
      <c r="C38" s="707">
        <v>112605.186394034</v>
      </c>
      <c r="D38" s="708">
        <v>102449708468327</v>
      </c>
      <c r="E38" s="709"/>
      <c r="F38" s="710"/>
    </row>
    <row r="39" spans="2:7" x14ac:dyDescent="0.3">
      <c r="B39" s="963" t="s">
        <v>882</v>
      </c>
      <c r="C39" s="964">
        <v>523007.13245670404</v>
      </c>
      <c r="D39" s="705">
        <v>556975198920436.13</v>
      </c>
      <c r="E39" s="711"/>
      <c r="F39" s="711"/>
    </row>
    <row r="40" spans="2:7" ht="28.5" customHeight="1" x14ac:dyDescent="0.3">
      <c r="B40" s="2656" t="s">
        <v>883</v>
      </c>
      <c r="C40" s="2656"/>
      <c r="D40" s="2656"/>
      <c r="E40" s="2656"/>
      <c r="F40" s="2656"/>
    </row>
  </sheetData>
  <mergeCells count="3">
    <mergeCell ref="B1:F1"/>
    <mergeCell ref="B2:F2"/>
    <mergeCell ref="B40:F40"/>
  </mergeCells>
  <pageMargins left="0.7" right="0.7" top="0.75" bottom="0.75" header="0.3" footer="0.3"/>
  <pageSetup orientation="landscape"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5A207-5889-462F-8285-55EA15722D2F}">
  <dimension ref="A1:R22"/>
  <sheetViews>
    <sheetView showGridLines="0" workbookViewId="0">
      <selection sqref="A1:I1"/>
    </sheetView>
  </sheetViews>
  <sheetFormatPr baseColWidth="10" defaultColWidth="0" defaultRowHeight="14.4" zeroHeight="1" x14ac:dyDescent="0.3"/>
  <cols>
    <col min="1" max="11" width="11.44140625" customWidth="1"/>
    <col min="12" max="18" width="0" hidden="1" customWidth="1"/>
    <col min="19" max="16384" width="11.44140625" hidden="1"/>
  </cols>
  <sheetData>
    <row r="1" spans="1:18" x14ac:dyDescent="0.3">
      <c r="A1" s="2657" t="s">
        <v>1483</v>
      </c>
      <c r="B1" s="2657"/>
      <c r="C1" s="2657"/>
      <c r="D1" s="2657"/>
      <c r="E1" s="2657"/>
      <c r="F1" s="2657"/>
      <c r="G1" s="2657"/>
      <c r="H1" s="2657"/>
      <c r="I1" s="2657"/>
      <c r="J1" s="715"/>
      <c r="K1" s="715"/>
      <c r="L1" s="715"/>
      <c r="M1" s="715"/>
      <c r="N1" s="715"/>
      <c r="O1" s="715"/>
      <c r="P1" s="715"/>
      <c r="Q1" s="715"/>
      <c r="R1" s="715"/>
    </row>
    <row r="2" spans="1:18" x14ac:dyDescent="0.3">
      <c r="A2" s="2658" t="s">
        <v>1</v>
      </c>
      <c r="B2" s="2658"/>
      <c r="C2" s="2658"/>
      <c r="D2" s="2658"/>
      <c r="E2" s="2658"/>
      <c r="F2" s="2658"/>
      <c r="G2" s="2658"/>
      <c r="H2" s="2658"/>
      <c r="I2" s="97"/>
      <c r="J2" s="97"/>
      <c r="K2" s="97"/>
      <c r="L2" s="97"/>
      <c r="M2" s="97"/>
      <c r="N2" s="97"/>
      <c r="O2" s="97"/>
      <c r="P2" s="97"/>
      <c r="Q2" s="97"/>
      <c r="R2" s="97"/>
    </row>
    <row r="3" spans="1:18" x14ac:dyDescent="0.3"/>
    <row r="4" spans="1:18" x14ac:dyDescent="0.3"/>
    <row r="5" spans="1:18" x14ac:dyDescent="0.3"/>
    <row r="6" spans="1:18" x14ac:dyDescent="0.3"/>
    <row r="7" spans="1:18" x14ac:dyDescent="0.3"/>
    <row r="8" spans="1:18" x14ac:dyDescent="0.3"/>
    <row r="9" spans="1:18" x14ac:dyDescent="0.3"/>
    <row r="10" spans="1:18" x14ac:dyDescent="0.3"/>
    <row r="11" spans="1:18" x14ac:dyDescent="0.3"/>
    <row r="12" spans="1:18" x14ac:dyDescent="0.3"/>
    <row r="13" spans="1:18" x14ac:dyDescent="0.3"/>
    <row r="14" spans="1:18" x14ac:dyDescent="0.3"/>
    <row r="15" spans="1:18" x14ac:dyDescent="0.3"/>
    <row r="16" spans="1:18" x14ac:dyDescent="0.3"/>
    <row r="17" x14ac:dyDescent="0.3"/>
    <row r="18" x14ac:dyDescent="0.3"/>
    <row r="19" x14ac:dyDescent="0.3"/>
    <row r="20" x14ac:dyDescent="0.3"/>
    <row r="21" x14ac:dyDescent="0.3"/>
    <row r="22" x14ac:dyDescent="0.3"/>
  </sheetData>
  <mergeCells count="2">
    <mergeCell ref="A1:I1"/>
    <mergeCell ref="A2:H2"/>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374ED-3326-4A32-854F-F89CA3EAB181}">
  <dimension ref="A1:I97"/>
  <sheetViews>
    <sheetView showGridLines="0" zoomScaleNormal="100" workbookViewId="0">
      <pane xSplit="1" ySplit="3" topLeftCell="B4" activePane="bottomRight" state="frozen"/>
      <selection activeCell="M18" sqref="M18"/>
      <selection pane="topRight" activeCell="M18" sqref="M18"/>
      <selection pane="bottomLeft" activeCell="M18" sqref="M18"/>
      <selection pane="bottomRight"/>
    </sheetView>
  </sheetViews>
  <sheetFormatPr baseColWidth="10" defaultColWidth="0" defaultRowHeight="10.199999999999999" zeroHeight="1" x14ac:dyDescent="0.3"/>
  <cols>
    <col min="1" max="1" width="9.44140625" style="682" customWidth="1"/>
    <col min="2" max="2" width="43.109375" style="712" customWidth="1"/>
    <col min="3" max="3" width="11.33203125" style="712" customWidth="1"/>
    <col min="4" max="4" width="11.33203125" style="713" customWidth="1"/>
    <col min="5" max="5" width="12.44140625" style="731" customWidth="1"/>
    <col min="6" max="6" width="11.44140625" style="732" customWidth="1"/>
    <col min="7" max="7" width="10.6640625" style="682" customWidth="1"/>
    <col min="8" max="9" width="11.44140625" style="682" customWidth="1"/>
    <col min="10" max="16384" width="11.44140625" style="682" hidden="1"/>
  </cols>
  <sheetData>
    <row r="1" spans="2:6" x14ac:dyDescent="0.3">
      <c r="B1" s="2654" t="s">
        <v>884</v>
      </c>
      <c r="C1" s="2654"/>
      <c r="D1" s="2654"/>
      <c r="E1" s="2654"/>
      <c r="F1" s="2654"/>
    </row>
    <row r="2" spans="2:6" x14ac:dyDescent="0.3">
      <c r="B2" s="2655" t="s">
        <v>1</v>
      </c>
      <c r="C2" s="2655"/>
      <c r="D2" s="2655"/>
      <c r="E2" s="2655"/>
      <c r="F2" s="2655"/>
    </row>
    <row r="3" spans="2:6" ht="20.399999999999999" x14ac:dyDescent="0.3">
      <c r="B3" s="684" t="s">
        <v>885</v>
      </c>
      <c r="C3" s="684">
        <v>2025</v>
      </c>
      <c r="D3" s="684">
        <v>2026</v>
      </c>
      <c r="E3" s="684" t="s">
        <v>846</v>
      </c>
      <c r="F3" s="684" t="s">
        <v>847</v>
      </c>
    </row>
    <row r="4" spans="2:6" x14ac:dyDescent="0.3">
      <c r="B4" s="716" t="s">
        <v>849</v>
      </c>
      <c r="C4" s="717">
        <v>78612.476411806478</v>
      </c>
      <c r="D4" s="718">
        <v>88043651386710.406</v>
      </c>
      <c r="E4" s="719">
        <v>22.612405959742805</v>
      </c>
      <c r="F4" s="720">
        <v>4.5630912602842422</v>
      </c>
    </row>
    <row r="5" spans="2:6" x14ac:dyDescent="0.3">
      <c r="B5" s="104" t="s">
        <v>140</v>
      </c>
      <c r="C5" s="407">
        <v>45630.071262775498</v>
      </c>
      <c r="D5" s="388">
        <v>51694492128497.5</v>
      </c>
      <c r="E5" s="721">
        <v>13.276787405806726</v>
      </c>
      <c r="F5" s="722">
        <v>2.679201526982387</v>
      </c>
    </row>
    <row r="6" spans="2:6" x14ac:dyDescent="0.3">
      <c r="B6" s="104" t="s">
        <v>169</v>
      </c>
      <c r="C6" s="407">
        <v>17148.535999999996</v>
      </c>
      <c r="D6" s="388">
        <v>19860656000000</v>
      </c>
      <c r="E6" s="721">
        <v>5.1008472391297248</v>
      </c>
      <c r="F6" s="722">
        <v>1.0293301605479663</v>
      </c>
    </row>
    <row r="7" spans="2:6" x14ac:dyDescent="0.3">
      <c r="B7" s="104" t="s">
        <v>137</v>
      </c>
      <c r="C7" s="407">
        <v>14395.707978957278</v>
      </c>
      <c r="D7" s="388">
        <v>14977018836640</v>
      </c>
      <c r="E7" s="721">
        <v>3.8465741103047666</v>
      </c>
      <c r="F7" s="722">
        <v>0.77622296079487829</v>
      </c>
    </row>
    <row r="8" spans="2:6" x14ac:dyDescent="0.3">
      <c r="B8" s="104" t="s">
        <v>138</v>
      </c>
      <c r="C8" s="407">
        <v>818.33902699999999</v>
      </c>
      <c r="D8" s="388">
        <v>951091845000</v>
      </c>
      <c r="E8" s="721">
        <v>0.24427059265952977</v>
      </c>
      <c r="F8" s="722">
        <v>4.9292808933889765E-2</v>
      </c>
    </row>
    <row r="9" spans="2:6" x14ac:dyDescent="0.3">
      <c r="B9" s="104" t="s">
        <v>139</v>
      </c>
      <c r="C9" s="407">
        <v>403.02448572270941</v>
      </c>
      <c r="D9" s="388">
        <v>328097759572.90002</v>
      </c>
      <c r="E9" s="721">
        <v>8.4265925107512823E-2</v>
      </c>
      <c r="F9" s="722">
        <v>1.7004519867651963E-2</v>
      </c>
    </row>
    <row r="10" spans="2:6" x14ac:dyDescent="0.3">
      <c r="B10" s="104" t="s">
        <v>149</v>
      </c>
      <c r="C10" s="407">
        <v>135.89619116699998</v>
      </c>
      <c r="D10" s="388">
        <v>142701348000</v>
      </c>
      <c r="E10" s="721">
        <v>3.6650238389199737E-2</v>
      </c>
      <c r="F10" s="722">
        <v>7.395868567848473E-3</v>
      </c>
    </row>
    <row r="11" spans="2:6" x14ac:dyDescent="0.3">
      <c r="B11" s="104" t="s">
        <v>156</v>
      </c>
      <c r="C11" s="407">
        <v>58.099686000000013</v>
      </c>
      <c r="D11" s="388">
        <v>60910236000</v>
      </c>
      <c r="E11" s="721">
        <v>1.564368312584136E-2</v>
      </c>
      <c r="F11" s="722">
        <v>3.1568314259556433E-3</v>
      </c>
    </row>
    <row r="12" spans="2:6" x14ac:dyDescent="0.3">
      <c r="B12" s="104" t="s">
        <v>155</v>
      </c>
      <c r="C12" s="407">
        <v>8.4429067599999996</v>
      </c>
      <c r="D12" s="388">
        <v>9139700000</v>
      </c>
      <c r="E12" s="721">
        <v>2.347365238664521E-3</v>
      </c>
      <c r="F12" s="722">
        <v>4.7368872752039239E-4</v>
      </c>
    </row>
    <row r="13" spans="2:6" x14ac:dyDescent="0.3">
      <c r="B13" s="104" t="s">
        <v>145</v>
      </c>
      <c r="C13" s="407">
        <v>5.4131359999999997</v>
      </c>
      <c r="D13" s="388">
        <v>5672600000</v>
      </c>
      <c r="E13" s="721">
        <v>1.456903842888537E-3</v>
      </c>
      <c r="F13" s="722">
        <v>2.9399725108397192E-4</v>
      </c>
    </row>
    <row r="14" spans="2:6" x14ac:dyDescent="0.3">
      <c r="B14" s="104" t="s">
        <v>146</v>
      </c>
      <c r="C14" s="407">
        <v>0</v>
      </c>
      <c r="D14" s="388">
        <v>5000000000</v>
      </c>
      <c r="E14" s="721">
        <v>1.2841588009806235E-3</v>
      </c>
      <c r="F14" s="722">
        <v>2.5913800645556878E-4</v>
      </c>
    </row>
    <row r="15" spans="2:6" x14ac:dyDescent="0.3">
      <c r="B15" s="104" t="s">
        <v>886</v>
      </c>
      <c r="C15" s="407">
        <v>3.7583509999999998</v>
      </c>
      <c r="D15" s="388">
        <v>3408351000</v>
      </c>
      <c r="E15" s="721">
        <v>8.7537278669622175E-4</v>
      </c>
      <c r="F15" s="722">
        <v>1.7664665668816888E-4</v>
      </c>
    </row>
    <row r="16" spans="2:6" x14ac:dyDescent="0.3">
      <c r="B16" s="104" t="s">
        <v>158</v>
      </c>
      <c r="C16" s="407">
        <v>1.690961006</v>
      </c>
      <c r="D16" s="388">
        <v>1760304000</v>
      </c>
      <c r="E16" s="721">
        <v>4.5210197480027907E-4</v>
      </c>
      <c r="F16" s="722">
        <v>9.123233386315271E-5</v>
      </c>
    </row>
    <row r="17" spans="2:6" x14ac:dyDescent="0.3">
      <c r="B17" s="104" t="s">
        <v>163</v>
      </c>
      <c r="C17" s="407">
        <v>1.286111115</v>
      </c>
      <c r="D17" s="388">
        <v>1644963000</v>
      </c>
      <c r="E17" s="721">
        <v>4.2247874274749789E-4</v>
      </c>
      <c r="F17" s="722">
        <v>8.5254486502634355E-5</v>
      </c>
    </row>
    <row r="18" spans="2:6" x14ac:dyDescent="0.3">
      <c r="B18" s="104" t="s">
        <v>141</v>
      </c>
      <c r="C18" s="407">
        <v>1.1595632</v>
      </c>
      <c r="D18" s="723">
        <v>897249000</v>
      </c>
      <c r="E18" s="721">
        <v>2.304420400042127E-4</v>
      </c>
      <c r="F18" s="722">
        <v>4.6502263430850528E-5</v>
      </c>
    </row>
    <row r="19" spans="2:6" x14ac:dyDescent="0.3">
      <c r="B19" s="104" t="s">
        <v>162</v>
      </c>
      <c r="C19" s="724">
        <v>0.39216299999999998</v>
      </c>
      <c r="D19" s="723">
        <v>460500000</v>
      </c>
      <c r="E19" s="721">
        <v>1.1827102557031542E-4</v>
      </c>
      <c r="F19" s="722">
        <v>2.3866610394557884E-5</v>
      </c>
    </row>
    <row r="20" spans="2:6" x14ac:dyDescent="0.3">
      <c r="B20" s="104" t="s">
        <v>159</v>
      </c>
      <c r="C20" s="724">
        <v>0.318562187</v>
      </c>
      <c r="D20" s="723">
        <v>338059000</v>
      </c>
      <c r="E20" s="721">
        <v>8.682428802014172E-5</v>
      </c>
      <c r="F20" s="722">
        <v>1.7520787064872625E-5</v>
      </c>
    </row>
    <row r="21" spans="2:6" x14ac:dyDescent="0.3">
      <c r="B21" s="104" t="s">
        <v>144</v>
      </c>
      <c r="C21" s="724">
        <v>0.1827</v>
      </c>
      <c r="D21" s="723">
        <v>195000000</v>
      </c>
      <c r="E21" s="721">
        <v>5.0082193238244321E-5</v>
      </c>
      <c r="F21" s="722">
        <v>1.0106382251767182E-5</v>
      </c>
    </row>
    <row r="22" spans="2:6" x14ac:dyDescent="0.3">
      <c r="B22" s="104" t="s">
        <v>142</v>
      </c>
      <c r="C22" s="724">
        <v>0.105525916</v>
      </c>
      <c r="D22" s="723">
        <v>112407000</v>
      </c>
      <c r="E22" s="721">
        <v>2.8869687668365791E-5</v>
      </c>
      <c r="F22" s="722">
        <v>5.8257851783302238E-6</v>
      </c>
    </row>
    <row r="23" spans="2:6" x14ac:dyDescent="0.3">
      <c r="B23" s="104" t="s">
        <v>143</v>
      </c>
      <c r="C23" s="724">
        <v>5.1799999999999999E-2</v>
      </c>
      <c r="D23" s="723">
        <v>54100000</v>
      </c>
      <c r="E23" s="721">
        <v>1.3894598226610347E-5</v>
      </c>
      <c r="F23" s="722">
        <v>2.8038732298492544E-6</v>
      </c>
    </row>
    <row r="24" spans="2:6" ht="20.399999999999999" x14ac:dyDescent="0.3">
      <c r="B24" s="716" t="s">
        <v>850</v>
      </c>
      <c r="C24" s="717">
        <v>65331.885786495339</v>
      </c>
      <c r="D24" s="718">
        <v>76893033132661.516</v>
      </c>
      <c r="E24" s="719">
        <v>19.748573046280391</v>
      </c>
      <c r="F24" s="720">
        <v>3.9851814632639808</v>
      </c>
    </row>
    <row r="25" spans="2:6" x14ac:dyDescent="0.3">
      <c r="B25" s="104" t="s">
        <v>138</v>
      </c>
      <c r="C25" s="407">
        <v>62419.982764091794</v>
      </c>
      <c r="D25" s="388">
        <v>73158939655062.016</v>
      </c>
      <c r="E25" s="721">
        <v>18.789539245691643</v>
      </c>
      <c r="F25" s="722">
        <v>3.791652355323206</v>
      </c>
    </row>
    <row r="26" spans="2:6" x14ac:dyDescent="0.3">
      <c r="B26" s="104" t="s">
        <v>137</v>
      </c>
      <c r="C26" s="407">
        <v>2910.1055937900001</v>
      </c>
      <c r="D26" s="388">
        <v>3731732902580</v>
      </c>
      <c r="E26" s="721">
        <v>0.95842752995141489</v>
      </c>
      <c r="F26" s="722">
        <v>0.19340676499984688</v>
      </c>
    </row>
    <row r="27" spans="2:6" x14ac:dyDescent="0.3">
      <c r="B27" s="104" t="s">
        <v>139</v>
      </c>
      <c r="C27" s="407">
        <v>0</v>
      </c>
      <c r="D27" s="388">
        <v>2360575019.5</v>
      </c>
      <c r="E27" s="721">
        <v>6.0627063733318634E-4</v>
      </c>
      <c r="F27" s="722">
        <v>1.2234294092840908E-4</v>
      </c>
    </row>
    <row r="28" spans="2:6" ht="20.399999999999999" x14ac:dyDescent="0.3">
      <c r="B28" s="716" t="s">
        <v>851</v>
      </c>
      <c r="C28" s="717">
        <v>48965.600030277208</v>
      </c>
      <c r="D28" s="718">
        <v>54965435515640.695</v>
      </c>
      <c r="E28" s="719">
        <v>14.116869553428584</v>
      </c>
      <c r="F28" s="720">
        <v>2.8487266766970496</v>
      </c>
    </row>
    <row r="29" spans="2:6" x14ac:dyDescent="0.3">
      <c r="B29" s="104" t="s">
        <v>137</v>
      </c>
      <c r="C29" s="407">
        <v>48964.881058831787</v>
      </c>
      <c r="D29" s="388">
        <v>54964491285632.898</v>
      </c>
      <c r="E29" s="721">
        <v>14.116627045173654</v>
      </c>
      <c r="F29" s="722">
        <v>2.8486777395206784</v>
      </c>
    </row>
    <row r="30" spans="2:6" x14ac:dyDescent="0.3">
      <c r="B30" s="104" t="s">
        <v>139</v>
      </c>
      <c r="C30" s="407">
        <v>0.71897144541879998</v>
      </c>
      <c r="D30" s="388">
        <v>944230007.79999995</v>
      </c>
      <c r="E30" s="721">
        <v>2.4250825493327455E-4</v>
      </c>
      <c r="F30" s="722">
        <v>4.8937176371363636E-5</v>
      </c>
    </row>
    <row r="31" spans="2:6" x14ac:dyDescent="0.3">
      <c r="B31" s="716" t="s">
        <v>852</v>
      </c>
      <c r="C31" s="717">
        <v>26586.94878350581</v>
      </c>
      <c r="D31" s="718">
        <v>25552558380829.898</v>
      </c>
      <c r="E31" s="719">
        <v>6.5627085464627815</v>
      </c>
      <c r="F31" s="720">
        <v>1.3243278077295593</v>
      </c>
    </row>
    <row r="32" spans="2:6" x14ac:dyDescent="0.3">
      <c r="B32" s="104" t="s">
        <v>139</v>
      </c>
      <c r="C32" s="407">
        <v>23457.807560423811</v>
      </c>
      <c r="D32" s="388">
        <v>22559268211884.898</v>
      </c>
      <c r="E32" s="721">
        <v>5.7939365635948805</v>
      </c>
      <c r="F32" s="722">
        <v>1.1691927583048674</v>
      </c>
    </row>
    <row r="33" spans="2:6" x14ac:dyDescent="0.3">
      <c r="B33" s="104" t="s">
        <v>141</v>
      </c>
      <c r="C33" s="407">
        <v>3129.1412230820001</v>
      </c>
      <c r="D33" s="388">
        <v>2728846731626</v>
      </c>
      <c r="E33" s="721">
        <v>0.70085450938894744</v>
      </c>
      <c r="F33" s="722">
        <v>0.14142958039127124</v>
      </c>
    </row>
    <row r="34" spans="2:6" x14ac:dyDescent="0.3">
      <c r="B34" s="104" t="s">
        <v>162</v>
      </c>
      <c r="C34" s="407">
        <v>0</v>
      </c>
      <c r="D34" s="388">
        <v>264443437319</v>
      </c>
      <c r="E34" s="721">
        <v>6.7917473478952328E-2</v>
      </c>
      <c r="F34" s="722">
        <v>1.3705469033420764E-2</v>
      </c>
    </row>
    <row r="35" spans="2:6" ht="20.399999999999999" x14ac:dyDescent="0.3">
      <c r="B35" s="716" t="s">
        <v>853</v>
      </c>
      <c r="C35" s="717">
        <v>17857.302443239176</v>
      </c>
      <c r="D35" s="718">
        <v>21775460392818.301</v>
      </c>
      <c r="E35" s="719">
        <v>5.5926298217685213</v>
      </c>
      <c r="F35" s="720">
        <v>1.1285698791694263</v>
      </c>
    </row>
    <row r="36" spans="2:6" x14ac:dyDescent="0.3">
      <c r="B36" s="104" t="s">
        <v>169</v>
      </c>
      <c r="C36" s="407">
        <v>16630.377671631995</v>
      </c>
      <c r="D36" s="388">
        <v>20081983873829</v>
      </c>
      <c r="E36" s="721">
        <v>5.1576912665456929</v>
      </c>
      <c r="F36" s="722">
        <v>1.0408010533473855</v>
      </c>
    </row>
    <row r="37" spans="2:6" x14ac:dyDescent="0.3">
      <c r="B37" s="104" t="s">
        <v>139</v>
      </c>
      <c r="C37" s="407">
        <v>1226.924771607182</v>
      </c>
      <c r="D37" s="388">
        <v>1693476518989.3</v>
      </c>
      <c r="E37" s="721">
        <v>0.43493855522282793</v>
      </c>
      <c r="F37" s="722">
        <v>8.776882582204068E-2</v>
      </c>
    </row>
    <row r="38" spans="2:6" ht="30.6" x14ac:dyDescent="0.3">
      <c r="B38" s="716" t="s">
        <v>854</v>
      </c>
      <c r="C38" s="717">
        <v>14126.274668762064</v>
      </c>
      <c r="D38" s="718">
        <v>16104469565503.9</v>
      </c>
      <c r="E38" s="719">
        <v>4.136139265533286</v>
      </c>
      <c r="F38" s="720">
        <v>0.83465602764581215</v>
      </c>
    </row>
    <row r="39" spans="2:6" x14ac:dyDescent="0.3">
      <c r="B39" s="104" t="s">
        <v>169</v>
      </c>
      <c r="C39" s="407">
        <v>13330.129454377</v>
      </c>
      <c r="D39" s="388">
        <v>14944035206045</v>
      </c>
      <c r="E39" s="721">
        <v>3.8381028664013948</v>
      </c>
      <c r="F39" s="722">
        <v>0.7745134983392673</v>
      </c>
    </row>
    <row r="40" spans="2:6" x14ac:dyDescent="0.3">
      <c r="B40" s="104" t="s">
        <v>139</v>
      </c>
      <c r="C40" s="407">
        <v>796.14521438506461</v>
      </c>
      <c r="D40" s="388">
        <v>1160434359458.8999</v>
      </c>
      <c r="E40" s="721">
        <v>0.29803639913189173</v>
      </c>
      <c r="F40" s="722">
        <v>6.0142529306544845E-2</v>
      </c>
    </row>
    <row r="41" spans="2:6" ht="20.399999999999999" x14ac:dyDescent="0.3">
      <c r="B41" s="716" t="s">
        <v>855</v>
      </c>
      <c r="C41" s="717">
        <v>9455.2955362155044</v>
      </c>
      <c r="D41" s="718">
        <v>11488433107806.199</v>
      </c>
      <c r="E41" s="719">
        <v>2.9505944969733013</v>
      </c>
      <c r="F41" s="720">
        <v>0.59541793057101056</v>
      </c>
    </row>
    <row r="42" spans="2:6" x14ac:dyDescent="0.3">
      <c r="B42" s="104" t="s">
        <v>887</v>
      </c>
      <c r="C42" s="407">
        <v>9103.4198000000015</v>
      </c>
      <c r="D42" s="388">
        <v>10950820576324</v>
      </c>
      <c r="E42" s="721">
        <v>2.8125185242092337</v>
      </c>
      <c r="F42" s="722">
        <v>0.56755476264024485</v>
      </c>
    </row>
    <row r="43" spans="2:6" x14ac:dyDescent="0.3">
      <c r="B43" s="104" t="s">
        <v>139</v>
      </c>
      <c r="C43" s="407">
        <v>351.8757362155028</v>
      </c>
      <c r="D43" s="388">
        <v>537612531482.20001</v>
      </c>
      <c r="E43" s="721">
        <v>0.13807597276406794</v>
      </c>
      <c r="F43" s="722">
        <v>2.7863167930765802E-2</v>
      </c>
    </row>
    <row r="44" spans="2:6" x14ac:dyDescent="0.3">
      <c r="B44" s="716" t="s">
        <v>856</v>
      </c>
      <c r="C44" s="717">
        <v>11770.572533127239</v>
      </c>
      <c r="D44" s="718">
        <v>11209686887247.301</v>
      </c>
      <c r="E44" s="719">
        <v>2.8790036144991422</v>
      </c>
      <c r="F44" s="720">
        <v>0.5809711825904792</v>
      </c>
    </row>
    <row r="45" spans="2:6" x14ac:dyDescent="0.3">
      <c r="B45" s="104" t="s">
        <v>137</v>
      </c>
      <c r="C45" s="407">
        <v>11696.993879794238</v>
      </c>
      <c r="D45" s="388">
        <v>11131647103220</v>
      </c>
      <c r="E45" s="721">
        <v>2.8589605194020851</v>
      </c>
      <c r="F45" s="722">
        <v>0.57692656777906759</v>
      </c>
    </row>
    <row r="46" spans="2:6" x14ac:dyDescent="0.3">
      <c r="B46" s="104" t="s">
        <v>139</v>
      </c>
      <c r="C46" s="407">
        <v>35.893000000000001</v>
      </c>
      <c r="D46" s="388">
        <v>39197805027.300003</v>
      </c>
      <c r="E46" s="721">
        <v>1.0067241260985965E-2</v>
      </c>
      <c r="F46" s="722">
        <v>2.0315282104417191E-3</v>
      </c>
    </row>
    <row r="47" spans="2:6" x14ac:dyDescent="0.3">
      <c r="B47" s="104" t="s">
        <v>158</v>
      </c>
      <c r="C47" s="407">
        <v>26.947653333000002</v>
      </c>
      <c r="D47" s="388">
        <v>27809979000</v>
      </c>
      <c r="E47" s="721">
        <v>7.142485857587263E-3</v>
      </c>
      <c r="F47" s="722">
        <v>1.4413245035262466E-3</v>
      </c>
    </row>
    <row r="48" spans="2:6" x14ac:dyDescent="0.3">
      <c r="B48" s="104" t="s">
        <v>169</v>
      </c>
      <c r="C48" s="407">
        <v>10.353</v>
      </c>
      <c r="D48" s="388">
        <v>10680000000</v>
      </c>
      <c r="E48" s="721">
        <v>2.7429631988946115E-3</v>
      </c>
      <c r="F48" s="722">
        <v>5.5351878178909496E-4</v>
      </c>
    </row>
    <row r="49" spans="2:6" x14ac:dyDescent="0.3">
      <c r="B49" s="104" t="s">
        <v>152</v>
      </c>
      <c r="C49" s="724">
        <v>0.23899999999999999</v>
      </c>
      <c r="D49" s="723">
        <v>206000000</v>
      </c>
      <c r="E49" s="721">
        <v>5.2907342600401682E-5</v>
      </c>
      <c r="F49" s="722">
        <v>1.0676485865969435E-5</v>
      </c>
    </row>
    <row r="50" spans="2:6" x14ac:dyDescent="0.3">
      <c r="B50" s="104" t="s">
        <v>159</v>
      </c>
      <c r="C50" s="724">
        <v>0.14599999999999999</v>
      </c>
      <c r="D50" s="723">
        <v>146000000</v>
      </c>
      <c r="E50" s="721">
        <v>3.7497436988634206E-5</v>
      </c>
      <c r="F50" s="722">
        <v>7.5668297885026084E-6</v>
      </c>
    </row>
    <row r="51" spans="2:6" ht="20.399999999999999" x14ac:dyDescent="0.3">
      <c r="B51" s="716" t="s">
        <v>857</v>
      </c>
      <c r="C51" s="717">
        <v>5631.6555182594457</v>
      </c>
      <c r="D51" s="718">
        <v>10208327427409.301</v>
      </c>
      <c r="E51" s="719">
        <v>2.6218227018399083</v>
      </c>
      <c r="F51" s="720">
        <v>0.52907312375691018</v>
      </c>
    </row>
    <row r="52" spans="2:6" x14ac:dyDescent="0.3">
      <c r="B52" s="104" t="s">
        <v>888</v>
      </c>
      <c r="C52" s="407">
        <v>5622.3088894690009</v>
      </c>
      <c r="D52" s="388">
        <v>10195580322304</v>
      </c>
      <c r="E52" s="721">
        <v>2.6185488403983088</v>
      </c>
      <c r="F52" s="722">
        <v>0.52841247187589679</v>
      </c>
    </row>
    <row r="53" spans="2:6" x14ac:dyDescent="0.3">
      <c r="B53" s="104" t="s">
        <v>139</v>
      </c>
      <c r="C53" s="407">
        <v>9.3466287904444005</v>
      </c>
      <c r="D53" s="388">
        <v>12747105105.299999</v>
      </c>
      <c r="E53" s="721">
        <v>3.2738614415992059E-3</v>
      </c>
      <c r="F53" s="722">
        <v>6.6065188101340898E-4</v>
      </c>
    </row>
    <row r="54" spans="2:6" ht="40.799999999999997" x14ac:dyDescent="0.3">
      <c r="B54" s="716" t="s">
        <v>858</v>
      </c>
      <c r="C54" s="717">
        <v>9953.290251414599</v>
      </c>
      <c r="D54" s="718">
        <v>9883171607657</v>
      </c>
      <c r="E54" s="719">
        <v>2.5383123603149107</v>
      </c>
      <c r="F54" s="720">
        <v>0.51222107757330271</v>
      </c>
    </row>
    <row r="55" spans="2:6" x14ac:dyDescent="0.3">
      <c r="B55" s="104" t="s">
        <v>142</v>
      </c>
      <c r="C55" s="407">
        <v>9953.290251414599</v>
      </c>
      <c r="D55" s="388">
        <v>9883171607657</v>
      </c>
      <c r="E55" s="721">
        <v>2.5383123603149107</v>
      </c>
      <c r="F55" s="722">
        <v>0.51222107757330271</v>
      </c>
    </row>
    <row r="56" spans="2:6" x14ac:dyDescent="0.3">
      <c r="B56" s="716" t="s">
        <v>859</v>
      </c>
      <c r="C56" s="717">
        <v>9164.84067599441</v>
      </c>
      <c r="D56" s="718">
        <v>9183817443665.8398</v>
      </c>
      <c r="E56" s="719">
        <v>2.3586959993765717</v>
      </c>
      <c r="F56" s="720">
        <v>0.47597522880068871</v>
      </c>
    </row>
    <row r="57" spans="2:6" x14ac:dyDescent="0.3">
      <c r="B57" s="104" t="s">
        <v>162</v>
      </c>
      <c r="C57" s="407">
        <v>9161.6053044900254</v>
      </c>
      <c r="D57" s="388">
        <v>9175791488599.5391</v>
      </c>
      <c r="E57" s="721">
        <v>2.3566346792096389</v>
      </c>
      <c r="F57" s="722">
        <v>0.47555926280153205</v>
      </c>
    </row>
    <row r="58" spans="2:6" x14ac:dyDescent="0.3">
      <c r="B58" s="104" t="s">
        <v>139</v>
      </c>
      <c r="C58" s="407">
        <v>3.2353715043846001</v>
      </c>
      <c r="D58" s="388">
        <v>8025955066.3000002</v>
      </c>
      <c r="E58" s="721">
        <v>2.0613201669328336E-3</v>
      </c>
      <c r="F58" s="722">
        <v>4.1596599915659093E-4</v>
      </c>
    </row>
    <row r="59" spans="2:6" ht="20.399999999999999" x14ac:dyDescent="0.3">
      <c r="B59" s="716" t="s">
        <v>860</v>
      </c>
      <c r="C59" s="717">
        <v>5383.7343912639344</v>
      </c>
      <c r="D59" s="718">
        <v>7516154586165.4727</v>
      </c>
      <c r="E59" s="719">
        <v>1.9303872122710537</v>
      </c>
      <c r="F59" s="720">
        <v>0.38954426313416024</v>
      </c>
    </row>
    <row r="60" spans="2:6" x14ac:dyDescent="0.3">
      <c r="B60" s="104" t="s">
        <v>141</v>
      </c>
      <c r="C60" s="725">
        <v>5383.3749055412254</v>
      </c>
      <c r="D60" s="388">
        <v>7515682471161.5723</v>
      </c>
      <c r="E60" s="721">
        <v>1.9302659581435868</v>
      </c>
      <c r="F60" s="722">
        <v>0.38951979454597452</v>
      </c>
    </row>
    <row r="61" spans="2:6" x14ac:dyDescent="0.3">
      <c r="B61" s="104" t="s">
        <v>139</v>
      </c>
      <c r="C61" s="725">
        <v>0.35948572270939999</v>
      </c>
      <c r="D61" s="388">
        <v>472115003.89999998</v>
      </c>
      <c r="E61" s="721">
        <v>1.2125412746663728E-4</v>
      </c>
      <c r="F61" s="722">
        <v>2.4468588185681818E-5</v>
      </c>
    </row>
    <row r="62" spans="2:6" ht="20.399999999999999" x14ac:dyDescent="0.3">
      <c r="B62" s="716" t="s">
        <v>861</v>
      </c>
      <c r="C62" s="717">
        <v>5656.9407730492658</v>
      </c>
      <c r="D62" s="718">
        <v>6023732992039.9004</v>
      </c>
      <c r="E62" s="719">
        <v>1.5470859472970764</v>
      </c>
      <c r="F62" s="720">
        <v>0.31219563179557169</v>
      </c>
    </row>
    <row r="63" spans="2:6" x14ac:dyDescent="0.3">
      <c r="B63" s="104" t="s">
        <v>144</v>
      </c>
      <c r="C63" s="407">
        <v>5413.5689387750017</v>
      </c>
      <c r="D63" s="388">
        <v>5706943824423</v>
      </c>
      <c r="E63" s="721">
        <v>1.4657244277669628</v>
      </c>
      <c r="F63" s="722">
        <v>0.29577720912297917</v>
      </c>
    </row>
    <row r="64" spans="2:6" x14ac:dyDescent="0.3">
      <c r="B64" s="104" t="s">
        <v>139</v>
      </c>
      <c r="C64" s="407">
        <v>243.37183427426379</v>
      </c>
      <c r="D64" s="388">
        <v>316789167616.90002</v>
      </c>
      <c r="E64" s="721">
        <v>8.1361519530113613E-2</v>
      </c>
      <c r="F64" s="722">
        <v>1.6418422672592501E-2</v>
      </c>
    </row>
    <row r="65" spans="2:6" x14ac:dyDescent="0.3">
      <c r="B65" s="716" t="s">
        <v>862</v>
      </c>
      <c r="C65" s="717">
        <v>3674.5535616106404</v>
      </c>
      <c r="D65" s="718">
        <v>5859760821901.5996</v>
      </c>
      <c r="E65" s="719">
        <v>1.5049726862172783</v>
      </c>
      <c r="F65" s="720">
        <v>0.30369734753880517</v>
      </c>
    </row>
    <row r="66" spans="2:6" x14ac:dyDescent="0.3">
      <c r="B66" s="104" t="s">
        <v>163</v>
      </c>
      <c r="C66" s="407">
        <v>3669.1612757699995</v>
      </c>
      <c r="D66" s="388">
        <v>5851577311543.0996</v>
      </c>
      <c r="E66" s="721">
        <v>1.5028709008473213</v>
      </c>
      <c r="F66" s="722">
        <v>0.30327321582678313</v>
      </c>
    </row>
    <row r="67" spans="2:6" x14ac:dyDescent="0.3">
      <c r="B67" s="104" t="s">
        <v>139</v>
      </c>
      <c r="C67" s="407">
        <v>5.3922858406409997</v>
      </c>
      <c r="D67" s="388">
        <v>8183510358.5</v>
      </c>
      <c r="E67" s="721">
        <v>2.1017853699567741E-3</v>
      </c>
      <c r="F67" s="722">
        <v>4.2413171202203742E-4</v>
      </c>
    </row>
    <row r="68" spans="2:6" ht="20.399999999999999" x14ac:dyDescent="0.3">
      <c r="B68" s="716" t="s">
        <v>863</v>
      </c>
      <c r="C68" s="717">
        <v>5698.3299672254179</v>
      </c>
      <c r="D68" s="718">
        <v>5309771457429.7998</v>
      </c>
      <c r="E68" s="719">
        <v>1.3637179496508378</v>
      </c>
      <c r="F68" s="720">
        <v>0.2751927180426077</v>
      </c>
    </row>
    <row r="69" spans="2:6" x14ac:dyDescent="0.3">
      <c r="B69" s="104" t="s">
        <v>143</v>
      </c>
      <c r="C69" s="407">
        <v>5697.610995779999</v>
      </c>
      <c r="D69" s="388">
        <v>5308827227422</v>
      </c>
      <c r="E69" s="721">
        <v>1.3634754413959047</v>
      </c>
      <c r="F69" s="722">
        <v>0.27514378086623631</v>
      </c>
    </row>
    <row r="70" spans="2:6" x14ac:dyDescent="0.3">
      <c r="B70" s="104" t="s">
        <v>139</v>
      </c>
      <c r="C70" s="407">
        <v>0.71897144541879998</v>
      </c>
      <c r="D70" s="388">
        <v>944230007.79999995</v>
      </c>
      <c r="E70" s="721">
        <v>2.4250825493327455E-4</v>
      </c>
      <c r="F70" s="722">
        <v>4.8937176371363636E-5</v>
      </c>
    </row>
    <row r="71" spans="2:6" ht="20.399999999999999" x14ac:dyDescent="0.3">
      <c r="B71" s="716" t="s">
        <v>864</v>
      </c>
      <c r="C71" s="717">
        <v>4989.2193676354173</v>
      </c>
      <c r="D71" s="718">
        <v>5279314648784.7998</v>
      </c>
      <c r="E71" s="719">
        <v>1.3558956738765859</v>
      </c>
      <c r="F71" s="720">
        <v>0.27361421470755487</v>
      </c>
    </row>
    <row r="72" spans="2:6" x14ac:dyDescent="0.3">
      <c r="B72" s="104" t="s">
        <v>169</v>
      </c>
      <c r="C72" s="407">
        <v>4988.5003961899984</v>
      </c>
      <c r="D72" s="388">
        <v>5278370418777</v>
      </c>
      <c r="E72" s="721">
        <v>1.3556531656216528</v>
      </c>
      <c r="F72" s="722">
        <v>0.27356527753118348</v>
      </c>
    </row>
    <row r="73" spans="2:6" x14ac:dyDescent="0.3">
      <c r="B73" s="104" t="s">
        <v>139</v>
      </c>
      <c r="C73" s="407">
        <v>0.71897144541879998</v>
      </c>
      <c r="D73" s="388">
        <v>944230007.79999995</v>
      </c>
      <c r="E73" s="721">
        <v>2.4250825493327455E-4</v>
      </c>
      <c r="F73" s="722">
        <v>4.8937176371363636E-5</v>
      </c>
    </row>
    <row r="74" spans="2:6" x14ac:dyDescent="0.3">
      <c r="B74" s="716" t="s">
        <v>865</v>
      </c>
      <c r="C74" s="717">
        <v>4747.2724538465</v>
      </c>
      <c r="D74" s="718">
        <v>4832447292049.5</v>
      </c>
      <c r="E74" s="719">
        <v>1.2411259440720694</v>
      </c>
      <c r="F74" s="720">
        <v>0.25045415151266381</v>
      </c>
    </row>
    <row r="75" spans="2:6" x14ac:dyDescent="0.3">
      <c r="B75" s="104" t="s">
        <v>140</v>
      </c>
      <c r="C75" s="407">
        <v>4747.2724538465</v>
      </c>
      <c r="D75" s="388">
        <v>4832447292049.5</v>
      </c>
      <c r="E75" s="721">
        <v>1.2411259440720694</v>
      </c>
      <c r="F75" s="722">
        <v>0.25045415151266381</v>
      </c>
    </row>
    <row r="76" spans="2:6" ht="20.399999999999999" x14ac:dyDescent="0.3">
      <c r="B76" s="716" t="s">
        <v>866</v>
      </c>
      <c r="C76" s="717">
        <v>4263.0687381184316</v>
      </c>
      <c r="D76" s="718">
        <v>4340918304447.1001</v>
      </c>
      <c r="E76" s="719">
        <v>1.1148856889987258</v>
      </c>
      <c r="F76" s="720">
        <v>0.22497938312018187</v>
      </c>
    </row>
    <row r="77" spans="2:6" x14ac:dyDescent="0.3">
      <c r="B77" s="104" t="s">
        <v>888</v>
      </c>
      <c r="C77" s="407">
        <v>4251.1020160005</v>
      </c>
      <c r="D77" s="388">
        <v>4326125785392.5</v>
      </c>
      <c r="E77" s="721">
        <v>1.1110865002921981</v>
      </c>
      <c r="F77" s="722">
        <v>0.22421272234052886</v>
      </c>
    </row>
    <row r="78" spans="2:6" x14ac:dyDescent="0.3">
      <c r="B78" s="104" t="s">
        <v>140</v>
      </c>
      <c r="C78" s="407">
        <v>6.9339219999999999</v>
      </c>
      <c r="D78" s="388">
        <v>8182909000</v>
      </c>
      <c r="E78" s="721">
        <v>2.1016309219947108E-3</v>
      </c>
      <c r="F78" s="722">
        <v>4.241005450534664E-4</v>
      </c>
    </row>
    <row r="79" spans="2:6" x14ac:dyDescent="0.3">
      <c r="B79" s="104" t="s">
        <v>139</v>
      </c>
      <c r="C79" s="407">
        <v>5.0328001179315995</v>
      </c>
      <c r="D79" s="388">
        <v>6609610054.6000004</v>
      </c>
      <c r="E79" s="721">
        <v>1.6975577845329218E-3</v>
      </c>
      <c r="F79" s="722">
        <v>3.4256023459954546E-4</v>
      </c>
    </row>
    <row r="80" spans="2:6" ht="20.399999999999999" x14ac:dyDescent="0.3">
      <c r="B80" s="716" t="s">
        <v>867</v>
      </c>
      <c r="C80" s="717">
        <v>3941.2207067183576</v>
      </c>
      <c r="D80" s="718">
        <v>4202912839220.3501</v>
      </c>
      <c r="E80" s="719">
        <v>1.0794415024478545</v>
      </c>
      <c r="F80" s="720">
        <v>0.21782689089241522</v>
      </c>
    </row>
    <row r="81" spans="2:6" x14ac:dyDescent="0.3">
      <c r="B81" s="104" t="s">
        <v>146</v>
      </c>
      <c r="C81" s="407">
        <v>3820.4335038879994</v>
      </c>
      <c r="D81" s="388">
        <v>4095270618331.1499</v>
      </c>
      <c r="E81" s="721">
        <v>1.0517955613854613</v>
      </c>
      <c r="F81" s="722">
        <v>0.21224805278607975</v>
      </c>
    </row>
    <row r="82" spans="2:6" x14ac:dyDescent="0.3">
      <c r="B82" s="104" t="s">
        <v>139</v>
      </c>
      <c r="C82" s="407">
        <v>120.7872028303584</v>
      </c>
      <c r="D82" s="388">
        <v>107642220889.2</v>
      </c>
      <c r="E82" s="721">
        <v>2.7645941062393296E-2</v>
      </c>
      <c r="F82" s="722">
        <v>5.5788381063354535E-3</v>
      </c>
    </row>
    <row r="83" spans="2:6" x14ac:dyDescent="0.3">
      <c r="B83" s="716" t="s">
        <v>868</v>
      </c>
      <c r="C83" s="717">
        <v>3356.9212860654357</v>
      </c>
      <c r="D83" s="718">
        <v>2987861667758.6001</v>
      </c>
      <c r="E83" s="719">
        <v>0.76737777135296992</v>
      </c>
      <c r="F83" s="720">
        <v>0.15485370322959494</v>
      </c>
    </row>
    <row r="84" spans="2:6" x14ac:dyDescent="0.3">
      <c r="B84" s="104" t="s">
        <v>139</v>
      </c>
      <c r="C84" s="407">
        <v>3356.9212860654357</v>
      </c>
      <c r="D84" s="388">
        <v>2987861667758.6001</v>
      </c>
      <c r="E84" s="721">
        <v>0.76737777135296992</v>
      </c>
      <c r="F84" s="722">
        <v>0.15485370322959494</v>
      </c>
    </row>
    <row r="85" spans="2:6" ht="20.399999999999999" x14ac:dyDescent="0.3">
      <c r="B85" s="716" t="s">
        <v>869</v>
      </c>
      <c r="C85" s="717">
        <v>2328.5944972404282</v>
      </c>
      <c r="D85" s="718">
        <v>2637196354577.813</v>
      </c>
      <c r="E85" s="719">
        <v>0.67731578172902307</v>
      </c>
      <c r="F85" s="720">
        <v>0.13667956119143757</v>
      </c>
    </row>
    <row r="86" spans="2:6" x14ac:dyDescent="0.3">
      <c r="B86" s="104" t="s">
        <v>139</v>
      </c>
      <c r="C86" s="407">
        <v>2317.1026813530002</v>
      </c>
      <c r="D86" s="388">
        <v>2604491080873</v>
      </c>
      <c r="E86" s="721">
        <v>0.66891602871571998</v>
      </c>
      <c r="F86" s="722">
        <v>0.13498452530574775</v>
      </c>
    </row>
    <row r="87" spans="2:6" x14ac:dyDescent="0.3">
      <c r="B87" s="104" t="s">
        <v>162</v>
      </c>
      <c r="C87" s="407">
        <v>11.491815887428</v>
      </c>
      <c r="D87" s="388">
        <v>32705273704.812901</v>
      </c>
      <c r="E87" s="721">
        <v>8.3997530133031288E-3</v>
      </c>
      <c r="F87" s="722">
        <v>1.6950358856897899E-3</v>
      </c>
    </row>
    <row r="88" spans="2:6" x14ac:dyDescent="0.3">
      <c r="B88" s="716" t="s">
        <v>870</v>
      </c>
      <c r="C88" s="717">
        <v>2665.2668770787777</v>
      </c>
      <c r="D88" s="718">
        <v>2605735173043.832</v>
      </c>
      <c r="E88" s="719">
        <v>0.66923555109780097</v>
      </c>
      <c r="F88" s="720">
        <v>0.13504900361874703</v>
      </c>
    </row>
    <row r="89" spans="2:6" x14ac:dyDescent="0.3">
      <c r="B89" s="104" t="s">
        <v>162</v>
      </c>
      <c r="C89" s="407">
        <v>2665.2668770787777</v>
      </c>
      <c r="D89" s="388">
        <v>2605735173043.832</v>
      </c>
      <c r="E89" s="721">
        <v>0.66923555109780097</v>
      </c>
      <c r="F89" s="722">
        <v>0.13504900361874703</v>
      </c>
    </row>
    <row r="90" spans="2:6" x14ac:dyDescent="0.3">
      <c r="B90" s="716" t="s">
        <v>871</v>
      </c>
      <c r="C90" s="717">
        <v>2052.2984341201941</v>
      </c>
      <c r="D90" s="718">
        <v>2456093920342.2998</v>
      </c>
      <c r="E90" s="719">
        <v>0.6308029247685133</v>
      </c>
      <c r="F90" s="720">
        <v>0.12729345643702925</v>
      </c>
    </row>
    <row r="91" spans="2:6" x14ac:dyDescent="0.3">
      <c r="B91" s="104" t="s">
        <v>138</v>
      </c>
      <c r="C91" s="407">
        <v>2048.7035768931</v>
      </c>
      <c r="D91" s="388">
        <v>2451372770303.2998</v>
      </c>
      <c r="E91" s="721">
        <v>0.62959038349384688</v>
      </c>
      <c r="F91" s="722">
        <v>0.12704877055517241</v>
      </c>
    </row>
    <row r="92" spans="2:6" x14ac:dyDescent="0.3">
      <c r="B92" s="104" t="s">
        <v>139</v>
      </c>
      <c r="C92" s="407">
        <v>11.491815887428</v>
      </c>
      <c r="D92" s="388">
        <v>4721150039</v>
      </c>
      <c r="E92" s="721">
        <v>1.2125412746663727E-3</v>
      </c>
      <c r="F92" s="722">
        <v>2.4468588185681817E-4</v>
      </c>
    </row>
    <row r="93" spans="2:6" x14ac:dyDescent="0.3">
      <c r="B93" s="726" t="s">
        <v>84</v>
      </c>
      <c r="C93" s="727">
        <v>346213.56369307009</v>
      </c>
      <c r="D93" s="728">
        <v>389359944905711.38</v>
      </c>
      <c r="E93" s="727">
        <v>99.999999999999986</v>
      </c>
      <c r="F93" s="729">
        <v>20.179591983303226</v>
      </c>
    </row>
    <row r="94" spans="2:6" x14ac:dyDescent="0.3">
      <c r="B94" s="730" t="s">
        <v>139</v>
      </c>
      <c r="C94" s="730"/>
      <c r="D94" s="734">
        <v>47821900</v>
      </c>
      <c r="E94" s="735">
        <v>1.4633060934412302E-7</v>
      </c>
      <c r="F94" s="733"/>
    </row>
    <row r="95" spans="2:6" ht="21" customHeight="1" x14ac:dyDescent="0.3">
      <c r="B95" s="505" t="s">
        <v>889</v>
      </c>
      <c r="C95" s="503"/>
      <c r="D95" s="728">
        <v>326807222455679.88</v>
      </c>
      <c r="E95" s="736">
        <v>89.632624664400936</v>
      </c>
      <c r="F95" s="962">
        <v>19.702101227016392</v>
      </c>
    </row>
    <row r="96" spans="2:6" ht="11.1" customHeight="1" x14ac:dyDescent="0.3">
      <c r="B96" s="2659" t="s">
        <v>883</v>
      </c>
      <c r="C96" s="2659"/>
      <c r="D96" s="2659"/>
      <c r="E96" s="2659"/>
      <c r="F96" s="2659"/>
    </row>
    <row r="97" spans="2:2" x14ac:dyDescent="0.3">
      <c r="B97" s="712" t="s">
        <v>890</v>
      </c>
    </row>
  </sheetData>
  <mergeCells count="3">
    <mergeCell ref="B1:F1"/>
    <mergeCell ref="B2:F2"/>
    <mergeCell ref="B96:F96"/>
  </mergeCells>
  <pageMargins left="0.7" right="0.7" top="0.75" bottom="0.75" header="0.3" footer="0.3"/>
  <pageSetup orientation="landscape"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EEF97-CF67-4578-A267-004DE9D6BB21}">
  <dimension ref="A1:G66"/>
  <sheetViews>
    <sheetView showGridLines="0" zoomScaleNormal="100" workbookViewId="0">
      <pane ySplit="3" topLeftCell="A4" activePane="bottomLeft" state="frozen"/>
      <selection activeCell="M18" sqref="M18"/>
      <selection pane="bottomLeft"/>
    </sheetView>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3" style="737" customWidth="1"/>
    <col min="6" max="7" width="11.44140625" style="737" customWidth="1"/>
    <col min="8" max="8" width="11.44140625" style="737" hidden="1" customWidth="1"/>
    <col min="9" max="16384" width="11.44140625" style="737" hidden="1"/>
  </cols>
  <sheetData>
    <row r="1" spans="2:5" ht="22.5" customHeight="1" x14ac:dyDescent="0.25">
      <c r="B1" s="2654" t="s">
        <v>891</v>
      </c>
      <c r="C1" s="2654"/>
      <c r="D1" s="2654"/>
      <c r="E1" s="2654"/>
    </row>
    <row r="2" spans="2:5" ht="11.1" customHeight="1" x14ac:dyDescent="0.25">
      <c r="B2" s="2655" t="s">
        <v>1</v>
      </c>
      <c r="C2" s="2655"/>
      <c r="D2" s="2655"/>
      <c r="E2" s="738"/>
    </row>
    <row r="3" spans="2:5" ht="20.399999999999999" x14ac:dyDescent="0.25">
      <c r="B3" s="406" t="s">
        <v>892</v>
      </c>
      <c r="C3" s="406">
        <v>2025</v>
      </c>
      <c r="D3" s="406">
        <v>2026</v>
      </c>
      <c r="E3" s="684" t="s">
        <v>846</v>
      </c>
    </row>
    <row r="4" spans="2:5" ht="12" customHeight="1" x14ac:dyDescent="0.25">
      <c r="B4" s="716" t="s">
        <v>76</v>
      </c>
      <c r="C4" s="687">
        <v>45630.071262775506</v>
      </c>
      <c r="D4" s="739">
        <v>51694492128497.5</v>
      </c>
      <c r="E4" s="740">
        <v>58.714616345751004</v>
      </c>
    </row>
    <row r="5" spans="2:5" ht="12" customHeight="1" x14ac:dyDescent="0.25">
      <c r="B5" s="741" t="s">
        <v>893</v>
      </c>
      <c r="C5" s="692">
        <v>45630.071262775506</v>
      </c>
      <c r="D5" s="742">
        <v>51694488128497.5</v>
      </c>
      <c r="E5" s="743">
        <v>58.714611802550067</v>
      </c>
    </row>
    <row r="6" spans="2:5" ht="12" customHeight="1" x14ac:dyDescent="0.25">
      <c r="B6" s="716" t="s">
        <v>62</v>
      </c>
      <c r="C6" s="687">
        <v>17148.536000000004</v>
      </c>
      <c r="D6" s="739">
        <v>19860656000000</v>
      </c>
      <c r="E6" s="740">
        <v>22.557737766652679</v>
      </c>
    </row>
    <row r="7" spans="2:5" x14ac:dyDescent="0.25">
      <c r="B7" s="741" t="s">
        <v>789</v>
      </c>
      <c r="C7" s="692">
        <v>7140.4140000000007</v>
      </c>
      <c r="D7" s="742">
        <v>8318060000000</v>
      </c>
      <c r="E7" s="743">
        <v>9.4476545088582675</v>
      </c>
    </row>
    <row r="8" spans="2:5" x14ac:dyDescent="0.25">
      <c r="B8" s="741" t="s">
        <v>788</v>
      </c>
      <c r="C8" s="692">
        <v>6728.3460000000005</v>
      </c>
      <c r="D8" s="742">
        <v>7837604000000</v>
      </c>
      <c r="E8" s="743">
        <v>8.9019524707979496</v>
      </c>
    </row>
    <row r="9" spans="2:5" ht="20.399999999999999" x14ac:dyDescent="0.25">
      <c r="B9" s="741" t="s">
        <v>894</v>
      </c>
      <c r="C9" s="692">
        <v>1925.259</v>
      </c>
      <c r="D9" s="742">
        <v>2189404000000</v>
      </c>
      <c r="E9" s="743">
        <v>2.4867255793192555</v>
      </c>
    </row>
    <row r="10" spans="2:5" x14ac:dyDescent="0.25">
      <c r="B10" s="741" t="s">
        <v>895</v>
      </c>
      <c r="C10" s="692">
        <v>1196.8820000000001</v>
      </c>
      <c r="D10" s="742">
        <v>1354663000000</v>
      </c>
      <c r="E10" s="743">
        <v>1.5386265547415463</v>
      </c>
    </row>
    <row r="11" spans="2:5" x14ac:dyDescent="0.25">
      <c r="B11" s="741" t="s">
        <v>98</v>
      </c>
      <c r="C11" s="692">
        <v>109.23699999999999</v>
      </c>
      <c r="D11" s="742">
        <v>111303000000</v>
      </c>
      <c r="E11" s="743">
        <v>0.12641797363801799</v>
      </c>
    </row>
    <row r="12" spans="2:5" x14ac:dyDescent="0.25">
      <c r="B12" s="741" t="s">
        <v>151</v>
      </c>
      <c r="C12" s="692">
        <v>35.855000000000004</v>
      </c>
      <c r="D12" s="742">
        <v>36616000000</v>
      </c>
      <c r="E12" s="743">
        <v>4.1588461431674495E-2</v>
      </c>
    </row>
    <row r="13" spans="2:5" x14ac:dyDescent="0.25">
      <c r="B13" s="741" t="s">
        <v>95</v>
      </c>
      <c r="C13" s="692">
        <v>5.4570000000000007</v>
      </c>
      <c r="D13" s="742">
        <v>5630000000</v>
      </c>
      <c r="E13" s="743">
        <v>6.3945553271883152E-3</v>
      </c>
    </row>
    <row r="14" spans="2:5" x14ac:dyDescent="0.25">
      <c r="B14" s="741" t="s">
        <v>896</v>
      </c>
      <c r="C14" s="692">
        <v>3.734</v>
      </c>
      <c r="D14" s="742">
        <v>3853000000</v>
      </c>
      <c r="E14" s="743">
        <v>4.3762383082871373E-3</v>
      </c>
    </row>
    <row r="15" spans="2:5" x14ac:dyDescent="0.25">
      <c r="B15" s="741" t="s">
        <v>897</v>
      </c>
      <c r="C15" s="692">
        <v>3.1799999999999997</v>
      </c>
      <c r="D15" s="742">
        <v>3344000000</v>
      </c>
      <c r="E15" s="743">
        <v>3.7981159882979976E-3</v>
      </c>
    </row>
    <row r="16" spans="2:5" x14ac:dyDescent="0.25">
      <c r="B16" s="741" t="s">
        <v>898</v>
      </c>
      <c r="C16" s="692">
        <v>9.8000000000000004E-2</v>
      </c>
      <c r="D16" s="742">
        <v>102000000</v>
      </c>
      <c r="E16" s="743">
        <v>1.1585162404497483E-4</v>
      </c>
    </row>
    <row r="17" spans="2:5" x14ac:dyDescent="0.25">
      <c r="B17" s="741" t="s">
        <v>899</v>
      </c>
      <c r="C17" s="692">
        <v>7.3999999999999996E-2</v>
      </c>
      <c r="D17" s="742">
        <v>77000000</v>
      </c>
      <c r="E17" s="743">
        <v>8.7456618151598645E-5</v>
      </c>
    </row>
    <row r="18" spans="2:5" x14ac:dyDescent="0.25">
      <c r="B18" s="716" t="s">
        <v>64</v>
      </c>
      <c r="C18" s="687">
        <v>14395.707978957278</v>
      </c>
      <c r="D18" s="739">
        <v>14977018836640</v>
      </c>
      <c r="E18" s="740">
        <v>17.010901525263954</v>
      </c>
    </row>
    <row r="19" spans="2:5" x14ac:dyDescent="0.25">
      <c r="B19" s="741" t="s">
        <v>900</v>
      </c>
      <c r="C19" s="692">
        <v>14395.707978957278</v>
      </c>
      <c r="D19" s="742">
        <v>14977018836640</v>
      </c>
      <c r="E19" s="743">
        <v>17.010901525263954</v>
      </c>
    </row>
    <row r="20" spans="2:5" x14ac:dyDescent="0.25">
      <c r="B20" s="716" t="s">
        <v>73</v>
      </c>
      <c r="C20" s="687">
        <v>818.33902699999987</v>
      </c>
      <c r="D20" s="739">
        <v>951091845000</v>
      </c>
      <c r="E20" s="740">
        <v>1.0802503417566811</v>
      </c>
    </row>
    <row r="21" spans="2:5" ht="20.399999999999999" x14ac:dyDescent="0.25">
      <c r="B21" s="741" t="s">
        <v>901</v>
      </c>
      <c r="C21" s="692">
        <v>409.54311499999994</v>
      </c>
      <c r="D21" s="742">
        <v>429856146000</v>
      </c>
      <c r="E21" s="743">
        <v>0.4882307119589589</v>
      </c>
    </row>
    <row r="22" spans="2:5" ht="20.399999999999999" x14ac:dyDescent="0.25">
      <c r="B22" s="741" t="s">
        <v>902</v>
      </c>
      <c r="C22" s="692">
        <v>405.27602099999996</v>
      </c>
      <c r="D22" s="742">
        <v>421232549000</v>
      </c>
      <c r="E22" s="743">
        <v>0.47843602845347488</v>
      </c>
    </row>
    <row r="23" spans="2:5" x14ac:dyDescent="0.25">
      <c r="B23" s="741" t="s">
        <v>903</v>
      </c>
      <c r="C23" s="692">
        <v>3.5198910000000003</v>
      </c>
      <c r="D23" s="742">
        <v>100003150000</v>
      </c>
      <c r="E23" s="743">
        <v>0.11358360134424729</v>
      </c>
    </row>
    <row r="24" spans="2:5" x14ac:dyDescent="0.25">
      <c r="B24" s="716" t="s">
        <v>67</v>
      </c>
      <c r="C24" s="687">
        <v>403.02448572270941</v>
      </c>
      <c r="D24" s="739">
        <v>328097759572.90002</v>
      </c>
      <c r="E24" s="740">
        <v>0.37265351266704072</v>
      </c>
    </row>
    <row r="25" spans="2:5" x14ac:dyDescent="0.25">
      <c r="B25" s="741" t="s">
        <v>96</v>
      </c>
      <c r="C25" s="692">
        <v>361.62648572270939</v>
      </c>
      <c r="D25" s="742">
        <v>284217759572.90002</v>
      </c>
      <c r="E25" s="743">
        <v>0.32281459832298681</v>
      </c>
    </row>
    <row r="26" spans="2:5" x14ac:dyDescent="0.25">
      <c r="B26" s="741" t="s">
        <v>840</v>
      </c>
      <c r="C26" s="692">
        <v>41.398000000000003</v>
      </c>
      <c r="D26" s="742">
        <v>43880000000</v>
      </c>
      <c r="E26" s="743">
        <v>4.9838914344053874E-2</v>
      </c>
    </row>
    <row r="27" spans="2:5" x14ac:dyDescent="0.25">
      <c r="B27" s="716" t="s">
        <v>70</v>
      </c>
      <c r="C27" s="687">
        <v>135.89619116699998</v>
      </c>
      <c r="D27" s="739">
        <v>142701348000</v>
      </c>
      <c r="E27" s="740">
        <v>0.16208022469810901</v>
      </c>
    </row>
    <row r="28" spans="2:5" ht="20.399999999999999" x14ac:dyDescent="0.25">
      <c r="B28" s="741" t="s">
        <v>791</v>
      </c>
      <c r="C28" s="692">
        <v>133.35633989999999</v>
      </c>
      <c r="D28" s="742">
        <v>140062128000</v>
      </c>
      <c r="E28" s="743">
        <v>0.15908259799995236</v>
      </c>
    </row>
    <row r="29" spans="2:5" x14ac:dyDescent="0.25">
      <c r="B29" s="741" t="s">
        <v>904</v>
      </c>
      <c r="C29" s="692">
        <v>2.539851267</v>
      </c>
      <c r="D29" s="742">
        <v>2639220000</v>
      </c>
      <c r="E29" s="743">
        <v>2.9976266981566516E-3</v>
      </c>
    </row>
    <row r="30" spans="2:5" x14ac:dyDescent="0.25">
      <c r="B30" s="716" t="s">
        <v>59</v>
      </c>
      <c r="C30" s="687">
        <v>58.099685999999998</v>
      </c>
      <c r="D30" s="739">
        <v>60910236000</v>
      </c>
      <c r="E30" s="740">
        <v>6.9181860407477355E-2</v>
      </c>
    </row>
    <row r="31" spans="2:5" x14ac:dyDescent="0.25">
      <c r="B31" s="741" t="s">
        <v>905</v>
      </c>
      <c r="C31" s="692">
        <v>42.175415999999998</v>
      </c>
      <c r="D31" s="742">
        <v>44197685000</v>
      </c>
      <c r="E31" s="743">
        <v>5.0199741041943358E-2</v>
      </c>
    </row>
    <row r="32" spans="2:5" x14ac:dyDescent="0.25">
      <c r="B32" s="741" t="s">
        <v>906</v>
      </c>
      <c r="C32" s="692">
        <v>15.365505000000001</v>
      </c>
      <c r="D32" s="742">
        <v>16125594000</v>
      </c>
      <c r="E32" s="743">
        <v>1.8315453466567662E-2</v>
      </c>
    </row>
    <row r="33" spans="2:5" x14ac:dyDescent="0.25">
      <c r="B33" s="741" t="s">
        <v>907</v>
      </c>
      <c r="C33" s="692">
        <v>0.55876499999999996</v>
      </c>
      <c r="D33" s="742">
        <v>586957000</v>
      </c>
      <c r="E33" s="743">
        <v>6.6666589896633615E-4</v>
      </c>
    </row>
    <row r="34" spans="2:5" x14ac:dyDescent="0.25">
      <c r="B34" s="716" t="s">
        <v>57</v>
      </c>
      <c r="C34" s="687">
        <v>8.4429067599999996</v>
      </c>
      <c r="D34" s="739">
        <v>9139700000</v>
      </c>
      <c r="E34" s="740">
        <v>1.0380873414547612E-2</v>
      </c>
    </row>
    <row r="35" spans="2:5" x14ac:dyDescent="0.25">
      <c r="B35" s="741" t="s">
        <v>908</v>
      </c>
      <c r="C35" s="692">
        <v>7.9490909999999992</v>
      </c>
      <c r="D35" s="742">
        <v>8628000000</v>
      </c>
      <c r="E35" s="743">
        <v>9.7996844339219881E-3</v>
      </c>
    </row>
    <row r="36" spans="2:5" x14ac:dyDescent="0.25">
      <c r="B36" s="741" t="s">
        <v>909</v>
      </c>
      <c r="C36" s="692">
        <v>0.36849999999999999</v>
      </c>
      <c r="D36" s="742">
        <v>380300000</v>
      </c>
      <c r="E36" s="743">
        <v>4.3194482965003853E-4</v>
      </c>
    </row>
    <row r="37" spans="2:5" ht="20.399999999999999" x14ac:dyDescent="0.25">
      <c r="B37" s="741" t="s">
        <v>910</v>
      </c>
      <c r="C37" s="692">
        <v>0.12531576</v>
      </c>
      <c r="D37" s="742">
        <v>131400000</v>
      </c>
      <c r="E37" s="743">
        <v>1.4924415097558521E-4</v>
      </c>
    </row>
    <row r="38" spans="2:5" x14ac:dyDescent="0.25">
      <c r="B38" s="716" t="s">
        <v>56</v>
      </c>
      <c r="C38" s="687">
        <v>5.4131359999999997</v>
      </c>
      <c r="D38" s="739">
        <v>5672600000</v>
      </c>
      <c r="E38" s="740">
        <v>6.4429404172306288E-3</v>
      </c>
    </row>
    <row r="39" spans="2:5" x14ac:dyDescent="0.25">
      <c r="B39" s="741" t="s">
        <v>911</v>
      </c>
      <c r="C39" s="692">
        <v>5.2360939999999996</v>
      </c>
      <c r="D39" s="742">
        <v>5475600000</v>
      </c>
      <c r="E39" s="743">
        <v>6.2191877707908254E-3</v>
      </c>
    </row>
    <row r="40" spans="2:5" x14ac:dyDescent="0.25">
      <c r="B40" s="741" t="s">
        <v>912</v>
      </c>
      <c r="C40" s="692">
        <v>0.177042</v>
      </c>
      <c r="D40" s="742">
        <v>197000000</v>
      </c>
      <c r="E40" s="743">
        <v>2.2375264643980432E-4</v>
      </c>
    </row>
    <row r="41" spans="2:5" x14ac:dyDescent="0.25">
      <c r="B41" s="716" t="s">
        <v>427</v>
      </c>
      <c r="C41" s="687">
        <v>0</v>
      </c>
      <c r="D41" s="739">
        <v>5000000000</v>
      </c>
      <c r="E41" s="740">
        <v>5.6790011786752364E-3</v>
      </c>
    </row>
    <row r="42" spans="2:5" x14ac:dyDescent="0.25">
      <c r="B42" s="741" t="s">
        <v>786</v>
      </c>
      <c r="C42" s="692">
        <v>0</v>
      </c>
      <c r="D42" s="742">
        <v>5000000000</v>
      </c>
      <c r="E42" s="743">
        <v>5.6790011786752364E-3</v>
      </c>
    </row>
    <row r="43" spans="2:5" ht="20.399999999999999" x14ac:dyDescent="0.25">
      <c r="B43" s="716" t="s">
        <v>75</v>
      </c>
      <c r="C43" s="687">
        <v>3.7583509999999998</v>
      </c>
      <c r="D43" s="739">
        <v>3408351000</v>
      </c>
      <c r="E43" s="740">
        <v>3.871205869267784E-3</v>
      </c>
    </row>
    <row r="44" spans="2:5" ht="20.399999999999999" x14ac:dyDescent="0.25">
      <c r="B44" s="741" t="s">
        <v>913</v>
      </c>
      <c r="C44" s="692">
        <v>3.7583509999999998</v>
      </c>
      <c r="D44" s="742">
        <v>3408351000</v>
      </c>
      <c r="E44" s="743">
        <v>3.871205869267784E-3</v>
      </c>
    </row>
    <row r="45" spans="2:5" x14ac:dyDescent="0.25">
      <c r="B45" s="716" t="s">
        <v>63</v>
      </c>
      <c r="C45" s="687">
        <v>1.690961006</v>
      </c>
      <c r="D45" s="739">
        <v>1760304000</v>
      </c>
      <c r="E45" s="740">
        <v>1.9993536981653464E-3</v>
      </c>
    </row>
    <row r="46" spans="2:5" x14ac:dyDescent="0.25">
      <c r="B46" s="741" t="s">
        <v>914</v>
      </c>
      <c r="C46" s="692">
        <v>1.690961006</v>
      </c>
      <c r="D46" s="742">
        <v>1760304000</v>
      </c>
      <c r="E46" s="743">
        <v>1.9993536981653464E-3</v>
      </c>
    </row>
    <row r="47" spans="2:5" x14ac:dyDescent="0.25">
      <c r="B47" s="716" t="s">
        <v>72</v>
      </c>
      <c r="C47" s="687">
        <v>1.286111115</v>
      </c>
      <c r="D47" s="739">
        <v>1644963000</v>
      </c>
      <c r="E47" s="740">
        <v>1.8683493631754305E-3</v>
      </c>
    </row>
    <row r="48" spans="2:5" x14ac:dyDescent="0.25">
      <c r="B48" s="741" t="s">
        <v>915</v>
      </c>
      <c r="C48" s="692">
        <v>1.286111115</v>
      </c>
      <c r="D48" s="742">
        <v>1644963000</v>
      </c>
      <c r="E48" s="743">
        <v>1.8683493631754305E-3</v>
      </c>
    </row>
    <row r="49" spans="2:5" x14ac:dyDescent="0.25">
      <c r="B49" s="716" t="s">
        <v>69</v>
      </c>
      <c r="C49" s="687">
        <v>1.1595632</v>
      </c>
      <c r="D49" s="739">
        <v>897249000</v>
      </c>
      <c r="E49" s="740">
        <v>1.0190956257130354E-3</v>
      </c>
    </row>
    <row r="50" spans="2:5" ht="30.6" x14ac:dyDescent="0.25">
      <c r="B50" s="741" t="s">
        <v>916</v>
      </c>
      <c r="C50" s="692">
        <v>1.0162</v>
      </c>
      <c r="D50" s="744">
        <v>750749000</v>
      </c>
      <c r="E50" s="743">
        <v>8.5270089117785099E-4</v>
      </c>
    </row>
    <row r="51" spans="2:5" x14ac:dyDescent="0.25">
      <c r="B51" s="741" t="s">
        <v>917</v>
      </c>
      <c r="C51" s="745">
        <v>0.1433632</v>
      </c>
      <c r="D51" s="742">
        <v>146500000</v>
      </c>
      <c r="E51" s="743">
        <v>1.6639473453518443E-4</v>
      </c>
    </row>
    <row r="52" spans="2:5" x14ac:dyDescent="0.25">
      <c r="B52" s="716" t="s">
        <v>77</v>
      </c>
      <c r="C52" s="746">
        <v>0.39216299999999998</v>
      </c>
      <c r="D52" s="739">
        <v>460500000</v>
      </c>
      <c r="E52" s="740">
        <v>5.230360085559893E-4</v>
      </c>
    </row>
    <row r="53" spans="2:5" x14ac:dyDescent="0.25">
      <c r="B53" s="741" t="s">
        <v>784</v>
      </c>
      <c r="C53" s="745">
        <v>0.3</v>
      </c>
      <c r="D53" s="742">
        <v>300000000</v>
      </c>
      <c r="E53" s="743">
        <v>3.4074007072051421E-4</v>
      </c>
    </row>
    <row r="54" spans="2:5" x14ac:dyDescent="0.25">
      <c r="B54" s="741" t="s">
        <v>918</v>
      </c>
      <c r="C54" s="745">
        <v>9.2162999999999995E-2</v>
      </c>
      <c r="D54" s="742">
        <v>160500000</v>
      </c>
      <c r="E54" s="743">
        <v>1.8229593783547509E-4</v>
      </c>
    </row>
    <row r="55" spans="2:5" x14ac:dyDescent="0.25">
      <c r="B55" s="716" t="s">
        <v>65</v>
      </c>
      <c r="C55" s="746">
        <v>0.318562187</v>
      </c>
      <c r="D55" s="739">
        <v>338059000</v>
      </c>
      <c r="E55" s="740">
        <v>3.8396749189235435E-4</v>
      </c>
    </row>
    <row r="56" spans="2:5" x14ac:dyDescent="0.25">
      <c r="B56" s="741" t="s">
        <v>919</v>
      </c>
      <c r="C56" s="745">
        <v>0.318562187</v>
      </c>
      <c r="D56" s="742">
        <v>338059000</v>
      </c>
      <c r="E56" s="743">
        <v>3.8396749189235435E-4</v>
      </c>
    </row>
    <row r="57" spans="2:5" x14ac:dyDescent="0.25">
      <c r="B57" s="716" t="s">
        <v>66</v>
      </c>
      <c r="C57" s="746">
        <v>0.1827</v>
      </c>
      <c r="D57" s="739">
        <v>195000000</v>
      </c>
      <c r="E57" s="740">
        <v>2.2148104596833419E-4</v>
      </c>
    </row>
    <row r="58" spans="2:5" x14ac:dyDescent="0.25">
      <c r="B58" s="741" t="s">
        <v>920</v>
      </c>
      <c r="C58" s="745">
        <v>0.1827</v>
      </c>
      <c r="D58" s="742">
        <v>195000000</v>
      </c>
      <c r="E58" s="743">
        <v>2.2148104596833419E-4</v>
      </c>
    </row>
    <row r="59" spans="2:5" x14ac:dyDescent="0.25">
      <c r="B59" s="716" t="s">
        <v>185</v>
      </c>
      <c r="C59" s="746">
        <v>0.105525916</v>
      </c>
      <c r="D59" s="739">
        <v>112407000</v>
      </c>
      <c r="E59" s="740">
        <v>1.2767189709826947E-4</v>
      </c>
    </row>
    <row r="60" spans="2:5" x14ac:dyDescent="0.25">
      <c r="B60" s="741" t="s">
        <v>780</v>
      </c>
      <c r="C60" s="745">
        <v>0.105525916</v>
      </c>
      <c r="D60" s="742">
        <v>112407000</v>
      </c>
      <c r="E60" s="743">
        <v>1.2767189709826947E-4</v>
      </c>
    </row>
    <row r="61" spans="2:5" x14ac:dyDescent="0.25">
      <c r="B61" s="716" t="s">
        <v>78</v>
      </c>
      <c r="C61" s="746">
        <v>5.1799999999999999E-2</v>
      </c>
      <c r="D61" s="739">
        <v>54100000</v>
      </c>
      <c r="E61" s="740">
        <v>6.1446792753266062E-5</v>
      </c>
    </row>
    <row r="62" spans="2:5" x14ac:dyDescent="0.25">
      <c r="B62" s="741" t="s">
        <v>921</v>
      </c>
      <c r="C62" s="745">
        <v>5.1799999999999999E-2</v>
      </c>
      <c r="D62" s="742">
        <v>54100000</v>
      </c>
      <c r="E62" s="743">
        <v>6.1446792753266062E-5</v>
      </c>
    </row>
    <row r="63" spans="2:5" ht="11.4" thickBot="1" x14ac:dyDescent="0.3">
      <c r="B63" s="726" t="s">
        <v>84</v>
      </c>
      <c r="C63" s="747">
        <v>78612.476411806507</v>
      </c>
      <c r="D63" s="748">
        <v>88043651386710.406</v>
      </c>
      <c r="E63" s="749">
        <v>100</v>
      </c>
    </row>
    <row r="64" spans="2:5" ht="12" thickTop="1" thickBot="1" x14ac:dyDescent="0.3">
      <c r="B64" s="750" t="s">
        <v>922</v>
      </c>
      <c r="C64" s="751"/>
      <c r="D64" s="751"/>
      <c r="E64" s="751">
        <v>19.370454074893537</v>
      </c>
    </row>
    <row r="65" spans="2:5" ht="12" thickTop="1" thickBot="1" x14ac:dyDescent="0.3">
      <c r="B65" s="750" t="s">
        <v>847</v>
      </c>
      <c r="C65" s="752"/>
      <c r="D65" s="752"/>
      <c r="E65" s="751">
        <v>4.5630912602842422</v>
      </c>
    </row>
    <row r="66" spans="2:5" ht="11.4" thickTop="1" x14ac:dyDescent="0.25">
      <c r="B66" s="753" t="s">
        <v>883</v>
      </c>
    </row>
  </sheetData>
  <mergeCells count="2">
    <mergeCell ref="B1:E1"/>
    <mergeCell ref="B2:D2"/>
  </mergeCells>
  <pageMargins left="0.7" right="0.7" top="0.75" bottom="0.75" header="0.3" footer="0.3"/>
  <pageSetup orientation="landscape"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59F0C-9CF9-4709-9621-C8EFF1CE2555}">
  <dimension ref="A1:G15"/>
  <sheetViews>
    <sheetView showGridLines="0" zoomScaleNormal="100" workbookViewId="0">
      <pane ySplit="3" topLeftCell="A4" activePane="bottomLeft" state="frozen"/>
      <selection activeCell="M18" sqref="M18"/>
      <selection pane="bottomLeft"/>
    </sheetView>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2.44140625" style="737" customWidth="1"/>
    <col min="6" max="7" width="11.44140625" style="737" customWidth="1"/>
    <col min="8" max="16384" width="11.44140625" style="737" hidden="1"/>
  </cols>
  <sheetData>
    <row r="1" spans="2:5" ht="22.5" customHeight="1" x14ac:dyDescent="0.25">
      <c r="B1" s="2654" t="s">
        <v>923</v>
      </c>
      <c r="C1" s="2654"/>
      <c r="D1" s="2654"/>
      <c r="E1" s="2654"/>
    </row>
    <row r="2" spans="2:5" ht="11.1" customHeight="1" x14ac:dyDescent="0.25">
      <c r="B2" s="2655" t="s">
        <v>1</v>
      </c>
      <c r="C2" s="2655"/>
      <c r="D2" s="2655"/>
      <c r="E2" s="738"/>
    </row>
    <row r="3" spans="2:5" ht="20.399999999999999" x14ac:dyDescent="0.25">
      <c r="B3" s="406" t="s">
        <v>892</v>
      </c>
      <c r="C3" s="406">
        <v>2025</v>
      </c>
      <c r="D3" s="406">
        <v>2026</v>
      </c>
      <c r="E3" s="684" t="s">
        <v>846</v>
      </c>
    </row>
    <row r="4" spans="2:5" s="757" customFormat="1" x14ac:dyDescent="0.3">
      <c r="B4" s="716" t="s">
        <v>73</v>
      </c>
      <c r="C4" s="687">
        <v>62419.982764091794</v>
      </c>
      <c r="D4" s="755">
        <v>73158939655062.016</v>
      </c>
      <c r="E4" s="756">
        <v>95.143781789492991</v>
      </c>
    </row>
    <row r="5" spans="2:5" s="757" customFormat="1" x14ac:dyDescent="0.3">
      <c r="B5" s="741" t="s">
        <v>924</v>
      </c>
      <c r="C5" s="692">
        <v>12.086480938600001</v>
      </c>
      <c r="D5" s="744">
        <v>14619884240.9</v>
      </c>
      <c r="E5" s="758">
        <v>1.9013275514410649E-2</v>
      </c>
    </row>
    <row r="6" spans="2:5" s="757" customFormat="1" x14ac:dyDescent="0.3">
      <c r="B6" s="741" t="s">
        <v>903</v>
      </c>
      <c r="C6" s="692">
        <v>62406.444984153197</v>
      </c>
      <c r="D6" s="744">
        <v>73142822029821.109</v>
      </c>
      <c r="E6" s="758">
        <v>95.122820689918342</v>
      </c>
    </row>
    <row r="7" spans="2:5" s="757" customFormat="1" ht="20.399999999999999" x14ac:dyDescent="0.3">
      <c r="B7" s="741" t="s">
        <v>925</v>
      </c>
      <c r="C7" s="692">
        <v>1.4512989999999999</v>
      </c>
      <c r="D7" s="744">
        <v>1497741000</v>
      </c>
      <c r="E7" s="758">
        <v>1.9478240602318121E-3</v>
      </c>
    </row>
    <row r="8" spans="2:5" s="757" customFormat="1" x14ac:dyDescent="0.3">
      <c r="B8" s="716" t="s">
        <v>64</v>
      </c>
      <c r="C8" s="687">
        <v>2910.1055937900001</v>
      </c>
      <c r="D8" s="755">
        <v>3731732902580</v>
      </c>
      <c r="E8" s="756">
        <v>4.8531482639548633</v>
      </c>
    </row>
    <row r="9" spans="2:5" s="757" customFormat="1" x14ac:dyDescent="0.3">
      <c r="B9" s="741" t="s">
        <v>900</v>
      </c>
      <c r="C9" s="692">
        <v>2910.1055937900001</v>
      </c>
      <c r="D9" s="744">
        <v>3731732902580</v>
      </c>
      <c r="E9" s="758">
        <v>4.8531482639548633</v>
      </c>
    </row>
    <row r="10" spans="2:5" s="757" customFormat="1" x14ac:dyDescent="0.3">
      <c r="B10" s="716" t="s">
        <v>67</v>
      </c>
      <c r="C10" s="687">
        <v>1.7974286135469999</v>
      </c>
      <c r="D10" s="755">
        <v>2360575019.5</v>
      </c>
      <c r="E10" s="756">
        <v>3.069946552150391E-3</v>
      </c>
    </row>
    <row r="11" spans="2:5" s="757" customFormat="1" x14ac:dyDescent="0.3">
      <c r="B11" s="741" t="s">
        <v>96</v>
      </c>
      <c r="C11" s="692">
        <v>1.7974286135469999</v>
      </c>
      <c r="D11" s="744">
        <v>2360575019.5</v>
      </c>
      <c r="E11" s="758">
        <v>3.069946552150391E-3</v>
      </c>
    </row>
    <row r="12" spans="2:5" s="757" customFormat="1" ht="11.4" thickBot="1" x14ac:dyDescent="0.35">
      <c r="B12" s="726" t="s">
        <v>84</v>
      </c>
      <c r="C12" s="759">
        <v>65331.885786495339</v>
      </c>
      <c r="D12" s="760">
        <v>76893033132661.516</v>
      </c>
      <c r="E12" s="759">
        <v>99.996930851738185</v>
      </c>
    </row>
    <row r="13" spans="2:5" s="757" customFormat="1" ht="12" thickTop="1" thickBot="1" x14ac:dyDescent="0.35">
      <c r="B13" s="761" t="s">
        <v>922</v>
      </c>
      <c r="C13" s="762"/>
      <c r="D13" s="762"/>
      <c r="E13" s="762">
        <v>16.917210310070239</v>
      </c>
    </row>
    <row r="14" spans="2:5" s="757" customFormat="1" ht="12" thickTop="1" thickBot="1" x14ac:dyDescent="0.35">
      <c r="B14" s="761" t="s">
        <v>847</v>
      </c>
      <c r="C14" s="763"/>
      <c r="D14" s="763"/>
      <c r="E14" s="762">
        <v>3.9851814632639808</v>
      </c>
    </row>
    <row r="15" spans="2:5" ht="32.25" customHeight="1" thickTop="1" x14ac:dyDescent="0.25">
      <c r="B15" s="2660" t="s">
        <v>883</v>
      </c>
      <c r="C15" s="2660"/>
      <c r="D15" s="2660"/>
      <c r="E15" s="2660"/>
    </row>
  </sheetData>
  <mergeCells count="3">
    <mergeCell ref="B1:E1"/>
    <mergeCell ref="B2:D2"/>
    <mergeCell ref="B15:E15"/>
  </mergeCells>
  <pageMargins left="0.7" right="0.7" top="0.75" bottom="0.75" header="0.3" footer="0.3"/>
  <pageSetup orientation="landscape"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3BB8-A4BF-4B17-BEE6-D020F1CEFFE1}">
  <dimension ref="A1:G13"/>
  <sheetViews>
    <sheetView showGridLines="0" zoomScaleNormal="100" workbookViewId="0">
      <pane ySplit="3" topLeftCell="A4" activePane="bottomLeft" state="frozen"/>
      <selection activeCell="M18" sqref="M18"/>
      <selection pane="bottomLeft"/>
    </sheetView>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4" style="737" customWidth="1"/>
    <col min="6" max="7" width="11.44140625" style="737" customWidth="1"/>
    <col min="8" max="16384" width="11.44140625" style="737" hidden="1"/>
  </cols>
  <sheetData>
    <row r="1" spans="2:5" ht="35.25" customHeight="1" x14ac:dyDescent="0.25">
      <c r="B1" s="2654" t="s">
        <v>926</v>
      </c>
      <c r="C1" s="2654"/>
      <c r="D1" s="2654"/>
      <c r="E1" s="2654"/>
    </row>
    <row r="2" spans="2:5" ht="17.25" customHeight="1" x14ac:dyDescent="0.25">
      <c r="B2" s="2655" t="s">
        <v>1</v>
      </c>
      <c r="C2" s="2655"/>
      <c r="D2" s="2655"/>
      <c r="E2" s="2655"/>
    </row>
    <row r="3" spans="2:5" ht="20.399999999999999" x14ac:dyDescent="0.25">
      <c r="B3" s="406" t="s">
        <v>892</v>
      </c>
      <c r="C3" s="406">
        <v>2025</v>
      </c>
      <c r="D3" s="406">
        <v>2026</v>
      </c>
      <c r="E3" s="684" t="s">
        <v>846</v>
      </c>
    </row>
    <row r="4" spans="2:5" x14ac:dyDescent="0.25">
      <c r="B4" s="764" t="s">
        <v>64</v>
      </c>
      <c r="C4" s="687">
        <v>48964.881058831772</v>
      </c>
      <c r="D4" s="739">
        <v>54964491285632.898</v>
      </c>
      <c r="E4" s="740">
        <v>99.998282138585935</v>
      </c>
    </row>
    <row r="5" spans="2:5" x14ac:dyDescent="0.25">
      <c r="B5" s="765" t="s">
        <v>927</v>
      </c>
      <c r="C5" s="692">
        <v>18.9366467307939</v>
      </c>
      <c r="D5" s="742">
        <v>16059785166.1</v>
      </c>
      <c r="E5" s="743">
        <v>2.9217971285845825E-2</v>
      </c>
    </row>
    <row r="6" spans="2:5" x14ac:dyDescent="0.25">
      <c r="B6" s="765" t="s">
        <v>900</v>
      </c>
      <c r="C6" s="692">
        <v>46836.587846758652</v>
      </c>
      <c r="D6" s="742">
        <v>51944873409432.797</v>
      </c>
      <c r="E6" s="743">
        <v>94.50461534986222</v>
      </c>
    </row>
    <row r="7" spans="2:5" x14ac:dyDescent="0.25">
      <c r="B7" s="765" t="s">
        <v>928</v>
      </c>
      <c r="C7" s="692">
        <v>2109.3565653423298</v>
      </c>
      <c r="D7" s="742">
        <v>3003558091034</v>
      </c>
      <c r="E7" s="743">
        <v>5.4644488174378649</v>
      </c>
    </row>
    <row r="8" spans="2:5" x14ac:dyDescent="0.25">
      <c r="B8" s="764" t="s">
        <v>67</v>
      </c>
      <c r="C8" s="687">
        <v>0.71897144541879998</v>
      </c>
      <c r="D8" s="739">
        <v>944230007.79999995</v>
      </c>
      <c r="E8" s="740">
        <v>1.71786141407233E-3</v>
      </c>
    </row>
    <row r="9" spans="2:5" x14ac:dyDescent="0.25">
      <c r="B9" s="765" t="s">
        <v>96</v>
      </c>
      <c r="C9" s="692">
        <v>0.71897144541879998</v>
      </c>
      <c r="D9" s="742">
        <v>944230007.79999995</v>
      </c>
      <c r="E9" s="743">
        <v>1.71786141407233E-3</v>
      </c>
    </row>
    <row r="10" spans="2:5" ht="11.4" thickBot="1" x14ac:dyDescent="0.3">
      <c r="B10" s="726" t="s">
        <v>84</v>
      </c>
      <c r="C10" s="759">
        <v>48965.600030277194</v>
      </c>
      <c r="D10" s="760">
        <v>54965435515640.695</v>
      </c>
      <c r="E10" s="749">
        <v>100.00000000000001</v>
      </c>
    </row>
    <row r="11" spans="2:5" ht="12" thickTop="1" thickBot="1" x14ac:dyDescent="0.3">
      <c r="B11" s="766" t="s">
        <v>922</v>
      </c>
      <c r="C11" s="751"/>
      <c r="D11" s="751"/>
      <c r="E11" s="751">
        <v>12.092926946950207</v>
      </c>
    </row>
    <row r="12" spans="2:5" ht="12" thickTop="1" thickBot="1" x14ac:dyDescent="0.3">
      <c r="B12" s="766" t="s">
        <v>847</v>
      </c>
      <c r="C12" s="752"/>
      <c r="D12" s="752"/>
      <c r="E12" s="751">
        <v>2.8487266766970496</v>
      </c>
    </row>
    <row r="13" spans="2:5" ht="32.25" customHeight="1" thickTop="1" x14ac:dyDescent="0.25">
      <c r="B13" s="2660" t="s">
        <v>883</v>
      </c>
      <c r="C13" s="2660"/>
      <c r="D13" s="2660"/>
      <c r="E13" s="2660"/>
    </row>
  </sheetData>
  <mergeCells count="3">
    <mergeCell ref="B1:E1"/>
    <mergeCell ref="B13:E13"/>
    <mergeCell ref="B2:E2"/>
  </mergeCells>
  <pageMargins left="0.7" right="0.7" top="0.75" bottom="0.75" header="0.3" footer="0.3"/>
  <pageSetup orientation="landscape"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8368F-6B1B-4076-93F9-F29E64D9F290}">
  <dimension ref="A1:G17"/>
  <sheetViews>
    <sheetView showGridLines="0" zoomScaleNormal="100" workbookViewId="0">
      <pane ySplit="3" topLeftCell="A4" activePane="bottomLeft" state="frozen"/>
      <selection activeCell="M18" sqref="M18"/>
      <selection pane="bottomLeft"/>
    </sheetView>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3" style="737" customWidth="1"/>
    <col min="6" max="7" width="11.44140625" style="737" customWidth="1"/>
    <col min="8" max="16384" width="11.44140625" style="737" hidden="1"/>
  </cols>
  <sheetData>
    <row r="1" spans="2:5" ht="22.5" customHeight="1" x14ac:dyDescent="0.25">
      <c r="B1" s="2654" t="s">
        <v>929</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67</v>
      </c>
      <c r="C4" s="687">
        <v>23457.8075604238</v>
      </c>
      <c r="D4" s="739">
        <v>22559268211884.898</v>
      </c>
      <c r="E4" s="740">
        <v>88.28575157002426</v>
      </c>
    </row>
    <row r="5" spans="2:5" x14ac:dyDescent="0.25">
      <c r="B5" s="741" t="s">
        <v>930</v>
      </c>
      <c r="C5" s="692">
        <v>33.75</v>
      </c>
      <c r="D5" s="742">
        <v>78750000000</v>
      </c>
      <c r="E5" s="743">
        <v>0.30818831847021633</v>
      </c>
    </row>
    <row r="6" spans="2:5" x14ac:dyDescent="0.25">
      <c r="B6" s="741" t="s">
        <v>96</v>
      </c>
      <c r="C6" s="692">
        <v>23354.003582123802</v>
      </c>
      <c r="D6" s="742">
        <v>22412233375484.898</v>
      </c>
      <c r="E6" s="743">
        <v>87.710330376542885</v>
      </c>
    </row>
    <row r="7" spans="2:5" ht="20.399999999999999" x14ac:dyDescent="0.25">
      <c r="B7" s="741" t="s">
        <v>931</v>
      </c>
      <c r="C7" s="692">
        <v>70.053978299999997</v>
      </c>
      <c r="D7" s="742">
        <v>68284836400</v>
      </c>
      <c r="E7" s="743">
        <v>0.26723287501117232</v>
      </c>
    </row>
    <row r="8" spans="2:5" x14ac:dyDescent="0.25">
      <c r="B8" s="716" t="s">
        <v>69</v>
      </c>
      <c r="C8" s="687">
        <v>3129.1412230819997</v>
      </c>
      <c r="D8" s="739">
        <v>2728846731626</v>
      </c>
      <c r="E8" s="740">
        <v>10.679348388352542</v>
      </c>
    </row>
    <row r="9" spans="2:5" x14ac:dyDescent="0.25">
      <c r="B9" s="741" t="s">
        <v>785</v>
      </c>
      <c r="C9" s="692">
        <v>2930.8328920819999</v>
      </c>
      <c r="D9" s="742">
        <v>2629818800000</v>
      </c>
      <c r="E9" s="743">
        <v>10.291802334645867</v>
      </c>
    </row>
    <row r="10" spans="2:5" x14ac:dyDescent="0.25">
      <c r="B10" s="741" t="s">
        <v>839</v>
      </c>
      <c r="C10" s="692">
        <v>96.307930999999996</v>
      </c>
      <c r="D10" s="742">
        <v>12677893000</v>
      </c>
      <c r="E10" s="743">
        <v>4.9614965402099379E-2</v>
      </c>
    </row>
    <row r="11" spans="2:5" x14ac:dyDescent="0.25">
      <c r="B11" s="741" t="s">
        <v>917</v>
      </c>
      <c r="C11" s="692">
        <v>102.0004</v>
      </c>
      <c r="D11" s="742">
        <v>86350038626</v>
      </c>
      <c r="E11" s="743">
        <v>0.33793108830457358</v>
      </c>
    </row>
    <row r="12" spans="2:5" x14ac:dyDescent="0.25">
      <c r="B12" s="716" t="s">
        <v>77</v>
      </c>
      <c r="C12" s="687">
        <v>0</v>
      </c>
      <c r="D12" s="739">
        <v>264443437319</v>
      </c>
      <c r="E12" s="740">
        <v>1.0349000416231957</v>
      </c>
    </row>
    <row r="13" spans="2:5" x14ac:dyDescent="0.25">
      <c r="B13" s="741" t="s">
        <v>932</v>
      </c>
      <c r="C13" s="692">
        <v>0</v>
      </c>
      <c r="D13" s="742">
        <v>264443437319</v>
      </c>
      <c r="E13" s="743">
        <v>1.0349000416231957</v>
      </c>
    </row>
    <row r="14" spans="2:5" ht="11.4" thickBot="1" x14ac:dyDescent="0.3">
      <c r="B14" s="726" t="s">
        <v>84</v>
      </c>
      <c r="C14" s="759">
        <v>26586.948783505799</v>
      </c>
      <c r="D14" s="760">
        <v>25552558380829.898</v>
      </c>
      <c r="E14" s="749">
        <v>100</v>
      </c>
    </row>
    <row r="15" spans="2:5" ht="12" thickTop="1" thickBot="1" x14ac:dyDescent="0.3">
      <c r="B15" s="766" t="s">
        <v>922</v>
      </c>
      <c r="C15" s="751"/>
      <c r="D15" s="751"/>
      <c r="E15" s="751">
        <v>5.6218097593191487</v>
      </c>
    </row>
    <row r="16" spans="2:5" ht="12" thickTop="1" thickBot="1" x14ac:dyDescent="0.3">
      <c r="B16" s="766" t="s">
        <v>847</v>
      </c>
      <c r="C16" s="752"/>
      <c r="D16" s="752"/>
      <c r="E16" s="751">
        <v>1.3243278077295593</v>
      </c>
    </row>
    <row r="17" spans="2:5" ht="32.25" customHeight="1" thickTop="1" x14ac:dyDescent="0.25">
      <c r="B17" s="2660" t="s">
        <v>883</v>
      </c>
      <c r="C17" s="2660"/>
      <c r="D17" s="2660"/>
      <c r="E17" s="2660"/>
    </row>
  </sheetData>
  <mergeCells count="3">
    <mergeCell ref="B1:E1"/>
    <mergeCell ref="B2:E2"/>
    <mergeCell ref="B17:E17"/>
  </mergeCells>
  <pageMargins left="0.7" right="0.7" top="0.75" bottom="0.75" header="0.3" footer="0.3"/>
  <pageSetup orientation="landscape"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560D-7E53-45F9-8E8F-92B5F0B8FFC0}">
  <dimension ref="A1:F29"/>
  <sheetViews>
    <sheetView showGridLines="0" zoomScaleNormal="100" workbookViewId="0">
      <pane ySplit="3" topLeftCell="A4" activePane="bottomLeft" state="frozen"/>
      <selection activeCell="M18" sqref="M18"/>
      <selection pane="bottomLeft"/>
    </sheetView>
  </sheetViews>
  <sheetFormatPr baseColWidth="10" defaultColWidth="0" defaultRowHeight="10.199999999999999" zeroHeight="1" x14ac:dyDescent="0.2"/>
  <cols>
    <col min="1" max="1" width="4.88671875" style="17" customWidth="1"/>
    <col min="2" max="2" width="49.88671875" style="17" customWidth="1"/>
    <col min="3" max="3" width="19" style="768" customWidth="1"/>
    <col min="4" max="4" width="13.88671875" style="17" customWidth="1"/>
    <col min="5" max="6" width="11.44140625" style="17" customWidth="1"/>
    <col min="7" max="16384" width="11.44140625" style="17" hidden="1"/>
  </cols>
  <sheetData>
    <row r="1" spans="2:4" ht="22.5" customHeight="1" x14ac:dyDescent="0.2">
      <c r="B1" s="2654" t="s">
        <v>933</v>
      </c>
      <c r="C1" s="2654"/>
      <c r="D1" s="2654"/>
    </row>
    <row r="2" spans="2:4" ht="11.1" customHeight="1" x14ac:dyDescent="0.2">
      <c r="B2" s="2655" t="s">
        <v>1</v>
      </c>
      <c r="C2" s="2655"/>
      <c r="D2" s="738"/>
    </row>
    <row r="3" spans="2:4" ht="20.399999999999999" x14ac:dyDescent="0.2">
      <c r="B3" s="406" t="s">
        <v>892</v>
      </c>
      <c r="C3" s="406">
        <v>2026</v>
      </c>
      <c r="D3" s="684" t="s">
        <v>846</v>
      </c>
    </row>
    <row r="4" spans="2:4" ht="20.399999999999999" x14ac:dyDescent="0.2">
      <c r="B4" s="741" t="s">
        <v>934</v>
      </c>
      <c r="C4" s="744">
        <v>686193000000</v>
      </c>
      <c r="D4" s="758">
        <v>3.2620524138504887</v>
      </c>
    </row>
    <row r="5" spans="2:4" x14ac:dyDescent="0.2">
      <c r="B5" s="741" t="s">
        <v>935</v>
      </c>
      <c r="C5" s="744">
        <v>113324000000</v>
      </c>
      <c r="D5" s="758">
        <v>0.53872427691217006</v>
      </c>
    </row>
    <row r="6" spans="2:4" x14ac:dyDescent="0.2">
      <c r="B6" s="741" t="s">
        <v>936</v>
      </c>
      <c r="C6" s="744">
        <v>1065521000000</v>
      </c>
      <c r="D6" s="758">
        <v>5.0653174107844094</v>
      </c>
    </row>
    <row r="7" spans="2:4" x14ac:dyDescent="0.2">
      <c r="B7" s="741" t="s">
        <v>937</v>
      </c>
      <c r="C7" s="744">
        <v>45330000000</v>
      </c>
      <c r="D7" s="758">
        <v>0.21549161230126601</v>
      </c>
    </row>
    <row r="8" spans="2:4" x14ac:dyDescent="0.2">
      <c r="B8" s="741" t="s">
        <v>938</v>
      </c>
      <c r="C8" s="744">
        <v>134568644569</v>
      </c>
      <c r="D8" s="758">
        <v>0.63971793918750963</v>
      </c>
    </row>
    <row r="9" spans="2:4" x14ac:dyDescent="0.2">
      <c r="B9" s="741" t="s">
        <v>939</v>
      </c>
      <c r="C9" s="744">
        <v>35640000000</v>
      </c>
      <c r="D9" s="758">
        <v>0.16942689306016148</v>
      </c>
    </row>
    <row r="10" spans="2:4" x14ac:dyDescent="0.2">
      <c r="B10" s="741" t="s">
        <v>940</v>
      </c>
      <c r="C10" s="744">
        <v>16306000000</v>
      </c>
      <c r="D10" s="758">
        <v>7.7516131263720353E-2</v>
      </c>
    </row>
    <row r="11" spans="2:4" x14ac:dyDescent="0.2">
      <c r="B11" s="741" t="s">
        <v>941</v>
      </c>
      <c r="C11" s="744">
        <v>313978615892</v>
      </c>
      <c r="D11" s="758">
        <v>1.4926044157663134</v>
      </c>
    </row>
    <row r="12" spans="2:4" x14ac:dyDescent="0.2">
      <c r="B12" s="741" t="s">
        <v>79</v>
      </c>
      <c r="C12" s="744">
        <v>149177000000</v>
      </c>
      <c r="D12" s="758">
        <v>0.70916373810425681</v>
      </c>
    </row>
    <row r="13" spans="2:4" x14ac:dyDescent="0.2">
      <c r="B13" s="741" t="s">
        <v>942</v>
      </c>
      <c r="C13" s="744">
        <v>632000000</v>
      </c>
      <c r="D13" s="758">
        <v>3.0044275088109444E-3</v>
      </c>
    </row>
    <row r="14" spans="2:4" x14ac:dyDescent="0.2">
      <c r="B14" s="17" t="s">
        <v>943</v>
      </c>
      <c r="C14" s="744">
        <v>146283000000</v>
      </c>
      <c r="D14" s="758">
        <v>0.69540612226485987</v>
      </c>
    </row>
    <row r="15" spans="2:4" x14ac:dyDescent="0.2">
      <c r="B15" s="17" t="s">
        <v>944</v>
      </c>
      <c r="C15" s="744">
        <v>40604000000</v>
      </c>
      <c r="D15" s="758">
        <v>0.19302495975911327</v>
      </c>
    </row>
    <row r="16" spans="2:4" x14ac:dyDescent="0.2">
      <c r="B16" s="17" t="s">
        <v>945</v>
      </c>
      <c r="C16" s="744">
        <v>13557274056938</v>
      </c>
      <c r="D16" s="758">
        <v>64.449125191698556</v>
      </c>
    </row>
    <row r="17" spans="2:4" x14ac:dyDescent="0.2">
      <c r="B17" s="17" t="s">
        <v>946</v>
      </c>
      <c r="C17" s="744">
        <v>51398000000</v>
      </c>
      <c r="D17" s="758">
        <v>0.24433791945864705</v>
      </c>
    </row>
    <row r="18" spans="2:4" x14ac:dyDescent="0.2">
      <c r="B18" s="17" t="s">
        <v>947</v>
      </c>
      <c r="C18" s="744">
        <v>4679392216040</v>
      </c>
      <c r="D18" s="758">
        <v>22.245086548079719</v>
      </c>
    </row>
    <row r="19" spans="2:4" ht="10.8" thickBot="1" x14ac:dyDescent="0.25">
      <c r="B19" s="726" t="s">
        <v>84</v>
      </c>
      <c r="C19" s="760">
        <v>21035621533439</v>
      </c>
      <c r="D19" s="759">
        <v>100</v>
      </c>
    </row>
    <row r="20" spans="2:4" ht="11.4" thickTop="1" thickBot="1" x14ac:dyDescent="0.25">
      <c r="B20" s="766" t="s">
        <v>922</v>
      </c>
      <c r="C20" s="766"/>
      <c r="D20" s="767">
        <v>4.6280400055264712</v>
      </c>
    </row>
    <row r="21" spans="2:4" ht="11.4" thickTop="1" thickBot="1" x14ac:dyDescent="0.25">
      <c r="B21" s="766" t="s">
        <v>847</v>
      </c>
      <c r="C21" s="766"/>
      <c r="D21" s="767">
        <v>1.0902258057458436</v>
      </c>
    </row>
    <row r="22" spans="2:4" ht="32.25" customHeight="1" thickTop="1" x14ac:dyDescent="0.2">
      <c r="B22" s="2660" t="s">
        <v>883</v>
      </c>
      <c r="C22" s="2660"/>
      <c r="D22" s="2660"/>
    </row>
    <row r="27" spans="2:4" hidden="1" x14ac:dyDescent="0.2">
      <c r="D27" s="769"/>
    </row>
    <row r="28" spans="2:4" hidden="1" x14ac:dyDescent="0.2">
      <c r="D28" s="769">
        <v>1929473822998360</v>
      </c>
    </row>
    <row r="29" spans="2:4" hidden="1" x14ac:dyDescent="0.2">
      <c r="D29" s="769">
        <v>454525490452108.81</v>
      </c>
    </row>
  </sheetData>
  <mergeCells count="3">
    <mergeCell ref="B1:D1"/>
    <mergeCell ref="B2:C2"/>
    <mergeCell ref="B22:D22"/>
  </mergeCells>
  <pageMargins left="0.7" right="0.7" top="0.75" bottom="0.75" header="0.3" footer="0.3"/>
  <pageSetup orientation="landscape"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54024-8D16-49C1-869E-56F068B1FC86}">
  <dimension ref="A1:G14"/>
  <sheetViews>
    <sheetView showGridLines="0" zoomScaleNormal="100" workbookViewId="0">
      <pane ySplit="3" topLeftCell="A4" activePane="bottomLeft" state="frozen"/>
      <selection activeCell="M18" sqref="M18"/>
      <selection pane="bottomLeft"/>
    </sheetView>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3.33203125" style="737" customWidth="1"/>
    <col min="6" max="7" width="11.44140625" style="737" customWidth="1"/>
    <col min="8" max="16384" width="11.44140625" style="737" hidden="1"/>
  </cols>
  <sheetData>
    <row r="1" spans="2:5" ht="39" customHeight="1" x14ac:dyDescent="0.25">
      <c r="B1" s="2654" t="s">
        <v>948</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62</v>
      </c>
      <c r="C4" s="687">
        <v>16630.377671631999</v>
      </c>
      <c r="D4" s="755">
        <v>20081983873829</v>
      </c>
      <c r="E4" s="756">
        <v>92.22300475654778</v>
      </c>
    </row>
    <row r="5" spans="2:5" x14ac:dyDescent="0.25">
      <c r="B5" s="741" t="s">
        <v>949</v>
      </c>
      <c r="C5" s="692">
        <v>2933.2461799530001</v>
      </c>
      <c r="D5" s="744">
        <v>3701431020319</v>
      </c>
      <c r="E5" s="758">
        <v>16.998175714988591</v>
      </c>
    </row>
    <row r="6" spans="2:5" x14ac:dyDescent="0.25">
      <c r="B6" s="741" t="s">
        <v>950</v>
      </c>
      <c r="C6" s="692">
        <v>37.182994193000006</v>
      </c>
      <c r="D6" s="744">
        <v>42344963519</v>
      </c>
      <c r="E6" s="758">
        <v>0.19446185180528106</v>
      </c>
    </row>
    <row r="7" spans="2:5" x14ac:dyDescent="0.25">
      <c r="B7" s="741" t="s">
        <v>951</v>
      </c>
      <c r="C7" s="692">
        <v>11250.258955972</v>
      </c>
      <c r="D7" s="744">
        <v>13361235621716</v>
      </c>
      <c r="E7" s="758">
        <v>61.359141807732478</v>
      </c>
    </row>
    <row r="8" spans="2:5" x14ac:dyDescent="0.25">
      <c r="B8" s="741" t="s">
        <v>952</v>
      </c>
      <c r="C8" s="692">
        <v>2409.6895415139998</v>
      </c>
      <c r="D8" s="744">
        <v>2976972268275</v>
      </c>
      <c r="E8" s="758">
        <v>13.671225382021435</v>
      </c>
    </row>
    <row r="9" spans="2:5" x14ac:dyDescent="0.25">
      <c r="B9" s="716" t="s">
        <v>67</v>
      </c>
      <c r="C9" s="687">
        <v>1226.924771607182</v>
      </c>
      <c r="D9" s="755">
        <v>1693476518989.3</v>
      </c>
      <c r="E9" s="756">
        <v>7.7769952434522143</v>
      </c>
    </row>
    <row r="10" spans="2:5" x14ac:dyDescent="0.25">
      <c r="B10" s="741" t="s">
        <v>96</v>
      </c>
      <c r="C10" s="692">
        <v>1226.924771607182</v>
      </c>
      <c r="D10" s="744">
        <v>1693476518989.3</v>
      </c>
      <c r="E10" s="758">
        <v>7.7769952434522143</v>
      </c>
    </row>
    <row r="11" spans="2:5" ht="11.4" thickBot="1" x14ac:dyDescent="0.3">
      <c r="B11" s="726" t="s">
        <v>84</v>
      </c>
      <c r="C11" s="759">
        <v>17857.302443239179</v>
      </c>
      <c r="D11" s="760">
        <v>21775460392818.301</v>
      </c>
      <c r="E11" s="770">
        <v>100</v>
      </c>
    </row>
    <row r="12" spans="2:5" ht="12" thickTop="1" thickBot="1" x14ac:dyDescent="0.3">
      <c r="B12" s="761" t="s">
        <v>922</v>
      </c>
      <c r="C12" s="762"/>
      <c r="D12" s="762"/>
      <c r="E12" s="762">
        <v>4.7908117036865416</v>
      </c>
    </row>
    <row r="13" spans="2:5" ht="12" thickTop="1" thickBot="1" x14ac:dyDescent="0.3">
      <c r="B13" s="761" t="s">
        <v>847</v>
      </c>
      <c r="C13" s="763"/>
      <c r="D13" s="763"/>
      <c r="E13" s="762">
        <v>1.1285698791694263</v>
      </c>
    </row>
    <row r="14" spans="2:5" ht="32.25" customHeight="1" thickTop="1" x14ac:dyDescent="0.25">
      <c r="B14" s="2660" t="s">
        <v>883</v>
      </c>
      <c r="C14" s="2660"/>
      <c r="D14" s="2660"/>
      <c r="E14" s="2660"/>
    </row>
  </sheetData>
  <mergeCells count="3">
    <mergeCell ref="B1:E1"/>
    <mergeCell ref="B14:E14"/>
    <mergeCell ref="B2:E2"/>
  </mergeCells>
  <pageMargins left="0.7" right="0.7" top="0.75" bottom="0.75" header="0.3" footer="0.3"/>
  <pageSetup orientation="landscape"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578B-12D9-46A9-AA70-19478E2C050D}">
  <dimension ref="A1:I14"/>
  <sheetViews>
    <sheetView showGridLines="0" zoomScaleNormal="100" workbookViewId="0"/>
  </sheetViews>
  <sheetFormatPr baseColWidth="10" defaultColWidth="0" defaultRowHeight="10.8" zeroHeight="1" x14ac:dyDescent="0.25"/>
  <cols>
    <col min="1" max="1" width="4.88671875" style="737" customWidth="1"/>
    <col min="2" max="2" width="35.33203125" style="737" customWidth="1"/>
    <col min="3" max="3" width="10.88671875" style="737" customWidth="1"/>
    <col min="4" max="4" width="12.6640625" style="754" customWidth="1"/>
    <col min="5" max="5" width="13.5546875" style="737" customWidth="1"/>
    <col min="6" max="6" width="12" style="737" customWidth="1"/>
    <col min="7" max="7" width="11.44140625" style="737" customWidth="1"/>
    <col min="8" max="8" width="26.5546875" style="737" hidden="1" customWidth="1"/>
    <col min="9" max="9" width="11.88671875" style="771" hidden="1" customWidth="1"/>
    <col min="10" max="16384" width="11.44140625" style="737" hidden="1"/>
  </cols>
  <sheetData>
    <row r="1" spans="2:9" ht="39" customHeight="1" x14ac:dyDescent="0.25">
      <c r="B1" s="2654" t="s">
        <v>953</v>
      </c>
      <c r="C1" s="2654"/>
      <c r="D1" s="2654"/>
      <c r="E1" s="2654"/>
    </row>
    <row r="2" spans="2:9" ht="11.1" customHeight="1" x14ac:dyDescent="0.25">
      <c r="B2" s="2655" t="s">
        <v>1</v>
      </c>
      <c r="C2" s="2655"/>
      <c r="D2" s="2655"/>
      <c r="E2" s="2655"/>
    </row>
    <row r="3" spans="2:9" ht="20.399999999999999" x14ac:dyDescent="0.25">
      <c r="B3" s="406" t="s">
        <v>892</v>
      </c>
      <c r="C3" s="406">
        <v>2025</v>
      </c>
      <c r="D3" s="406">
        <v>2026</v>
      </c>
      <c r="E3" s="684" t="s">
        <v>846</v>
      </c>
    </row>
    <row r="4" spans="2:9" x14ac:dyDescent="0.25">
      <c r="B4" s="716" t="s">
        <v>62</v>
      </c>
      <c r="C4" s="687">
        <f>+VLOOKUP(B4,$H$4:$I$61,2,FALSE)</f>
        <v>13330.129454377</v>
      </c>
      <c r="D4" s="755">
        <v>14944035206045</v>
      </c>
      <c r="E4" s="756">
        <v>92.794333556042261</v>
      </c>
      <c r="H4" s="772" t="s">
        <v>169</v>
      </c>
      <c r="I4" s="773">
        <v>13330.129454377</v>
      </c>
    </row>
    <row r="5" spans="2:9" x14ac:dyDescent="0.25">
      <c r="B5" s="741" t="s">
        <v>954</v>
      </c>
      <c r="C5" s="692">
        <f t="shared" ref="C5:C7" si="0">+VLOOKUP(B5,$H$4:$I$61,2,FALSE)</f>
        <v>270.197</v>
      </c>
      <c r="D5" s="744">
        <v>277859000000</v>
      </c>
      <c r="E5" s="758">
        <v>1.7253533180327751</v>
      </c>
      <c r="H5" s="774" t="s">
        <v>895</v>
      </c>
      <c r="I5" s="775">
        <v>12541.558454377</v>
      </c>
    </row>
    <row r="6" spans="2:9" x14ac:dyDescent="0.25">
      <c r="B6" s="741" t="s">
        <v>98</v>
      </c>
      <c r="C6" s="692">
        <f t="shared" si="0"/>
        <v>518.37400000000002</v>
      </c>
      <c r="D6" s="744">
        <v>15422000000</v>
      </c>
      <c r="E6" s="758">
        <v>9.5762235056994591E-2</v>
      </c>
      <c r="H6" s="774" t="s">
        <v>98</v>
      </c>
      <c r="I6" s="775">
        <v>518.37400000000002</v>
      </c>
    </row>
    <row r="7" spans="2:9" x14ac:dyDescent="0.25">
      <c r="B7" s="741" t="s">
        <v>895</v>
      </c>
      <c r="C7" s="692">
        <f t="shared" si="0"/>
        <v>12541.558454377</v>
      </c>
      <c r="D7" s="744">
        <v>14650754206045</v>
      </c>
      <c r="E7" s="758">
        <v>90.973218002952493</v>
      </c>
      <c r="H7" s="774" t="s">
        <v>954</v>
      </c>
      <c r="I7" s="775">
        <v>270.197</v>
      </c>
    </row>
    <row r="8" spans="2:9" x14ac:dyDescent="0.25">
      <c r="B8" s="716" t="s">
        <v>67</v>
      </c>
      <c r="C8" s="687">
        <f>+VLOOKUP(B8,$H$4:$I$61,2,FALSE)</f>
        <v>796.14521438506461</v>
      </c>
      <c r="D8" s="755">
        <v>1160434359458.8999</v>
      </c>
      <c r="E8" s="756">
        <v>7.2056664439577309</v>
      </c>
      <c r="H8" s="772" t="s">
        <v>139</v>
      </c>
      <c r="I8" s="773">
        <v>796.14521438506461</v>
      </c>
    </row>
    <row r="9" spans="2:9" x14ac:dyDescent="0.25">
      <c r="B9" s="741" t="s">
        <v>96</v>
      </c>
      <c r="C9" s="692">
        <f t="shared" ref="C9" si="1">+VLOOKUP(B9,$H$4:$I$61,2,FALSE)</f>
        <v>796.14521438506461</v>
      </c>
      <c r="D9" s="744">
        <v>1160434359458.8999</v>
      </c>
      <c r="E9" s="758">
        <v>7.2056664439577309</v>
      </c>
      <c r="H9" s="776" t="s">
        <v>96</v>
      </c>
      <c r="I9" s="775">
        <v>796.14521438506461</v>
      </c>
    </row>
    <row r="10" spans="2:9" ht="11.4" thickBot="1" x14ac:dyDescent="0.3">
      <c r="B10" s="726" t="s">
        <v>84</v>
      </c>
      <c r="C10" s="966">
        <f>+C8+C4</f>
        <v>14126.274668762064</v>
      </c>
      <c r="D10" s="967">
        <f>+D8+D4</f>
        <v>16104469565503.9</v>
      </c>
      <c r="E10" s="966">
        <f>+E8+E4</f>
        <v>99.999999999999986</v>
      </c>
    </row>
    <row r="11" spans="2:9" ht="12" thickTop="1" thickBot="1" x14ac:dyDescent="0.3">
      <c r="B11" s="761" t="s">
        <v>922</v>
      </c>
      <c r="C11" s="762"/>
      <c r="D11" s="762"/>
      <c r="E11" s="762">
        <v>3.5431389226344701</v>
      </c>
    </row>
    <row r="12" spans="2:9" ht="12" thickTop="1" thickBot="1" x14ac:dyDescent="0.3">
      <c r="B12" s="761" t="s">
        <v>847</v>
      </c>
      <c r="C12" s="763"/>
      <c r="D12" s="763"/>
      <c r="E12" s="762">
        <v>0.83465602764581215</v>
      </c>
    </row>
    <row r="13" spans="2:9" ht="21" customHeight="1" thickTop="1" x14ac:dyDescent="0.25">
      <c r="B13" s="2660" t="s">
        <v>883</v>
      </c>
      <c r="C13" s="2660"/>
      <c r="D13" s="2660"/>
      <c r="E13" s="2660"/>
    </row>
    <row r="14" spans="2:9" ht="21" hidden="1" customHeight="1" x14ac:dyDescent="0.25"/>
  </sheetData>
  <mergeCells count="3">
    <mergeCell ref="B1:E1"/>
    <mergeCell ref="B13:E13"/>
    <mergeCell ref="B2:E2"/>
  </mergeCell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BC746-A823-4908-931A-22A511B62527}">
  <dimension ref="B1:XFC115"/>
  <sheetViews>
    <sheetView showGridLines="0" zoomScale="120" zoomScaleNormal="120" workbookViewId="0"/>
  </sheetViews>
  <sheetFormatPr baseColWidth="10" defaultColWidth="0" defaultRowHeight="13.5" customHeight="1" zeroHeight="1" x14ac:dyDescent="0.2"/>
  <cols>
    <col min="1" max="1" width="11.44140625" style="1601" customWidth="1"/>
    <col min="2" max="2" width="41.6640625" style="1601" customWidth="1"/>
    <col min="3" max="3" width="10.33203125" style="1601" customWidth="1"/>
    <col min="4" max="4" width="11" style="1601" customWidth="1"/>
    <col min="5" max="5" width="12" style="1601" customWidth="1"/>
    <col min="6" max="6" width="6.88671875" style="1601" customWidth="1"/>
    <col min="7" max="7" width="7" style="1601" customWidth="1"/>
    <col min="8" max="8" width="14.88671875" style="1601" customWidth="1"/>
    <col min="9" max="9" width="37" style="1601" hidden="1"/>
    <col min="10" max="10" width="9.6640625" style="1601" hidden="1"/>
    <col min="11" max="11" width="9.88671875" style="1601" hidden="1"/>
    <col min="12" max="13" width="12.44140625" style="1601" hidden="1"/>
    <col min="14" max="14" width="8.33203125" style="1601" hidden="1"/>
    <col min="15" max="15" width="6.5546875" style="1601" hidden="1"/>
    <col min="16" max="16" width="7.6640625" style="1601" hidden="1"/>
    <col min="17" max="17" width="4.6640625" style="1601" hidden="1"/>
    <col min="18" max="18" width="4.33203125" style="1601" hidden="1"/>
    <col min="19" max="16383" width="11.44140625" style="1601" hidden="1"/>
    <col min="16384" max="16384" width="2.33203125" style="1601" customWidth="1"/>
  </cols>
  <sheetData>
    <row r="1" spans="2:16" ht="13.5" customHeight="1" x14ac:dyDescent="0.2">
      <c r="B1" s="1602"/>
    </row>
    <row r="2" spans="2:16" ht="13.5" customHeight="1" x14ac:dyDescent="0.2">
      <c r="B2" s="2432" t="s">
        <v>1621</v>
      </c>
      <c r="C2" s="2432"/>
      <c r="D2" s="2432"/>
      <c r="E2" s="2432"/>
      <c r="F2" s="2432"/>
      <c r="G2" s="2432"/>
      <c r="I2" s="1603"/>
      <c r="J2" s="1604"/>
      <c r="K2" s="1605"/>
    </row>
    <row r="3" spans="2:16" s="1606" customFormat="1" ht="19.5" customHeight="1" x14ac:dyDescent="0.3">
      <c r="B3" s="2433" t="s">
        <v>1</v>
      </c>
      <c r="C3" s="2433"/>
      <c r="D3" s="2433"/>
      <c r="E3" s="2433"/>
      <c r="F3" s="2433"/>
      <c r="G3" s="2433"/>
    </row>
    <row r="4" spans="2:16" ht="22.5" customHeight="1" x14ac:dyDescent="0.2">
      <c r="B4" s="1353" t="s">
        <v>0</v>
      </c>
      <c r="C4" s="2434" t="s">
        <v>1622</v>
      </c>
      <c r="D4" s="2434" t="s">
        <v>1417</v>
      </c>
      <c r="E4" s="1352" t="s">
        <v>1536</v>
      </c>
      <c r="F4" s="2435" t="s">
        <v>734</v>
      </c>
      <c r="G4" s="2436"/>
      <c r="I4" s="1607"/>
      <c r="J4" s="2427"/>
      <c r="K4" s="2427"/>
      <c r="L4" s="1609"/>
      <c r="M4" s="1609"/>
      <c r="N4" s="2428"/>
      <c r="O4" s="2428"/>
    </row>
    <row r="5" spans="2:16" ht="10.199999999999999" x14ac:dyDescent="0.2">
      <c r="B5" s="1353"/>
      <c r="C5" s="2434"/>
      <c r="D5" s="2434"/>
      <c r="E5" s="1354" t="s">
        <v>1168</v>
      </c>
      <c r="F5" s="1355">
        <v>2025</v>
      </c>
      <c r="G5" s="1355">
        <v>2026</v>
      </c>
      <c r="I5" s="1610"/>
      <c r="J5" s="2427"/>
      <c r="K5" s="2427"/>
      <c r="L5" s="1611"/>
      <c r="M5" s="1611"/>
      <c r="N5" s="1609"/>
      <c r="O5" s="1609"/>
    </row>
    <row r="6" spans="2:16" ht="13.5" customHeight="1" x14ac:dyDescent="0.2">
      <c r="B6" s="1612"/>
      <c r="C6" s="597" t="s">
        <v>9</v>
      </c>
      <c r="D6" s="1613" t="s">
        <v>10</v>
      </c>
      <c r="E6" s="1614" t="s">
        <v>767</v>
      </c>
      <c r="F6" s="1613" t="s">
        <v>15</v>
      </c>
      <c r="G6" s="1613" t="s">
        <v>11</v>
      </c>
      <c r="H6" s="1606"/>
      <c r="I6" s="1615"/>
      <c r="J6" s="1616"/>
      <c r="K6" s="1617"/>
      <c r="L6" s="1616"/>
      <c r="M6" s="1616"/>
      <c r="N6" s="1616"/>
      <c r="O6" s="1616"/>
    </row>
    <row r="7" spans="2:16" ht="13.5" customHeight="1" x14ac:dyDescent="0.2">
      <c r="B7" s="1601" t="s">
        <v>737</v>
      </c>
      <c r="C7" s="1618">
        <v>321956.60421407595</v>
      </c>
      <c r="D7" s="1618">
        <v>317498.74708916899</v>
      </c>
      <c r="E7" s="1619">
        <v>-1.3846142823468299</v>
      </c>
      <c r="F7" s="1383">
        <v>17.736706616338715</v>
      </c>
      <c r="G7" s="1383">
        <v>16.455198474565591</v>
      </c>
      <c r="H7" s="1604"/>
      <c r="J7" s="1618"/>
      <c r="K7" s="1618"/>
      <c r="L7" s="1620"/>
      <c r="M7" s="1621"/>
      <c r="N7" s="1620"/>
      <c r="O7" s="1622"/>
      <c r="P7" s="1623"/>
    </row>
    <row r="8" spans="2:16" ht="13.5" customHeight="1" x14ac:dyDescent="0.2">
      <c r="B8" s="1601" t="s">
        <v>738</v>
      </c>
      <c r="C8" s="1618">
        <v>162808.54010358301</v>
      </c>
      <c r="D8" s="1618">
        <v>184097.82740337797</v>
      </c>
      <c r="E8" s="1619">
        <v>13.076271850512367</v>
      </c>
      <c r="F8" s="1383">
        <v>8.9691817861626522</v>
      </c>
      <c r="G8" s="1383">
        <v>9.5413487972225379</v>
      </c>
      <c r="H8" s="1604"/>
      <c r="J8" s="1618"/>
      <c r="K8" s="1618"/>
      <c r="L8" s="1620"/>
      <c r="M8" s="1621"/>
      <c r="N8" s="1622"/>
      <c r="O8" s="1622"/>
      <c r="P8" s="1623"/>
    </row>
    <row r="9" spans="2:16" ht="13.5" customHeight="1" x14ac:dyDescent="0.2">
      <c r="B9" s="1601" t="s">
        <v>739</v>
      </c>
      <c r="C9" s="1618">
        <v>19092.908298705999</v>
      </c>
      <c r="D9" s="1618">
        <v>18520.145733189001</v>
      </c>
      <c r="E9" s="1619">
        <v>-2.9998707193068963</v>
      </c>
      <c r="F9" s="1383">
        <v>1.0518352738048959</v>
      </c>
      <c r="G9" s="1383">
        <v>0.95985472891303991</v>
      </c>
      <c r="H9" s="1604"/>
      <c r="J9" s="1618"/>
      <c r="K9" s="1618"/>
      <c r="L9" s="1620"/>
      <c r="M9" s="1621"/>
      <c r="N9" s="1622"/>
      <c r="O9" s="1622"/>
      <c r="P9" s="1623"/>
    </row>
    <row r="10" spans="2:16" ht="13.5" customHeight="1" x14ac:dyDescent="0.2">
      <c r="B10" s="1624" t="s">
        <v>740</v>
      </c>
      <c r="C10" s="1618">
        <v>9988.6275039860011</v>
      </c>
      <c r="D10" s="1618">
        <v>10572.478694699999</v>
      </c>
      <c r="E10" s="1619">
        <v>5.8451593122379464</v>
      </c>
      <c r="F10" s="1383">
        <v>0.55027712809484808</v>
      </c>
      <c r="G10" s="1383">
        <v>0.54794621044770564</v>
      </c>
      <c r="H10" s="1604"/>
      <c r="J10" s="1618"/>
      <c r="K10" s="1618"/>
      <c r="L10" s="1620"/>
      <c r="M10" s="1621"/>
      <c r="N10" s="1622"/>
      <c r="O10" s="1622"/>
      <c r="P10" s="1623"/>
    </row>
    <row r="11" spans="2:16" s="1606" customFormat="1" ht="13.5" customHeight="1" x14ac:dyDescent="0.3">
      <c r="B11" s="1625" t="s">
        <v>742</v>
      </c>
      <c r="C11" s="1626">
        <v>513846.68012035097</v>
      </c>
      <c r="D11" s="1626">
        <v>530689.19892043597</v>
      </c>
      <c r="E11" s="1627">
        <v>3.2777323376187217</v>
      </c>
      <c r="F11" s="1628">
        <v>28.308000804401111</v>
      </c>
      <c r="G11" s="1628">
        <v>27.504348211148876</v>
      </c>
      <c r="I11" s="1629"/>
      <c r="J11" s="1630"/>
      <c r="K11" s="1630"/>
      <c r="L11" s="1631"/>
      <c r="M11" s="1632"/>
      <c r="N11" s="1633"/>
      <c r="O11" s="1633"/>
      <c r="P11" s="1634"/>
    </row>
    <row r="12" spans="2:16" ht="10.5" customHeight="1" x14ac:dyDescent="0.2">
      <c r="B12" s="1635" t="s">
        <v>1623</v>
      </c>
      <c r="C12" s="1636"/>
      <c r="D12" s="1636"/>
      <c r="E12" s="1636"/>
      <c r="F12" s="1637"/>
      <c r="G12" s="1638"/>
      <c r="I12" s="1638"/>
      <c r="J12" s="1639"/>
      <c r="K12" s="1639"/>
      <c r="L12" s="1639"/>
      <c r="M12" s="1639"/>
      <c r="N12" s="1639"/>
      <c r="O12" s="1639"/>
    </row>
    <row r="13" spans="2:16" ht="10.5" customHeight="1" x14ac:dyDescent="0.2">
      <c r="B13" s="1638" t="s">
        <v>166</v>
      </c>
      <c r="C13" s="1636"/>
      <c r="D13" s="1636"/>
      <c r="E13" s="1636"/>
      <c r="F13" s="1637"/>
      <c r="G13" s="1638"/>
      <c r="I13" s="2429"/>
      <c r="J13" s="2429"/>
      <c r="K13" s="2429"/>
      <c r="L13" s="2429"/>
      <c r="M13" s="2429"/>
      <c r="N13" s="1638"/>
      <c r="O13" s="1638"/>
    </row>
    <row r="14" spans="2:16" ht="13.5" hidden="1" customHeight="1" x14ac:dyDescent="0.3">
      <c r="D14" s="1641"/>
      <c r="F14" s="1642"/>
      <c r="G14" s="1642"/>
      <c r="H14" s="1643"/>
      <c r="J14" s="1641"/>
    </row>
    <row r="15" spans="2:16" ht="13.5" hidden="1" customHeight="1" x14ac:dyDescent="0.3">
      <c r="F15" s="1642"/>
      <c r="G15" s="1642"/>
      <c r="J15" s="1641"/>
    </row>
    <row r="16" spans="2:16" ht="13.5" hidden="1" customHeight="1" x14ac:dyDescent="0.2">
      <c r="F16" s="1644"/>
    </row>
    <row r="17" spans="2:15" ht="13.5" hidden="1" customHeight="1" x14ac:dyDescent="0.2">
      <c r="F17" s="1644"/>
    </row>
    <row r="18" spans="2:15" ht="13.5" hidden="1" customHeight="1" x14ac:dyDescent="0.2">
      <c r="F18" s="1644"/>
    </row>
    <row r="19" spans="2:15" ht="13.5" hidden="1" customHeight="1" x14ac:dyDescent="0.2">
      <c r="B19" s="1602"/>
      <c r="F19" s="1644"/>
    </row>
    <row r="20" spans="2:15" ht="13.5" hidden="1" customHeight="1" x14ac:dyDescent="0.2">
      <c r="B20" s="1602"/>
      <c r="F20" s="1644"/>
    </row>
    <row r="21" spans="2:15" ht="13.5" hidden="1" customHeight="1" x14ac:dyDescent="0.2">
      <c r="F21" s="1644"/>
    </row>
    <row r="22" spans="2:15" ht="10.199999999999999" hidden="1" x14ac:dyDescent="0.2">
      <c r="B22" s="1645"/>
      <c r="C22" s="2427"/>
      <c r="D22" s="2427"/>
      <c r="E22" s="1609"/>
      <c r="F22" s="2428"/>
      <c r="G22" s="2428"/>
      <c r="I22" s="1645"/>
      <c r="J22" s="2427"/>
      <c r="K22" s="2427"/>
      <c r="L22" s="1609"/>
      <c r="M22" s="1609"/>
      <c r="N22" s="2428"/>
      <c r="O22" s="2428"/>
    </row>
    <row r="23" spans="2:15" ht="10.199999999999999" hidden="1" x14ac:dyDescent="0.2">
      <c r="B23" s="1610"/>
      <c r="C23" s="2427"/>
      <c r="D23" s="2427"/>
      <c r="E23" s="1646"/>
      <c r="F23" s="1609"/>
      <c r="G23" s="1609"/>
      <c r="I23" s="1610"/>
      <c r="J23" s="2427"/>
      <c r="K23" s="2427"/>
      <c r="L23" s="1611"/>
      <c r="M23" s="1611"/>
      <c r="N23" s="1609"/>
      <c r="O23" s="1609"/>
    </row>
    <row r="24" spans="2:15" ht="13.5" hidden="1" customHeight="1" x14ac:dyDescent="0.2">
      <c r="B24" s="1647"/>
      <c r="C24" s="1648"/>
      <c r="D24" s="1648"/>
      <c r="E24" s="1648"/>
      <c r="F24" s="1648"/>
      <c r="G24" s="1648"/>
      <c r="I24" s="1647"/>
      <c r="J24" s="1648"/>
      <c r="K24" s="1617"/>
      <c r="L24" s="1648"/>
      <c r="M24" s="1648"/>
      <c r="N24" s="1648"/>
      <c r="O24" s="1648"/>
    </row>
    <row r="25" spans="2:15" ht="13.5" hidden="1" customHeight="1" x14ac:dyDescent="0.2">
      <c r="C25" s="1618"/>
      <c r="D25" s="1618"/>
      <c r="E25" s="1620"/>
      <c r="F25" s="1383"/>
      <c r="G25" s="1383"/>
      <c r="J25" s="1618"/>
      <c r="K25" s="1618"/>
      <c r="L25" s="1620"/>
      <c r="M25" s="1621"/>
      <c r="N25" s="1622"/>
      <c r="O25" s="1622"/>
    </row>
    <row r="26" spans="2:15" ht="13.5" hidden="1" customHeight="1" x14ac:dyDescent="0.2">
      <c r="C26" s="1618"/>
      <c r="D26" s="1618"/>
      <c r="E26" s="1620"/>
      <c r="F26" s="1383"/>
      <c r="G26" s="1383"/>
      <c r="J26" s="1618"/>
      <c r="K26" s="1618"/>
      <c r="L26" s="1620"/>
      <c r="M26" s="1621"/>
      <c r="N26" s="1622"/>
      <c r="O26" s="1622"/>
    </row>
    <row r="27" spans="2:15" ht="13.5" hidden="1" customHeight="1" x14ac:dyDescent="0.2">
      <c r="C27" s="1618"/>
      <c r="D27" s="1618"/>
      <c r="E27" s="1620"/>
      <c r="F27" s="1383"/>
      <c r="G27" s="1383"/>
      <c r="J27" s="1618"/>
      <c r="K27" s="1618"/>
      <c r="L27" s="1620"/>
      <c r="M27" s="1621"/>
      <c r="N27" s="1622"/>
      <c r="O27" s="1622"/>
    </row>
    <row r="28" spans="2:15" ht="13.5" hidden="1" customHeight="1" x14ac:dyDescent="0.2">
      <c r="C28" s="1618"/>
      <c r="D28" s="1618"/>
      <c r="E28" s="1620"/>
      <c r="F28" s="1383"/>
      <c r="G28" s="1383"/>
      <c r="J28" s="1618"/>
      <c r="K28" s="1618"/>
      <c r="L28" s="1620"/>
      <c r="M28" s="1621"/>
      <c r="N28" s="1622"/>
      <c r="O28" s="1622"/>
    </row>
    <row r="29" spans="2:15" ht="13.5" hidden="1" customHeight="1" x14ac:dyDescent="0.2">
      <c r="B29" s="1649"/>
      <c r="C29" s="1650"/>
      <c r="D29" s="1650"/>
      <c r="E29" s="1651"/>
      <c r="F29" s="1652"/>
      <c r="G29" s="1652"/>
      <c r="I29" s="1649"/>
      <c r="J29" s="1650"/>
      <c r="K29" s="1650"/>
      <c r="L29" s="1651"/>
      <c r="M29" s="1653"/>
      <c r="N29" s="1654"/>
      <c r="O29" s="1654"/>
    </row>
    <row r="30" spans="2:15" ht="13.5" hidden="1" customHeight="1" x14ac:dyDescent="0.2">
      <c r="B30" s="1638"/>
      <c r="I30" s="1655"/>
      <c r="J30" s="1639"/>
      <c r="K30" s="1639"/>
      <c r="L30" s="1639"/>
      <c r="M30" s="1639"/>
      <c r="N30" s="1639"/>
      <c r="O30" s="1639"/>
    </row>
    <row r="31" spans="2:15" ht="13.5" hidden="1" customHeight="1" x14ac:dyDescent="0.2">
      <c r="I31" s="1656"/>
    </row>
    <row r="32" spans="2:15" ht="13.5" hidden="1" customHeight="1" x14ac:dyDescent="0.2">
      <c r="C32" s="1641"/>
    </row>
    <row r="33" spans="2:18" ht="10.199999999999999" hidden="1" x14ac:dyDescent="0.2">
      <c r="B33" s="1607"/>
      <c r="C33" s="2427"/>
      <c r="D33" s="2427"/>
      <c r="E33" s="1609"/>
      <c r="F33" s="2428"/>
      <c r="G33" s="2428"/>
      <c r="I33" s="1607"/>
      <c r="J33" s="2427"/>
      <c r="K33" s="2427"/>
      <c r="L33" s="1609"/>
      <c r="M33" s="1609"/>
      <c r="N33" s="2428"/>
      <c r="O33" s="2428"/>
    </row>
    <row r="34" spans="2:18" ht="10.199999999999999" hidden="1" x14ac:dyDescent="0.2">
      <c r="B34" s="1647"/>
      <c r="C34" s="2427"/>
      <c r="D34" s="2427"/>
      <c r="E34" s="1646"/>
      <c r="F34" s="1609"/>
      <c r="G34" s="1609"/>
      <c r="I34" s="1610"/>
      <c r="J34" s="2427"/>
      <c r="K34" s="2427"/>
      <c r="L34" s="1611"/>
      <c r="M34" s="1611"/>
      <c r="N34" s="1609"/>
      <c r="O34" s="1609"/>
    </row>
    <row r="35" spans="2:18" ht="13.5" hidden="1" customHeight="1" x14ac:dyDescent="0.2">
      <c r="B35" s="1615"/>
      <c r="C35" s="1616"/>
      <c r="D35" s="1616"/>
      <c r="E35" s="1616"/>
      <c r="F35" s="1616"/>
      <c r="G35" s="1616"/>
      <c r="H35" s="1606"/>
      <c r="I35" s="1615"/>
      <c r="J35" s="1616"/>
      <c r="K35" s="1617"/>
      <c r="L35" s="1616"/>
      <c r="M35" s="1616"/>
      <c r="N35" s="1616"/>
      <c r="O35" s="1616"/>
    </row>
    <row r="36" spans="2:18" ht="11.25" hidden="1" customHeight="1" x14ac:dyDescent="0.2">
      <c r="B36" s="1657"/>
      <c r="C36" s="1658"/>
      <c r="D36" s="1658"/>
      <c r="E36" s="1659"/>
      <c r="F36" s="1659"/>
      <c r="G36" s="1659"/>
      <c r="J36" s="1604"/>
      <c r="K36" s="1604"/>
      <c r="L36" s="1620"/>
      <c r="M36" s="1621"/>
      <c r="N36" s="1622"/>
      <c r="O36" s="1622"/>
      <c r="P36" s="1622"/>
      <c r="Q36" s="1622"/>
      <c r="R36" s="1622"/>
    </row>
    <row r="37" spans="2:18" ht="13.5" hidden="1" customHeight="1" x14ac:dyDescent="0.2">
      <c r="C37" s="1618"/>
      <c r="D37" s="1618"/>
      <c r="E37" s="1620"/>
      <c r="F37" s="1620"/>
      <c r="G37" s="1620"/>
      <c r="J37" s="1604"/>
      <c r="K37" s="1604"/>
      <c r="L37" s="1620"/>
      <c r="M37" s="1621"/>
      <c r="N37" s="1622"/>
      <c r="O37" s="1622"/>
      <c r="P37" s="1622"/>
      <c r="R37" s="1622"/>
    </row>
    <row r="38" spans="2:18" ht="13.5" hidden="1" customHeight="1" x14ac:dyDescent="0.2">
      <c r="C38" s="1618"/>
      <c r="D38" s="1618"/>
      <c r="E38" s="1620"/>
      <c r="F38" s="1620"/>
      <c r="G38" s="1620"/>
      <c r="J38" s="1604"/>
      <c r="K38" s="1604"/>
      <c r="L38" s="1620"/>
      <c r="M38" s="1621"/>
      <c r="N38" s="1622"/>
      <c r="O38" s="1622"/>
      <c r="P38" s="1622"/>
      <c r="R38" s="1622"/>
    </row>
    <row r="39" spans="2:18" ht="13.5" hidden="1" customHeight="1" x14ac:dyDescent="0.2">
      <c r="C39" s="1618"/>
      <c r="D39" s="1618"/>
      <c r="E39" s="1620"/>
      <c r="F39" s="1620"/>
      <c r="G39" s="1620"/>
      <c r="J39" s="1604"/>
      <c r="K39" s="1604"/>
      <c r="L39" s="1620"/>
      <c r="M39" s="1621"/>
      <c r="N39" s="1622"/>
      <c r="O39" s="1622"/>
      <c r="P39" s="1622"/>
      <c r="R39" s="1622"/>
    </row>
    <row r="40" spans="2:18" ht="13.5" hidden="1" customHeight="1" x14ac:dyDescent="0.2">
      <c r="C40" s="1618"/>
      <c r="D40" s="1618"/>
      <c r="E40" s="1620"/>
      <c r="F40" s="1620"/>
      <c r="G40" s="1620"/>
      <c r="I40" s="1660"/>
      <c r="J40" s="1661"/>
      <c r="K40" s="1661"/>
      <c r="L40" s="1631"/>
      <c r="M40" s="1632"/>
      <c r="N40" s="1633"/>
      <c r="O40" s="1633"/>
      <c r="P40" s="1622"/>
      <c r="R40" s="1622"/>
    </row>
    <row r="41" spans="2:18" ht="13.5" hidden="1" customHeight="1" x14ac:dyDescent="0.2">
      <c r="B41" s="1657"/>
      <c r="C41" s="1658"/>
      <c r="D41" s="1658"/>
      <c r="E41" s="1659"/>
      <c r="F41" s="1659"/>
      <c r="G41" s="1659"/>
      <c r="I41" s="1638"/>
      <c r="J41" s="1639"/>
      <c r="K41" s="1639"/>
      <c r="L41" s="1639"/>
      <c r="M41" s="1639"/>
      <c r="N41" s="1639"/>
      <c r="O41" s="1639"/>
    </row>
    <row r="42" spans="2:18" ht="13.5" hidden="1" customHeight="1" x14ac:dyDescent="0.2">
      <c r="C42" s="1618"/>
      <c r="D42" s="1618"/>
      <c r="E42" s="1620"/>
      <c r="F42" s="1620"/>
      <c r="G42" s="1620"/>
      <c r="I42" s="2431"/>
      <c r="J42" s="2431"/>
      <c r="K42" s="2431"/>
      <c r="L42" s="2431"/>
      <c r="M42" s="1638"/>
      <c r="N42" s="1638"/>
      <c r="O42" s="1638"/>
      <c r="P42" s="1662"/>
    </row>
    <row r="43" spans="2:18" ht="13.5" hidden="1" customHeight="1" x14ac:dyDescent="0.2">
      <c r="C43" s="1618"/>
      <c r="D43" s="1618"/>
      <c r="E43" s="1620"/>
      <c r="F43" s="1620"/>
      <c r="G43" s="1620"/>
      <c r="I43" s="1638"/>
      <c r="J43" s="1638"/>
      <c r="K43" s="1638"/>
      <c r="L43" s="1638"/>
      <c r="M43" s="1638"/>
      <c r="N43" s="1638"/>
      <c r="O43" s="1638"/>
    </row>
    <row r="44" spans="2:18" ht="13.5" hidden="1" customHeight="1" x14ac:dyDescent="0.2">
      <c r="C44" s="1618"/>
      <c r="D44" s="1618"/>
      <c r="E44" s="1620"/>
      <c r="F44" s="1620"/>
      <c r="G44" s="1620"/>
      <c r="O44" s="1644"/>
    </row>
    <row r="45" spans="2:18" ht="10.199999999999999" hidden="1" x14ac:dyDescent="0.2">
      <c r="B45" s="1663"/>
      <c r="C45" s="1664"/>
      <c r="D45" s="1664"/>
      <c r="E45" s="1665"/>
      <c r="F45" s="1665"/>
      <c r="G45" s="1665"/>
      <c r="O45" s="1644"/>
    </row>
    <row r="46" spans="2:18" ht="13.5" hidden="1" customHeight="1" x14ac:dyDescent="0.2">
      <c r="B46" s="1629"/>
      <c r="C46" s="1630"/>
      <c r="D46" s="1630"/>
      <c r="E46" s="1631"/>
      <c r="F46" s="1631"/>
      <c r="G46" s="1631"/>
    </row>
    <row r="47" spans="2:18" ht="10.199999999999999" hidden="1" x14ac:dyDescent="0.2">
      <c r="B47" s="1638"/>
      <c r="C47" s="1641"/>
    </row>
    <row r="48" spans="2:18" ht="10.199999999999999" hidden="1" x14ac:dyDescent="0.2">
      <c r="B48" s="1638"/>
      <c r="D48" s="1641"/>
      <c r="I48" s="1666"/>
    </row>
    <row r="49" spans="2:15" ht="13.5" hidden="1" customHeight="1" x14ac:dyDescent="0.2">
      <c r="B49" s="1667"/>
      <c r="C49" s="1667"/>
      <c r="D49" s="1667"/>
      <c r="E49" s="1667"/>
      <c r="F49" s="1667"/>
      <c r="G49" s="1641"/>
      <c r="H49" s="1641"/>
    </row>
    <row r="51" spans="2:15" ht="10.199999999999999" hidden="1" x14ac:dyDescent="0.2">
      <c r="B51" s="1645"/>
      <c r="C51" s="2427"/>
      <c r="D51" s="2427"/>
      <c r="E51" s="1609"/>
      <c r="F51" s="2428"/>
      <c r="G51" s="2428"/>
      <c r="I51" s="1645"/>
      <c r="J51" s="2427"/>
      <c r="K51" s="2427"/>
      <c r="L51" s="1609"/>
      <c r="M51" s="1609"/>
      <c r="N51" s="2428"/>
      <c r="O51" s="2428"/>
    </row>
    <row r="52" spans="2:15" ht="10.199999999999999" hidden="1" x14ac:dyDescent="0.2">
      <c r="B52" s="1645"/>
      <c r="C52" s="2427"/>
      <c r="D52" s="2427"/>
      <c r="E52" s="1646"/>
      <c r="F52" s="1609"/>
      <c r="G52" s="1609"/>
      <c r="I52" s="1610"/>
      <c r="J52" s="2427"/>
      <c r="K52" s="2427"/>
      <c r="L52" s="1611"/>
      <c r="M52" s="1611"/>
      <c r="N52" s="1609"/>
      <c r="O52" s="1609"/>
    </row>
    <row r="53" spans="2:15" ht="13.5" hidden="1" customHeight="1" x14ac:dyDescent="0.2">
      <c r="B53" s="1647"/>
      <c r="C53" s="1648"/>
      <c r="D53" s="1648"/>
      <c r="E53" s="1648"/>
      <c r="F53" s="1648"/>
      <c r="G53" s="1648"/>
      <c r="I53" s="1647"/>
      <c r="J53" s="1648"/>
      <c r="K53" s="1617"/>
      <c r="L53" s="1648"/>
      <c r="M53" s="1648"/>
      <c r="N53" s="1648"/>
      <c r="O53" s="1648"/>
    </row>
    <row r="54" spans="2:15" ht="13.5" hidden="1" customHeight="1" x14ac:dyDescent="0.2">
      <c r="B54" s="1657"/>
      <c r="C54" s="1658"/>
      <c r="D54" s="1658"/>
      <c r="E54" s="1659"/>
      <c r="F54" s="1659"/>
      <c r="G54" s="1659"/>
      <c r="J54" s="1604"/>
      <c r="K54" s="1604"/>
      <c r="L54" s="1620"/>
      <c r="M54" s="1621"/>
      <c r="N54" s="1622"/>
      <c r="O54" s="1622"/>
    </row>
    <row r="55" spans="2:15" ht="13.5" hidden="1" customHeight="1" x14ac:dyDescent="0.2">
      <c r="C55" s="1618"/>
      <c r="D55" s="1618"/>
      <c r="E55" s="1620"/>
      <c r="F55" s="1620"/>
      <c r="G55" s="1620"/>
      <c r="J55" s="1604"/>
      <c r="K55" s="1604"/>
      <c r="L55" s="1620"/>
      <c r="M55" s="1621"/>
      <c r="N55" s="1622"/>
      <c r="O55" s="1622"/>
    </row>
    <row r="56" spans="2:15" ht="13.5" hidden="1" customHeight="1" x14ac:dyDescent="0.2">
      <c r="C56" s="1618"/>
      <c r="D56" s="1618"/>
      <c r="E56" s="1620"/>
      <c r="F56" s="1620"/>
      <c r="G56" s="1620"/>
      <c r="J56" s="1604"/>
      <c r="K56" s="1604"/>
      <c r="L56" s="1620"/>
      <c r="M56" s="1621"/>
      <c r="N56" s="1622"/>
      <c r="O56" s="1622"/>
    </row>
    <row r="57" spans="2:15" ht="13.5" hidden="1" customHeight="1" x14ac:dyDescent="0.2">
      <c r="C57" s="1618"/>
      <c r="D57" s="1618"/>
      <c r="E57" s="1620"/>
      <c r="F57" s="1620"/>
      <c r="G57" s="1620"/>
      <c r="J57" s="1604"/>
      <c r="K57" s="1604"/>
      <c r="L57" s="1620"/>
      <c r="M57" s="1621"/>
      <c r="N57" s="1622"/>
      <c r="O57" s="1622"/>
    </row>
    <row r="58" spans="2:15" ht="13.5" hidden="1" customHeight="1" x14ac:dyDescent="0.2">
      <c r="C58" s="1618"/>
      <c r="D58" s="1618"/>
      <c r="E58" s="1620"/>
      <c r="F58" s="1620"/>
      <c r="G58" s="1620"/>
      <c r="I58" s="1668"/>
      <c r="J58" s="1669"/>
      <c r="K58" s="1669"/>
      <c r="L58" s="1651"/>
      <c r="M58" s="1653"/>
      <c r="N58" s="1654"/>
      <c r="O58" s="1654"/>
    </row>
    <row r="59" spans="2:15" ht="13.5" hidden="1" customHeight="1" x14ac:dyDescent="0.2">
      <c r="B59" s="1657"/>
      <c r="C59" s="1658"/>
      <c r="D59" s="1658"/>
      <c r="E59" s="1659"/>
      <c r="F59" s="1659"/>
      <c r="G59" s="1659"/>
      <c r="I59" s="1640"/>
      <c r="J59" s="1640"/>
      <c r="K59" s="1640"/>
      <c r="L59" s="1640"/>
      <c r="M59" s="1640"/>
      <c r="N59" s="1640"/>
      <c r="O59" s="1655"/>
    </row>
    <row r="60" spans="2:15" ht="13.5" hidden="1" customHeight="1" x14ac:dyDescent="0.2">
      <c r="C60" s="1618"/>
      <c r="D60" s="1618"/>
      <c r="E60" s="1620"/>
      <c r="F60" s="1620"/>
      <c r="G60" s="1620"/>
    </row>
    <row r="61" spans="2:15" ht="13.5" hidden="1" customHeight="1" x14ac:dyDescent="0.2">
      <c r="C61" s="1618"/>
      <c r="D61" s="1618"/>
      <c r="E61" s="1620"/>
      <c r="F61" s="1620"/>
      <c r="G61" s="1620"/>
    </row>
    <row r="62" spans="2:15" ht="13.5" hidden="1" customHeight="1" x14ac:dyDescent="0.2">
      <c r="C62" s="1618"/>
      <c r="D62" s="1618"/>
      <c r="E62" s="1620"/>
      <c r="F62" s="1620"/>
      <c r="G62" s="1620"/>
    </row>
    <row r="63" spans="2:15" ht="13.5" hidden="1" customHeight="1" x14ac:dyDescent="0.2">
      <c r="C63" s="1618"/>
      <c r="D63" s="1618"/>
      <c r="E63" s="1620"/>
      <c r="F63" s="1620"/>
      <c r="G63" s="1620"/>
    </row>
    <row r="64" spans="2:15" ht="13.5" hidden="1" customHeight="1" x14ac:dyDescent="0.2">
      <c r="B64" s="1649"/>
      <c r="C64" s="1650"/>
      <c r="D64" s="1650"/>
      <c r="E64" s="1651"/>
      <c r="F64" s="1651"/>
      <c r="G64" s="1651"/>
    </row>
    <row r="65" spans="2:16" ht="13.5" hidden="1" customHeight="1" x14ac:dyDescent="0.2">
      <c r="C65" s="1618"/>
    </row>
    <row r="66" spans="2:16" ht="13.5" hidden="1" customHeight="1" x14ac:dyDescent="0.2">
      <c r="C66" s="1618"/>
      <c r="G66" s="1641"/>
      <c r="H66" s="1641"/>
      <c r="I66" s="1666"/>
    </row>
    <row r="67" spans="2:16" ht="13.5" hidden="1" customHeight="1" x14ac:dyDescent="0.2">
      <c r="B67" s="1670"/>
    </row>
    <row r="69" spans="2:16" ht="21" hidden="1" customHeight="1" x14ac:dyDescent="0.2">
      <c r="B69" s="1607"/>
      <c r="C69" s="2427"/>
      <c r="D69" s="2427"/>
      <c r="E69" s="1609"/>
      <c r="F69" s="2428"/>
      <c r="G69" s="2428"/>
    </row>
    <row r="70" spans="2:16" ht="10.5" hidden="1" customHeight="1" x14ac:dyDescent="0.2">
      <c r="B70" s="1610"/>
      <c r="C70" s="2427"/>
      <c r="D70" s="2427"/>
      <c r="E70" s="1646"/>
      <c r="F70" s="1609"/>
      <c r="G70" s="1609"/>
    </row>
    <row r="71" spans="2:16" ht="11.25" hidden="1" customHeight="1" x14ac:dyDescent="0.2">
      <c r="B71" s="1615"/>
      <c r="C71" s="1616"/>
      <c r="D71" s="1616"/>
      <c r="E71" s="1616"/>
      <c r="F71" s="1616"/>
      <c r="G71" s="1616"/>
      <c r="H71" s="1606"/>
      <c r="P71" s="1606"/>
    </row>
    <row r="72" spans="2:16" ht="13.5" hidden="1" customHeight="1" x14ac:dyDescent="0.2">
      <c r="C72" s="1618"/>
      <c r="D72" s="1618"/>
      <c r="E72" s="1620"/>
      <c r="F72" s="1620"/>
      <c r="G72" s="1620"/>
    </row>
    <row r="73" spans="2:16" ht="13.5" hidden="1" customHeight="1" x14ac:dyDescent="0.2">
      <c r="C73" s="1671"/>
      <c r="D73" s="1671"/>
      <c r="E73" s="1620"/>
      <c r="F73" s="1620"/>
      <c r="G73" s="1620"/>
    </row>
    <row r="74" spans="2:16" ht="13.5" hidden="1" customHeight="1" x14ac:dyDescent="0.2">
      <c r="C74" s="1671"/>
      <c r="D74" s="1671"/>
      <c r="E74" s="1620"/>
      <c r="F74" s="1620"/>
      <c r="G74" s="1620"/>
    </row>
    <row r="75" spans="2:16" ht="13.5" hidden="1" customHeight="1" x14ac:dyDescent="0.2">
      <c r="C75" s="1671"/>
      <c r="D75" s="1671"/>
      <c r="E75" s="1620"/>
      <c r="F75" s="1620"/>
      <c r="G75" s="1620"/>
    </row>
    <row r="76" spans="2:16" ht="10.199999999999999" hidden="1" x14ac:dyDescent="0.2">
      <c r="B76" s="1660"/>
      <c r="C76" s="1630"/>
      <c r="D76" s="1630"/>
      <c r="E76" s="1631"/>
      <c r="F76" s="1631"/>
      <c r="G76" s="1631"/>
    </row>
    <row r="77" spans="2:16" ht="10.5" hidden="1" customHeight="1" x14ac:dyDescent="0.2">
      <c r="B77" s="1638"/>
      <c r="C77" s="1639"/>
      <c r="D77" s="1639"/>
      <c r="E77" s="1639"/>
      <c r="F77" s="1639"/>
      <c r="G77" s="1639"/>
    </row>
    <row r="78" spans="2:16" ht="10.199999999999999" hidden="1" x14ac:dyDescent="0.2">
      <c r="B78" s="2430"/>
      <c r="C78" s="2430"/>
      <c r="D78" s="2430"/>
      <c r="E78" s="1638"/>
      <c r="F78" s="1638"/>
      <c r="G78" s="1638"/>
    </row>
    <row r="83" spans="2:10" ht="22.5" hidden="1" customHeight="1" x14ac:dyDescent="0.2">
      <c r="B83" s="1647"/>
      <c r="C83" s="2427"/>
      <c r="D83" s="1608"/>
      <c r="E83" s="1609"/>
      <c r="F83" s="2428"/>
      <c r="G83" s="2428"/>
    </row>
    <row r="84" spans="2:10" ht="10.199999999999999" hidden="1" x14ac:dyDescent="0.2">
      <c r="B84" s="1647"/>
      <c r="C84" s="2427"/>
      <c r="D84" s="1673"/>
      <c r="E84" s="1611"/>
      <c r="F84" s="1609"/>
      <c r="G84" s="1609"/>
    </row>
    <row r="85" spans="2:10" ht="13.5" hidden="1" customHeight="1" x14ac:dyDescent="0.2">
      <c r="B85" s="1647"/>
      <c r="C85" s="1648"/>
      <c r="D85" s="1648"/>
      <c r="E85" s="1648"/>
      <c r="F85" s="1648"/>
      <c r="G85" s="1648"/>
    </row>
    <row r="86" spans="2:10" ht="13.5" hidden="1" customHeight="1" x14ac:dyDescent="0.2">
      <c r="B86" s="1657"/>
      <c r="C86" s="1658"/>
      <c r="D86" s="1658"/>
      <c r="E86" s="1659"/>
      <c r="F86" s="1659"/>
      <c r="G86" s="1659"/>
    </row>
    <row r="87" spans="2:10" ht="13.5" hidden="1" customHeight="1" x14ac:dyDescent="0.2">
      <c r="C87" s="1618"/>
      <c r="D87" s="1618"/>
      <c r="E87" s="1620"/>
      <c r="F87" s="1620"/>
      <c r="G87" s="1620"/>
    </row>
    <row r="88" spans="2:10" ht="13.5" hidden="1" customHeight="1" x14ac:dyDescent="0.2">
      <c r="B88" s="1674"/>
      <c r="C88" s="1618"/>
      <c r="D88" s="1618"/>
      <c r="E88" s="1675"/>
      <c r="F88" s="1620"/>
      <c r="G88" s="1620"/>
    </row>
    <row r="89" spans="2:10" ht="13.5" hidden="1" customHeight="1" x14ac:dyDescent="0.2">
      <c r="B89" s="1674"/>
      <c r="C89" s="1618"/>
      <c r="D89" s="1618"/>
      <c r="E89" s="1620"/>
      <c r="F89" s="1620"/>
      <c r="G89" s="1620"/>
    </row>
    <row r="90" spans="2:10" ht="13.5" hidden="1" customHeight="1" x14ac:dyDescent="0.2">
      <c r="C90" s="1618"/>
      <c r="D90" s="1618"/>
      <c r="E90" s="1620"/>
      <c r="F90" s="1620"/>
      <c r="G90" s="1620"/>
    </row>
    <row r="91" spans="2:10" ht="13.5" hidden="1" customHeight="1" x14ac:dyDescent="0.2">
      <c r="B91" s="1674"/>
      <c r="C91" s="1618"/>
      <c r="D91" s="1618"/>
      <c r="E91" s="1620"/>
      <c r="F91" s="1620"/>
      <c r="G91" s="1620"/>
      <c r="J91" s="1622"/>
    </row>
    <row r="92" spans="2:10" ht="13.5" hidden="1" customHeight="1" x14ac:dyDescent="0.2">
      <c r="B92" s="1674"/>
      <c r="C92" s="1618"/>
      <c r="D92" s="1618"/>
      <c r="E92" s="1620"/>
      <c r="F92" s="1620"/>
      <c r="G92" s="1620"/>
      <c r="J92" s="1622"/>
    </row>
    <row r="93" spans="2:10" ht="13.5" hidden="1" customHeight="1" x14ac:dyDescent="0.2">
      <c r="C93" s="1618"/>
      <c r="D93" s="1618"/>
      <c r="E93" s="1620"/>
      <c r="F93" s="1620"/>
      <c r="G93" s="1620"/>
      <c r="J93" s="1622"/>
    </row>
    <row r="94" spans="2:10" ht="13.5" hidden="1" customHeight="1" x14ac:dyDescent="0.2">
      <c r="C94" s="1618"/>
      <c r="D94" s="1618"/>
      <c r="E94" s="1620"/>
      <c r="F94" s="1620"/>
      <c r="G94" s="1620"/>
      <c r="J94" s="1622"/>
    </row>
    <row r="95" spans="2:10" ht="13.5" hidden="1" customHeight="1" x14ac:dyDescent="0.2">
      <c r="B95" s="1657"/>
      <c r="C95" s="1658"/>
      <c r="D95" s="1658"/>
      <c r="E95" s="1659"/>
      <c r="F95" s="1659"/>
      <c r="G95" s="1659"/>
    </row>
    <row r="96" spans="2:10" ht="13.5" hidden="1" customHeight="1" x14ac:dyDescent="0.2">
      <c r="C96" s="1618"/>
      <c r="D96" s="1618"/>
      <c r="E96" s="1620"/>
      <c r="F96" s="1620"/>
      <c r="G96" s="1620"/>
    </row>
    <row r="97" spans="2:15" ht="13.5" hidden="1" customHeight="1" x14ac:dyDescent="0.2">
      <c r="C97" s="1618"/>
      <c r="D97" s="1618"/>
      <c r="E97" s="1620"/>
      <c r="F97" s="1620"/>
      <c r="G97" s="1620"/>
    </row>
    <row r="98" spans="2:15" ht="13.5" hidden="1" customHeight="1" x14ac:dyDescent="0.2">
      <c r="C98" s="1618"/>
      <c r="D98" s="1618"/>
      <c r="E98" s="1620"/>
      <c r="F98" s="1620"/>
      <c r="G98" s="1620"/>
    </row>
    <row r="99" spans="2:15" ht="13.5" hidden="1" customHeight="1" x14ac:dyDescent="0.2">
      <c r="C99" s="1618"/>
      <c r="D99" s="1618"/>
      <c r="E99" s="1620"/>
      <c r="F99" s="1620"/>
      <c r="G99" s="1620"/>
    </row>
    <row r="100" spans="2:15" ht="13.5" hidden="1" customHeight="1" x14ac:dyDescent="0.2">
      <c r="B100" s="1649"/>
      <c r="C100" s="1650"/>
      <c r="D100" s="1650"/>
      <c r="E100" s="1651"/>
      <c r="F100" s="1651"/>
      <c r="G100" s="1651"/>
    </row>
    <row r="101" spans="2:15" ht="13.5" hidden="1" customHeight="1" x14ac:dyDescent="0.2">
      <c r="B101" s="1638"/>
    </row>
    <row r="102" spans="2:15" ht="13.5" hidden="1" customHeight="1" x14ac:dyDescent="0.2">
      <c r="B102" s="1672"/>
      <c r="C102" s="1672"/>
      <c r="D102" s="1672"/>
      <c r="E102" s="1672"/>
      <c r="F102" s="1672"/>
      <c r="G102" s="1672"/>
    </row>
    <row r="103" spans="2:15" ht="13.5" hidden="1" customHeight="1" x14ac:dyDescent="0.2">
      <c r="I103" s="1602"/>
      <c r="J103" s="1676"/>
    </row>
    <row r="104" spans="2:15" ht="13.5" hidden="1" customHeight="1" x14ac:dyDescent="0.2">
      <c r="I104" s="1656"/>
    </row>
    <row r="106" spans="2:15" ht="10.199999999999999" hidden="1" x14ac:dyDescent="0.2">
      <c r="I106" s="1607"/>
      <c r="J106" s="2427"/>
      <c r="K106" s="2427"/>
      <c r="L106" s="1609"/>
      <c r="M106" s="1609"/>
      <c r="N106" s="2428"/>
      <c r="O106" s="2428"/>
    </row>
    <row r="107" spans="2:15" ht="10.199999999999999" hidden="1" x14ac:dyDescent="0.2">
      <c r="I107" s="1610"/>
      <c r="J107" s="2427"/>
      <c r="K107" s="2427"/>
      <c r="L107" s="1611"/>
      <c r="M107" s="1611"/>
      <c r="N107" s="1609"/>
      <c r="O107" s="1609"/>
    </row>
    <row r="108" spans="2:15" ht="13.5" hidden="1" customHeight="1" x14ac:dyDescent="0.2">
      <c r="I108" s="1615"/>
      <c r="J108" s="1616"/>
      <c r="K108" s="1617"/>
      <c r="L108" s="1616"/>
      <c r="M108" s="1616"/>
      <c r="N108" s="1616"/>
      <c r="O108" s="1616"/>
    </row>
    <row r="109" spans="2:15" ht="13.5" hidden="1" customHeight="1" x14ac:dyDescent="0.2">
      <c r="J109" s="1604"/>
      <c r="K109" s="1604"/>
      <c r="L109" s="1620"/>
      <c r="M109" s="1621"/>
      <c r="N109" s="1622"/>
      <c r="O109" s="1622"/>
    </row>
    <row r="110" spans="2:15" ht="13.5" hidden="1" customHeight="1" x14ac:dyDescent="0.2">
      <c r="J110" s="1604"/>
      <c r="K110" s="1604"/>
      <c r="L110" s="1620"/>
      <c r="M110" s="1621"/>
      <c r="N110" s="1622"/>
      <c r="O110" s="1622"/>
    </row>
    <row r="111" spans="2:15" ht="13.5" hidden="1" customHeight="1" x14ac:dyDescent="0.2">
      <c r="J111" s="1604"/>
      <c r="K111" s="1604"/>
      <c r="L111" s="1620"/>
      <c r="M111" s="1621"/>
      <c r="N111" s="1622"/>
      <c r="O111" s="1622"/>
    </row>
    <row r="112" spans="2:15" ht="10.199999999999999" hidden="1" x14ac:dyDescent="0.2">
      <c r="I112" s="1663"/>
      <c r="J112" s="1677"/>
      <c r="K112" s="1677"/>
      <c r="L112" s="1665"/>
      <c r="M112" s="1678"/>
      <c r="N112" s="1679"/>
      <c r="O112" s="1679"/>
    </row>
    <row r="113" spans="9:15" ht="13.5" hidden="1" customHeight="1" x14ac:dyDescent="0.2">
      <c r="I113" s="1660"/>
      <c r="J113" s="1661"/>
      <c r="K113" s="1661"/>
      <c r="L113" s="1631"/>
      <c r="M113" s="1632"/>
      <c r="N113" s="1633"/>
      <c r="O113" s="1633"/>
    </row>
    <row r="114" spans="9:15" ht="13.5" hidden="1" customHeight="1" x14ac:dyDescent="0.2">
      <c r="I114" s="1638"/>
      <c r="J114" s="1640"/>
      <c r="K114" s="1640"/>
      <c r="L114" s="1640"/>
      <c r="M114" s="1640"/>
      <c r="N114" s="1640"/>
      <c r="O114" s="1655"/>
    </row>
    <row r="115" spans="9:15" ht="13.5" hidden="1" customHeight="1" x14ac:dyDescent="0.2">
      <c r="I115" s="2429"/>
      <c r="J115" s="2429"/>
      <c r="K115" s="2429"/>
      <c r="L115" s="2429"/>
      <c r="M115" s="1638"/>
      <c r="N115" s="1638"/>
      <c r="O115" s="1638"/>
    </row>
  </sheetData>
  <mergeCells count="38">
    <mergeCell ref="B2:G2"/>
    <mergeCell ref="B3:G3"/>
    <mergeCell ref="C4:C5"/>
    <mergeCell ref="D4:D5"/>
    <mergeCell ref="F4:G4"/>
    <mergeCell ref="N33:O33"/>
    <mergeCell ref="K4:K5"/>
    <mergeCell ref="N4:O4"/>
    <mergeCell ref="I13:M13"/>
    <mergeCell ref="C22:C23"/>
    <mergeCell ref="D22:D23"/>
    <mergeCell ref="F22:G22"/>
    <mergeCell ref="J22:J23"/>
    <mergeCell ref="K22:K23"/>
    <mergeCell ref="N22:O22"/>
    <mergeCell ref="J4:J5"/>
    <mergeCell ref="C33:C34"/>
    <mergeCell ref="D33:D34"/>
    <mergeCell ref="F33:G33"/>
    <mergeCell ref="J33:J34"/>
    <mergeCell ref="K33:K34"/>
    <mergeCell ref="I42:L42"/>
    <mergeCell ref="C51:C52"/>
    <mergeCell ref="D51:D52"/>
    <mergeCell ref="F51:G51"/>
    <mergeCell ref="J51:J52"/>
    <mergeCell ref="K51:K52"/>
    <mergeCell ref="C69:C70"/>
    <mergeCell ref="D69:D70"/>
    <mergeCell ref="F69:G69"/>
    <mergeCell ref="B78:D78"/>
    <mergeCell ref="C83:C84"/>
    <mergeCell ref="F83:G83"/>
    <mergeCell ref="J106:J107"/>
    <mergeCell ref="K106:K107"/>
    <mergeCell ref="N106:O106"/>
    <mergeCell ref="I115:L115"/>
    <mergeCell ref="N51:O51"/>
  </mergeCells>
  <printOptions horizontalCentered="1" verticalCentered="1"/>
  <pageMargins left="0.15748031496062992" right="0.19685039370078741" top="0.19685039370078741" bottom="0.35433070866141736" header="0" footer="0.23622047244094491"/>
  <pageSetup scale="130" orientation="landscape" r:id="rId1"/>
  <headerFooter alignWithMargins="0">
    <oddFooter>&amp;L&amp;6&amp;D/&amp;T&amp;R&amp;6&amp;Z&amp;F</oddFoot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FF06-BA53-44FF-AA1D-8C06D16B09C8}">
  <dimension ref="A1:G11"/>
  <sheetViews>
    <sheetView showGridLines="0" zoomScaleNormal="100" workbookViewId="0"/>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3.33203125" style="737" customWidth="1"/>
    <col min="6" max="7" width="11.44140625" style="737" customWidth="1"/>
    <col min="8" max="16384" width="11.44140625" style="737" hidden="1"/>
  </cols>
  <sheetData>
    <row r="1" spans="2:5" ht="39" customHeight="1" x14ac:dyDescent="0.25">
      <c r="B1" s="2654" t="s">
        <v>955</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ht="12" customHeight="1" x14ac:dyDescent="0.25">
      <c r="B4" s="716" t="s">
        <v>453</v>
      </c>
      <c r="C4" s="687">
        <v>9103.4197999999997</v>
      </c>
      <c r="D4" s="755">
        <v>10950820576324</v>
      </c>
      <c r="E4" s="756">
        <v>95.320401603619032</v>
      </c>
    </row>
    <row r="5" spans="2:5" ht="12" customHeight="1" x14ac:dyDescent="0.25">
      <c r="B5" s="741" t="s">
        <v>887</v>
      </c>
      <c r="C5" s="692">
        <v>9103.4197999999997</v>
      </c>
      <c r="D5" s="744">
        <v>10950820576324</v>
      </c>
      <c r="E5" s="758">
        <v>95.320401603619032</v>
      </c>
    </row>
    <row r="6" spans="2:5" ht="12" customHeight="1" x14ac:dyDescent="0.25">
      <c r="B6" s="716" t="s">
        <v>67</v>
      </c>
      <c r="C6" s="687">
        <v>351.8757362155028</v>
      </c>
      <c r="D6" s="755">
        <v>537612531482.20001</v>
      </c>
      <c r="E6" s="756">
        <v>4.6795983963809764</v>
      </c>
    </row>
    <row r="7" spans="2:5" ht="12" customHeight="1" x14ac:dyDescent="0.25">
      <c r="B7" s="741" t="s">
        <v>96</v>
      </c>
      <c r="C7" s="692">
        <v>351.8757362155028</v>
      </c>
      <c r="D7" s="744">
        <v>537612531482.20001</v>
      </c>
      <c r="E7" s="758">
        <v>4.6795983963809764</v>
      </c>
    </row>
    <row r="8" spans="2:5" ht="11.4" thickBot="1" x14ac:dyDescent="0.3">
      <c r="B8" s="726" t="s">
        <v>84</v>
      </c>
      <c r="C8" s="759">
        <v>9455.2955362155026</v>
      </c>
      <c r="D8" s="760">
        <v>11488433107806.199</v>
      </c>
      <c r="E8" s="759">
        <v>100.00000000000001</v>
      </c>
    </row>
    <row r="9" spans="2:5" ht="12" thickTop="1" thickBot="1" x14ac:dyDescent="0.3">
      <c r="B9" s="761" t="s">
        <v>922</v>
      </c>
      <c r="C9" s="762"/>
      <c r="D9" s="762"/>
      <c r="E9" s="762">
        <v>2.5275662969702406</v>
      </c>
    </row>
    <row r="10" spans="2:5" ht="12" thickTop="1" thickBot="1" x14ac:dyDescent="0.3">
      <c r="B10" s="761" t="s">
        <v>847</v>
      </c>
      <c r="C10" s="763"/>
      <c r="D10" s="763"/>
      <c r="E10" s="762">
        <v>0.59541793057101056</v>
      </c>
    </row>
    <row r="11" spans="2:5" ht="24" customHeight="1" thickTop="1" x14ac:dyDescent="0.25">
      <c r="B11" s="2660" t="s">
        <v>883</v>
      </c>
      <c r="C11" s="2660"/>
      <c r="D11" s="2660"/>
      <c r="E11" s="2660"/>
    </row>
  </sheetData>
  <mergeCells count="3">
    <mergeCell ref="B1:E1"/>
    <mergeCell ref="B11:E11"/>
    <mergeCell ref="B2:E2"/>
  </mergeCells>
  <pageMargins left="0.7" right="0.7" top="0.75" bottom="0.75" header="0.3" footer="0.3"/>
  <pageSetup orientation="landscape"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83F52-852A-4EFD-8127-E32DB3A04DFA}">
  <dimension ref="A1:G58"/>
  <sheetViews>
    <sheetView showGridLines="0" zoomScaleNormal="100" workbookViewId="0"/>
  </sheetViews>
  <sheetFormatPr baseColWidth="10" defaultColWidth="0" defaultRowHeight="10.8" zeroHeight="1" x14ac:dyDescent="0.25"/>
  <cols>
    <col min="1" max="1" width="4.88671875" style="737" customWidth="1"/>
    <col min="2" max="2" width="39.109375" style="737" bestFit="1" customWidth="1"/>
    <col min="3" max="3" width="10.88671875" style="737" customWidth="1"/>
    <col min="4" max="4" width="12.6640625" style="754" customWidth="1"/>
    <col min="5" max="5" width="13.88671875" style="737" customWidth="1"/>
    <col min="6" max="7" width="11.44140625" style="737" customWidth="1"/>
    <col min="8" max="16384" width="11.44140625" style="737" hidden="1"/>
  </cols>
  <sheetData>
    <row r="1" spans="2:5" ht="22.5" customHeight="1" x14ac:dyDescent="0.25">
      <c r="B1" s="2654" t="s">
        <v>956</v>
      </c>
      <c r="C1" s="2654"/>
      <c r="D1" s="2654"/>
      <c r="E1" s="2654"/>
    </row>
    <row r="2" spans="2:5" ht="11.1" customHeight="1" x14ac:dyDescent="0.25">
      <c r="B2" s="2655" t="s">
        <v>1</v>
      </c>
      <c r="C2" s="2655"/>
      <c r="D2" s="2655"/>
      <c r="E2" s="738"/>
    </row>
    <row r="3" spans="2:5" ht="20.399999999999999" x14ac:dyDescent="0.25">
      <c r="B3" s="406" t="s">
        <v>892</v>
      </c>
      <c r="C3" s="406">
        <v>2025</v>
      </c>
      <c r="D3" s="406">
        <v>2026</v>
      </c>
      <c r="E3" s="684" t="s">
        <v>846</v>
      </c>
    </row>
    <row r="4" spans="2:5" x14ac:dyDescent="0.25">
      <c r="B4" s="716" t="s">
        <v>64</v>
      </c>
      <c r="C4" s="687">
        <v>11696.993879794234</v>
      </c>
      <c r="D4" s="739">
        <v>11131647103220</v>
      </c>
      <c r="E4" s="740">
        <v>99.299491293517136</v>
      </c>
    </row>
    <row r="5" spans="2:5" x14ac:dyDescent="0.25">
      <c r="B5" s="741" t="s">
        <v>900</v>
      </c>
      <c r="C5" s="692">
        <v>5019.6756527140915</v>
      </c>
      <c r="D5" s="742">
        <v>4018654838194.2002</v>
      </c>
      <c r="E5" s="743">
        <v>36.072661368715622</v>
      </c>
    </row>
    <row r="6" spans="2:5" x14ac:dyDescent="0.25">
      <c r="B6" s="741" t="s">
        <v>957</v>
      </c>
      <c r="C6" s="692">
        <v>1526.893073358</v>
      </c>
      <c r="D6" s="742">
        <v>1600267393715</v>
      </c>
      <c r="E6" s="743">
        <v>14.364484166253428</v>
      </c>
    </row>
    <row r="7" spans="2:5" x14ac:dyDescent="0.25">
      <c r="B7" s="741" t="s">
        <v>958</v>
      </c>
      <c r="C7" s="692">
        <v>635.28316018999999</v>
      </c>
      <c r="D7" s="742">
        <v>676559462564</v>
      </c>
      <c r="E7" s="743">
        <v>5.9805801847954125</v>
      </c>
    </row>
    <row r="8" spans="2:5" x14ac:dyDescent="0.25">
      <c r="B8" s="741" t="s">
        <v>959</v>
      </c>
      <c r="C8" s="692">
        <v>476.37810675600002</v>
      </c>
      <c r="D8" s="742">
        <v>508502595326</v>
      </c>
      <c r="E8" s="743">
        <v>4.4859438345533116</v>
      </c>
    </row>
    <row r="9" spans="2:5" x14ac:dyDescent="0.25">
      <c r="B9" s="741" t="s">
        <v>960</v>
      </c>
      <c r="C9" s="692">
        <v>279.12491263300001</v>
      </c>
      <c r="D9" s="742">
        <v>293211706112</v>
      </c>
      <c r="E9" s="743">
        <v>2.631956963159924</v>
      </c>
    </row>
    <row r="10" spans="2:5" x14ac:dyDescent="0.25">
      <c r="B10" s="741" t="s">
        <v>961</v>
      </c>
      <c r="C10" s="692">
        <v>265.61896236400003</v>
      </c>
      <c r="D10" s="742">
        <v>285037426820</v>
      </c>
      <c r="E10" s="743">
        <v>2.5098271304180222</v>
      </c>
    </row>
    <row r="11" spans="2:5" x14ac:dyDescent="0.25">
      <c r="B11" s="741" t="s">
        <v>962</v>
      </c>
      <c r="C11" s="692">
        <v>250.455196194</v>
      </c>
      <c r="D11" s="742">
        <v>267954562246</v>
      </c>
      <c r="E11" s="743">
        <v>2.363452055276638</v>
      </c>
    </row>
    <row r="12" spans="2:5" x14ac:dyDescent="0.25">
      <c r="B12" s="741" t="s">
        <v>963</v>
      </c>
      <c r="C12" s="692">
        <v>242.99456226499998</v>
      </c>
      <c r="D12" s="742">
        <v>255697145127</v>
      </c>
      <c r="E12" s="743">
        <v>2.2952149165560845</v>
      </c>
    </row>
    <row r="13" spans="2:5" x14ac:dyDescent="0.25">
      <c r="B13" s="741" t="s">
        <v>964</v>
      </c>
      <c r="C13" s="692">
        <v>230.18105074799999</v>
      </c>
      <c r="D13" s="742">
        <v>241635365331</v>
      </c>
      <c r="E13" s="743">
        <v>2.1689921277757254</v>
      </c>
    </row>
    <row r="14" spans="2:5" x14ac:dyDescent="0.25">
      <c r="B14" s="741" t="s">
        <v>965</v>
      </c>
      <c r="C14" s="692">
        <v>186.48046512400001</v>
      </c>
      <c r="D14" s="742">
        <v>200680713538</v>
      </c>
      <c r="E14" s="743">
        <v>1.7663686789551694</v>
      </c>
    </row>
    <row r="15" spans="2:5" x14ac:dyDescent="0.25">
      <c r="B15" s="741" t="s">
        <v>966</v>
      </c>
      <c r="C15" s="692">
        <v>185.81376698099999</v>
      </c>
      <c r="D15" s="742">
        <v>196073169273</v>
      </c>
      <c r="E15" s="743">
        <v>1.7600120745512986</v>
      </c>
    </row>
    <row r="16" spans="2:5" x14ac:dyDescent="0.25">
      <c r="B16" s="741" t="s">
        <v>967</v>
      </c>
      <c r="C16" s="692">
        <v>184.16359294700001</v>
      </c>
      <c r="D16" s="742">
        <v>193642720814</v>
      </c>
      <c r="E16" s="743">
        <v>1.738195634034347</v>
      </c>
    </row>
    <row r="17" spans="2:5" x14ac:dyDescent="0.25">
      <c r="B17" s="741" t="s">
        <v>968</v>
      </c>
      <c r="C17" s="692">
        <v>159.71336094799997</v>
      </c>
      <c r="D17" s="742">
        <v>168162261787</v>
      </c>
      <c r="E17" s="743">
        <v>1.5094753266159004</v>
      </c>
    </row>
    <row r="18" spans="2:5" x14ac:dyDescent="0.25">
      <c r="B18" s="741" t="s">
        <v>969</v>
      </c>
      <c r="C18" s="692">
        <v>147.66100964899999</v>
      </c>
      <c r="D18" s="742">
        <v>158499240548</v>
      </c>
      <c r="E18" s="743">
        <v>1.3949431441567417</v>
      </c>
    </row>
    <row r="19" spans="2:5" x14ac:dyDescent="0.25">
      <c r="B19" s="741" t="s">
        <v>970</v>
      </c>
      <c r="C19" s="692">
        <v>141.84350857800001</v>
      </c>
      <c r="D19" s="742">
        <v>150014165929</v>
      </c>
      <c r="E19" s="743">
        <v>1.3465725288561421</v>
      </c>
    </row>
    <row r="20" spans="2:5" x14ac:dyDescent="0.25">
      <c r="B20" s="741" t="s">
        <v>971</v>
      </c>
      <c r="C20" s="692">
        <v>136.74947711600001</v>
      </c>
      <c r="D20" s="742">
        <v>147465802473</v>
      </c>
      <c r="E20" s="743">
        <v>1.2933425779924452</v>
      </c>
    </row>
    <row r="21" spans="2:5" x14ac:dyDescent="0.25">
      <c r="B21" s="741" t="s">
        <v>972</v>
      </c>
      <c r="C21" s="692">
        <v>133.778378089</v>
      </c>
      <c r="D21" s="742">
        <v>144143393365</v>
      </c>
      <c r="E21" s="743">
        <v>1.2676636617188624</v>
      </c>
    </row>
    <row r="22" spans="2:5" x14ac:dyDescent="0.25">
      <c r="B22" s="741" t="s">
        <v>973</v>
      </c>
      <c r="C22" s="692">
        <v>131.82540792399999</v>
      </c>
      <c r="D22" s="742">
        <v>138755457281</v>
      </c>
      <c r="E22" s="743">
        <v>1.2455109545581038</v>
      </c>
    </row>
    <row r="23" spans="2:5" x14ac:dyDescent="0.25">
      <c r="B23" s="741" t="s">
        <v>974</v>
      </c>
      <c r="C23" s="692">
        <v>121.17888277099999</v>
      </c>
      <c r="D23" s="742">
        <v>130228978532</v>
      </c>
      <c r="E23" s="743">
        <v>1.142756986943795</v>
      </c>
    </row>
    <row r="24" spans="2:5" x14ac:dyDescent="0.25">
      <c r="B24" s="741" t="s">
        <v>975</v>
      </c>
      <c r="C24" s="692">
        <v>112.11138916100001</v>
      </c>
      <c r="D24" s="742">
        <v>118573631052</v>
      </c>
      <c r="E24" s="743">
        <v>1.0643527778364335</v>
      </c>
    </row>
    <row r="25" spans="2:5" x14ac:dyDescent="0.25">
      <c r="B25" s="741" t="s">
        <v>976</v>
      </c>
      <c r="C25" s="692">
        <v>108.091191188</v>
      </c>
      <c r="D25" s="742">
        <v>116681180253</v>
      </c>
      <c r="E25" s="743">
        <v>1.0209570923460003</v>
      </c>
    </row>
    <row r="26" spans="2:5" x14ac:dyDescent="0.25">
      <c r="B26" s="741" t="s">
        <v>977</v>
      </c>
      <c r="C26" s="692">
        <v>98.198734373000008</v>
      </c>
      <c r="D26" s="742">
        <v>106263416652</v>
      </c>
      <c r="E26" s="743">
        <v>0.93177470417764341</v>
      </c>
    </row>
    <row r="27" spans="2:5" x14ac:dyDescent="0.25">
      <c r="B27" s="741" t="s">
        <v>978</v>
      </c>
      <c r="C27" s="692">
        <v>85.240828403000009</v>
      </c>
      <c r="D27" s="742">
        <v>90107552167</v>
      </c>
      <c r="E27" s="743">
        <v>0.80883264349835504</v>
      </c>
    </row>
    <row r="28" spans="2:5" x14ac:dyDescent="0.25">
      <c r="B28" s="741" t="s">
        <v>979</v>
      </c>
      <c r="C28" s="692">
        <v>82.230096421999988</v>
      </c>
      <c r="D28" s="742">
        <v>87035460042</v>
      </c>
      <c r="E28" s="743">
        <v>0.78125661535446489</v>
      </c>
    </row>
    <row r="29" spans="2:5" x14ac:dyDescent="0.25">
      <c r="B29" s="741" t="s">
        <v>980</v>
      </c>
      <c r="C29" s="692">
        <v>80.928094215999991</v>
      </c>
      <c r="D29" s="742">
        <v>85799587165</v>
      </c>
      <c r="E29" s="743">
        <v>0.77016304659033741</v>
      </c>
    </row>
    <row r="30" spans="2:5" x14ac:dyDescent="0.25">
      <c r="B30" s="741" t="s">
        <v>981</v>
      </c>
      <c r="C30" s="692">
        <v>74.348634622000006</v>
      </c>
      <c r="D30" s="742">
        <v>78541067504</v>
      </c>
      <c r="E30" s="743">
        <v>0.70500837859524434</v>
      </c>
    </row>
    <row r="31" spans="2:5" x14ac:dyDescent="0.25">
      <c r="B31" s="741" t="s">
        <v>982</v>
      </c>
      <c r="C31" s="692">
        <v>68.409623520000011</v>
      </c>
      <c r="D31" s="742">
        <v>75692154837</v>
      </c>
      <c r="E31" s="743">
        <v>0.6595087959945386</v>
      </c>
    </row>
    <row r="32" spans="2:5" x14ac:dyDescent="0.25">
      <c r="B32" s="741" t="s">
        <v>983</v>
      </c>
      <c r="C32" s="692">
        <v>68.714347391999993</v>
      </c>
      <c r="D32" s="742">
        <v>73387360226</v>
      </c>
      <c r="E32" s="743">
        <v>0.65874714320227945</v>
      </c>
    </row>
    <row r="33" spans="2:5" x14ac:dyDescent="0.25">
      <c r="B33" s="741" t="s">
        <v>984</v>
      </c>
      <c r="C33" s="692">
        <v>64.003006141</v>
      </c>
      <c r="D33" s="742">
        <v>70167580107</v>
      </c>
      <c r="E33" s="743">
        <v>0.61089220310415593</v>
      </c>
    </row>
    <row r="34" spans="2:5" x14ac:dyDescent="0.25">
      <c r="B34" s="741" t="s">
        <v>985</v>
      </c>
      <c r="C34" s="692">
        <v>63.644977738999998</v>
      </c>
      <c r="D34" s="742">
        <v>69565006182</v>
      </c>
      <c r="E34" s="743">
        <v>0.60730540231594077</v>
      </c>
    </row>
    <row r="35" spans="2:5" ht="20.399999999999999" x14ac:dyDescent="0.25">
      <c r="B35" s="741" t="s">
        <v>986</v>
      </c>
      <c r="C35" s="692">
        <v>56.303252096000001</v>
      </c>
      <c r="D35" s="742">
        <v>61254840014</v>
      </c>
      <c r="E35" s="743">
        <v>0.53436521789055191</v>
      </c>
    </row>
    <row r="36" spans="2:5" x14ac:dyDescent="0.25">
      <c r="B36" s="741" t="s">
        <v>987</v>
      </c>
      <c r="C36" s="692">
        <v>55.619106926000001</v>
      </c>
      <c r="D36" s="742">
        <v>60393091916</v>
      </c>
      <c r="E36" s="743">
        <v>0.52714782388755133</v>
      </c>
    </row>
    <row r="37" spans="2:5" x14ac:dyDescent="0.25">
      <c r="B37" s="741" t="s">
        <v>988</v>
      </c>
      <c r="C37" s="692">
        <v>52.471986264999998</v>
      </c>
      <c r="D37" s="742">
        <v>55598460976</v>
      </c>
      <c r="E37" s="743">
        <v>0.49906860284378557</v>
      </c>
    </row>
    <row r="38" spans="2:5" x14ac:dyDescent="0.25">
      <c r="B38" s="741" t="s">
        <v>927</v>
      </c>
      <c r="C38" s="692">
        <v>39.419934921715004</v>
      </c>
      <c r="D38" s="742">
        <v>53408605140.800003</v>
      </c>
      <c r="E38" s="743">
        <v>0.41914454987911248</v>
      </c>
    </row>
    <row r="39" spans="2:5" ht="20.399999999999999" x14ac:dyDescent="0.25">
      <c r="B39" s="741" t="s">
        <v>989</v>
      </c>
      <c r="C39" s="692">
        <v>35.837489752000003</v>
      </c>
      <c r="D39" s="742">
        <v>39518886802</v>
      </c>
      <c r="E39" s="743">
        <v>0.34254198226158605</v>
      </c>
    </row>
    <row r="40" spans="2:5" ht="20.399999999999999" x14ac:dyDescent="0.25">
      <c r="B40" s="741" t="s">
        <v>990</v>
      </c>
      <c r="C40" s="692">
        <v>19.833784795616001</v>
      </c>
      <c r="D40" s="742">
        <v>36277186042</v>
      </c>
      <c r="E40" s="743">
        <v>0.32563499484095898</v>
      </c>
    </row>
    <row r="41" spans="2:5" x14ac:dyDescent="0.25">
      <c r="B41" s="741" t="s">
        <v>991</v>
      </c>
      <c r="C41" s="692">
        <v>22.633694499000001</v>
      </c>
      <c r="D41" s="742">
        <v>24551578392</v>
      </c>
      <c r="E41" s="743">
        <v>0.21330970548066641</v>
      </c>
    </row>
    <row r="42" spans="2:5" ht="20.399999999999999" x14ac:dyDescent="0.25">
      <c r="B42" s="741" t="s">
        <v>992</v>
      </c>
      <c r="C42" s="692">
        <v>22.677149136228</v>
      </c>
      <c r="D42" s="742">
        <v>22905367945</v>
      </c>
      <c r="E42" s="743">
        <v>0.20560551096672469</v>
      </c>
    </row>
    <row r="43" spans="2:5" ht="20.399999999999999" x14ac:dyDescent="0.25">
      <c r="B43" s="741" t="s">
        <v>993</v>
      </c>
      <c r="C43" s="692">
        <v>16.881880374969999</v>
      </c>
      <c r="D43" s="742">
        <v>17272675095</v>
      </c>
      <c r="E43" s="743">
        <v>0.15504475619851016</v>
      </c>
    </row>
    <row r="44" spans="2:5" ht="20.399999999999999" x14ac:dyDescent="0.25">
      <c r="B44" s="741" t="s">
        <v>994</v>
      </c>
      <c r="C44" s="692">
        <v>13.582150501611</v>
      </c>
      <c r="D44" s="742">
        <v>13466015735</v>
      </c>
      <c r="E44" s="743">
        <v>0.12087503036531681</v>
      </c>
    </row>
    <row r="45" spans="2:5" x14ac:dyDescent="0.25">
      <c r="B45" s="716" t="s">
        <v>67</v>
      </c>
      <c r="C45" s="687">
        <v>35.893000000000001</v>
      </c>
      <c r="D45" s="739">
        <v>39197805027.300003</v>
      </c>
      <c r="E45" s="740">
        <v>0.35185135426612185</v>
      </c>
    </row>
    <row r="46" spans="2:5" x14ac:dyDescent="0.25">
      <c r="B46" s="741" t="s">
        <v>96</v>
      </c>
      <c r="C46" s="692">
        <v>35.893000000000001</v>
      </c>
      <c r="D46" s="742">
        <v>39197805027.300003</v>
      </c>
      <c r="E46" s="743">
        <v>0.35185135426612185</v>
      </c>
    </row>
    <row r="47" spans="2:5" x14ac:dyDescent="0.25">
      <c r="B47" s="716" t="s">
        <v>63</v>
      </c>
      <c r="C47" s="687">
        <v>26.947653333000002</v>
      </c>
      <c r="D47" s="739">
        <v>27809979000</v>
      </c>
      <c r="E47" s="740">
        <v>0.24963078331675684</v>
      </c>
    </row>
    <row r="48" spans="2:5" x14ac:dyDescent="0.25">
      <c r="B48" s="741" t="s">
        <v>914</v>
      </c>
      <c r="C48" s="692">
        <v>26.947653333000002</v>
      </c>
      <c r="D48" s="742">
        <v>27809979000</v>
      </c>
      <c r="E48" s="743">
        <v>0.24963078331675684</v>
      </c>
    </row>
    <row r="49" spans="2:5" x14ac:dyDescent="0.25">
      <c r="B49" s="716" t="s">
        <v>62</v>
      </c>
      <c r="C49" s="687">
        <v>10.353</v>
      </c>
      <c r="D49" s="739">
        <v>10680000000</v>
      </c>
      <c r="E49" s="740">
        <v>9.5866910428913404E-2</v>
      </c>
    </row>
    <row r="50" spans="2:5" ht="20.399999999999999" x14ac:dyDescent="0.25">
      <c r="B50" s="741" t="s">
        <v>894</v>
      </c>
      <c r="C50" s="692">
        <v>10.353</v>
      </c>
      <c r="D50" s="742">
        <v>10680000000</v>
      </c>
      <c r="E50" s="743">
        <v>9.5866910428913404E-2</v>
      </c>
    </row>
    <row r="51" spans="2:5" x14ac:dyDescent="0.25">
      <c r="B51" s="716" t="s">
        <v>71</v>
      </c>
      <c r="C51" s="687">
        <v>0.23899999999999999</v>
      </c>
      <c r="D51" s="739">
        <v>206000000</v>
      </c>
      <c r="E51" s="740">
        <v>1.8491183097711762E-3</v>
      </c>
    </row>
    <row r="52" spans="2:5" x14ac:dyDescent="0.25">
      <c r="B52" s="741" t="s">
        <v>152</v>
      </c>
      <c r="C52" s="692">
        <v>0.23899999999999999</v>
      </c>
      <c r="D52" s="742">
        <v>206000000</v>
      </c>
      <c r="E52" s="743">
        <v>1.8491183097711762E-3</v>
      </c>
    </row>
    <row r="53" spans="2:5" x14ac:dyDescent="0.25">
      <c r="B53" s="716" t="s">
        <v>65</v>
      </c>
      <c r="C53" s="687">
        <v>0.14599999999999999</v>
      </c>
      <c r="D53" s="739">
        <v>146000000</v>
      </c>
      <c r="E53" s="740">
        <v>1.3105401612941345E-3</v>
      </c>
    </row>
    <row r="54" spans="2:5" x14ac:dyDescent="0.25">
      <c r="B54" s="741" t="s">
        <v>790</v>
      </c>
      <c r="C54" s="692">
        <v>0.14599999999999999</v>
      </c>
      <c r="D54" s="742">
        <v>146000000</v>
      </c>
      <c r="E54" s="743">
        <v>1.3105401612941345E-3</v>
      </c>
    </row>
    <row r="55" spans="2:5" ht="11.4" thickBot="1" x14ac:dyDescent="0.3">
      <c r="B55" s="726" t="s">
        <v>84</v>
      </c>
      <c r="C55" s="749">
        <v>11770.572533127233</v>
      </c>
      <c r="D55" s="748">
        <v>11209686887247.301</v>
      </c>
      <c r="E55" s="749">
        <v>100</v>
      </c>
    </row>
    <row r="56" spans="2:5" ht="12" thickTop="1" thickBot="1" x14ac:dyDescent="0.3">
      <c r="B56" s="761" t="s">
        <v>922</v>
      </c>
      <c r="C56" s="751"/>
      <c r="D56" s="751"/>
      <c r="E56" s="751">
        <v>2.4662394349098458</v>
      </c>
    </row>
    <row r="57" spans="2:5" ht="12" thickTop="1" thickBot="1" x14ac:dyDescent="0.3">
      <c r="B57" s="761" t="s">
        <v>847</v>
      </c>
      <c r="C57" s="752"/>
      <c r="D57" s="752"/>
      <c r="E57" s="751">
        <v>0.5809711825904792</v>
      </c>
    </row>
    <row r="58" spans="2:5" ht="11.4" thickTop="1" x14ac:dyDescent="0.25">
      <c r="B58" s="753" t="s">
        <v>883</v>
      </c>
    </row>
  </sheetData>
  <mergeCells count="2">
    <mergeCell ref="B1:E1"/>
    <mergeCell ref="B2:D2"/>
  </mergeCells>
  <pageMargins left="0.7" right="0.7" top="0.75" bottom="0.75" header="0.3" footer="0.3"/>
  <pageSetup orientation="landscape"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BEE55-0B3C-4253-BC26-C351E8F8A2D5}">
  <dimension ref="A1:G11"/>
  <sheetViews>
    <sheetView showGridLines="0" zoomScaleNormal="100" workbookViewId="0"/>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5" width="13.109375" style="737" customWidth="1"/>
    <col min="6" max="7" width="11.44140625" style="737" customWidth="1"/>
    <col min="8" max="16384" width="11.44140625" style="737" hidden="1"/>
  </cols>
  <sheetData>
    <row r="1" spans="2:5" ht="46.5" customHeight="1" x14ac:dyDescent="0.25">
      <c r="B1" s="2654" t="s">
        <v>995</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68</v>
      </c>
      <c r="C4" s="687">
        <v>5622.308889469</v>
      </c>
      <c r="D4" s="755">
        <v>10195580322304</v>
      </c>
      <c r="E4" s="756">
        <v>99.875130326726449</v>
      </c>
    </row>
    <row r="5" spans="2:5" ht="20.399999999999999" x14ac:dyDescent="0.25">
      <c r="B5" s="741" t="s">
        <v>996</v>
      </c>
      <c r="C5" s="692">
        <v>5622.308889469</v>
      </c>
      <c r="D5" s="744">
        <v>10195580322304</v>
      </c>
      <c r="E5" s="758">
        <v>99.875130326726449</v>
      </c>
    </row>
    <row r="6" spans="2:5" x14ac:dyDescent="0.25">
      <c r="B6" s="716" t="s">
        <v>67</v>
      </c>
      <c r="C6" s="687">
        <v>9.3466287904444005</v>
      </c>
      <c r="D6" s="755">
        <v>12747105105.299999</v>
      </c>
      <c r="E6" s="756">
        <v>0.12486967327354817</v>
      </c>
    </row>
    <row r="7" spans="2:5" x14ac:dyDescent="0.25">
      <c r="B7" s="741" t="s">
        <v>96</v>
      </c>
      <c r="C7" s="692">
        <v>9.3466287904444005</v>
      </c>
      <c r="D7" s="744">
        <v>12747105105.299999</v>
      </c>
      <c r="E7" s="758">
        <v>0.12486967327354817</v>
      </c>
    </row>
    <row r="8" spans="2:5" ht="11.4" thickBot="1" x14ac:dyDescent="0.3">
      <c r="B8" s="726" t="s">
        <v>84</v>
      </c>
      <c r="C8" s="759">
        <v>5631.6555182594448</v>
      </c>
      <c r="D8" s="760">
        <v>10208327427409.301</v>
      </c>
      <c r="E8" s="759">
        <v>100</v>
      </c>
    </row>
    <row r="9" spans="2:5" ht="12" thickTop="1" thickBot="1" x14ac:dyDescent="0.3">
      <c r="B9" s="761" t="s">
        <v>922</v>
      </c>
      <c r="C9" s="762"/>
      <c r="D9" s="762"/>
      <c r="E9" s="762">
        <v>2.2459306775633738</v>
      </c>
    </row>
    <row r="10" spans="2:5" ht="12" thickTop="1" thickBot="1" x14ac:dyDescent="0.3">
      <c r="B10" s="761" t="s">
        <v>847</v>
      </c>
      <c r="C10" s="763"/>
      <c r="D10" s="763"/>
      <c r="E10" s="762">
        <v>0.52907312375691018</v>
      </c>
    </row>
    <row r="11" spans="2:5" ht="32.25" customHeight="1" thickTop="1" x14ac:dyDescent="0.25">
      <c r="B11" s="2660" t="s">
        <v>883</v>
      </c>
      <c r="C11" s="2660"/>
      <c r="D11" s="2660"/>
      <c r="E11" s="2660"/>
    </row>
  </sheetData>
  <mergeCells count="3">
    <mergeCell ref="B1:E1"/>
    <mergeCell ref="B2:E2"/>
    <mergeCell ref="B11:E11"/>
  </mergeCells>
  <pageMargins left="0.7" right="0.7" top="0.75" bottom="0.75" header="0.3" footer="0.3"/>
  <pageSetup orientation="landscape"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67C3-CAA7-46A9-AF80-660B6BFCFFB8}">
  <dimension ref="A1:G9"/>
  <sheetViews>
    <sheetView showGridLines="0" zoomScale="125" workbookViewId="0"/>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7" width="11.44140625" style="737" customWidth="1"/>
    <col min="8" max="16384" width="11.44140625" style="737" hidden="1"/>
  </cols>
  <sheetData>
    <row r="1" spans="2:5" ht="46.5" customHeight="1" x14ac:dyDescent="0.25">
      <c r="B1" s="2654" t="s">
        <v>997</v>
      </c>
      <c r="C1" s="2654"/>
      <c r="D1" s="2654"/>
      <c r="E1" s="2654"/>
    </row>
    <row r="2" spans="2:5" ht="11.1" customHeight="1" x14ac:dyDescent="0.25">
      <c r="B2" s="2655" t="s">
        <v>1</v>
      </c>
      <c r="C2" s="2655"/>
      <c r="D2" s="2655"/>
      <c r="E2" s="738"/>
    </row>
    <row r="3" spans="2:5" ht="18" x14ac:dyDescent="0.25">
      <c r="B3" s="777" t="s">
        <v>892</v>
      </c>
      <c r="C3" s="503">
        <v>2025</v>
      </c>
      <c r="D3" s="503">
        <v>2026</v>
      </c>
      <c r="E3" s="505" t="s">
        <v>846</v>
      </c>
    </row>
    <row r="4" spans="2:5" ht="12" customHeight="1" x14ac:dyDescent="0.25">
      <c r="B4" s="764" t="s">
        <v>185</v>
      </c>
      <c r="C4" s="687">
        <v>9953.2902514146026</v>
      </c>
      <c r="D4" s="739">
        <v>9883171607657</v>
      </c>
      <c r="E4" s="740">
        <v>100</v>
      </c>
    </row>
    <row r="5" spans="2:5" ht="12" customHeight="1" x14ac:dyDescent="0.25">
      <c r="B5" s="765" t="s">
        <v>780</v>
      </c>
      <c r="C5" s="692">
        <v>9953.2902514146026</v>
      </c>
      <c r="D5" s="742">
        <v>9883171607657</v>
      </c>
      <c r="E5" s="743">
        <v>100</v>
      </c>
    </row>
    <row r="6" spans="2:5" ht="11.4" thickBot="1" x14ac:dyDescent="0.3">
      <c r="B6" s="778" t="s">
        <v>84</v>
      </c>
      <c r="C6" s="779">
        <v>9953.2902514146026</v>
      </c>
      <c r="D6" s="748">
        <v>9883171607657</v>
      </c>
      <c r="E6" s="759">
        <v>100</v>
      </c>
    </row>
    <row r="7" spans="2:5" ht="12" thickTop="1" thickBot="1" x14ac:dyDescent="0.3">
      <c r="B7" s="766" t="s">
        <v>922</v>
      </c>
      <c r="C7" s="751"/>
      <c r="D7" s="751"/>
      <c r="E7" s="751">
        <v>2.1743932552223573</v>
      </c>
    </row>
    <row r="8" spans="2:5" ht="12" thickTop="1" thickBot="1" x14ac:dyDescent="0.3">
      <c r="B8" s="766" t="s">
        <v>847</v>
      </c>
      <c r="C8" s="752"/>
      <c r="D8" s="752"/>
      <c r="E8" s="751">
        <v>0.51222107757330271</v>
      </c>
    </row>
    <row r="9" spans="2:5" ht="21.75" customHeight="1" thickTop="1" x14ac:dyDescent="0.25">
      <c r="B9" s="2660" t="s">
        <v>883</v>
      </c>
      <c r="C9" s="2660"/>
      <c r="D9" s="2660"/>
      <c r="E9" s="2660"/>
    </row>
  </sheetData>
  <mergeCells count="3">
    <mergeCell ref="B1:E1"/>
    <mergeCell ref="B2:D2"/>
    <mergeCell ref="B9:E9"/>
  </mergeCells>
  <pageMargins left="0.7" right="0.7" top="0.75" bottom="0.75" header="0.3" footer="0.3"/>
  <pageSetup orientation="landscape"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94029-0480-43F4-A58B-ACF5EE5E4011}">
  <dimension ref="A1:F13"/>
  <sheetViews>
    <sheetView showGridLines="0" zoomScaleNormal="100" workbookViewId="0"/>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5" width="14.44140625" style="737" customWidth="1"/>
    <col min="6" max="6" width="13.88671875" style="737" customWidth="1"/>
    <col min="7" max="16384" width="11.44140625" style="737" hidden="1"/>
  </cols>
  <sheetData>
    <row r="1" spans="2:5" ht="41.25" customHeight="1" x14ac:dyDescent="0.25">
      <c r="B1" s="2654" t="s">
        <v>998</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77</v>
      </c>
      <c r="C4" s="687">
        <v>9161.6053044900236</v>
      </c>
      <c r="D4" s="780">
        <v>9175791488599.541</v>
      </c>
      <c r="E4" s="781">
        <v>99.912607637123344</v>
      </c>
    </row>
    <row r="5" spans="2:5" x14ac:dyDescent="0.25">
      <c r="B5" s="741" t="s">
        <v>999</v>
      </c>
      <c r="C5" s="692">
        <v>6492.6424525043985</v>
      </c>
      <c r="D5" s="782">
        <v>6029471107423.4365</v>
      </c>
      <c r="E5" s="783">
        <v>65.653211689023891</v>
      </c>
    </row>
    <row r="6" spans="2:5" x14ac:dyDescent="0.25">
      <c r="B6" s="741" t="s">
        <v>1000</v>
      </c>
      <c r="C6" s="692">
        <v>2668.2752220805</v>
      </c>
      <c r="D6" s="782">
        <v>3145621236480.5</v>
      </c>
      <c r="E6" s="783">
        <v>34.25178315853897</v>
      </c>
    </row>
    <row r="7" spans="2:5" x14ac:dyDescent="0.25">
      <c r="B7" s="741" t="s">
        <v>1001</v>
      </c>
      <c r="C7" s="692">
        <v>0.68762990512599997</v>
      </c>
      <c r="D7" s="782">
        <v>699144695.60339999</v>
      </c>
      <c r="E7" s="783">
        <v>7.6127895604632938E-3</v>
      </c>
    </row>
    <row r="8" spans="2:5" x14ac:dyDescent="0.25">
      <c r="B8" s="716" t="s">
        <v>67</v>
      </c>
      <c r="C8" s="687">
        <v>3.2353715043846001</v>
      </c>
      <c r="D8" s="780">
        <v>8025955066.3000002</v>
      </c>
      <c r="E8" s="781">
        <v>8.7392362876676871E-2</v>
      </c>
    </row>
    <row r="9" spans="2:5" x14ac:dyDescent="0.25">
      <c r="B9" s="741" t="s">
        <v>96</v>
      </c>
      <c r="C9" s="692">
        <v>3.2353715043846001</v>
      </c>
      <c r="D9" s="782">
        <v>8025955066.3000002</v>
      </c>
      <c r="E9" s="783">
        <v>8.7392362876676871E-2</v>
      </c>
    </row>
    <row r="10" spans="2:5" ht="11.4" thickBot="1" x14ac:dyDescent="0.3">
      <c r="B10" s="726" t="s">
        <v>84</v>
      </c>
      <c r="C10" s="784">
        <v>9164.8406759944082</v>
      </c>
      <c r="D10" s="785">
        <v>9183817443665.8418</v>
      </c>
      <c r="E10" s="784">
        <v>99.920220426683812</v>
      </c>
    </row>
    <row r="11" spans="2:5" ht="12" thickTop="1" thickBot="1" x14ac:dyDescent="0.3">
      <c r="B11" s="761" t="s">
        <v>922</v>
      </c>
      <c r="C11" s="786"/>
      <c r="D11" s="786"/>
      <c r="E11" s="786">
        <v>2.0205285812531324</v>
      </c>
    </row>
    <row r="12" spans="2:5" ht="12" thickTop="1" thickBot="1" x14ac:dyDescent="0.3">
      <c r="B12" s="761" t="s">
        <v>847</v>
      </c>
      <c r="C12" s="787"/>
      <c r="D12" s="787"/>
      <c r="E12" s="786">
        <v>0.47597522880068882</v>
      </c>
    </row>
    <row r="13" spans="2:5" ht="20.25" customHeight="1" thickTop="1" x14ac:dyDescent="0.25">
      <c r="B13" s="2660" t="s">
        <v>883</v>
      </c>
      <c r="C13" s="2660"/>
      <c r="D13" s="2660"/>
      <c r="E13" s="2660"/>
    </row>
  </sheetData>
  <mergeCells count="3">
    <mergeCell ref="B1:E1"/>
    <mergeCell ref="B2:E2"/>
    <mergeCell ref="B13:E13"/>
  </mergeCells>
  <pageMargins left="0.7" right="0.7" top="0.75" bottom="0.75" header="0.3" footer="0.3"/>
  <pageSetup orientation="landscape"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6776-EEB9-44C0-AA52-D57EE9490773}">
  <dimension ref="A1:G15"/>
  <sheetViews>
    <sheetView showGridLines="0" zoomScaleNormal="100" workbookViewId="0">
      <selection activeCell="G9" sqref="G9"/>
    </sheetView>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5" width="13" style="737" customWidth="1"/>
    <col min="6" max="7" width="11.44140625" style="737" customWidth="1"/>
    <col min="8" max="16384" width="11.44140625" style="737" hidden="1"/>
  </cols>
  <sheetData>
    <row r="1" spans="2:5" ht="46.5" customHeight="1" x14ac:dyDescent="0.25">
      <c r="B1" s="2654" t="s">
        <v>1002</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69</v>
      </c>
      <c r="C4" s="687">
        <v>5383.3749055412245</v>
      </c>
      <c r="D4" s="780">
        <v>7515682471161.5723</v>
      </c>
      <c r="E4" s="781">
        <v>99.993718662934768</v>
      </c>
    </row>
    <row r="5" spans="2:5" x14ac:dyDescent="0.25">
      <c r="B5" s="741" t="s">
        <v>917</v>
      </c>
      <c r="C5" s="692">
        <v>5232.8860393830009</v>
      </c>
      <c r="D5" s="782">
        <v>7322290916821.5723</v>
      </c>
      <c r="E5" s="783">
        <v>97.420706730796454</v>
      </c>
    </row>
    <row r="6" spans="2:5" ht="42" customHeight="1" x14ac:dyDescent="0.25">
      <c r="B6" s="741" t="s">
        <v>916</v>
      </c>
      <c r="C6" s="692">
        <v>134.77763752442399</v>
      </c>
      <c r="D6" s="782">
        <v>50810589735</v>
      </c>
      <c r="E6" s="783">
        <v>0.67601842341726115</v>
      </c>
    </row>
    <row r="7" spans="2:5" x14ac:dyDescent="0.25">
      <c r="B7" s="741" t="s">
        <v>1003</v>
      </c>
      <c r="C7" s="692">
        <v>15.711228633800001</v>
      </c>
      <c r="D7" s="782">
        <v>20580964605</v>
      </c>
      <c r="E7" s="783">
        <v>0.27382306163423153</v>
      </c>
    </row>
    <row r="8" spans="2:5" x14ac:dyDescent="0.25">
      <c r="B8" s="741" t="s">
        <v>785</v>
      </c>
      <c r="C8" s="692">
        <v>0</v>
      </c>
      <c r="D8" s="782">
        <v>122000000000</v>
      </c>
      <c r="E8" s="783">
        <v>1.6231704470868382</v>
      </c>
    </row>
    <row r="9" spans="2:5" x14ac:dyDescent="0.25">
      <c r="B9" s="716" t="s">
        <v>67</v>
      </c>
      <c r="C9" s="687">
        <v>0</v>
      </c>
      <c r="D9" s="780">
        <v>472115003.89999998</v>
      </c>
      <c r="E9" s="781">
        <v>6.2813370652194042E-3</v>
      </c>
    </row>
    <row r="10" spans="2:5" x14ac:dyDescent="0.25">
      <c r="B10" s="741" t="s">
        <v>96</v>
      </c>
      <c r="C10" s="692">
        <v>0</v>
      </c>
      <c r="D10" s="782">
        <v>472115003.89999998</v>
      </c>
      <c r="E10" s="783">
        <v>6.2813370652194042E-3</v>
      </c>
    </row>
    <row r="11" spans="2:5" ht="11.4" thickBot="1" x14ac:dyDescent="0.3">
      <c r="B11" s="726" t="s">
        <v>84</v>
      </c>
      <c r="C11" s="784">
        <v>5383.3749055412245</v>
      </c>
      <c r="D11" s="785">
        <v>7516154586165.4727</v>
      </c>
      <c r="E11" s="784">
        <v>99.999999999999986</v>
      </c>
    </row>
    <row r="12" spans="2:5" ht="12" thickTop="1" thickBot="1" x14ac:dyDescent="0.3">
      <c r="B12" s="761" t="s">
        <v>922</v>
      </c>
      <c r="C12" s="786"/>
      <c r="D12" s="786"/>
      <c r="E12" s="786">
        <v>1.6536266379008304</v>
      </c>
    </row>
    <row r="13" spans="2:5" ht="12" thickTop="1" thickBot="1" x14ac:dyDescent="0.3">
      <c r="B13" s="761" t="s">
        <v>847</v>
      </c>
      <c r="C13" s="787"/>
      <c r="D13" s="787"/>
      <c r="E13" s="786">
        <v>0.38954426313416024</v>
      </c>
    </row>
    <row r="14" spans="2:5" ht="32.25" customHeight="1" thickTop="1" x14ac:dyDescent="0.25">
      <c r="B14" s="2660" t="s">
        <v>883</v>
      </c>
      <c r="C14" s="2660"/>
      <c r="D14" s="2660"/>
      <c r="E14" s="2660"/>
    </row>
    <row r="15" spans="2:5" x14ac:dyDescent="0.25"/>
  </sheetData>
  <mergeCells count="3">
    <mergeCell ref="B1:E1"/>
    <mergeCell ref="B14:E14"/>
    <mergeCell ref="B2:E2"/>
  </mergeCells>
  <pageMargins left="0.7" right="0.7" top="0.75" bottom="0.75" header="0.3" footer="0.3"/>
  <pageSetup orientation="landscape"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B4ED9-332F-4B7E-A76E-1940EEF380A0}">
  <dimension ref="A1:G13"/>
  <sheetViews>
    <sheetView showGridLines="0" zoomScale="125" workbookViewId="0">
      <selection activeCell="F7" sqref="F7"/>
    </sheetView>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5" width="12.88671875" style="737" customWidth="1"/>
    <col min="6" max="7" width="11.44140625" style="737" customWidth="1"/>
    <col min="8" max="16384" width="11.44140625" style="737" hidden="1"/>
  </cols>
  <sheetData>
    <row r="1" spans="2:5" ht="36.75" customHeight="1" x14ac:dyDescent="0.25">
      <c r="B1" s="2654" t="s">
        <v>1004</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66</v>
      </c>
      <c r="C4" s="687">
        <v>5413.5689387749999</v>
      </c>
      <c r="D4" s="780">
        <v>5706943824423</v>
      </c>
      <c r="E4" s="781">
        <v>94.740982576161272</v>
      </c>
    </row>
    <row r="5" spans="2:5" x14ac:dyDescent="0.25">
      <c r="B5" s="741" t="s">
        <v>920</v>
      </c>
      <c r="C5" s="692">
        <v>5068.8258838259999</v>
      </c>
      <c r="D5" s="782">
        <v>5347497136000</v>
      </c>
      <c r="E5" s="783">
        <v>88.773807588524974</v>
      </c>
    </row>
    <row r="6" spans="2:5" ht="20.399999999999999" x14ac:dyDescent="0.25">
      <c r="B6" s="741" t="s">
        <v>1005</v>
      </c>
      <c r="C6" s="692">
        <v>344.743054949</v>
      </c>
      <c r="D6" s="782">
        <v>359446688423</v>
      </c>
      <c r="E6" s="783">
        <v>5.9671749876362892</v>
      </c>
    </row>
    <row r="7" spans="2:5" x14ac:dyDescent="0.25">
      <c r="B7" s="716" t="s">
        <v>67</v>
      </c>
      <c r="C7" s="687">
        <v>243.37183427426379</v>
      </c>
      <c r="D7" s="780">
        <v>316789167616.90002</v>
      </c>
      <c r="E7" s="781">
        <v>5.2590174238387233</v>
      </c>
    </row>
    <row r="8" spans="2:5" x14ac:dyDescent="0.25">
      <c r="B8" s="741" t="s">
        <v>96</v>
      </c>
      <c r="C8" s="692">
        <v>243.37183427426379</v>
      </c>
      <c r="D8" s="782">
        <v>316789167616.90002</v>
      </c>
      <c r="E8" s="783">
        <v>5.2590174238387233</v>
      </c>
    </row>
    <row r="9" spans="2:5" ht="11.4" thickBot="1" x14ac:dyDescent="0.3">
      <c r="B9" s="726" t="s">
        <v>84</v>
      </c>
      <c r="C9" s="784">
        <v>5656.940773049264</v>
      </c>
      <c r="D9" s="785">
        <v>6023732992039.9004</v>
      </c>
      <c r="E9" s="784">
        <v>100</v>
      </c>
    </row>
    <row r="10" spans="2:5" ht="12" thickTop="1" thickBot="1" x14ac:dyDescent="0.3">
      <c r="B10" s="761" t="s">
        <v>922</v>
      </c>
      <c r="C10" s="786"/>
      <c r="D10" s="786"/>
      <c r="E10" s="786">
        <v>1.3252794658553013</v>
      </c>
    </row>
    <row r="11" spans="2:5" ht="12" thickTop="1" thickBot="1" x14ac:dyDescent="0.3">
      <c r="B11" s="761" t="s">
        <v>847</v>
      </c>
      <c r="C11" s="787"/>
      <c r="D11" s="787"/>
      <c r="E11" s="786">
        <v>0.31219563179557169</v>
      </c>
    </row>
    <row r="12" spans="2:5" ht="25.5" customHeight="1" thickTop="1" x14ac:dyDescent="0.25">
      <c r="B12" s="2660" t="s">
        <v>883</v>
      </c>
      <c r="C12" s="2660"/>
      <c r="D12" s="2660"/>
      <c r="E12" s="2660"/>
    </row>
    <row r="13" spans="2:5" x14ac:dyDescent="0.25"/>
  </sheetData>
  <mergeCells count="3">
    <mergeCell ref="B1:E1"/>
    <mergeCell ref="B12:E12"/>
    <mergeCell ref="B2:E2"/>
  </mergeCells>
  <pageMargins left="0.7" right="0.7" top="0.75" bottom="0.75" header="0.3" footer="0.3"/>
  <pageSetup orientation="landscape"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6E04C-8666-4EF4-9331-2E3D9612ED82}">
  <dimension ref="A1:G15"/>
  <sheetViews>
    <sheetView showGridLines="0" zoomScaleNormal="100" workbookViewId="0">
      <selection activeCell="F13" sqref="F13"/>
    </sheetView>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5" width="13.6640625" style="737" customWidth="1"/>
    <col min="6" max="7" width="11.44140625" style="737" customWidth="1"/>
    <col min="8" max="16384" width="11.44140625" style="737" hidden="1"/>
  </cols>
  <sheetData>
    <row r="1" spans="2:5" ht="46.5" customHeight="1" x14ac:dyDescent="0.25">
      <c r="B1" s="2654" t="s">
        <v>1006</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72</v>
      </c>
      <c r="C4" s="687">
        <v>3669.1612757699995</v>
      </c>
      <c r="D4" s="780">
        <v>5851577311543.0996</v>
      </c>
      <c r="E4" s="781">
        <v>99.860343952471354</v>
      </c>
    </row>
    <row r="5" spans="2:5" x14ac:dyDescent="0.25">
      <c r="B5" s="741" t="s">
        <v>915</v>
      </c>
      <c r="C5" s="692">
        <v>2664.6059608409719</v>
      </c>
      <c r="D5" s="782">
        <v>4806093272285.2998</v>
      </c>
      <c r="E5" s="783">
        <v>82.018591173924989</v>
      </c>
    </row>
    <row r="6" spans="2:5" x14ac:dyDescent="0.25">
      <c r="B6" s="741" t="s">
        <v>1008</v>
      </c>
      <c r="C6" s="692">
        <v>997.36456420102786</v>
      </c>
      <c r="D6" s="782">
        <v>1042077566007.7999</v>
      </c>
      <c r="E6" s="783">
        <v>17.783619462980514</v>
      </c>
    </row>
    <row r="7" spans="2:5" x14ac:dyDescent="0.25">
      <c r="B7" s="741" t="s">
        <v>1007</v>
      </c>
      <c r="C7" s="692">
        <v>7.1907507280000003</v>
      </c>
      <c r="D7" s="782">
        <v>3406473250</v>
      </c>
      <c r="E7" s="783">
        <v>5.8133315565848248E-2</v>
      </c>
    </row>
    <row r="8" spans="2:5" x14ac:dyDescent="0.25">
      <c r="B8" s="716" t="s">
        <v>67</v>
      </c>
      <c r="C8" s="687">
        <v>5.3922858406409997</v>
      </c>
      <c r="D8" s="780">
        <v>8183510358.5</v>
      </c>
      <c r="E8" s="781">
        <v>0.13965604752864813</v>
      </c>
    </row>
    <row r="9" spans="2:5" x14ac:dyDescent="0.25">
      <c r="B9" s="741" t="s">
        <v>96</v>
      </c>
      <c r="C9" s="692">
        <v>5.3922858406409997</v>
      </c>
      <c r="D9" s="782">
        <v>8183510358.5</v>
      </c>
      <c r="E9" s="783">
        <v>0.13965604752864813</v>
      </c>
    </row>
    <row r="10" spans="2:5" ht="11.4" thickBot="1" x14ac:dyDescent="0.3">
      <c r="B10" s="726" t="s">
        <v>84</v>
      </c>
      <c r="C10" s="784">
        <v>3674.5535616106404</v>
      </c>
      <c r="D10" s="785">
        <v>5859760821901.5996</v>
      </c>
      <c r="E10" s="784">
        <v>100</v>
      </c>
    </row>
    <row r="11" spans="2:5" ht="12" thickTop="1" thickBot="1" x14ac:dyDescent="0.3">
      <c r="B11" s="761" t="s">
        <v>922</v>
      </c>
      <c r="C11" s="786"/>
      <c r="D11" s="786"/>
      <c r="E11" s="786">
        <v>1.2892040039543196</v>
      </c>
    </row>
    <row r="12" spans="2:5" ht="12" thickTop="1" thickBot="1" x14ac:dyDescent="0.3">
      <c r="B12" s="761" t="s">
        <v>847</v>
      </c>
      <c r="C12" s="787"/>
      <c r="D12" s="787"/>
      <c r="E12" s="786">
        <v>0.30369734753880517</v>
      </c>
    </row>
    <row r="13" spans="2:5" ht="23.25" customHeight="1" thickTop="1" x14ac:dyDescent="0.25">
      <c r="B13" s="2660" t="s">
        <v>883</v>
      </c>
      <c r="C13" s="2660"/>
      <c r="D13" s="2660"/>
      <c r="E13" s="2660"/>
    </row>
    <row r="14" spans="2:5" x14ac:dyDescent="0.25"/>
    <row r="15" spans="2:5" x14ac:dyDescent="0.25"/>
  </sheetData>
  <mergeCells count="3">
    <mergeCell ref="B1:E1"/>
    <mergeCell ref="B2:E2"/>
    <mergeCell ref="B13:E13"/>
  </mergeCells>
  <pageMargins left="0.7" right="0.7" top="0.75" bottom="0.75" header="0.3" footer="0.3"/>
  <pageSetup orientation="landscape"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08-E764-47AF-814C-D30EF6AD51C6}">
  <dimension ref="A1:G14"/>
  <sheetViews>
    <sheetView showGridLines="0" zoomScale="125" workbookViewId="0">
      <selection activeCell="F12" sqref="F12"/>
    </sheetView>
  </sheetViews>
  <sheetFormatPr baseColWidth="10" defaultColWidth="0" defaultRowHeight="10.8" zeroHeight="1" x14ac:dyDescent="0.25"/>
  <cols>
    <col min="1" max="1" width="4.88671875" style="737" customWidth="1"/>
    <col min="2" max="2" width="39.109375" style="737" bestFit="1" customWidth="1"/>
    <col min="3" max="3" width="10.44140625" style="737" customWidth="1"/>
    <col min="4" max="4" width="10.44140625" style="754" customWidth="1"/>
    <col min="5" max="5" width="12.44140625" style="737" customWidth="1"/>
    <col min="6" max="7" width="11.44140625" style="737" customWidth="1"/>
    <col min="8" max="16384" width="11.44140625" style="737" hidden="1"/>
  </cols>
  <sheetData>
    <row r="1" spans="2:5" ht="36" customHeight="1" x14ac:dyDescent="0.25">
      <c r="B1" s="2654" t="s">
        <v>1009</v>
      </c>
      <c r="C1" s="2654"/>
      <c r="D1" s="2654"/>
      <c r="E1" s="2654"/>
    </row>
    <row r="2" spans="2:5" ht="11.1" customHeight="1" x14ac:dyDescent="0.25">
      <c r="B2" s="2655" t="s">
        <v>1</v>
      </c>
      <c r="C2" s="2655"/>
      <c r="D2" s="2655"/>
      <c r="E2" s="2655"/>
    </row>
    <row r="3" spans="2:5" ht="20.399999999999999" x14ac:dyDescent="0.25">
      <c r="B3" s="406" t="s">
        <v>892</v>
      </c>
      <c r="C3" s="406">
        <v>2025</v>
      </c>
      <c r="D3" s="406">
        <v>2026</v>
      </c>
      <c r="E3" s="684" t="s">
        <v>846</v>
      </c>
    </row>
    <row r="4" spans="2:5" x14ac:dyDescent="0.25">
      <c r="B4" s="716" t="s">
        <v>78</v>
      </c>
      <c r="C4" s="687">
        <v>5697.6109957799999</v>
      </c>
      <c r="D4" s="780">
        <v>5308827227422</v>
      </c>
      <c r="E4" s="781">
        <v>99.982217125249733</v>
      </c>
    </row>
    <row r="5" spans="2:5" x14ac:dyDescent="0.25">
      <c r="B5" s="741" t="s">
        <v>921</v>
      </c>
      <c r="C5" s="692">
        <v>5680.8309257430001</v>
      </c>
      <c r="D5" s="782">
        <v>5289892446240</v>
      </c>
      <c r="E5" s="783">
        <v>99.625614560830414</v>
      </c>
    </row>
    <row r="6" spans="2:5" ht="20.399999999999999" x14ac:dyDescent="0.25">
      <c r="B6" s="741" t="s">
        <v>1010</v>
      </c>
      <c r="C6" s="692">
        <v>16.780070037000002</v>
      </c>
      <c r="D6" s="782">
        <v>18934781182</v>
      </c>
      <c r="E6" s="783">
        <v>0.35660256441932436</v>
      </c>
    </row>
    <row r="7" spans="2:5" x14ac:dyDescent="0.25">
      <c r="B7" s="716" t="s">
        <v>67</v>
      </c>
      <c r="C7" s="687">
        <v>0.71897144541879998</v>
      </c>
      <c r="D7" s="780">
        <v>944230007.79999995</v>
      </c>
      <c r="E7" s="781">
        <v>1.7782874750263838E-2</v>
      </c>
    </row>
    <row r="8" spans="2:5" x14ac:dyDescent="0.25">
      <c r="B8" s="741" t="s">
        <v>96</v>
      </c>
      <c r="C8" s="692">
        <v>0.71897144541879998</v>
      </c>
      <c r="D8" s="782">
        <v>944230007.79999995</v>
      </c>
      <c r="E8" s="783">
        <v>1.7782874750263838E-2</v>
      </c>
    </row>
    <row r="9" spans="2:5" ht="11.4" thickBot="1" x14ac:dyDescent="0.3">
      <c r="B9" s="726" t="s">
        <v>84</v>
      </c>
      <c r="C9" s="784">
        <v>5698.3299672254188</v>
      </c>
      <c r="D9" s="785">
        <v>5309771457429.7998</v>
      </c>
      <c r="E9" s="784">
        <v>100</v>
      </c>
    </row>
    <row r="10" spans="2:5" ht="12" thickTop="1" thickBot="1" x14ac:dyDescent="0.3">
      <c r="B10" s="761" t="s">
        <v>922</v>
      </c>
      <c r="C10" s="786"/>
      <c r="D10" s="786"/>
      <c r="E10" s="786">
        <v>1.168201029198221</v>
      </c>
    </row>
    <row r="11" spans="2:5" ht="12" thickTop="1" thickBot="1" x14ac:dyDescent="0.3">
      <c r="B11" s="761" t="s">
        <v>847</v>
      </c>
      <c r="C11" s="787"/>
      <c r="D11" s="787"/>
      <c r="E11" s="786">
        <v>0.2751927180426077</v>
      </c>
    </row>
    <row r="12" spans="2:5" ht="18.75" customHeight="1" thickTop="1" x14ac:dyDescent="0.25">
      <c r="B12" s="2660" t="s">
        <v>883</v>
      </c>
      <c r="C12" s="2660"/>
      <c r="D12" s="2660"/>
      <c r="E12" s="2660"/>
    </row>
    <row r="13" spans="2:5" x14ac:dyDescent="0.25"/>
    <row r="14" spans="2:5" x14ac:dyDescent="0.25"/>
  </sheetData>
  <mergeCells count="3">
    <mergeCell ref="B1:E1"/>
    <mergeCell ref="B2:E2"/>
    <mergeCell ref="B12:E12"/>
  </mergeCells>
  <pageMargins left="0.7" right="0.7" top="0.75" bottom="0.75" header="0.3" footer="0.3"/>
  <pageSetup orientation="landscape"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A939-4CF6-4704-8C81-045B7B529ADE}">
  <dimension ref="A1:G19"/>
  <sheetViews>
    <sheetView showGridLines="0" workbookViewId="0"/>
  </sheetViews>
  <sheetFormatPr baseColWidth="10" defaultColWidth="0" defaultRowHeight="10.8" zeroHeight="1" x14ac:dyDescent="0.25"/>
  <cols>
    <col min="1" max="1" width="1.44140625" style="788" customWidth="1"/>
    <col min="2" max="2" width="49" style="801" customWidth="1"/>
    <col min="3" max="4" width="11.44140625" style="757" customWidth="1"/>
    <col min="5" max="5" width="14.44140625" style="789" customWidth="1"/>
    <col min="6" max="7" width="11.44140625" style="737" customWidth="1"/>
    <col min="8" max="16384" width="11.44140625" style="737" hidden="1"/>
  </cols>
  <sheetData>
    <row r="1" spans="1:5" ht="24" customHeight="1" x14ac:dyDescent="0.25">
      <c r="B1" s="2654" t="s">
        <v>1011</v>
      </c>
      <c r="C1" s="2654"/>
      <c r="D1" s="2654"/>
      <c r="E1" s="2654"/>
    </row>
    <row r="2" spans="1:5" ht="11.4" thickBot="1" x14ac:dyDescent="0.3">
      <c r="B2" s="2661" t="s">
        <v>1</v>
      </c>
      <c r="C2" s="2661"/>
      <c r="D2" s="2661"/>
      <c r="E2" s="2661"/>
    </row>
    <row r="3" spans="1:5" ht="20.399999999999999" x14ac:dyDescent="0.25">
      <c r="B3" s="406" t="s">
        <v>1012</v>
      </c>
      <c r="C3" s="406">
        <v>2025</v>
      </c>
      <c r="D3" s="406">
        <v>2026</v>
      </c>
      <c r="E3" s="406" t="s">
        <v>846</v>
      </c>
    </row>
    <row r="4" spans="1:5" s="757" customFormat="1" x14ac:dyDescent="0.3">
      <c r="A4" s="789"/>
      <c r="B4" s="716" t="s">
        <v>1013</v>
      </c>
      <c r="C4" s="790">
        <v>2473.5888259510002</v>
      </c>
      <c r="D4" s="755">
        <v>2420226214150</v>
      </c>
      <c r="E4" s="790">
        <f>+D4/$D$16*100</f>
        <v>88.98270004577796</v>
      </c>
    </row>
    <row r="5" spans="1:5" s="757" customFormat="1" x14ac:dyDescent="0.3">
      <c r="A5" s="789"/>
      <c r="B5" s="104" t="s">
        <v>1014</v>
      </c>
      <c r="C5" s="721">
        <v>1816.662580791</v>
      </c>
      <c r="D5" s="744">
        <v>2321223480794</v>
      </c>
      <c r="E5" s="791">
        <f>+D5/$D$16</f>
        <v>0.85342738427965692</v>
      </c>
    </row>
    <row r="6" spans="1:5" s="757" customFormat="1" x14ac:dyDescent="0.3">
      <c r="A6" s="789"/>
      <c r="B6" s="104" t="s">
        <v>1015</v>
      </c>
      <c r="C6" s="721">
        <v>653.75634615999979</v>
      </c>
      <c r="D6" s="744">
        <v>97739216356</v>
      </c>
      <c r="E6" s="791">
        <f t="shared" ref="E6:E7" si="0">+D6/$D$16</f>
        <v>3.593506805631317E-2</v>
      </c>
    </row>
    <row r="7" spans="1:5" s="757" customFormat="1" ht="30.6" x14ac:dyDescent="0.3">
      <c r="A7" s="789"/>
      <c r="B7" s="104" t="s">
        <v>1016</v>
      </c>
      <c r="C7" s="721">
        <v>3.169899</v>
      </c>
      <c r="D7" s="744">
        <v>1263517000</v>
      </c>
      <c r="E7" s="791">
        <f t="shared" si="0"/>
        <v>4.6454812180946406E-4</v>
      </c>
    </row>
    <row r="8" spans="1:5" s="757" customFormat="1" ht="20.399999999999999" x14ac:dyDescent="0.3">
      <c r="A8" s="789"/>
      <c r="B8" s="716" t="s">
        <v>1017</v>
      </c>
      <c r="C8" s="792">
        <v>244.88699316400016</v>
      </c>
      <c r="D8" s="755">
        <v>269657777800</v>
      </c>
      <c r="E8" s="790">
        <f>+D8/$D$16</f>
        <v>9.9143117352836402E-2</v>
      </c>
    </row>
    <row r="9" spans="1:5" s="757" customFormat="1" x14ac:dyDescent="0.3">
      <c r="A9" s="789"/>
      <c r="B9" s="104" t="s">
        <v>1018</v>
      </c>
      <c r="C9" s="721">
        <v>225.57536058100015</v>
      </c>
      <c r="D9" s="744">
        <v>250173256312</v>
      </c>
      <c r="E9" s="791">
        <f>+D9/$D$16</f>
        <v>9.1979384801864364E-2</v>
      </c>
    </row>
    <row r="10" spans="1:5" s="757" customFormat="1" x14ac:dyDescent="0.3">
      <c r="A10" s="789"/>
      <c r="B10" s="104" t="s">
        <v>1019</v>
      </c>
      <c r="C10" s="721">
        <v>7.5109730839999997</v>
      </c>
      <c r="D10" s="744">
        <v>4549802000</v>
      </c>
      <c r="E10" s="791">
        <f t="shared" ref="E10:E13" si="1">+D10/$D$16</f>
        <v>1.6727926681674591E-3</v>
      </c>
    </row>
    <row r="11" spans="1:5" s="757" customFormat="1" x14ac:dyDescent="0.3">
      <c r="A11" s="789"/>
      <c r="B11" s="104" t="s">
        <v>1020</v>
      </c>
      <c r="C11" s="721">
        <v>7.0508092500000004</v>
      </c>
      <c r="D11" s="744">
        <v>7433089576</v>
      </c>
      <c r="E11" s="791">
        <f t="shared" si="1"/>
        <v>2.7328700775472795E-3</v>
      </c>
    </row>
    <row r="12" spans="1:5" s="757" customFormat="1" x14ac:dyDescent="0.3">
      <c r="A12" s="789"/>
      <c r="B12" s="104" t="s">
        <v>1021</v>
      </c>
      <c r="C12" s="721">
        <v>4.2420571259999997</v>
      </c>
      <c r="D12" s="744">
        <v>6861026912</v>
      </c>
      <c r="E12" s="791">
        <f t="shared" si="1"/>
        <v>2.5225439512517735E-3</v>
      </c>
    </row>
    <row r="13" spans="1:5" s="757" customFormat="1" x14ac:dyDescent="0.3">
      <c r="A13" s="789"/>
      <c r="B13" s="104" t="s">
        <v>1022</v>
      </c>
      <c r="C13" s="793">
        <v>0.50779312300000001</v>
      </c>
      <c r="D13" s="794">
        <v>458355000</v>
      </c>
      <c r="E13" s="791">
        <f t="shared" si="1"/>
        <v>1.6852005503050367E-4</v>
      </c>
    </row>
    <row r="14" spans="1:5" s="757" customFormat="1" x14ac:dyDescent="0.3">
      <c r="A14" s="789"/>
      <c r="B14" s="716" t="s">
        <v>1023</v>
      </c>
      <c r="C14" s="790">
        <v>33.286000000000001</v>
      </c>
      <c r="D14" s="755">
        <v>30000000000</v>
      </c>
      <c r="E14" s="790">
        <f>+D14/$D$16</f>
        <v>1.1029882189384015E-2</v>
      </c>
    </row>
    <row r="15" spans="1:5" s="757" customFormat="1" x14ac:dyDescent="0.3">
      <c r="A15" s="789"/>
      <c r="B15" s="104" t="s">
        <v>1024</v>
      </c>
      <c r="C15" s="721">
        <v>33.286000000000001</v>
      </c>
      <c r="D15" s="744">
        <v>30000000000</v>
      </c>
      <c r="E15" s="791">
        <f>+D15/$D$16</f>
        <v>1.1029882189384015E-2</v>
      </c>
    </row>
    <row r="16" spans="1:5" s="757" customFormat="1" ht="11.4" thickBot="1" x14ac:dyDescent="0.35">
      <c r="A16" s="789"/>
      <c r="B16" s="795" t="s">
        <v>1025</v>
      </c>
      <c r="C16" s="796">
        <f>+C14+C8+C4</f>
        <v>2751.7618191150004</v>
      </c>
      <c r="D16" s="797">
        <f>+D14+D8+D4</f>
        <v>2719883991950</v>
      </c>
      <c r="E16" s="798">
        <v>100</v>
      </c>
    </row>
    <row r="17" spans="1:5" s="757" customFormat="1" ht="12" thickTop="1" thickBot="1" x14ac:dyDescent="0.35">
      <c r="A17" s="789"/>
      <c r="B17" s="761" t="s">
        <v>922</v>
      </c>
      <c r="C17" s="786"/>
      <c r="D17" s="786"/>
      <c r="E17" s="786">
        <v>0.6</v>
      </c>
    </row>
    <row r="18" spans="1:5" ht="11.4" thickTop="1" x14ac:dyDescent="0.25">
      <c r="B18" s="799"/>
      <c r="C18" s="800"/>
      <c r="D18" s="800"/>
      <c r="E18" s="800"/>
    </row>
    <row r="19" spans="1:5" x14ac:dyDescent="0.25">
      <c r="B19" s="2493" t="s">
        <v>883</v>
      </c>
      <c r="C19" s="2493"/>
      <c r="D19" s="2493"/>
      <c r="E19" s="2493"/>
    </row>
  </sheetData>
  <mergeCells count="3">
    <mergeCell ref="B1:E1"/>
    <mergeCell ref="B2:E2"/>
    <mergeCell ref="B19:E19"/>
  </mergeCells>
  <pageMargins left="0.7" right="0.7" top="0.75" bottom="0.75" header="0.3" footer="0.3"/>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174D-9FD6-45D1-AC1E-CBC791ECC60E}">
  <dimension ref="A1:J93"/>
  <sheetViews>
    <sheetView showGridLines="0" zoomScaleNormal="100" workbookViewId="0">
      <selection activeCell="H11" sqref="H11"/>
    </sheetView>
  </sheetViews>
  <sheetFormatPr baseColWidth="10" defaultColWidth="0" defaultRowHeight="13.5" customHeight="1" zeroHeight="1" x14ac:dyDescent="0.2"/>
  <cols>
    <col min="1" max="1" width="11.5546875" style="1601" bestFit="1" customWidth="1"/>
    <col min="2" max="2" width="37" style="1601" customWidth="1"/>
    <col min="3" max="3" width="9.6640625" style="1601" bestFit="1" customWidth="1"/>
    <col min="4" max="4" width="9.88671875" style="1601" bestFit="1" customWidth="1"/>
    <col min="5" max="5" width="12.44140625" style="1601" customWidth="1"/>
    <col min="6" max="6" width="8.33203125" style="1601" customWidth="1"/>
    <col min="7" max="7" width="6.5546875" style="1601" customWidth="1"/>
    <col min="8" max="8" width="7.6640625" style="1601" bestFit="1" customWidth="1"/>
    <col min="9" max="9" width="4.6640625" style="1601" bestFit="1" customWidth="1"/>
    <col min="10" max="10" width="4.33203125" style="1601" bestFit="1" customWidth="1"/>
    <col min="11" max="11" width="11.44140625" style="1601" hidden="1" customWidth="1"/>
    <col min="12" max="16384" width="11.44140625" style="1601" hidden="1"/>
  </cols>
  <sheetData>
    <row r="1" spans="1:10" ht="13.5" customHeight="1" x14ac:dyDescent="0.2"/>
    <row r="2" spans="1:10" ht="13.5" customHeight="1" x14ac:dyDescent="0.2">
      <c r="B2" s="2432" t="s">
        <v>1624</v>
      </c>
      <c r="C2" s="2432"/>
      <c r="D2" s="2432"/>
      <c r="E2" s="2432"/>
      <c r="F2" s="2432"/>
      <c r="G2" s="2432"/>
    </row>
    <row r="3" spans="1:10" ht="13.5" customHeight="1" x14ac:dyDescent="0.2">
      <c r="B3" s="2438" t="s">
        <v>1</v>
      </c>
      <c r="C3" s="2438"/>
      <c r="D3" s="2438"/>
      <c r="E3" s="2438"/>
      <c r="F3" s="2438"/>
      <c r="G3" s="2438"/>
    </row>
    <row r="4" spans="1:10" ht="20.399999999999999" x14ac:dyDescent="0.2">
      <c r="B4" s="1353" t="s">
        <v>0</v>
      </c>
      <c r="C4" s="2434" t="s">
        <v>1622</v>
      </c>
      <c r="D4" s="2439" t="s">
        <v>1417</v>
      </c>
      <c r="E4" s="1680" t="s">
        <v>1165</v>
      </c>
      <c r="F4" s="2435" t="s">
        <v>734</v>
      </c>
      <c r="G4" s="2436"/>
    </row>
    <row r="5" spans="1:10" ht="10.199999999999999" x14ac:dyDescent="0.2">
      <c r="B5" s="1353"/>
      <c r="C5" s="2434"/>
      <c r="D5" s="2439"/>
      <c r="E5" s="1681" t="s">
        <v>1168</v>
      </c>
      <c r="F5" s="1681">
        <v>2025</v>
      </c>
      <c r="G5" s="1449">
        <v>2026</v>
      </c>
    </row>
    <row r="6" spans="1:10" ht="13.5" customHeight="1" x14ac:dyDescent="0.2">
      <c r="A6" s="1606"/>
      <c r="B6" s="1612"/>
      <c r="C6" s="1613" t="s">
        <v>9</v>
      </c>
      <c r="D6" s="1682" t="s">
        <v>10</v>
      </c>
      <c r="E6" s="1683" t="s">
        <v>767</v>
      </c>
      <c r="F6" s="1683" t="s">
        <v>11</v>
      </c>
      <c r="G6" s="1613" t="s">
        <v>13</v>
      </c>
    </row>
    <row r="7" spans="1:10" ht="11.25" customHeight="1" x14ac:dyDescent="0.2">
      <c r="B7" s="1624" t="s">
        <v>813</v>
      </c>
      <c r="C7" s="1684">
        <v>308545.92699999997</v>
      </c>
      <c r="D7" s="1684">
        <v>303126.625</v>
      </c>
      <c r="E7" s="1685">
        <v>-1.7564004337026873</v>
      </c>
      <c r="F7" s="1685">
        <v>16.997907523047481</v>
      </c>
      <c r="G7" s="1686">
        <v>15.710325861220936</v>
      </c>
      <c r="H7" s="1622"/>
      <c r="I7" s="1622"/>
      <c r="J7" s="1622"/>
    </row>
    <row r="8" spans="1:10" ht="13.5" customHeight="1" x14ac:dyDescent="0.2">
      <c r="B8" s="1624" t="s">
        <v>765</v>
      </c>
      <c r="C8" s="1684">
        <v>155799.15550760101</v>
      </c>
      <c r="D8" s="1684">
        <v>176188.90948533098</v>
      </c>
      <c r="E8" s="1685">
        <v>13.087204427584464</v>
      </c>
      <c r="F8" s="1685">
        <v>8.5830322352208395</v>
      </c>
      <c r="G8" s="1686">
        <v>9.1314485527218512</v>
      </c>
      <c r="H8" s="1622"/>
      <c r="J8" s="1622"/>
    </row>
    <row r="9" spans="1:10" ht="13.5" customHeight="1" x14ac:dyDescent="0.2">
      <c r="B9" s="1624" t="s">
        <v>764</v>
      </c>
      <c r="C9" s="1684">
        <v>18119.471887411</v>
      </c>
      <c r="D9" s="1684">
        <v>17482.810297839002</v>
      </c>
      <c r="E9" s="1685">
        <v>-3.513687338836502</v>
      </c>
      <c r="F9" s="1685">
        <v>0.99820830727955412</v>
      </c>
      <c r="G9" s="1686">
        <v>0.9060921215645763</v>
      </c>
      <c r="H9" s="1622"/>
      <c r="J9" s="1622"/>
    </row>
    <row r="10" spans="1:10" ht="13.5" customHeight="1" x14ac:dyDescent="0.2">
      <c r="B10" s="1624" t="s">
        <v>763</v>
      </c>
      <c r="C10" s="1684">
        <v>4031.6898533089998</v>
      </c>
      <c r="D10" s="1684">
        <v>4263.0200438720003</v>
      </c>
      <c r="E10" s="1685">
        <v>5.7377972755800366</v>
      </c>
      <c r="F10" s="1685">
        <v>0.22210726278086715</v>
      </c>
      <c r="G10" s="1686">
        <v>0.22094210312982404</v>
      </c>
      <c r="H10" s="1622"/>
      <c r="J10" s="1622"/>
    </row>
    <row r="11" spans="1:10" ht="13.5" customHeight="1" x14ac:dyDescent="0.2">
      <c r="B11" s="1687" t="s">
        <v>1625</v>
      </c>
      <c r="C11" s="1688">
        <v>486496.24424832105</v>
      </c>
      <c r="D11" s="1688">
        <v>501061.36482704198</v>
      </c>
      <c r="E11" s="1689">
        <v>2.9938814021525095</v>
      </c>
      <c r="F11" s="1689">
        <v>26.80125532832875</v>
      </c>
      <c r="G11" s="1690">
        <v>25.968808638637185</v>
      </c>
      <c r="H11" s="1622"/>
      <c r="J11" s="1622"/>
    </row>
    <row r="12" spans="1:10" ht="13.5" customHeight="1" x14ac:dyDescent="0.2">
      <c r="B12" s="1833" t="s">
        <v>1623</v>
      </c>
      <c r="C12" s="1834"/>
      <c r="D12" s="1834"/>
      <c r="E12" s="1834"/>
      <c r="F12" s="1639"/>
      <c r="G12" s="1639"/>
    </row>
    <row r="13" spans="1:10" ht="13.5" customHeight="1" x14ac:dyDescent="0.2">
      <c r="B13" s="2437" t="s">
        <v>166</v>
      </c>
      <c r="C13" s="2437"/>
      <c r="D13" s="2437"/>
      <c r="E13" s="2437"/>
      <c r="F13" s="1638"/>
      <c r="G13" s="1638"/>
      <c r="H13" s="1691"/>
    </row>
    <row r="14" spans="1:10" ht="13.5" hidden="1" customHeight="1" x14ac:dyDescent="0.2">
      <c r="B14" s="1638"/>
      <c r="C14" s="1638"/>
      <c r="D14" s="1638"/>
      <c r="E14" s="1638"/>
      <c r="F14" s="1638"/>
      <c r="G14" s="1638"/>
    </row>
    <row r="15" spans="1:10" ht="13.5" hidden="1" customHeight="1" x14ac:dyDescent="0.2">
      <c r="G15" s="1644"/>
    </row>
    <row r="16" spans="1:10" ht="10.199999999999999" hidden="1" x14ac:dyDescent="0.2">
      <c r="G16" s="1644"/>
    </row>
    <row r="18" spans="1:7" ht="10.199999999999999" hidden="1" x14ac:dyDescent="0.2"/>
    <row r="19" spans="1:7" ht="10.199999999999999" hidden="1" x14ac:dyDescent="0.2">
      <c r="B19" s="1666"/>
    </row>
    <row r="20" spans="1:7" ht="13.5" hidden="1" customHeight="1" x14ac:dyDescent="0.2">
      <c r="A20" s="1641"/>
    </row>
    <row r="22" spans="1:7" ht="10.199999999999999" hidden="1" x14ac:dyDescent="0.2">
      <c r="B22" s="1645"/>
      <c r="C22" s="2427"/>
      <c r="D22" s="2427"/>
      <c r="E22" s="1609"/>
      <c r="F22" s="2428"/>
      <c r="G22" s="2428"/>
    </row>
    <row r="23" spans="1:7" ht="10.199999999999999" hidden="1" x14ac:dyDescent="0.2">
      <c r="B23" s="1610"/>
      <c r="C23" s="2427"/>
      <c r="D23" s="2427"/>
      <c r="E23" s="1611"/>
      <c r="F23" s="1609"/>
      <c r="G23" s="1609"/>
    </row>
    <row r="24" spans="1:7" ht="13.5" hidden="1" customHeight="1" x14ac:dyDescent="0.2">
      <c r="B24" s="1647"/>
      <c r="C24" s="1648"/>
      <c r="D24" s="1617"/>
      <c r="E24" s="1648"/>
      <c r="F24" s="1648"/>
      <c r="G24" s="1648"/>
    </row>
    <row r="25" spans="1:7" ht="13.5" hidden="1" customHeight="1" x14ac:dyDescent="0.2">
      <c r="C25" s="1604"/>
      <c r="D25" s="1604"/>
      <c r="E25" s="1620"/>
      <c r="F25" s="1622"/>
      <c r="G25" s="1622"/>
    </row>
    <row r="26" spans="1:7" ht="13.5" hidden="1" customHeight="1" x14ac:dyDescent="0.2">
      <c r="C26" s="1604"/>
      <c r="D26" s="1604"/>
      <c r="E26" s="1620"/>
      <c r="F26" s="1622"/>
      <c r="G26" s="1622"/>
    </row>
    <row r="27" spans="1:7" ht="13.5" hidden="1" customHeight="1" x14ac:dyDescent="0.2">
      <c r="C27" s="1604"/>
      <c r="D27" s="1604"/>
      <c r="E27" s="1620"/>
      <c r="F27" s="1622"/>
      <c r="G27" s="1622"/>
    </row>
    <row r="28" spans="1:7" ht="13.5" hidden="1" customHeight="1" x14ac:dyDescent="0.2">
      <c r="C28" s="1604"/>
      <c r="D28" s="1604"/>
      <c r="E28" s="1620"/>
      <c r="F28" s="1622"/>
      <c r="G28" s="1622"/>
    </row>
    <row r="29" spans="1:7" ht="13.5" hidden="1" customHeight="1" x14ac:dyDescent="0.2">
      <c r="B29" s="1668"/>
      <c r="C29" s="1669"/>
      <c r="D29" s="1669"/>
      <c r="E29" s="1651"/>
      <c r="F29" s="1654"/>
      <c r="G29" s="1654"/>
    </row>
    <row r="30" spans="1:7" ht="13.5" hidden="1" customHeight="1" x14ac:dyDescent="0.2">
      <c r="B30" s="1640"/>
      <c r="C30" s="1640"/>
      <c r="D30" s="1640"/>
      <c r="E30" s="1640"/>
      <c r="F30" s="1640"/>
      <c r="G30" s="1655"/>
    </row>
    <row r="37" spans="1:8" ht="13.5" hidden="1" customHeight="1" x14ac:dyDescent="0.2">
      <c r="A37" s="1641"/>
      <c r="B37" s="1666"/>
    </row>
    <row r="40" spans="1:8" ht="21" hidden="1" customHeight="1" x14ac:dyDescent="0.2"/>
    <row r="41" spans="1:8" ht="10.5" hidden="1" customHeight="1" x14ac:dyDescent="0.2"/>
    <row r="42" spans="1:8" ht="11.25" hidden="1" customHeight="1" x14ac:dyDescent="0.2">
      <c r="A42" s="1606"/>
      <c r="H42" s="1606"/>
    </row>
    <row r="47" spans="1:8" ht="10.199999999999999" hidden="1" x14ac:dyDescent="0.2"/>
    <row r="48" spans="1:8" ht="10.5" hidden="1" customHeight="1" x14ac:dyDescent="0.2"/>
    <row r="49" spans="3:3" ht="10.199999999999999" hidden="1" x14ac:dyDescent="0.2"/>
    <row r="54" spans="3:3" ht="22.5" hidden="1" customHeight="1" x14ac:dyDescent="0.2"/>
    <row r="55" spans="3:3" ht="10.199999999999999" hidden="1" x14ac:dyDescent="0.2"/>
    <row r="62" spans="3:3" ht="13.5" hidden="1" customHeight="1" x14ac:dyDescent="0.2">
      <c r="C62" s="1622"/>
    </row>
    <row r="63" spans="3:3" ht="13.5" hidden="1" customHeight="1" x14ac:dyDescent="0.2">
      <c r="C63" s="1622"/>
    </row>
    <row r="64" spans="3:3" ht="13.5" hidden="1" customHeight="1" x14ac:dyDescent="0.2">
      <c r="C64" s="1622"/>
    </row>
    <row r="65" spans="2:7" ht="13.5" hidden="1" customHeight="1" x14ac:dyDescent="0.2">
      <c r="C65" s="1622"/>
    </row>
    <row r="74" spans="2:7" ht="13.5" hidden="1" customHeight="1" x14ac:dyDescent="0.2">
      <c r="B74" s="1602"/>
      <c r="C74" s="1676"/>
    </row>
    <row r="75" spans="2:7" ht="13.5" hidden="1" customHeight="1" x14ac:dyDescent="0.2">
      <c r="B75" s="1656"/>
    </row>
    <row r="77" spans="2:7" ht="10.199999999999999" hidden="1" x14ac:dyDescent="0.2">
      <c r="B77" s="1607"/>
      <c r="C77" s="2427"/>
      <c r="D77" s="2427"/>
      <c r="E77" s="1609"/>
      <c r="F77" s="2428"/>
      <c r="G77" s="2428"/>
    </row>
    <row r="78" spans="2:7" ht="10.199999999999999" hidden="1" x14ac:dyDescent="0.2">
      <c r="B78" s="1610"/>
      <c r="C78" s="2427"/>
      <c r="D78" s="2427"/>
      <c r="E78" s="1611"/>
      <c r="F78" s="1609"/>
      <c r="G78" s="1609"/>
    </row>
    <row r="79" spans="2:7" ht="13.5" hidden="1" customHeight="1" x14ac:dyDescent="0.2">
      <c r="B79" s="1615"/>
      <c r="C79" s="1616"/>
      <c r="D79" s="1617"/>
      <c r="E79" s="1616"/>
      <c r="F79" s="1616"/>
      <c r="G79" s="1616"/>
    </row>
    <row r="80" spans="2:7" ht="13.5" hidden="1" customHeight="1" x14ac:dyDescent="0.2">
      <c r="C80" s="1604"/>
      <c r="D80" s="1604"/>
      <c r="E80" s="1620"/>
      <c r="F80" s="1622"/>
      <c r="G80" s="1622"/>
    </row>
    <row r="81" spans="2:7" ht="13.5" hidden="1" customHeight="1" x14ac:dyDescent="0.2">
      <c r="C81" s="1604"/>
      <c r="D81" s="1604"/>
      <c r="E81" s="1620"/>
      <c r="F81" s="1622"/>
      <c r="G81" s="1622"/>
    </row>
    <row r="82" spans="2:7" ht="13.5" hidden="1" customHeight="1" x14ac:dyDescent="0.2">
      <c r="C82" s="1604"/>
      <c r="D82" s="1604"/>
      <c r="E82" s="1620"/>
      <c r="F82" s="1622"/>
      <c r="G82" s="1622"/>
    </row>
    <row r="83" spans="2:7" ht="10.199999999999999" hidden="1" x14ac:dyDescent="0.2">
      <c r="B83" s="1663"/>
      <c r="C83" s="1677"/>
      <c r="D83" s="1677"/>
      <c r="E83" s="1665"/>
      <c r="F83" s="1679"/>
      <c r="G83" s="1679"/>
    </row>
    <row r="84" spans="2:7" ht="13.5" hidden="1" customHeight="1" x14ac:dyDescent="0.2">
      <c r="B84" s="1660"/>
      <c r="C84" s="1661"/>
      <c r="D84" s="1661"/>
      <c r="E84" s="1631"/>
      <c r="F84" s="1633"/>
      <c r="G84" s="1633"/>
    </row>
    <row r="85" spans="2:7" ht="13.5" hidden="1" customHeight="1" x14ac:dyDescent="0.2">
      <c r="B85" s="1638"/>
      <c r="C85" s="1640"/>
      <c r="D85" s="1640"/>
      <c r="E85" s="1640"/>
      <c r="F85" s="1640"/>
      <c r="G85" s="1655"/>
    </row>
    <row r="86" spans="2:7" ht="13.5" hidden="1" customHeight="1" x14ac:dyDescent="0.2">
      <c r="B86" s="2429"/>
      <c r="C86" s="2429"/>
      <c r="D86" s="2429"/>
      <c r="E86" s="2429"/>
      <c r="F86" s="1638"/>
      <c r="G86" s="1638"/>
    </row>
    <row r="93" spans="2:7" ht="13.5" customHeight="1" x14ac:dyDescent="0.2"/>
  </sheetData>
  <mergeCells count="13">
    <mergeCell ref="B13:E13"/>
    <mergeCell ref="B2:G2"/>
    <mergeCell ref="B3:G3"/>
    <mergeCell ref="C4:C5"/>
    <mergeCell ref="D4:D5"/>
    <mergeCell ref="F4:G4"/>
    <mergeCell ref="B86:E86"/>
    <mergeCell ref="C22:C23"/>
    <mergeCell ref="D22:D23"/>
    <mergeCell ref="F22:G22"/>
    <mergeCell ref="C77:C78"/>
    <mergeCell ref="D77:D78"/>
    <mergeCell ref="F77:G77"/>
  </mergeCells>
  <printOptions horizontalCentered="1" verticalCentered="1"/>
  <pageMargins left="0.15748031496062992" right="0.19685039370078741" top="0.19685039370078741" bottom="0.35433070866141736" header="0" footer="0.23622047244094491"/>
  <pageSetup scale="130" orientation="landscape" r:id="rId1"/>
  <headerFooter alignWithMargins="0">
    <oddFooter>&amp;L&amp;6&amp;D/&amp;T&amp;R&amp;6&amp;Z&amp;F</oddFooter>
  </headerFooter>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241D-FEF7-498B-888C-4AA047C45D71}">
  <dimension ref="A1:E39"/>
  <sheetViews>
    <sheetView showGridLines="0" workbookViewId="0">
      <selection sqref="A1:C1"/>
    </sheetView>
  </sheetViews>
  <sheetFormatPr baseColWidth="10" defaultColWidth="0" defaultRowHeight="10.199999999999999" zeroHeight="1" x14ac:dyDescent="0.2"/>
  <cols>
    <col min="1" max="1" width="68.6640625" style="10" customWidth="1"/>
    <col min="2" max="2" width="17.44140625" style="10" bestFit="1" customWidth="1"/>
    <col min="3" max="3" width="15.5546875" style="10" customWidth="1"/>
    <col min="4" max="5" width="11.44140625" style="10" customWidth="1"/>
    <col min="6" max="16384" width="11.44140625" style="10" hidden="1"/>
  </cols>
  <sheetData>
    <row r="1" spans="1:4" ht="25.5" customHeight="1" x14ac:dyDescent="0.2">
      <c r="A1" s="2654" t="s">
        <v>1369</v>
      </c>
      <c r="B1" s="2654"/>
      <c r="C1" s="2654"/>
      <c r="D1" s="802"/>
    </row>
    <row r="2" spans="1:4" ht="15.75" customHeight="1" x14ac:dyDescent="0.2">
      <c r="A2" s="2662" t="s">
        <v>1</v>
      </c>
      <c r="B2" s="2662"/>
      <c r="C2" s="2662"/>
      <c r="D2" s="9"/>
    </row>
    <row r="3" spans="1:4" x14ac:dyDescent="0.2"/>
    <row r="4" spans="1:4" ht="20.399999999999999" x14ac:dyDescent="0.2">
      <c r="A4" s="406" t="s">
        <v>1026</v>
      </c>
      <c r="B4" s="406" t="s">
        <v>1027</v>
      </c>
      <c r="C4" s="406" t="s">
        <v>846</v>
      </c>
    </row>
    <row r="5" spans="1:4" s="50" customFormat="1" x14ac:dyDescent="0.2">
      <c r="A5" s="128" t="s">
        <v>874</v>
      </c>
      <c r="B5" s="803">
        <v>3323042778763</v>
      </c>
      <c r="C5" s="21">
        <v>14.961768722139668</v>
      </c>
    </row>
    <row r="6" spans="1:4" s="50" customFormat="1" x14ac:dyDescent="0.2">
      <c r="A6" s="128" t="s">
        <v>875</v>
      </c>
      <c r="B6" s="803">
        <v>2856927555288.2998</v>
      </c>
      <c r="C6" s="21">
        <v>12.863117384857473</v>
      </c>
    </row>
    <row r="7" spans="1:4" s="50" customFormat="1" x14ac:dyDescent="0.2">
      <c r="A7" s="128" t="s">
        <v>876</v>
      </c>
      <c r="B7" s="803">
        <v>1745503578761.6001</v>
      </c>
      <c r="C7" s="21">
        <v>7.8590083209280124</v>
      </c>
    </row>
    <row r="8" spans="1:4" s="50" customFormat="1" x14ac:dyDescent="0.2">
      <c r="A8" s="128" t="s">
        <v>877</v>
      </c>
      <c r="B8" s="803">
        <v>1715636896524.3999</v>
      </c>
      <c r="C8" s="21">
        <v>7.724535663823981</v>
      </c>
    </row>
    <row r="9" spans="1:4" s="50" customFormat="1" x14ac:dyDescent="0.2">
      <c r="A9" s="128" t="s">
        <v>878</v>
      </c>
      <c r="B9" s="803">
        <v>1221848547105.1001</v>
      </c>
      <c r="C9" s="21">
        <v>5.5012880039040528</v>
      </c>
    </row>
    <row r="10" spans="1:4" s="50" customFormat="1" x14ac:dyDescent="0.2">
      <c r="A10" s="128" t="s">
        <v>1028</v>
      </c>
      <c r="B10" s="803">
        <v>1187163752034.8999</v>
      </c>
      <c r="C10" s="21">
        <v>5.3451221292630047</v>
      </c>
    </row>
    <row r="11" spans="1:4" s="50" customFormat="1" x14ac:dyDescent="0.2">
      <c r="A11" s="128" t="s">
        <v>1029</v>
      </c>
      <c r="B11" s="803">
        <v>951749745943.11707</v>
      </c>
      <c r="C11" s="21">
        <v>4.2851869591209057</v>
      </c>
    </row>
    <row r="12" spans="1:4" s="50" customFormat="1" x14ac:dyDescent="0.2">
      <c r="A12" s="128" t="s">
        <v>1030</v>
      </c>
      <c r="B12" s="803">
        <v>946541709075.80005</v>
      </c>
      <c r="C12" s="21">
        <v>4.2617381357704636</v>
      </c>
    </row>
    <row r="13" spans="1:4" s="50" customFormat="1" x14ac:dyDescent="0.2">
      <c r="A13" s="128" t="s">
        <v>1031</v>
      </c>
      <c r="B13" s="803">
        <v>830838234152.09998</v>
      </c>
      <c r="C13" s="21">
        <v>3.7407912965604377</v>
      </c>
    </row>
    <row r="14" spans="1:4" s="50" customFormat="1" x14ac:dyDescent="0.2">
      <c r="A14" s="128" t="s">
        <v>1032</v>
      </c>
      <c r="B14" s="803">
        <v>767144322805.90002</v>
      </c>
      <c r="C14" s="21">
        <v>3.4540138958418543</v>
      </c>
    </row>
    <row r="15" spans="1:4" s="50" customFormat="1" x14ac:dyDescent="0.2">
      <c r="A15" s="128" t="s">
        <v>1033</v>
      </c>
      <c r="B15" s="803">
        <v>732169552313.20007</v>
      </c>
      <c r="C15" s="21">
        <v>3.296542427052493</v>
      </c>
    </row>
    <row r="16" spans="1:4" s="50" customFormat="1" x14ac:dyDescent="0.2">
      <c r="A16" s="128" t="s">
        <v>1034</v>
      </c>
      <c r="B16" s="803">
        <v>692517494861.69995</v>
      </c>
      <c r="C16" s="21">
        <v>3.1180117994187486</v>
      </c>
    </row>
    <row r="17" spans="1:3" s="50" customFormat="1" x14ac:dyDescent="0.2">
      <c r="A17" s="128" t="s">
        <v>1035</v>
      </c>
      <c r="B17" s="803">
        <v>635024241531.34998</v>
      </c>
      <c r="C17" s="21">
        <v>2.8591524296539417</v>
      </c>
    </row>
    <row r="18" spans="1:3" s="50" customFormat="1" x14ac:dyDescent="0.2">
      <c r="A18" s="128" t="s">
        <v>1036</v>
      </c>
      <c r="B18" s="803">
        <v>588524792581.59998</v>
      </c>
      <c r="C18" s="21">
        <v>2.6497918985950912</v>
      </c>
    </row>
    <row r="19" spans="1:3" s="50" customFormat="1" ht="20.399999999999999" x14ac:dyDescent="0.2">
      <c r="A19" s="128" t="s">
        <v>1037</v>
      </c>
      <c r="B19" s="803">
        <v>512988621978.29999</v>
      </c>
      <c r="C19" s="21">
        <v>2.309695550168497</v>
      </c>
    </row>
    <row r="20" spans="1:3" s="50" customFormat="1" ht="20.399999999999999" x14ac:dyDescent="0.2">
      <c r="A20" s="128" t="s">
        <v>1038</v>
      </c>
      <c r="B20" s="803">
        <v>503784933268.59998</v>
      </c>
      <c r="C20" s="21">
        <v>2.2682565826219041</v>
      </c>
    </row>
    <row r="21" spans="1:3" s="50" customFormat="1" x14ac:dyDescent="0.2">
      <c r="A21" s="128" t="s">
        <v>1039</v>
      </c>
      <c r="B21" s="803">
        <v>447854613826.66998</v>
      </c>
      <c r="C21" s="21">
        <v>2.016434213859907</v>
      </c>
    </row>
    <row r="22" spans="1:3" s="50" customFormat="1" x14ac:dyDescent="0.2">
      <c r="A22" s="128" t="s">
        <v>1040</v>
      </c>
      <c r="B22" s="803">
        <v>438369029486.60004</v>
      </c>
      <c r="C22" s="21">
        <v>1.9737260308664559</v>
      </c>
    </row>
    <row r="23" spans="1:3" s="50" customFormat="1" x14ac:dyDescent="0.2">
      <c r="A23" s="128" t="s">
        <v>1041</v>
      </c>
      <c r="B23" s="803">
        <v>330669989668.29999</v>
      </c>
      <c r="C23" s="21">
        <v>1.4888186033557733</v>
      </c>
    </row>
    <row r="24" spans="1:3" s="50" customFormat="1" x14ac:dyDescent="0.2">
      <c r="A24" s="128" t="s">
        <v>1042</v>
      </c>
      <c r="B24" s="803">
        <v>278435430128.59998</v>
      </c>
      <c r="C24" s="21">
        <v>1.253636136211385</v>
      </c>
    </row>
    <row r="25" spans="1:3" s="50" customFormat="1" x14ac:dyDescent="0.2">
      <c r="A25" s="128" t="s">
        <v>1043</v>
      </c>
      <c r="B25" s="803">
        <v>262122336052.60001</v>
      </c>
      <c r="C25" s="21">
        <v>1.1801875660432712</v>
      </c>
    </row>
    <row r="26" spans="1:3" s="50" customFormat="1" ht="20.399999999999999" x14ac:dyDescent="0.2">
      <c r="A26" s="128" t="s">
        <v>1044</v>
      </c>
      <c r="B26" s="803">
        <v>247598686233.89999</v>
      </c>
      <c r="C26" s="21">
        <v>1.1147958440415386</v>
      </c>
    </row>
    <row r="27" spans="1:3" s="50" customFormat="1" ht="20.399999999999999" x14ac:dyDescent="0.2">
      <c r="A27" s="128" t="s">
        <v>1045</v>
      </c>
      <c r="B27" s="803">
        <v>219971705244.40002</v>
      </c>
      <c r="C27" s="21">
        <v>0.99040728585098881</v>
      </c>
    </row>
    <row r="28" spans="1:3" s="50" customFormat="1" x14ac:dyDescent="0.2">
      <c r="A28" s="128" t="s">
        <v>1046</v>
      </c>
      <c r="B28" s="803">
        <v>181968245805.89999</v>
      </c>
      <c r="C28" s="21">
        <v>0.81929935597603432</v>
      </c>
    </row>
    <row r="29" spans="1:3" s="50" customFormat="1" ht="20.399999999999999" x14ac:dyDescent="0.2">
      <c r="A29" s="128" t="s">
        <v>1047</v>
      </c>
      <c r="B29" s="803">
        <v>163286684135</v>
      </c>
      <c r="C29" s="21">
        <v>0.73518692538239561</v>
      </c>
    </row>
    <row r="30" spans="1:3" s="50" customFormat="1" x14ac:dyDescent="0.2">
      <c r="A30" s="128" t="s">
        <v>1048</v>
      </c>
      <c r="B30" s="803">
        <v>157302695039.08801</v>
      </c>
      <c r="C30" s="21">
        <v>0.70824443115360669</v>
      </c>
    </row>
    <row r="31" spans="1:3" s="50" customFormat="1" x14ac:dyDescent="0.2">
      <c r="A31" s="128" t="s">
        <v>1049</v>
      </c>
      <c r="B31" s="803">
        <v>112972138445.7</v>
      </c>
      <c r="C31" s="21">
        <v>0.50864918690553407</v>
      </c>
    </row>
    <row r="32" spans="1:3" s="50" customFormat="1" x14ac:dyDescent="0.2">
      <c r="A32" s="128" t="s">
        <v>1050</v>
      </c>
      <c r="B32" s="803">
        <v>58038740023.400002</v>
      </c>
      <c r="C32" s="21">
        <v>0.26131538561707862</v>
      </c>
    </row>
    <row r="33" spans="1:4" s="50" customFormat="1" ht="20.399999999999999" x14ac:dyDescent="0.2">
      <c r="A33" s="128" t="s">
        <v>1051</v>
      </c>
      <c r="B33" s="803">
        <v>49722982627.800003</v>
      </c>
      <c r="C33" s="21">
        <v>0.22387426698402138</v>
      </c>
    </row>
    <row r="34" spans="1:4" s="50" customFormat="1" x14ac:dyDescent="0.2">
      <c r="A34" s="128" t="s">
        <v>1052</v>
      </c>
      <c r="B34" s="803">
        <v>25266848397.799999</v>
      </c>
      <c r="C34" s="21">
        <v>0.11376222553655259</v>
      </c>
    </row>
    <row r="35" spans="1:4" s="50" customFormat="1" x14ac:dyDescent="0.2">
      <c r="A35" s="128" t="s">
        <v>1053</v>
      </c>
      <c r="B35" s="803">
        <v>25240000000</v>
      </c>
      <c r="C35" s="21">
        <v>0.11364134249495865</v>
      </c>
    </row>
    <row r="36" spans="1:4" ht="18.75" customHeight="1" thickBot="1" x14ac:dyDescent="0.25">
      <c r="A36" s="795" t="s">
        <v>1025</v>
      </c>
      <c r="B36" s="797">
        <f>+SUM(B5:B35)</f>
        <v>22210226882104.734</v>
      </c>
      <c r="C36" s="804">
        <f>+SUM(C5:C35)</f>
        <v>100.00000000000001</v>
      </c>
    </row>
    <row r="37" spans="1:4" x14ac:dyDescent="0.2"/>
    <row r="38" spans="1:4" x14ac:dyDescent="0.2">
      <c r="A38" s="2493" t="s">
        <v>883</v>
      </c>
      <c r="B38" s="2493"/>
      <c r="C38" s="2493"/>
      <c r="D38" s="2493"/>
    </row>
    <row r="39" spans="1:4" x14ac:dyDescent="0.2"/>
  </sheetData>
  <mergeCells count="3">
    <mergeCell ref="A1:C1"/>
    <mergeCell ref="A2:C2"/>
    <mergeCell ref="A38:D38"/>
  </mergeCell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61EBE-68D2-4D98-BC47-41AA8D80E424}">
  <dimension ref="A1:G530"/>
  <sheetViews>
    <sheetView showGridLines="0" workbookViewId="0">
      <selection sqref="A1:E1"/>
    </sheetView>
  </sheetViews>
  <sheetFormatPr baseColWidth="10" defaultColWidth="0" defaultRowHeight="10.199999999999999" zeroHeight="1" x14ac:dyDescent="0.2"/>
  <cols>
    <col min="1" max="1" width="45.88671875" style="10" customWidth="1"/>
    <col min="2" max="2" width="10.109375" style="10" bestFit="1" customWidth="1"/>
    <col min="3" max="3" width="9" style="10" bestFit="1" customWidth="1"/>
    <col min="4" max="4" width="15.109375" style="10" bestFit="1" customWidth="1"/>
    <col min="5" max="5" width="12.88671875" style="10" customWidth="1"/>
    <col min="6" max="7" width="11.44140625" style="10" customWidth="1"/>
    <col min="8" max="16384" width="11.44140625" style="10" hidden="1"/>
  </cols>
  <sheetData>
    <row r="1" spans="1:5" ht="25.5" customHeight="1" x14ac:dyDescent="0.2">
      <c r="A1" s="2654" t="s">
        <v>1370</v>
      </c>
      <c r="B1" s="2654"/>
      <c r="C1" s="2654"/>
      <c r="D1" s="2654"/>
      <c r="E1" s="2654"/>
    </row>
    <row r="2" spans="1:5" ht="15.75" customHeight="1" x14ac:dyDescent="0.2">
      <c r="A2" s="2662" t="s">
        <v>1</v>
      </c>
      <c r="B2" s="2662"/>
      <c r="C2" s="2662"/>
      <c r="D2" s="2662"/>
      <c r="E2" s="2662"/>
    </row>
    <row r="3" spans="1:5" x14ac:dyDescent="0.2"/>
    <row r="4" spans="1:5" ht="20.399999999999999" x14ac:dyDescent="0.2">
      <c r="A4" s="684" t="s">
        <v>885</v>
      </c>
      <c r="B4" s="684" t="s">
        <v>1054</v>
      </c>
      <c r="C4" s="684" t="s">
        <v>1055</v>
      </c>
      <c r="D4" s="684" t="s">
        <v>1056</v>
      </c>
      <c r="E4" s="684" t="s">
        <v>846</v>
      </c>
    </row>
    <row r="5" spans="1:5" s="50" customFormat="1" x14ac:dyDescent="0.2">
      <c r="A5" s="805" t="s">
        <v>849</v>
      </c>
      <c r="B5" s="806">
        <v>88043.651386710408</v>
      </c>
      <c r="C5" s="806">
        <v>0</v>
      </c>
      <c r="D5" s="806">
        <v>88043.651386710408</v>
      </c>
      <c r="E5" s="807">
        <v>0.19370454074893551</v>
      </c>
    </row>
    <row r="6" spans="1:5" s="50" customFormat="1" x14ac:dyDescent="0.2">
      <c r="A6" s="808" t="s">
        <v>140</v>
      </c>
      <c r="B6" s="451">
        <v>51694.492128497499</v>
      </c>
      <c r="C6" s="451">
        <v>0</v>
      </c>
      <c r="D6" s="451">
        <v>51694.492128497499</v>
      </c>
      <c r="E6" s="809">
        <v>0.11373287794503641</v>
      </c>
    </row>
    <row r="7" spans="1:5" s="50" customFormat="1" x14ac:dyDescent="0.2">
      <c r="A7" s="808" t="s">
        <v>169</v>
      </c>
      <c r="B7" s="451">
        <v>19860.655999999999</v>
      </c>
      <c r="C7" s="451">
        <v>0</v>
      </c>
      <c r="D7" s="451">
        <v>19860.655999999999</v>
      </c>
      <c r="E7" s="809">
        <v>4.3695362344243753E-2</v>
      </c>
    </row>
    <row r="8" spans="1:5" s="50" customFormat="1" x14ac:dyDescent="0.2">
      <c r="A8" s="808" t="s">
        <v>137</v>
      </c>
      <c r="B8" s="451">
        <v>14977.01883664</v>
      </c>
      <c r="C8" s="451">
        <v>0</v>
      </c>
      <c r="D8" s="451">
        <v>14977.01883664</v>
      </c>
      <c r="E8" s="809">
        <v>3.295088867676621E-2</v>
      </c>
    </row>
    <row r="9" spans="1:5" s="50" customFormat="1" x14ac:dyDescent="0.2">
      <c r="A9" s="808" t="s">
        <v>138</v>
      </c>
      <c r="B9" s="451">
        <v>951.09184500000003</v>
      </c>
      <c r="C9" s="451">
        <v>0</v>
      </c>
      <c r="D9" s="451">
        <v>951.09184500000003</v>
      </c>
      <c r="E9" s="809">
        <v>2.0924939634385854E-3</v>
      </c>
    </row>
    <row r="10" spans="1:5" s="50" customFormat="1" x14ac:dyDescent="0.2">
      <c r="A10" s="808" t="s">
        <v>139</v>
      </c>
      <c r="B10" s="451">
        <v>328.09775957290003</v>
      </c>
      <c r="C10" s="451">
        <v>0</v>
      </c>
      <c r="D10" s="451">
        <v>328.09775957290003</v>
      </c>
      <c r="E10" s="809">
        <v>7.2184677529646738E-4</v>
      </c>
    </row>
    <row r="11" spans="1:5" s="50" customFormat="1" x14ac:dyDescent="0.2">
      <c r="A11" s="808" t="s">
        <v>149</v>
      </c>
      <c r="B11" s="451">
        <v>142.701348</v>
      </c>
      <c r="C11" s="451">
        <v>0</v>
      </c>
      <c r="D11" s="451">
        <v>142.701348</v>
      </c>
      <c r="E11" s="809">
        <v>3.1395675489631478E-4</v>
      </c>
    </row>
    <row r="12" spans="1:5" s="50" customFormat="1" x14ac:dyDescent="0.2">
      <c r="A12" s="808" t="s">
        <v>156</v>
      </c>
      <c r="B12" s="451">
        <v>60.910235999999998</v>
      </c>
      <c r="C12" s="451">
        <v>0</v>
      </c>
      <c r="D12" s="451">
        <v>60.910235999999998</v>
      </c>
      <c r="E12" s="809">
        <v>1.3400840498387366E-4</v>
      </c>
    </row>
    <row r="13" spans="1:5" s="50" customFormat="1" x14ac:dyDescent="0.2">
      <c r="A13" s="808" t="s">
        <v>155</v>
      </c>
      <c r="B13" s="451">
        <v>9.1396999999999995</v>
      </c>
      <c r="C13" s="451">
        <v>0</v>
      </c>
      <c r="D13" s="451">
        <v>9.1396999999999995</v>
      </c>
      <c r="E13" s="809">
        <v>2.010822317337779E-5</v>
      </c>
    </row>
    <row r="14" spans="1:5" s="50" customFormat="1" x14ac:dyDescent="0.2">
      <c r="A14" s="808" t="s">
        <v>145</v>
      </c>
      <c r="B14" s="451">
        <v>5.6726000000000001</v>
      </c>
      <c r="C14" s="451">
        <v>0</v>
      </c>
      <c r="D14" s="451">
        <v>5.6726000000000001</v>
      </c>
      <c r="E14" s="809">
        <v>1.248026814592414E-5</v>
      </c>
    </row>
    <row r="15" spans="1:5" s="50" customFormat="1" x14ac:dyDescent="0.2">
      <c r="A15" s="808" t="s">
        <v>146</v>
      </c>
      <c r="B15" s="451">
        <v>5</v>
      </c>
      <c r="C15" s="451">
        <v>0</v>
      </c>
      <c r="D15" s="451">
        <v>5</v>
      </c>
      <c r="E15" s="809">
        <v>1.1000483152279501E-5</v>
      </c>
    </row>
    <row r="16" spans="1:5" s="50" customFormat="1" x14ac:dyDescent="0.2">
      <c r="A16" s="808" t="s">
        <v>1057</v>
      </c>
      <c r="B16" s="451">
        <v>3.4083510000000001</v>
      </c>
      <c r="C16" s="451">
        <v>0</v>
      </c>
      <c r="D16" s="451">
        <v>3.4083510000000001</v>
      </c>
      <c r="E16" s="809">
        <v>7.4987015505109978E-6</v>
      </c>
    </row>
    <row r="17" spans="1:5" s="50" customFormat="1" x14ac:dyDescent="0.2">
      <c r="A17" s="808" t="s">
        <v>158</v>
      </c>
      <c r="B17" s="451">
        <v>1.7603040000000001</v>
      </c>
      <c r="C17" s="451">
        <v>0</v>
      </c>
      <c r="D17" s="451">
        <v>1.7603040000000001</v>
      </c>
      <c r="E17" s="809">
        <v>3.8728388989780425E-6</v>
      </c>
    </row>
    <row r="18" spans="1:5" s="50" customFormat="1" x14ac:dyDescent="0.2">
      <c r="A18" s="808" t="s">
        <v>163</v>
      </c>
      <c r="B18" s="451">
        <v>1.644963</v>
      </c>
      <c r="C18" s="451">
        <v>0</v>
      </c>
      <c r="D18" s="451">
        <v>1.644963</v>
      </c>
      <c r="E18" s="809">
        <v>3.6190775535246289E-6</v>
      </c>
    </row>
    <row r="19" spans="1:5" s="50" customFormat="1" x14ac:dyDescent="0.2">
      <c r="A19" s="808" t="s">
        <v>141</v>
      </c>
      <c r="B19" s="451">
        <v>0.89724899999999996</v>
      </c>
      <c r="C19" s="451">
        <v>0</v>
      </c>
      <c r="D19" s="451">
        <v>0.89724899999999996</v>
      </c>
      <c r="E19" s="809">
        <v>1.9740345015799259E-6</v>
      </c>
    </row>
    <row r="20" spans="1:5" s="50" customFormat="1" x14ac:dyDescent="0.2">
      <c r="A20" s="808" t="s">
        <v>162</v>
      </c>
      <c r="B20" s="451">
        <v>0.46050000000000002</v>
      </c>
      <c r="C20" s="451">
        <v>0</v>
      </c>
      <c r="D20" s="451">
        <v>0.46050000000000002</v>
      </c>
      <c r="E20" s="809">
        <v>1.0131444983249421E-6</v>
      </c>
    </row>
    <row r="21" spans="1:5" s="50" customFormat="1" x14ac:dyDescent="0.2">
      <c r="A21" s="808" t="s">
        <v>159</v>
      </c>
      <c r="B21" s="451">
        <v>0.338059</v>
      </c>
      <c r="C21" s="451">
        <v>0</v>
      </c>
      <c r="D21" s="451">
        <v>0.338059</v>
      </c>
      <c r="E21" s="809">
        <v>7.4376246679529118E-7</v>
      </c>
    </row>
    <row r="22" spans="1:5" s="50" customFormat="1" x14ac:dyDescent="0.2">
      <c r="A22" s="808" t="s">
        <v>144</v>
      </c>
      <c r="B22" s="451">
        <v>0.19500000000000001</v>
      </c>
      <c r="C22" s="451">
        <v>0</v>
      </c>
      <c r="D22" s="451">
        <v>0.19500000000000001</v>
      </c>
      <c r="E22" s="809">
        <v>4.2901884293890055E-7</v>
      </c>
    </row>
    <row r="23" spans="1:5" s="50" customFormat="1" x14ac:dyDescent="0.2">
      <c r="A23" s="808" t="s">
        <v>142</v>
      </c>
      <c r="B23" s="451">
        <v>0.11240700000000001</v>
      </c>
      <c r="C23" s="451">
        <v>0</v>
      </c>
      <c r="D23" s="451">
        <v>0.11240700000000001</v>
      </c>
      <c r="E23" s="809">
        <v>2.4730626193965637E-7</v>
      </c>
    </row>
    <row r="24" spans="1:5" s="50" customFormat="1" x14ac:dyDescent="0.2">
      <c r="A24" s="808" t="s">
        <v>143</v>
      </c>
      <c r="B24" s="451">
        <v>5.4100000000000002E-2</v>
      </c>
      <c r="C24" s="451">
        <v>0</v>
      </c>
      <c r="D24" s="451">
        <v>5.4100000000000002E-2</v>
      </c>
      <c r="E24" s="809">
        <v>1.190252277076642E-7</v>
      </c>
    </row>
    <row r="25" spans="1:5" s="50" customFormat="1" ht="20.399999999999999" x14ac:dyDescent="0.2">
      <c r="A25" s="805" t="s">
        <v>850</v>
      </c>
      <c r="B25" s="806">
        <v>75723.6112019875</v>
      </c>
      <c r="C25" s="806">
        <v>1169.4219306739999</v>
      </c>
      <c r="D25" s="806">
        <v>76893.033132661498</v>
      </c>
      <c r="E25" s="807">
        <v>0.16917210310070246</v>
      </c>
    </row>
    <row r="26" spans="1:5" s="50" customFormat="1" x14ac:dyDescent="0.2">
      <c r="A26" s="808" t="s">
        <v>138</v>
      </c>
      <c r="B26" s="451">
        <v>71989.517724388003</v>
      </c>
      <c r="C26" s="451">
        <v>1169.4219306739999</v>
      </c>
      <c r="D26" s="451">
        <v>73158.939655062</v>
      </c>
      <c r="E26" s="809">
        <v>0.16095673662282844</v>
      </c>
    </row>
    <row r="27" spans="1:5" s="50" customFormat="1" x14ac:dyDescent="0.2">
      <c r="A27" s="808" t="s">
        <v>137</v>
      </c>
      <c r="B27" s="451">
        <v>3731.73290258</v>
      </c>
      <c r="C27" s="451">
        <v>0</v>
      </c>
      <c r="D27" s="451">
        <v>3731.73290258</v>
      </c>
      <c r="E27" s="809">
        <v>8.2101729847276744E-3</v>
      </c>
    </row>
    <row r="28" spans="1:5" s="50" customFormat="1" x14ac:dyDescent="0.2">
      <c r="A28" s="808" t="s">
        <v>139</v>
      </c>
      <c r="B28" s="451">
        <v>2.3605750195000001</v>
      </c>
      <c r="C28" s="451">
        <v>0</v>
      </c>
      <c r="D28" s="451">
        <v>2.3605750195000001</v>
      </c>
      <c r="E28" s="809">
        <v>5.1934931463403207E-6</v>
      </c>
    </row>
    <row r="29" spans="1:5" s="50" customFormat="1" ht="20.399999999999999" x14ac:dyDescent="0.2">
      <c r="A29" s="805" t="s">
        <v>851</v>
      </c>
      <c r="B29" s="806">
        <v>50633.322321876687</v>
      </c>
      <c r="C29" s="806">
        <v>4332.1131937640002</v>
      </c>
      <c r="D29" s="806">
        <v>54965.435515640689</v>
      </c>
      <c r="E29" s="807">
        <v>0.12092926946950214</v>
      </c>
    </row>
    <row r="30" spans="1:5" s="50" customFormat="1" x14ac:dyDescent="0.2">
      <c r="A30" s="808" t="s">
        <v>137</v>
      </c>
      <c r="B30" s="451">
        <v>50632.378091868894</v>
      </c>
      <c r="C30" s="451">
        <v>4332.1131937640002</v>
      </c>
      <c r="D30" s="451">
        <v>54964.491285632888</v>
      </c>
      <c r="E30" s="809">
        <v>0.1209271920722436</v>
      </c>
    </row>
    <row r="31" spans="1:5" s="50" customFormat="1" x14ac:dyDescent="0.2">
      <c r="A31" s="808" t="s">
        <v>139</v>
      </c>
      <c r="B31" s="451">
        <v>0.94423000779999999</v>
      </c>
      <c r="C31" s="451">
        <v>0</v>
      </c>
      <c r="D31" s="451">
        <v>0.94423000779999999</v>
      </c>
      <c r="E31" s="809">
        <v>2.077397258536128E-6</v>
      </c>
    </row>
    <row r="32" spans="1:5" s="50" customFormat="1" x14ac:dyDescent="0.2">
      <c r="A32" s="805" t="s">
        <v>852</v>
      </c>
      <c r="B32" s="806">
        <v>24461.236965657899</v>
      </c>
      <c r="C32" s="806">
        <v>1091.3214151719999</v>
      </c>
      <c r="D32" s="806">
        <v>25552.558380829898</v>
      </c>
      <c r="E32" s="807">
        <v>5.6218097593191532E-2</v>
      </c>
    </row>
    <row r="33" spans="1:5" s="50" customFormat="1" x14ac:dyDescent="0.2">
      <c r="A33" s="808" t="s">
        <v>139</v>
      </c>
      <c r="B33" s="451">
        <v>21467.946796712899</v>
      </c>
      <c r="C33" s="451">
        <v>1091.3214151719999</v>
      </c>
      <c r="D33" s="451">
        <v>22559.268211884897</v>
      </c>
      <c r="E33" s="809">
        <v>4.9632569978518865E-2</v>
      </c>
    </row>
    <row r="34" spans="1:5" s="50" customFormat="1" x14ac:dyDescent="0.2">
      <c r="A34" s="808" t="s">
        <v>141</v>
      </c>
      <c r="B34" s="451">
        <v>2728.8467316259998</v>
      </c>
      <c r="C34" s="451">
        <v>0</v>
      </c>
      <c r="D34" s="451">
        <v>2728.8467316259998</v>
      </c>
      <c r="E34" s="809">
        <v>6.0037264992809586E-3</v>
      </c>
    </row>
    <row r="35" spans="1:5" s="50" customFormat="1" x14ac:dyDescent="0.2">
      <c r="A35" s="808" t="s">
        <v>162</v>
      </c>
      <c r="B35" s="451">
        <v>264.443437319</v>
      </c>
      <c r="C35" s="451">
        <v>0</v>
      </c>
      <c r="D35" s="451">
        <v>264.443437319</v>
      </c>
      <c r="E35" s="809">
        <v>5.8180111539170797E-4</v>
      </c>
    </row>
    <row r="36" spans="1:5" ht="18.75" customHeight="1" x14ac:dyDescent="0.2">
      <c r="A36" s="805" t="s">
        <v>853</v>
      </c>
      <c r="B36" s="806">
        <v>19333.420759389301</v>
      </c>
      <c r="C36" s="806">
        <v>2442.0396334289999</v>
      </c>
      <c r="D36" s="806">
        <v>21775.460392818302</v>
      </c>
      <c r="E36" s="807">
        <v>4.7908117036865455E-2</v>
      </c>
    </row>
    <row r="37" spans="1:5" x14ac:dyDescent="0.2">
      <c r="A37" s="808" t="s">
        <v>169</v>
      </c>
      <c r="B37" s="451">
        <v>17639.9442404</v>
      </c>
      <c r="C37" s="451">
        <v>2442.0396334289999</v>
      </c>
      <c r="D37" s="451">
        <v>20081.983873828998</v>
      </c>
      <c r="E37" s="809">
        <v>4.4182305053680905E-2</v>
      </c>
    </row>
    <row r="38" spans="1:5" x14ac:dyDescent="0.2">
      <c r="A38" s="808" t="s">
        <v>139</v>
      </c>
      <c r="B38" s="451">
        <v>1693.4765189893001</v>
      </c>
      <c r="C38" s="451">
        <v>0</v>
      </c>
      <c r="D38" s="451">
        <v>1693.4765189893001</v>
      </c>
      <c r="E38" s="809">
        <v>3.7258119831845462E-3</v>
      </c>
    </row>
    <row r="39" spans="1:5" ht="30.6" x14ac:dyDescent="0.2">
      <c r="A39" s="805" t="s">
        <v>854</v>
      </c>
      <c r="B39" s="806">
        <v>15636.210359458901</v>
      </c>
      <c r="C39" s="806">
        <v>468.25920604499998</v>
      </c>
      <c r="D39" s="806">
        <v>16104.4695655039</v>
      </c>
      <c r="E39" s="807">
        <v>3.5431389226344728E-2</v>
      </c>
    </row>
    <row r="40" spans="1:5" x14ac:dyDescent="0.2">
      <c r="A40" s="808" t="s">
        <v>169</v>
      </c>
      <c r="B40" s="451">
        <v>14475.776</v>
      </c>
      <c r="C40" s="451">
        <v>468.25920604499998</v>
      </c>
      <c r="D40" s="451">
        <v>14944.035206045</v>
      </c>
      <c r="E40" s="809">
        <v>3.2878321502233951E-2</v>
      </c>
    </row>
    <row r="41" spans="1:5" x14ac:dyDescent="0.2">
      <c r="A41" s="808" t="s">
        <v>139</v>
      </c>
      <c r="B41" s="451">
        <v>1160.4343594589</v>
      </c>
      <c r="C41" s="451">
        <v>0</v>
      </c>
      <c r="D41" s="451">
        <v>1160.4343594589</v>
      </c>
      <c r="E41" s="809">
        <v>2.5530677241107766E-3</v>
      </c>
    </row>
    <row r="42" spans="1:5" ht="20.399999999999999" x14ac:dyDescent="0.2">
      <c r="A42" s="805" t="s">
        <v>855</v>
      </c>
      <c r="B42" s="806">
        <v>10038.822531482199</v>
      </c>
      <c r="C42" s="806">
        <v>1449.610576324</v>
      </c>
      <c r="D42" s="806">
        <v>11488.433107806199</v>
      </c>
      <c r="E42" s="807">
        <v>2.5275662969702423E-2</v>
      </c>
    </row>
    <row r="43" spans="1:5" x14ac:dyDescent="0.2">
      <c r="A43" s="808" t="s">
        <v>887</v>
      </c>
      <c r="B43" s="451">
        <v>9501.2099999999991</v>
      </c>
      <c r="C43" s="451">
        <v>1449.610576324</v>
      </c>
      <c r="D43" s="451">
        <v>10950.820576324</v>
      </c>
      <c r="E43" s="809">
        <v>2.4092863450697572E-2</v>
      </c>
    </row>
    <row r="44" spans="1:5" x14ac:dyDescent="0.2">
      <c r="A44" s="808" t="s">
        <v>139</v>
      </c>
      <c r="B44" s="451">
        <v>537.61253148219998</v>
      </c>
      <c r="C44" s="451">
        <v>0</v>
      </c>
      <c r="D44" s="451">
        <v>537.61253148219998</v>
      </c>
      <c r="E44" s="809">
        <v>1.1827995190048547E-3</v>
      </c>
    </row>
    <row r="45" spans="1:5" x14ac:dyDescent="0.2">
      <c r="A45" s="805" t="s">
        <v>856</v>
      </c>
      <c r="B45" s="806">
        <v>8771.4996293272998</v>
      </c>
      <c r="C45" s="806">
        <v>2438.1872579199999</v>
      </c>
      <c r="D45" s="806">
        <v>11209.686887247301</v>
      </c>
      <c r="E45" s="807">
        <v>2.4662394349098473E-2</v>
      </c>
    </row>
    <row r="46" spans="1:5" x14ac:dyDescent="0.2">
      <c r="A46" s="808" t="s">
        <v>137</v>
      </c>
      <c r="B46" s="451">
        <v>8693.4598452999999</v>
      </c>
      <c r="C46" s="451">
        <v>2438.1872579199999</v>
      </c>
      <c r="D46" s="451">
        <v>11131.647103220001</v>
      </c>
      <c r="E46" s="809">
        <v>2.4490699283218502E-2</v>
      </c>
    </row>
    <row r="47" spans="1:5" x14ac:dyDescent="0.2">
      <c r="A47" s="808" t="s">
        <v>139</v>
      </c>
      <c r="B47" s="451">
        <v>39.197805027300006</v>
      </c>
      <c r="C47" s="451">
        <v>0</v>
      </c>
      <c r="D47" s="451">
        <v>39.197805027300006</v>
      </c>
      <c r="E47" s="809">
        <v>8.6238958761830083E-5</v>
      </c>
    </row>
    <row r="48" spans="1:5" x14ac:dyDescent="0.2">
      <c r="A48" s="808" t="s">
        <v>158</v>
      </c>
      <c r="B48" s="451">
        <v>27.809978999999998</v>
      </c>
      <c r="C48" s="451">
        <v>0</v>
      </c>
      <c r="D48" s="451">
        <v>27.809978999999998</v>
      </c>
      <c r="E48" s="809">
        <v>6.1184641090949345E-5</v>
      </c>
    </row>
    <row r="49" spans="1:5" x14ac:dyDescent="0.2">
      <c r="A49" s="808" t="s">
        <v>169</v>
      </c>
      <c r="B49" s="451">
        <v>10.68</v>
      </c>
      <c r="C49" s="451">
        <v>0</v>
      </c>
      <c r="D49" s="451">
        <v>10.68</v>
      </c>
      <c r="E49" s="809">
        <v>2.3497032013269015E-5</v>
      </c>
    </row>
    <row r="50" spans="1:5" x14ac:dyDescent="0.2">
      <c r="A50" s="808" t="s">
        <v>152</v>
      </c>
      <c r="B50" s="451">
        <v>0.20599999999999999</v>
      </c>
      <c r="C50" s="451">
        <v>0</v>
      </c>
      <c r="D50" s="451">
        <v>0.20599999999999999</v>
      </c>
      <c r="E50" s="809">
        <v>4.5321990587391545E-7</v>
      </c>
    </row>
    <row r="51" spans="1:5" x14ac:dyDescent="0.2">
      <c r="A51" s="808" t="s">
        <v>159</v>
      </c>
      <c r="B51" s="451">
        <v>0.14599999999999999</v>
      </c>
      <c r="C51" s="451">
        <v>0</v>
      </c>
      <c r="D51" s="451">
        <v>0.14599999999999999</v>
      </c>
      <c r="E51" s="809">
        <v>3.2121410804656143E-7</v>
      </c>
    </row>
    <row r="52" spans="1:5" ht="20.399999999999999" x14ac:dyDescent="0.2">
      <c r="A52" s="805" t="s">
        <v>857</v>
      </c>
      <c r="B52" s="806">
        <v>259.3887751053</v>
      </c>
      <c r="C52" s="806">
        <v>9948.9386523039993</v>
      </c>
      <c r="D52" s="806">
        <v>10208.3274274093</v>
      </c>
      <c r="E52" s="807">
        <v>2.245930677563375E-2</v>
      </c>
    </row>
    <row r="53" spans="1:5" x14ac:dyDescent="0.2">
      <c r="A53" s="808" t="s">
        <v>888</v>
      </c>
      <c r="B53" s="451">
        <v>246.64167</v>
      </c>
      <c r="C53" s="451">
        <v>9948.9386523039993</v>
      </c>
      <c r="D53" s="451">
        <v>10195.580322304</v>
      </c>
      <c r="E53" s="809">
        <v>2.243126191264351E-2</v>
      </c>
    </row>
    <row r="54" spans="1:5" x14ac:dyDescent="0.2">
      <c r="A54" s="808" t="s">
        <v>139</v>
      </c>
      <c r="B54" s="451">
        <v>12.747105105299999</v>
      </c>
      <c r="C54" s="451">
        <v>0</v>
      </c>
      <c r="D54" s="451">
        <v>12.747105105299999</v>
      </c>
      <c r="E54" s="809">
        <v>2.804486299023773E-5</v>
      </c>
    </row>
    <row r="55" spans="1:5" ht="40.799999999999997" x14ac:dyDescent="0.2">
      <c r="A55" s="805" t="s">
        <v>858</v>
      </c>
      <c r="B55" s="806">
        <v>936.58099249999998</v>
      </c>
      <c r="C55" s="806">
        <v>8946.5906151569998</v>
      </c>
      <c r="D55" s="806">
        <v>9883.1716076569992</v>
      </c>
      <c r="E55" s="807">
        <v>2.1743932552223587E-2</v>
      </c>
    </row>
    <row r="56" spans="1:5" x14ac:dyDescent="0.2">
      <c r="A56" s="808" t="s">
        <v>142</v>
      </c>
      <c r="B56" s="451">
        <v>936.58099249999998</v>
      </c>
      <c r="C56" s="451">
        <v>8946.5906151569998</v>
      </c>
      <c r="D56" s="451">
        <v>9883.1716076569992</v>
      </c>
      <c r="E56" s="809">
        <v>2.1743932552223587E-2</v>
      </c>
    </row>
    <row r="57" spans="1:5" x14ac:dyDescent="0.2">
      <c r="A57" s="805" t="s">
        <v>859</v>
      </c>
      <c r="B57" s="806">
        <v>247.86724865384102</v>
      </c>
      <c r="C57" s="806">
        <v>8935.9501950119993</v>
      </c>
      <c r="D57" s="806">
        <v>9183.817443665841</v>
      </c>
      <c r="E57" s="807">
        <v>2.0205285812531337E-2</v>
      </c>
    </row>
    <row r="58" spans="1:5" x14ac:dyDescent="0.2">
      <c r="A58" s="808" t="s">
        <v>162</v>
      </c>
      <c r="B58" s="451">
        <v>239.841293587541</v>
      </c>
      <c r="C58" s="451">
        <v>8935.9501950119993</v>
      </c>
      <c r="D58" s="451">
        <v>9175.7914885995415</v>
      </c>
      <c r="E58" s="809">
        <v>2.0187627935833778E-2</v>
      </c>
    </row>
    <row r="59" spans="1:5" x14ac:dyDescent="0.2">
      <c r="A59" s="808" t="s">
        <v>139</v>
      </c>
      <c r="B59" s="451">
        <v>8.0259550662999999</v>
      </c>
      <c r="C59" s="451">
        <v>0</v>
      </c>
      <c r="D59" s="451">
        <v>8.0259550662999999</v>
      </c>
      <c r="E59" s="809">
        <v>1.7657876697557091E-5</v>
      </c>
    </row>
    <row r="60" spans="1:5" ht="20.399999999999999" x14ac:dyDescent="0.2">
      <c r="A60" s="805" t="s">
        <v>860</v>
      </c>
      <c r="B60" s="806">
        <v>16.735495013472399</v>
      </c>
      <c r="C60" s="806">
        <v>7499.419091152</v>
      </c>
      <c r="D60" s="806">
        <v>7516.1545861654722</v>
      </c>
      <c r="E60" s="807">
        <v>1.6536266379008315E-2</v>
      </c>
    </row>
    <row r="61" spans="1:5" x14ac:dyDescent="0.2">
      <c r="A61" s="808" t="s">
        <v>141</v>
      </c>
      <c r="B61" s="451">
        <v>16.263380009572398</v>
      </c>
      <c r="C61" s="451">
        <v>7499.419091152</v>
      </c>
      <c r="D61" s="451">
        <v>7515.6824711615718</v>
      </c>
      <c r="E61" s="809">
        <v>1.6535227680379048E-2</v>
      </c>
    </row>
    <row r="62" spans="1:5" x14ac:dyDescent="0.2">
      <c r="A62" s="808" t="s">
        <v>139</v>
      </c>
      <c r="B62" s="451">
        <v>0.4721150039</v>
      </c>
      <c r="C62" s="451">
        <v>0</v>
      </c>
      <c r="D62" s="451">
        <v>0.4721150039</v>
      </c>
      <c r="E62" s="809">
        <v>1.038698629268064E-6</v>
      </c>
    </row>
    <row r="63" spans="1:5" ht="20.399999999999999" x14ac:dyDescent="0.2">
      <c r="A63" s="805" t="s">
        <v>861</v>
      </c>
      <c r="B63" s="806">
        <v>5919.7130194769006</v>
      </c>
      <c r="C63" s="806">
        <v>104.019972563</v>
      </c>
      <c r="D63" s="806">
        <v>6023.7329920399006</v>
      </c>
      <c r="E63" s="807">
        <v>1.3252794658553023E-2</v>
      </c>
    </row>
    <row r="64" spans="1:5" x14ac:dyDescent="0.2">
      <c r="A64" s="808" t="s">
        <v>144</v>
      </c>
      <c r="B64" s="451">
        <v>5602.9238518599996</v>
      </c>
      <c r="C64" s="451">
        <v>104.019972563</v>
      </c>
      <c r="D64" s="451">
        <v>5706.9438244229996</v>
      </c>
      <c r="E64" s="809">
        <v>1.2555827878314151E-2</v>
      </c>
    </row>
    <row r="65" spans="1:5" x14ac:dyDescent="0.2">
      <c r="A65" s="808" t="s">
        <v>139</v>
      </c>
      <c r="B65" s="451">
        <v>316.78916761690004</v>
      </c>
      <c r="C65" s="451">
        <v>0</v>
      </c>
      <c r="D65" s="451">
        <v>316.78916761690004</v>
      </c>
      <c r="E65" s="809">
        <v>6.9696678023887105E-4</v>
      </c>
    </row>
    <row r="66" spans="1:5" x14ac:dyDescent="0.2">
      <c r="A66" s="805" t="s">
        <v>862</v>
      </c>
      <c r="B66" s="806">
        <v>5856.3543486516</v>
      </c>
      <c r="C66" s="806">
        <v>3.4064732499999999</v>
      </c>
      <c r="D66" s="806">
        <v>5859.7608219015992</v>
      </c>
      <c r="E66" s="807">
        <v>1.2892040039543206E-2</v>
      </c>
    </row>
    <row r="67" spans="1:5" x14ac:dyDescent="0.2">
      <c r="A67" s="808" t="s">
        <v>163</v>
      </c>
      <c r="B67" s="451">
        <v>5848.1708382930992</v>
      </c>
      <c r="C67" s="451">
        <v>3.4064732499999999</v>
      </c>
      <c r="D67" s="451">
        <v>5851.5773115430993</v>
      </c>
      <c r="E67" s="809">
        <v>1.2874035525978168E-2</v>
      </c>
    </row>
    <row r="68" spans="1:5" x14ac:dyDescent="0.2">
      <c r="A68" s="808" t="s">
        <v>139</v>
      </c>
      <c r="B68" s="451">
        <v>8.1835103584999995</v>
      </c>
      <c r="C68" s="451">
        <v>0</v>
      </c>
      <c r="D68" s="451">
        <v>8.1835103584999995</v>
      </c>
      <c r="E68" s="809">
        <v>1.8004513565036806E-5</v>
      </c>
    </row>
    <row r="69" spans="1:5" ht="20.399999999999999" x14ac:dyDescent="0.2">
      <c r="A69" s="805" t="s">
        <v>863</v>
      </c>
      <c r="B69" s="806">
        <v>4601.8308892757996</v>
      </c>
      <c r="C69" s="806">
        <v>707.94056815399995</v>
      </c>
      <c r="D69" s="806">
        <v>5309.7714574297997</v>
      </c>
      <c r="E69" s="807">
        <v>1.1682010291982216E-2</v>
      </c>
    </row>
    <row r="70" spans="1:5" x14ac:dyDescent="0.2">
      <c r="A70" s="808" t="s">
        <v>143</v>
      </c>
      <c r="B70" s="451">
        <v>4600.8866592679997</v>
      </c>
      <c r="C70" s="451">
        <v>707.94056815399995</v>
      </c>
      <c r="D70" s="451">
        <v>5308.8272274219999</v>
      </c>
      <c r="E70" s="809">
        <v>1.1679932894723681E-2</v>
      </c>
    </row>
    <row r="71" spans="1:5" x14ac:dyDescent="0.2">
      <c r="A71" s="808" t="s">
        <v>139</v>
      </c>
      <c r="B71" s="451">
        <v>0.94423000779999999</v>
      </c>
      <c r="C71" s="451">
        <v>0</v>
      </c>
      <c r="D71" s="451">
        <v>0.94423000779999999</v>
      </c>
      <c r="E71" s="809">
        <v>2.077397258536128E-6</v>
      </c>
    </row>
    <row r="72" spans="1:5" ht="20.399999999999999" x14ac:dyDescent="0.2">
      <c r="A72" s="805" t="s">
        <v>864</v>
      </c>
      <c r="B72" s="806">
        <v>5094.5120492077995</v>
      </c>
      <c r="C72" s="806">
        <v>184.802599577</v>
      </c>
      <c r="D72" s="806">
        <v>5279.3146487847998</v>
      </c>
      <c r="E72" s="807">
        <v>1.1615002369907913E-2</v>
      </c>
    </row>
    <row r="73" spans="1:5" x14ac:dyDescent="0.2">
      <c r="A73" s="808" t="s">
        <v>169</v>
      </c>
      <c r="B73" s="451">
        <v>5093.5678191999996</v>
      </c>
      <c r="C73" s="451">
        <v>184.802599577</v>
      </c>
      <c r="D73" s="451">
        <v>5278.3704187769999</v>
      </c>
      <c r="E73" s="809">
        <v>1.1612924972649376E-2</v>
      </c>
    </row>
    <row r="74" spans="1:5" x14ac:dyDescent="0.2">
      <c r="A74" s="808" t="s">
        <v>139</v>
      </c>
      <c r="B74" s="451">
        <v>0.94423000779999999</v>
      </c>
      <c r="C74" s="451">
        <v>0</v>
      </c>
      <c r="D74" s="451">
        <v>0.94423000779999999</v>
      </c>
      <c r="E74" s="809">
        <v>2.077397258536128E-6</v>
      </c>
    </row>
    <row r="75" spans="1:5" x14ac:dyDescent="0.2">
      <c r="A75" s="805" t="s">
        <v>865</v>
      </c>
      <c r="B75" s="806">
        <v>42.874703458500001</v>
      </c>
      <c r="C75" s="806">
        <v>4789.5725885909997</v>
      </c>
      <c r="D75" s="806">
        <v>4832.4472920495</v>
      </c>
      <c r="E75" s="807">
        <v>1.0631851004093845E-2</v>
      </c>
    </row>
    <row r="76" spans="1:5" x14ac:dyDescent="0.2">
      <c r="A76" s="808" t="s">
        <v>140</v>
      </c>
      <c r="B76" s="451">
        <v>42.874703458500001</v>
      </c>
      <c r="C76" s="451">
        <v>4789.5725885909997</v>
      </c>
      <c r="D76" s="451">
        <v>4832.4472920495</v>
      </c>
      <c r="E76" s="809">
        <v>1.0631851004093845E-2</v>
      </c>
    </row>
    <row r="77" spans="1:5" ht="20.399999999999999" x14ac:dyDescent="0.2">
      <c r="A77" s="805" t="s">
        <v>866</v>
      </c>
      <c r="B77" s="806">
        <v>1638.0455181221</v>
      </c>
      <c r="C77" s="806">
        <v>2702.8727863250001</v>
      </c>
      <c r="D77" s="806">
        <v>4340.9183044471001</v>
      </c>
      <c r="E77" s="807">
        <v>9.5504397346984037E-3</v>
      </c>
    </row>
    <row r="78" spans="1:5" x14ac:dyDescent="0.2">
      <c r="A78" s="808" t="s">
        <v>888</v>
      </c>
      <c r="B78" s="451">
        <v>1623.2529990675</v>
      </c>
      <c r="C78" s="451">
        <v>2702.8727863250001</v>
      </c>
      <c r="D78" s="451">
        <v>4326.1257853924999</v>
      </c>
      <c r="E78" s="809">
        <v>9.5178947633704231E-3</v>
      </c>
    </row>
    <row r="79" spans="1:5" x14ac:dyDescent="0.2">
      <c r="A79" s="808" t="s">
        <v>140</v>
      </c>
      <c r="B79" s="451">
        <v>8.1829090000000004</v>
      </c>
      <c r="C79" s="451">
        <v>0</v>
      </c>
      <c r="D79" s="451">
        <v>8.1829090000000004</v>
      </c>
      <c r="E79" s="809">
        <v>1.8003190518227259E-5</v>
      </c>
    </row>
    <row r="80" spans="1:5" x14ac:dyDescent="0.2">
      <c r="A80" s="808" t="s">
        <v>139</v>
      </c>
      <c r="B80" s="451">
        <v>6.6096100546000001</v>
      </c>
      <c r="C80" s="451">
        <v>0</v>
      </c>
      <c r="D80" s="451">
        <v>6.6096100546000001</v>
      </c>
      <c r="E80" s="809">
        <v>1.4541780809752898E-5</v>
      </c>
    </row>
    <row r="81" spans="1:5" ht="20.399999999999999" x14ac:dyDescent="0.2">
      <c r="A81" s="805" t="s">
        <v>867</v>
      </c>
      <c r="B81" s="806">
        <v>3782.3254458453503</v>
      </c>
      <c r="C81" s="806">
        <v>420.58739337499998</v>
      </c>
      <c r="D81" s="806">
        <v>4202.9128392203502</v>
      </c>
      <c r="E81" s="807">
        <v>9.2468143756685318E-3</v>
      </c>
    </row>
    <row r="82" spans="1:5" x14ac:dyDescent="0.2">
      <c r="A82" s="808" t="s">
        <v>146</v>
      </c>
      <c r="B82" s="451">
        <v>3674.6832249561498</v>
      </c>
      <c r="C82" s="451">
        <v>420.58739337499998</v>
      </c>
      <c r="D82" s="451">
        <v>4095.2706183311498</v>
      </c>
      <c r="E82" s="809">
        <v>9.009991088195413E-3</v>
      </c>
    </row>
    <row r="83" spans="1:5" x14ac:dyDescent="0.2">
      <c r="A83" s="808" t="s">
        <v>139</v>
      </c>
      <c r="B83" s="451">
        <v>107.64222088919999</v>
      </c>
      <c r="C83" s="451">
        <v>0</v>
      </c>
      <c r="D83" s="451">
        <v>107.64222088919999</v>
      </c>
      <c r="E83" s="809">
        <v>2.3682328747311863E-4</v>
      </c>
    </row>
    <row r="84" spans="1:5" ht="20.399999999999999" x14ac:dyDescent="0.2">
      <c r="A84" s="805" t="s">
        <v>874</v>
      </c>
      <c r="B84" s="806">
        <v>3273.0427787629997</v>
      </c>
      <c r="C84" s="806">
        <v>50</v>
      </c>
      <c r="D84" s="806">
        <v>3323.0427787629997</v>
      </c>
      <c r="E84" s="807">
        <v>7.3110152204172866E-3</v>
      </c>
    </row>
    <row r="85" spans="1:5" x14ac:dyDescent="0.2">
      <c r="A85" s="808" t="s">
        <v>137</v>
      </c>
      <c r="B85" s="451">
        <v>3267.8495137200998</v>
      </c>
      <c r="C85" s="451">
        <v>50</v>
      </c>
      <c r="D85" s="451">
        <v>3317.8495137200998</v>
      </c>
      <c r="E85" s="809">
        <v>7.2995895354953377E-3</v>
      </c>
    </row>
    <row r="86" spans="1:5" x14ac:dyDescent="0.2">
      <c r="A86" s="808" t="s">
        <v>139</v>
      </c>
      <c r="B86" s="451">
        <v>5.1932650428999994</v>
      </c>
      <c r="C86" s="451">
        <v>0</v>
      </c>
      <c r="D86" s="451">
        <v>5.1932650428999994</v>
      </c>
      <c r="E86" s="809">
        <v>1.1425684921948704E-5</v>
      </c>
    </row>
    <row r="87" spans="1:5" x14ac:dyDescent="0.2">
      <c r="A87" s="805" t="s">
        <v>868</v>
      </c>
      <c r="B87" s="806">
        <v>2705.0819472246003</v>
      </c>
      <c r="C87" s="806">
        <v>282.77972053399998</v>
      </c>
      <c r="D87" s="806">
        <v>2987.8616677586001</v>
      </c>
      <c r="E87" s="807">
        <v>6.5735843875040422E-3</v>
      </c>
    </row>
    <row r="88" spans="1:5" x14ac:dyDescent="0.2">
      <c r="A88" s="808" t="s">
        <v>139</v>
      </c>
      <c r="B88" s="451">
        <v>2705.0819472246003</v>
      </c>
      <c r="C88" s="451">
        <v>282.77972053399998</v>
      </c>
      <c r="D88" s="451">
        <v>2987.8616677586001</v>
      </c>
      <c r="E88" s="809">
        <v>6.5735843875040422E-3</v>
      </c>
    </row>
    <row r="89" spans="1:5" ht="20.399999999999999" x14ac:dyDescent="0.2">
      <c r="A89" s="805" t="s">
        <v>875</v>
      </c>
      <c r="B89" s="806">
        <v>2376.9789943392998</v>
      </c>
      <c r="C89" s="806">
        <v>479.94856094900001</v>
      </c>
      <c r="D89" s="806">
        <v>2856.9275552883</v>
      </c>
      <c r="E89" s="807">
        <v>6.285516687846401E-3</v>
      </c>
    </row>
    <row r="90" spans="1:5" x14ac:dyDescent="0.2">
      <c r="A90" s="808" t="s">
        <v>169</v>
      </c>
      <c r="B90" s="451">
        <v>2335.9049890000001</v>
      </c>
      <c r="C90" s="451">
        <v>479.94856094900001</v>
      </c>
      <c r="D90" s="451">
        <v>2815.8535499489999</v>
      </c>
      <c r="E90" s="809">
        <v>6.1951499071000796E-3</v>
      </c>
    </row>
    <row r="91" spans="1:5" x14ac:dyDescent="0.2">
      <c r="A91" s="808" t="s">
        <v>139</v>
      </c>
      <c r="B91" s="451">
        <v>41.074005339300001</v>
      </c>
      <c r="C91" s="451">
        <v>0</v>
      </c>
      <c r="D91" s="451">
        <v>41.074005339300001</v>
      </c>
      <c r="E91" s="809">
        <v>9.0366780746321593E-5</v>
      </c>
    </row>
    <row r="92" spans="1:5" x14ac:dyDescent="0.2">
      <c r="A92" s="805" t="s">
        <v>880</v>
      </c>
      <c r="B92" s="806">
        <v>2719.8839919500001</v>
      </c>
      <c r="C92" s="806">
        <v>0</v>
      </c>
      <c r="D92" s="806">
        <v>2719.8839919500001</v>
      </c>
      <c r="E92" s="807">
        <v>5.9840076059201374E-3</v>
      </c>
    </row>
    <row r="93" spans="1:5" x14ac:dyDescent="0.2">
      <c r="A93" s="808" t="s">
        <v>169</v>
      </c>
      <c r="B93" s="451">
        <v>822.56299999999999</v>
      </c>
      <c r="C93" s="451">
        <v>0</v>
      </c>
      <c r="D93" s="451">
        <v>822.56299999999999</v>
      </c>
      <c r="E93" s="809">
        <v>1.8097180846376965E-3</v>
      </c>
    </row>
    <row r="94" spans="1:5" x14ac:dyDescent="0.2">
      <c r="A94" s="808" t="s">
        <v>887</v>
      </c>
      <c r="B94" s="451">
        <v>608.31020000000001</v>
      </c>
      <c r="C94" s="451">
        <v>0</v>
      </c>
      <c r="D94" s="451">
        <v>608.31020000000001</v>
      </c>
      <c r="E94" s="809">
        <v>1.3383412212919546E-3</v>
      </c>
    </row>
    <row r="95" spans="1:5" x14ac:dyDescent="0.2">
      <c r="A95" s="808" t="s">
        <v>144</v>
      </c>
      <c r="B95" s="451">
        <v>487.96073200000001</v>
      </c>
      <c r="C95" s="451">
        <v>0</v>
      </c>
      <c r="D95" s="451">
        <v>487.96073200000001</v>
      </c>
      <c r="E95" s="809">
        <v>1.0735607622679945E-3</v>
      </c>
    </row>
    <row r="96" spans="1:5" x14ac:dyDescent="0.2">
      <c r="A96" s="808" t="s">
        <v>139</v>
      </c>
      <c r="B96" s="451">
        <v>174.999</v>
      </c>
      <c r="C96" s="451">
        <v>0</v>
      </c>
      <c r="D96" s="451">
        <v>174.999</v>
      </c>
      <c r="E96" s="809">
        <v>3.8501471023315206E-4</v>
      </c>
    </row>
    <row r="97" spans="1:5" x14ac:dyDescent="0.2">
      <c r="A97" s="808" t="s">
        <v>146</v>
      </c>
      <c r="B97" s="451">
        <v>167.88300000000001</v>
      </c>
      <c r="C97" s="451">
        <v>0</v>
      </c>
      <c r="D97" s="451">
        <v>167.88300000000001</v>
      </c>
      <c r="E97" s="809">
        <v>3.6935882261082789E-4</v>
      </c>
    </row>
    <row r="98" spans="1:5" x14ac:dyDescent="0.2">
      <c r="A98" s="808" t="s">
        <v>162</v>
      </c>
      <c r="B98" s="451">
        <v>65.706063737999997</v>
      </c>
      <c r="C98" s="451">
        <v>0</v>
      </c>
      <c r="D98" s="451">
        <v>65.706063737999997</v>
      </c>
      <c r="E98" s="809">
        <v>1.4455968943049441E-4</v>
      </c>
    </row>
    <row r="99" spans="1:5" x14ac:dyDescent="0.2">
      <c r="A99" s="808" t="s">
        <v>138</v>
      </c>
      <c r="B99" s="451">
        <v>57.316758999999998</v>
      </c>
      <c r="C99" s="451">
        <v>0</v>
      </c>
      <c r="D99" s="451">
        <v>57.316758999999998</v>
      </c>
      <c r="E99" s="809">
        <v>1.2610240834455289E-4</v>
      </c>
    </row>
    <row r="100" spans="1:5" x14ac:dyDescent="0.2">
      <c r="A100" s="808" t="s">
        <v>149</v>
      </c>
      <c r="B100" s="451">
        <v>48.057888996000003</v>
      </c>
      <c r="C100" s="451">
        <v>0</v>
      </c>
      <c r="D100" s="451">
        <v>48.057888996000003</v>
      </c>
      <c r="E100" s="809">
        <v>1.0573199964692328E-4</v>
      </c>
    </row>
    <row r="101" spans="1:5" x14ac:dyDescent="0.2">
      <c r="A101" s="808" t="s">
        <v>155</v>
      </c>
      <c r="B101" s="451">
        <v>44.641655999999998</v>
      </c>
      <c r="C101" s="451">
        <v>0</v>
      </c>
      <c r="D101" s="451">
        <v>44.641655999999998</v>
      </c>
      <c r="E101" s="809">
        <v>9.8215956943571416E-5</v>
      </c>
    </row>
    <row r="102" spans="1:5" x14ac:dyDescent="0.2">
      <c r="A102" s="808" t="s">
        <v>888</v>
      </c>
      <c r="B102" s="451">
        <v>34.848576000000001</v>
      </c>
      <c r="C102" s="451">
        <v>0</v>
      </c>
      <c r="D102" s="451">
        <v>34.848576000000001</v>
      </c>
      <c r="E102" s="809">
        <v>7.6670234633786355E-5</v>
      </c>
    </row>
    <row r="103" spans="1:5" x14ac:dyDescent="0.2">
      <c r="A103" s="808" t="s">
        <v>156</v>
      </c>
      <c r="B103" s="451">
        <v>34.289243999999997</v>
      </c>
      <c r="C103" s="451">
        <v>0</v>
      </c>
      <c r="D103" s="451">
        <v>34.289243999999997</v>
      </c>
      <c r="E103" s="809">
        <v>7.5439650185280189E-5</v>
      </c>
    </row>
    <row r="104" spans="1:5" x14ac:dyDescent="0.2">
      <c r="A104" s="808" t="s">
        <v>145</v>
      </c>
      <c r="B104" s="451">
        <v>34.011589999999998</v>
      </c>
      <c r="C104" s="451">
        <v>0</v>
      </c>
      <c r="D104" s="451">
        <v>34.011589999999998</v>
      </c>
      <c r="E104" s="809">
        <v>7.4828784555447582E-5</v>
      </c>
    </row>
    <row r="105" spans="1:5" x14ac:dyDescent="0.2">
      <c r="A105" s="808" t="s">
        <v>140</v>
      </c>
      <c r="B105" s="451">
        <v>23.286795999999999</v>
      </c>
      <c r="C105" s="451">
        <v>0</v>
      </c>
      <c r="D105" s="451">
        <v>23.286795999999999</v>
      </c>
      <c r="E105" s="809">
        <v>5.1233201413713936E-5</v>
      </c>
    </row>
    <row r="106" spans="1:5" x14ac:dyDescent="0.2">
      <c r="A106" s="808" t="s">
        <v>147</v>
      </c>
      <c r="B106" s="451">
        <v>23.216999999999999</v>
      </c>
      <c r="C106" s="451">
        <v>0</v>
      </c>
      <c r="D106" s="451">
        <v>23.216999999999999</v>
      </c>
      <c r="E106" s="809">
        <v>5.1079643469294636E-5</v>
      </c>
    </row>
    <row r="107" spans="1:5" x14ac:dyDescent="0.2">
      <c r="A107" s="808" t="s">
        <v>1058</v>
      </c>
      <c r="B107" s="451">
        <v>21.951000000000001</v>
      </c>
      <c r="C107" s="451">
        <v>0</v>
      </c>
      <c r="D107" s="451">
        <v>21.951000000000001</v>
      </c>
      <c r="E107" s="809">
        <v>4.8294321135137466E-5</v>
      </c>
    </row>
    <row r="108" spans="1:5" x14ac:dyDescent="0.2">
      <c r="A108" s="808" t="s">
        <v>142</v>
      </c>
      <c r="B108" s="451">
        <v>12.1226</v>
      </c>
      <c r="C108" s="451">
        <v>0</v>
      </c>
      <c r="D108" s="451">
        <v>12.1226</v>
      </c>
      <c r="E108" s="809">
        <v>2.6670891412364696E-5</v>
      </c>
    </row>
    <row r="109" spans="1:5" x14ac:dyDescent="0.2">
      <c r="A109" s="808" t="s">
        <v>141</v>
      </c>
      <c r="B109" s="451">
        <v>11.484706215999999</v>
      </c>
      <c r="C109" s="451">
        <v>0</v>
      </c>
      <c r="D109" s="451">
        <v>11.484706215999999</v>
      </c>
      <c r="E109" s="809">
        <v>2.5267463447597533E-5</v>
      </c>
    </row>
    <row r="110" spans="1:5" x14ac:dyDescent="0.2">
      <c r="A110" s="808" t="s">
        <v>152</v>
      </c>
      <c r="B110" s="451">
        <v>8.1820000000000004</v>
      </c>
      <c r="C110" s="451">
        <v>0</v>
      </c>
      <c r="D110" s="451">
        <v>8.1820000000000004</v>
      </c>
      <c r="E110" s="809">
        <v>1.8001190630390175E-5</v>
      </c>
    </row>
    <row r="111" spans="1:5" x14ac:dyDescent="0.2">
      <c r="A111" s="808" t="s">
        <v>1057</v>
      </c>
      <c r="B111" s="451">
        <v>7.8125340000000003</v>
      </c>
      <c r="C111" s="451">
        <v>0</v>
      </c>
      <c r="D111" s="451">
        <v>7.8125340000000003</v>
      </c>
      <c r="E111" s="809">
        <v>1.7188329728722155E-5</v>
      </c>
    </row>
    <row r="112" spans="1:5" x14ac:dyDescent="0.2">
      <c r="A112" s="808" t="s">
        <v>163</v>
      </c>
      <c r="B112" s="451">
        <v>5.93255</v>
      </c>
      <c r="C112" s="451">
        <v>0</v>
      </c>
      <c r="D112" s="451">
        <v>5.93255</v>
      </c>
      <c r="E112" s="809">
        <v>1.3052183265011151E-5</v>
      </c>
    </row>
    <row r="113" spans="1:5" x14ac:dyDescent="0.2">
      <c r="A113" s="808" t="s">
        <v>161</v>
      </c>
      <c r="B113" s="451">
        <v>5.7229999999999999</v>
      </c>
      <c r="C113" s="451">
        <v>0</v>
      </c>
      <c r="D113" s="451">
        <v>5.7229999999999999</v>
      </c>
      <c r="E113" s="809">
        <v>1.2591153016099117E-5</v>
      </c>
    </row>
    <row r="114" spans="1:5" x14ac:dyDescent="0.2">
      <c r="A114" s="808" t="s">
        <v>143</v>
      </c>
      <c r="B114" s="451">
        <v>5.4964000000000004</v>
      </c>
      <c r="C114" s="451">
        <v>0</v>
      </c>
      <c r="D114" s="451">
        <v>5.4964000000000004</v>
      </c>
      <c r="E114" s="809">
        <v>1.209261111963781E-5</v>
      </c>
    </row>
    <row r="115" spans="1:5" x14ac:dyDescent="0.2">
      <c r="A115" s="808" t="s">
        <v>137</v>
      </c>
      <c r="B115" s="451">
        <v>4.1595190000000004</v>
      </c>
      <c r="C115" s="451">
        <v>0</v>
      </c>
      <c r="D115" s="451">
        <v>4.1595190000000004</v>
      </c>
      <c r="E115" s="809">
        <v>9.1513437362172946E-6</v>
      </c>
    </row>
    <row r="116" spans="1:5" x14ac:dyDescent="0.2">
      <c r="A116" s="808" t="s">
        <v>159</v>
      </c>
      <c r="B116" s="451">
        <v>2.685924</v>
      </c>
      <c r="C116" s="451">
        <v>0</v>
      </c>
      <c r="D116" s="451">
        <v>2.685924</v>
      </c>
      <c r="E116" s="809">
        <v>5.909292342060633E-6</v>
      </c>
    </row>
    <row r="117" spans="1:5" x14ac:dyDescent="0.2">
      <c r="A117" s="808" t="s">
        <v>1059</v>
      </c>
      <c r="B117" s="451">
        <v>2.633</v>
      </c>
      <c r="C117" s="451">
        <v>0</v>
      </c>
      <c r="D117" s="451">
        <v>2.633</v>
      </c>
      <c r="E117" s="809">
        <v>5.7928544279903848E-6</v>
      </c>
    </row>
    <row r="118" spans="1:5" x14ac:dyDescent="0.2">
      <c r="A118" s="808" t="s">
        <v>1060</v>
      </c>
      <c r="B118" s="451">
        <v>1.527655</v>
      </c>
      <c r="C118" s="451">
        <v>0</v>
      </c>
      <c r="D118" s="451">
        <v>1.527655</v>
      </c>
      <c r="E118" s="809">
        <v>3.3609886179991082E-6</v>
      </c>
    </row>
    <row r="119" spans="1:5" x14ac:dyDescent="0.2">
      <c r="A119" s="808" t="s">
        <v>157</v>
      </c>
      <c r="B119" s="451">
        <v>1.527409</v>
      </c>
      <c r="C119" s="451">
        <v>0</v>
      </c>
      <c r="D119" s="451">
        <v>1.527409</v>
      </c>
      <c r="E119" s="809">
        <v>3.360447394228016E-6</v>
      </c>
    </row>
    <row r="120" spans="1:5" x14ac:dyDescent="0.2">
      <c r="A120" s="808" t="s">
        <v>153</v>
      </c>
      <c r="B120" s="451">
        <v>1.046</v>
      </c>
      <c r="C120" s="451">
        <v>0</v>
      </c>
      <c r="D120" s="451">
        <v>1.046</v>
      </c>
      <c r="E120" s="809">
        <v>2.3013010754568714E-6</v>
      </c>
    </row>
    <row r="121" spans="1:5" x14ac:dyDescent="0.2">
      <c r="A121" s="808" t="s">
        <v>160</v>
      </c>
      <c r="B121" s="451">
        <v>0.31900000000000001</v>
      </c>
      <c r="C121" s="451">
        <v>0</v>
      </c>
      <c r="D121" s="451">
        <v>0.31900000000000001</v>
      </c>
      <c r="E121" s="809">
        <v>7.0183082511543217E-7</v>
      </c>
    </row>
    <row r="122" spans="1:5" x14ac:dyDescent="0.2">
      <c r="A122" s="808" t="s">
        <v>158</v>
      </c>
      <c r="B122" s="451">
        <v>9.8188999999999999E-2</v>
      </c>
      <c r="C122" s="451">
        <v>0</v>
      </c>
      <c r="D122" s="451">
        <v>9.8188999999999999E-2</v>
      </c>
      <c r="E122" s="809">
        <v>2.1602528804783438E-7</v>
      </c>
    </row>
    <row r="123" spans="1:5" ht="20.399999999999999" x14ac:dyDescent="0.2">
      <c r="A123" s="808" t="s">
        <v>1061</v>
      </c>
      <c r="B123" s="451">
        <v>9.0999999999999998E-2</v>
      </c>
      <c r="C123" s="451">
        <v>0</v>
      </c>
      <c r="D123" s="451">
        <v>9.0999999999999998E-2</v>
      </c>
      <c r="E123" s="809">
        <v>2.002087933714869E-7</v>
      </c>
    </row>
    <row r="124" spans="1:5" ht="20.399999999999999" x14ac:dyDescent="0.2">
      <c r="A124" s="805" t="s">
        <v>869</v>
      </c>
      <c r="B124" s="806">
        <v>11.705273704812901</v>
      </c>
      <c r="C124" s="806">
        <v>2625.4910808730001</v>
      </c>
      <c r="D124" s="806">
        <v>2637.1963545778131</v>
      </c>
      <c r="E124" s="807">
        <v>5.80208681355723E-3</v>
      </c>
    </row>
    <row r="125" spans="1:5" x14ac:dyDescent="0.2">
      <c r="A125" s="808" t="s">
        <v>139</v>
      </c>
      <c r="B125" s="451">
        <v>0</v>
      </c>
      <c r="C125" s="451">
        <v>2604.4910808730001</v>
      </c>
      <c r="D125" s="451">
        <v>2604.4910808730001</v>
      </c>
      <c r="E125" s="809">
        <v>5.7301320510811321E-3</v>
      </c>
    </row>
    <row r="126" spans="1:5" x14ac:dyDescent="0.2">
      <c r="A126" s="808" t="s">
        <v>162</v>
      </c>
      <c r="B126" s="451">
        <v>11.705273704812901</v>
      </c>
      <c r="C126" s="451">
        <v>21</v>
      </c>
      <c r="D126" s="451">
        <v>32.705273704812903</v>
      </c>
      <c r="E126" s="809">
        <v>7.195476247609681E-5</v>
      </c>
    </row>
    <row r="127" spans="1:5" x14ac:dyDescent="0.2">
      <c r="A127" s="805" t="s">
        <v>870</v>
      </c>
      <c r="B127" s="806">
        <v>676.29238765283196</v>
      </c>
      <c r="C127" s="806">
        <v>1929.4427853909999</v>
      </c>
      <c r="D127" s="806">
        <v>2605.7351730438327</v>
      </c>
      <c r="E127" s="807">
        <v>5.7328691740741577E-3</v>
      </c>
    </row>
    <row r="128" spans="1:5" x14ac:dyDescent="0.2">
      <c r="A128" s="808" t="s">
        <v>162</v>
      </c>
      <c r="B128" s="451">
        <v>676.29238765283196</v>
      </c>
      <c r="C128" s="451">
        <v>1929.4427853909999</v>
      </c>
      <c r="D128" s="451">
        <v>2605.7351730438327</v>
      </c>
      <c r="E128" s="809">
        <v>5.7328691740741577E-3</v>
      </c>
    </row>
    <row r="129" spans="1:5" x14ac:dyDescent="0.2">
      <c r="A129" s="805" t="s">
        <v>871</v>
      </c>
      <c r="B129" s="806">
        <v>1850.0666876573</v>
      </c>
      <c r="C129" s="806">
        <v>606.02723268499994</v>
      </c>
      <c r="D129" s="806">
        <v>2456.0939203423</v>
      </c>
      <c r="E129" s="807">
        <v>5.4036439582283158E-3</v>
      </c>
    </row>
    <row r="130" spans="1:5" x14ac:dyDescent="0.2">
      <c r="A130" s="808" t="s">
        <v>138</v>
      </c>
      <c r="B130" s="451">
        <v>1845.3455376183001</v>
      </c>
      <c r="C130" s="451">
        <v>606.02723268499994</v>
      </c>
      <c r="D130" s="451">
        <v>2451.3727703032996</v>
      </c>
      <c r="E130" s="809">
        <v>5.3932569719356352E-3</v>
      </c>
    </row>
    <row r="131" spans="1:5" x14ac:dyDescent="0.2">
      <c r="A131" s="808" t="s">
        <v>139</v>
      </c>
      <c r="B131" s="451">
        <v>4.7211500390000003</v>
      </c>
      <c r="C131" s="451">
        <v>0</v>
      </c>
      <c r="D131" s="451">
        <v>4.7211500390000003</v>
      </c>
      <c r="E131" s="809">
        <v>1.0386986292680641E-5</v>
      </c>
    </row>
    <row r="132" spans="1:5" ht="30.6" x14ac:dyDescent="0.2">
      <c r="A132" s="805" t="s">
        <v>1062</v>
      </c>
      <c r="B132" s="806">
        <v>2256.2141684546</v>
      </c>
      <c r="C132" s="806">
        <v>2.0531563039999998</v>
      </c>
      <c r="D132" s="806">
        <v>2258.2673247585999</v>
      </c>
      <c r="E132" s="807">
        <v>4.9684063318700556E-3</v>
      </c>
    </row>
    <row r="133" spans="1:5" x14ac:dyDescent="0.2">
      <c r="A133" s="808" t="s">
        <v>147</v>
      </c>
      <c r="B133" s="451">
        <v>2235.1125584000001</v>
      </c>
      <c r="C133" s="451">
        <v>2.0531563039999998</v>
      </c>
      <c r="D133" s="451">
        <v>2237.165714704</v>
      </c>
      <c r="E133" s="809">
        <v>4.9219807506917356E-3</v>
      </c>
    </row>
    <row r="134" spans="1:5" x14ac:dyDescent="0.2">
      <c r="A134" s="808" t="s">
        <v>169</v>
      </c>
      <c r="B134" s="451">
        <v>10.257999999999999</v>
      </c>
      <c r="C134" s="451">
        <v>0</v>
      </c>
      <c r="D134" s="451">
        <v>10.257999999999999</v>
      </c>
      <c r="E134" s="809">
        <v>2.2568591235216623E-5</v>
      </c>
    </row>
    <row r="135" spans="1:5" x14ac:dyDescent="0.2">
      <c r="A135" s="808" t="s">
        <v>139</v>
      </c>
      <c r="B135" s="451">
        <v>6.6096100546000001</v>
      </c>
      <c r="C135" s="451">
        <v>0</v>
      </c>
      <c r="D135" s="451">
        <v>6.6096100546000001</v>
      </c>
      <c r="E135" s="809">
        <v>1.4541780809752898E-5</v>
      </c>
    </row>
    <row r="136" spans="1:5" x14ac:dyDescent="0.2">
      <c r="A136" s="808" t="s">
        <v>144</v>
      </c>
      <c r="B136" s="451">
        <v>4.234</v>
      </c>
      <c r="C136" s="451">
        <v>0</v>
      </c>
      <c r="D136" s="451">
        <v>4.234</v>
      </c>
      <c r="E136" s="809">
        <v>9.3152091333502805E-6</v>
      </c>
    </row>
    <row r="137" spans="1:5" ht="30.6" x14ac:dyDescent="0.2">
      <c r="A137" s="805" t="s">
        <v>1063</v>
      </c>
      <c r="B137" s="806">
        <v>2003.0824825356001</v>
      </c>
      <c r="C137" s="806">
        <v>20.930713158</v>
      </c>
      <c r="D137" s="806">
        <v>2024.0131956936002</v>
      </c>
      <c r="E137" s="807">
        <v>4.4530246118437682E-3</v>
      </c>
    </row>
    <row r="138" spans="1:5" x14ac:dyDescent="0.2">
      <c r="A138" s="808" t="s">
        <v>1058</v>
      </c>
      <c r="B138" s="451">
        <v>951.92732179999996</v>
      </c>
      <c r="C138" s="451">
        <v>20.930713158</v>
      </c>
      <c r="D138" s="451">
        <v>972.85803495799996</v>
      </c>
      <c r="E138" s="809">
        <v>2.1403816846230442E-3</v>
      </c>
    </row>
    <row r="139" spans="1:5" x14ac:dyDescent="0.2">
      <c r="A139" s="808" t="s">
        <v>139</v>
      </c>
      <c r="B139" s="451">
        <v>259.0714600156</v>
      </c>
      <c r="C139" s="451">
        <v>0</v>
      </c>
      <c r="D139" s="451">
        <v>259.0714600156</v>
      </c>
      <c r="E139" s="809">
        <v>5.6998224622761199E-4</v>
      </c>
    </row>
    <row r="140" spans="1:5" x14ac:dyDescent="0.2">
      <c r="A140" s="808" t="s">
        <v>138</v>
      </c>
      <c r="B140" s="451">
        <v>220.55050299999999</v>
      </c>
      <c r="C140" s="451">
        <v>0</v>
      </c>
      <c r="D140" s="451">
        <v>220.55050299999999</v>
      </c>
      <c r="E140" s="809">
        <v>4.8523241849565387E-4</v>
      </c>
    </row>
    <row r="141" spans="1:5" x14ac:dyDescent="0.2">
      <c r="A141" s="808" t="s">
        <v>169</v>
      </c>
      <c r="B141" s="451">
        <v>109.05200000000001</v>
      </c>
      <c r="C141" s="451">
        <v>0</v>
      </c>
      <c r="D141" s="451">
        <v>109.05200000000001</v>
      </c>
      <c r="E141" s="809">
        <v>2.3992493774447683E-4</v>
      </c>
    </row>
    <row r="142" spans="1:5" x14ac:dyDescent="0.2">
      <c r="A142" s="808" t="s">
        <v>137</v>
      </c>
      <c r="B142" s="451">
        <v>107.001486</v>
      </c>
      <c r="C142" s="451">
        <v>0</v>
      </c>
      <c r="D142" s="451">
        <v>107.001486</v>
      </c>
      <c r="E142" s="809">
        <v>2.3541360880237417E-4</v>
      </c>
    </row>
    <row r="143" spans="1:5" x14ac:dyDescent="0.2">
      <c r="A143" s="808" t="s">
        <v>140</v>
      </c>
      <c r="B143" s="451">
        <v>101.74460500000001</v>
      </c>
      <c r="C143" s="451">
        <v>0</v>
      </c>
      <c r="D143" s="451">
        <v>101.74460500000001</v>
      </c>
      <c r="E143" s="809">
        <v>2.2384796262756653E-4</v>
      </c>
    </row>
    <row r="144" spans="1:5" x14ac:dyDescent="0.2">
      <c r="A144" s="808" t="s">
        <v>888</v>
      </c>
      <c r="B144" s="451">
        <v>43.332070000000002</v>
      </c>
      <c r="C144" s="451">
        <v>0</v>
      </c>
      <c r="D144" s="451">
        <v>43.332070000000002</v>
      </c>
      <c r="E144" s="809">
        <v>9.5334741197679193E-5</v>
      </c>
    </row>
    <row r="145" spans="1:5" x14ac:dyDescent="0.2">
      <c r="A145" s="808" t="s">
        <v>162</v>
      </c>
      <c r="B145" s="451">
        <v>33.835136720000001</v>
      </c>
      <c r="C145" s="451">
        <v>0</v>
      </c>
      <c r="D145" s="451">
        <v>33.835136720000001</v>
      </c>
      <c r="E145" s="809">
        <v>7.4440570288686702E-5</v>
      </c>
    </row>
    <row r="146" spans="1:5" x14ac:dyDescent="0.2">
      <c r="A146" s="808" t="s">
        <v>142</v>
      </c>
      <c r="B146" s="451">
        <v>26.677</v>
      </c>
      <c r="C146" s="451">
        <v>0</v>
      </c>
      <c r="D146" s="451">
        <v>26.677</v>
      </c>
      <c r="E146" s="809">
        <v>5.8691977810672049E-5</v>
      </c>
    </row>
    <row r="147" spans="1:5" x14ac:dyDescent="0.2">
      <c r="A147" s="808" t="s">
        <v>141</v>
      </c>
      <c r="B147" s="451">
        <v>22.596657</v>
      </c>
      <c r="C147" s="451">
        <v>0</v>
      </c>
      <c r="D147" s="451">
        <v>22.596657</v>
      </c>
      <c r="E147" s="809">
        <v>4.9714828925267726E-5</v>
      </c>
    </row>
    <row r="148" spans="1:5" x14ac:dyDescent="0.2">
      <c r="A148" s="808" t="s">
        <v>143</v>
      </c>
      <c r="B148" s="451">
        <v>20.533000000000001</v>
      </c>
      <c r="C148" s="451">
        <v>0</v>
      </c>
      <c r="D148" s="451">
        <v>20.533000000000001</v>
      </c>
      <c r="E148" s="809">
        <v>4.5174584113151E-5</v>
      </c>
    </row>
    <row r="149" spans="1:5" x14ac:dyDescent="0.2">
      <c r="A149" s="808" t="s">
        <v>887</v>
      </c>
      <c r="B149" s="451">
        <v>20.152000000000001</v>
      </c>
      <c r="C149" s="451">
        <v>0</v>
      </c>
      <c r="D149" s="451">
        <v>20.152000000000001</v>
      </c>
      <c r="E149" s="809">
        <v>4.4336347296947301E-5</v>
      </c>
    </row>
    <row r="150" spans="1:5" x14ac:dyDescent="0.2">
      <c r="A150" s="808" t="s">
        <v>144</v>
      </c>
      <c r="B150" s="451">
        <v>13.66506</v>
      </c>
      <c r="C150" s="451">
        <v>0</v>
      </c>
      <c r="D150" s="451">
        <v>13.66506</v>
      </c>
      <c r="E150" s="809">
        <v>3.0064452460977704E-5</v>
      </c>
    </row>
    <row r="151" spans="1:5" x14ac:dyDescent="0.2">
      <c r="A151" s="808" t="s">
        <v>145</v>
      </c>
      <c r="B151" s="451">
        <v>10.538759000000001</v>
      </c>
      <c r="C151" s="451">
        <v>0</v>
      </c>
      <c r="D151" s="451">
        <v>10.538759000000001</v>
      </c>
      <c r="E151" s="809">
        <v>2.3186288165086792E-5</v>
      </c>
    </row>
    <row r="152" spans="1:5" x14ac:dyDescent="0.2">
      <c r="A152" s="808" t="s">
        <v>146</v>
      </c>
      <c r="B152" s="451">
        <v>10.221</v>
      </c>
      <c r="C152" s="451">
        <v>0</v>
      </c>
      <c r="D152" s="451">
        <v>10.221</v>
      </c>
      <c r="E152" s="809">
        <v>2.2487187659889754E-5</v>
      </c>
    </row>
    <row r="153" spans="1:5" x14ac:dyDescent="0.2">
      <c r="A153" s="808" t="s">
        <v>163</v>
      </c>
      <c r="B153" s="451">
        <v>7.2733869999999996</v>
      </c>
      <c r="C153" s="451">
        <v>0</v>
      </c>
      <c r="D153" s="451">
        <v>7.2733869999999996</v>
      </c>
      <c r="E153" s="809">
        <v>1.6002154230701747E-5</v>
      </c>
    </row>
    <row r="154" spans="1:5" x14ac:dyDescent="0.2">
      <c r="A154" s="808" t="s">
        <v>147</v>
      </c>
      <c r="B154" s="451">
        <v>6.835</v>
      </c>
      <c r="C154" s="451">
        <v>0</v>
      </c>
      <c r="D154" s="451">
        <v>6.835</v>
      </c>
      <c r="E154" s="809">
        <v>1.5037660469166077E-5</v>
      </c>
    </row>
    <row r="155" spans="1:5" x14ac:dyDescent="0.2">
      <c r="A155" s="808" t="s">
        <v>1057</v>
      </c>
      <c r="B155" s="451">
        <v>6.7362250000000001</v>
      </c>
      <c r="C155" s="451">
        <v>0</v>
      </c>
      <c r="D155" s="451">
        <v>6.7362250000000001</v>
      </c>
      <c r="E155" s="809">
        <v>1.4820345924492797E-5</v>
      </c>
    </row>
    <row r="156" spans="1:5" x14ac:dyDescent="0.2">
      <c r="A156" s="808" t="s">
        <v>155</v>
      </c>
      <c r="B156" s="451">
        <v>4.2043460000000001</v>
      </c>
      <c r="C156" s="451">
        <v>0</v>
      </c>
      <c r="D156" s="451">
        <v>4.2043460000000001</v>
      </c>
      <c r="E156" s="809">
        <v>9.2499674678707416E-6</v>
      </c>
    </row>
    <row r="157" spans="1:5" x14ac:dyDescent="0.2">
      <c r="A157" s="808" t="s">
        <v>149</v>
      </c>
      <c r="B157" s="451">
        <v>4.0622290000000003</v>
      </c>
      <c r="C157" s="451">
        <v>0</v>
      </c>
      <c r="D157" s="451">
        <v>4.0622290000000003</v>
      </c>
      <c r="E157" s="809">
        <v>8.9372963350402407E-6</v>
      </c>
    </row>
    <row r="158" spans="1:5" x14ac:dyDescent="0.2">
      <c r="A158" s="808" t="s">
        <v>152</v>
      </c>
      <c r="B158" s="451">
        <v>3.9049999999999998</v>
      </c>
      <c r="C158" s="451">
        <v>0</v>
      </c>
      <c r="D158" s="451">
        <v>3.9049999999999998</v>
      </c>
      <c r="E158" s="809">
        <v>8.5913773419302898E-6</v>
      </c>
    </row>
    <row r="159" spans="1:5" x14ac:dyDescent="0.2">
      <c r="A159" s="808" t="s">
        <v>161</v>
      </c>
      <c r="B159" s="451">
        <v>3.5950000000000002</v>
      </c>
      <c r="C159" s="451">
        <v>0</v>
      </c>
      <c r="D159" s="451">
        <v>3.5950000000000002</v>
      </c>
      <c r="E159" s="809">
        <v>7.9093473864889612E-6</v>
      </c>
    </row>
    <row r="160" spans="1:5" x14ac:dyDescent="0.2">
      <c r="A160" s="808" t="s">
        <v>156</v>
      </c>
      <c r="B160" s="451">
        <v>3.5538799999999999</v>
      </c>
      <c r="C160" s="451">
        <v>0</v>
      </c>
      <c r="D160" s="451">
        <v>3.5538799999999999</v>
      </c>
      <c r="E160" s="809">
        <v>7.8188794130446136E-6</v>
      </c>
    </row>
    <row r="161" spans="1:5" x14ac:dyDescent="0.2">
      <c r="A161" s="808" t="s">
        <v>1059</v>
      </c>
      <c r="B161" s="451">
        <v>2.6989999999999998</v>
      </c>
      <c r="C161" s="451">
        <v>0</v>
      </c>
      <c r="D161" s="451">
        <v>2.6989999999999998</v>
      </c>
      <c r="E161" s="809">
        <v>5.9380608056004743E-6</v>
      </c>
    </row>
    <row r="162" spans="1:5" x14ac:dyDescent="0.2">
      <c r="A162" s="808" t="s">
        <v>153</v>
      </c>
      <c r="B162" s="451">
        <v>2.29</v>
      </c>
      <c r="C162" s="451">
        <v>0</v>
      </c>
      <c r="D162" s="451">
        <v>2.29</v>
      </c>
      <c r="E162" s="809">
        <v>5.0382212837440114E-6</v>
      </c>
    </row>
    <row r="163" spans="1:5" x14ac:dyDescent="0.2">
      <c r="A163" s="808" t="s">
        <v>158</v>
      </c>
      <c r="B163" s="451">
        <v>2.0220609999999999</v>
      </c>
      <c r="C163" s="451">
        <v>0</v>
      </c>
      <c r="D163" s="451">
        <v>2.0220609999999999</v>
      </c>
      <c r="E163" s="809">
        <v>4.4487295926762881E-6</v>
      </c>
    </row>
    <row r="164" spans="1:5" x14ac:dyDescent="0.2">
      <c r="A164" s="808" t="s">
        <v>157</v>
      </c>
      <c r="B164" s="451">
        <v>1.4960089999999999</v>
      </c>
      <c r="C164" s="451">
        <v>0</v>
      </c>
      <c r="D164" s="451">
        <v>1.4960089999999999</v>
      </c>
      <c r="E164" s="809">
        <v>3.2913643600317009E-6</v>
      </c>
    </row>
    <row r="165" spans="1:5" ht="20.399999999999999" x14ac:dyDescent="0.2">
      <c r="A165" s="808" t="s">
        <v>1061</v>
      </c>
      <c r="B165" s="451">
        <v>1.3280000000000001</v>
      </c>
      <c r="C165" s="451">
        <v>0</v>
      </c>
      <c r="D165" s="451">
        <v>1.3280000000000001</v>
      </c>
      <c r="E165" s="809">
        <v>2.9217283252454355E-6</v>
      </c>
    </row>
    <row r="166" spans="1:5" x14ac:dyDescent="0.2">
      <c r="A166" s="808" t="s">
        <v>159</v>
      </c>
      <c r="B166" s="451">
        <v>1.1587700000000001</v>
      </c>
      <c r="C166" s="451">
        <v>0</v>
      </c>
      <c r="D166" s="451">
        <v>1.1587700000000001</v>
      </c>
      <c r="E166" s="809">
        <v>2.5494059724733836E-6</v>
      </c>
    </row>
    <row r="167" spans="1:5" x14ac:dyDescent="0.2">
      <c r="A167" s="808" t="s">
        <v>1060</v>
      </c>
      <c r="B167" s="451">
        <v>0.74551699999999999</v>
      </c>
      <c r="C167" s="451">
        <v>0</v>
      </c>
      <c r="D167" s="451">
        <v>0.74551699999999999</v>
      </c>
      <c r="E167" s="809">
        <v>1.6402094396475912E-6</v>
      </c>
    </row>
    <row r="168" spans="1:5" x14ac:dyDescent="0.2">
      <c r="A168" s="808" t="s">
        <v>160</v>
      </c>
      <c r="B168" s="451">
        <v>0.28000000000000003</v>
      </c>
      <c r="C168" s="451">
        <v>0</v>
      </c>
      <c r="D168" s="451">
        <v>0.28000000000000003</v>
      </c>
      <c r="E168" s="809">
        <v>6.1602705652765198E-7</v>
      </c>
    </row>
    <row r="169" spans="1:5" x14ac:dyDescent="0.2">
      <c r="A169" s="805" t="s">
        <v>1064</v>
      </c>
      <c r="B169" s="806">
        <v>24.536927087799999</v>
      </c>
      <c r="C169" s="806">
        <v>1775.6128082610001</v>
      </c>
      <c r="D169" s="806">
        <v>1800.1497353488</v>
      </c>
      <c r="E169" s="807">
        <v>3.9605033670569757E-3</v>
      </c>
    </row>
    <row r="170" spans="1:5" x14ac:dyDescent="0.2">
      <c r="A170" s="808" t="s">
        <v>143</v>
      </c>
      <c r="B170" s="451">
        <v>23.592697080000001</v>
      </c>
      <c r="C170" s="451">
        <v>1775.6128082610001</v>
      </c>
      <c r="D170" s="451">
        <v>1799.2055053409999</v>
      </c>
      <c r="E170" s="809">
        <v>3.9584259697984393E-3</v>
      </c>
    </row>
    <row r="171" spans="1:5" x14ac:dyDescent="0.2">
      <c r="A171" s="808" t="s">
        <v>139</v>
      </c>
      <c r="B171" s="451">
        <v>0.94423000779999999</v>
      </c>
      <c r="C171" s="451">
        <v>0</v>
      </c>
      <c r="D171" s="451">
        <v>0.94423000779999999</v>
      </c>
      <c r="E171" s="809">
        <v>2.077397258536128E-6</v>
      </c>
    </row>
    <row r="172" spans="1:5" x14ac:dyDescent="0.2">
      <c r="A172" s="805" t="s">
        <v>1065</v>
      </c>
      <c r="B172" s="806">
        <v>145.58089759324585</v>
      </c>
      <c r="C172" s="806">
        <v>1644.0216793239999</v>
      </c>
      <c r="D172" s="806">
        <v>1789.6025769172461</v>
      </c>
      <c r="E172" s="807">
        <v>3.9372985993308286E-3</v>
      </c>
    </row>
    <row r="173" spans="1:5" x14ac:dyDescent="0.2">
      <c r="A173" s="808" t="s">
        <v>162</v>
      </c>
      <c r="B173" s="451">
        <v>140.85974755424584</v>
      </c>
      <c r="C173" s="451">
        <v>1644.0216793239999</v>
      </c>
      <c r="D173" s="451">
        <v>1784.8814268782462</v>
      </c>
      <c r="E173" s="809">
        <v>3.926911613038148E-3</v>
      </c>
    </row>
    <row r="174" spans="1:5" x14ac:dyDescent="0.2">
      <c r="A174" s="808" t="s">
        <v>139</v>
      </c>
      <c r="B174" s="451">
        <v>4.7211500390000003</v>
      </c>
      <c r="C174" s="451">
        <v>0</v>
      </c>
      <c r="D174" s="451">
        <v>4.7211500390000003</v>
      </c>
      <c r="E174" s="809">
        <v>1.0386986292680641E-5</v>
      </c>
    </row>
    <row r="175" spans="1:5" ht="20.399999999999999" x14ac:dyDescent="0.2">
      <c r="A175" s="805" t="s">
        <v>876</v>
      </c>
      <c r="B175" s="806">
        <v>1632.7585067616001</v>
      </c>
      <c r="C175" s="806">
        <v>112.74507199999999</v>
      </c>
      <c r="D175" s="806">
        <v>1745.5035787616</v>
      </c>
      <c r="E175" s="807">
        <v>3.8402765420821111E-3</v>
      </c>
    </row>
    <row r="176" spans="1:5" x14ac:dyDescent="0.2">
      <c r="A176" s="808" t="s">
        <v>161</v>
      </c>
      <c r="B176" s="451">
        <v>1564.7739462</v>
      </c>
      <c r="C176" s="451">
        <v>112.74507199999999</v>
      </c>
      <c r="D176" s="451">
        <v>1677.5190181999999</v>
      </c>
      <c r="E176" s="809">
        <v>3.6907039394675099E-3</v>
      </c>
    </row>
    <row r="177" spans="1:5" x14ac:dyDescent="0.2">
      <c r="A177" s="808" t="s">
        <v>139</v>
      </c>
      <c r="B177" s="451">
        <v>67.984560561599992</v>
      </c>
      <c r="C177" s="451">
        <v>0</v>
      </c>
      <c r="D177" s="451">
        <v>67.984560561599992</v>
      </c>
      <c r="E177" s="809">
        <v>1.4957260261460123E-4</v>
      </c>
    </row>
    <row r="178" spans="1:5" ht="20.399999999999999" x14ac:dyDescent="0.2">
      <c r="A178" s="805" t="s">
        <v>1066</v>
      </c>
      <c r="B178" s="806">
        <v>1.051470061374</v>
      </c>
      <c r="C178" s="806">
        <v>1729.277917138</v>
      </c>
      <c r="D178" s="806">
        <v>1730.329387199374</v>
      </c>
      <c r="E178" s="807">
        <v>3.8068918543561654E-3</v>
      </c>
    </row>
    <row r="179" spans="1:5" x14ac:dyDescent="0.2">
      <c r="A179" s="808" t="s">
        <v>141</v>
      </c>
      <c r="B179" s="451">
        <v>1.051470061374</v>
      </c>
      <c r="C179" s="451">
        <v>1729.277917138</v>
      </c>
      <c r="D179" s="451">
        <v>1730.329387199374</v>
      </c>
      <c r="E179" s="809">
        <v>3.8068918543561654E-3</v>
      </c>
    </row>
    <row r="180" spans="1:5" ht="20.399999999999999" x14ac:dyDescent="0.2">
      <c r="A180" s="805" t="s">
        <v>877</v>
      </c>
      <c r="B180" s="806">
        <v>1606.1758203083998</v>
      </c>
      <c r="C180" s="806">
        <v>109.461076216</v>
      </c>
      <c r="D180" s="806">
        <v>1715.6368965243998</v>
      </c>
      <c r="E180" s="807">
        <v>3.7745669551291498E-3</v>
      </c>
    </row>
    <row r="181" spans="1:5" x14ac:dyDescent="0.2">
      <c r="A181" s="808" t="s">
        <v>139</v>
      </c>
      <c r="B181" s="451">
        <v>1606.1758203083998</v>
      </c>
      <c r="C181" s="451">
        <v>109.461076216</v>
      </c>
      <c r="D181" s="451">
        <v>1715.6368965243998</v>
      </c>
      <c r="E181" s="809">
        <v>3.7745669551291498E-3</v>
      </c>
    </row>
    <row r="182" spans="1:5" ht="20.399999999999999" x14ac:dyDescent="0.2">
      <c r="A182" s="805" t="s">
        <v>1067</v>
      </c>
      <c r="B182" s="806">
        <v>1318.0359305469999</v>
      </c>
      <c r="C182" s="806">
        <v>23.872</v>
      </c>
      <c r="D182" s="806">
        <v>1341.907930547</v>
      </c>
      <c r="E182" s="807">
        <v>2.9523271163785047E-3</v>
      </c>
    </row>
    <row r="183" spans="1:5" x14ac:dyDescent="0.2">
      <c r="A183" s="808" t="s">
        <v>169</v>
      </c>
      <c r="B183" s="451">
        <v>1318.025748</v>
      </c>
      <c r="C183" s="451">
        <v>23.872</v>
      </c>
      <c r="D183" s="451">
        <v>1341.8977480000001</v>
      </c>
      <c r="E183" s="809">
        <v>2.9523047137911605E-3</v>
      </c>
    </row>
    <row r="184" spans="1:5" x14ac:dyDescent="0.2">
      <c r="A184" s="808" t="s">
        <v>162</v>
      </c>
      <c r="B184" s="451">
        <v>1.0182547E-2</v>
      </c>
      <c r="C184" s="451">
        <v>0</v>
      </c>
      <c r="D184" s="451">
        <v>1.0182547E-2</v>
      </c>
      <c r="E184" s="809">
        <v>2.2402587344158833E-8</v>
      </c>
    </row>
    <row r="185" spans="1:5" ht="20.399999999999999" x14ac:dyDescent="0.2">
      <c r="A185" s="805" t="s">
        <v>1068</v>
      </c>
      <c r="B185" s="806">
        <v>1301.6380106162001</v>
      </c>
      <c r="C185" s="806">
        <v>0</v>
      </c>
      <c r="D185" s="806">
        <v>1301.6380106162001</v>
      </c>
      <c r="E185" s="807">
        <v>2.8637294012300225E-3</v>
      </c>
    </row>
    <row r="186" spans="1:5" x14ac:dyDescent="0.2">
      <c r="A186" s="808" t="s">
        <v>1058</v>
      </c>
      <c r="B186" s="451">
        <v>1227.04384</v>
      </c>
      <c r="C186" s="451">
        <v>0</v>
      </c>
      <c r="D186" s="451">
        <v>1227.04384</v>
      </c>
      <c r="E186" s="809">
        <v>2.6996150178056687E-3</v>
      </c>
    </row>
    <row r="187" spans="1:5" x14ac:dyDescent="0.2">
      <c r="A187" s="808" t="s">
        <v>139</v>
      </c>
      <c r="B187" s="451">
        <v>74.594170616200003</v>
      </c>
      <c r="C187" s="451">
        <v>0</v>
      </c>
      <c r="D187" s="451">
        <v>74.594170616200003</v>
      </c>
      <c r="E187" s="809">
        <v>1.6411438342435412E-4</v>
      </c>
    </row>
    <row r="188" spans="1:5" ht="20.399999999999999" x14ac:dyDescent="0.2">
      <c r="A188" s="805" t="s">
        <v>1069</v>
      </c>
      <c r="B188" s="806">
        <v>73.022651440800018</v>
      </c>
      <c r="C188" s="806">
        <v>1195.52966163</v>
      </c>
      <c r="D188" s="806">
        <v>1268.5523130708</v>
      </c>
      <c r="E188" s="807">
        <v>2.7909376695441053E-3</v>
      </c>
    </row>
    <row r="189" spans="1:5" x14ac:dyDescent="0.2">
      <c r="A189" s="808" t="s">
        <v>145</v>
      </c>
      <c r="B189" s="451">
        <v>71.134191425200015</v>
      </c>
      <c r="C189" s="451">
        <v>1195.52966163</v>
      </c>
      <c r="D189" s="451">
        <v>1266.6638530552</v>
      </c>
      <c r="E189" s="809">
        <v>2.7867828750270328E-3</v>
      </c>
    </row>
    <row r="190" spans="1:5" x14ac:dyDescent="0.2">
      <c r="A190" s="808" t="s">
        <v>139</v>
      </c>
      <c r="B190" s="451">
        <v>1.8884600156</v>
      </c>
      <c r="C190" s="451">
        <v>0</v>
      </c>
      <c r="D190" s="451">
        <v>1.8884600156</v>
      </c>
      <c r="E190" s="809">
        <v>4.1547945170722561E-6</v>
      </c>
    </row>
    <row r="191" spans="1:5" ht="30.6" x14ac:dyDescent="0.2">
      <c r="A191" s="805" t="s">
        <v>1070</v>
      </c>
      <c r="B191" s="806">
        <v>450.11001508620001</v>
      </c>
      <c r="C191" s="806">
        <v>795.94103879600004</v>
      </c>
      <c r="D191" s="806">
        <v>1246.0510538822</v>
      </c>
      <c r="E191" s="807">
        <v>2.7414327250222512E-3</v>
      </c>
    </row>
    <row r="192" spans="1:5" x14ac:dyDescent="0.2">
      <c r="A192" s="808" t="s">
        <v>1057</v>
      </c>
      <c r="B192" s="451">
        <v>438.77925499260004</v>
      </c>
      <c r="C192" s="451">
        <v>795.94103879600004</v>
      </c>
      <c r="D192" s="451">
        <v>1234.7202937885997</v>
      </c>
      <c r="E192" s="809">
        <v>2.7165039579198176E-3</v>
      </c>
    </row>
    <row r="193" spans="1:5" x14ac:dyDescent="0.2">
      <c r="A193" s="808" t="s">
        <v>139</v>
      </c>
      <c r="B193" s="451">
        <v>11.3307600936</v>
      </c>
      <c r="C193" s="451">
        <v>0</v>
      </c>
      <c r="D193" s="451">
        <v>11.3307600936</v>
      </c>
      <c r="E193" s="809">
        <v>2.4928767102433541E-5</v>
      </c>
    </row>
    <row r="194" spans="1:5" ht="20.399999999999999" x14ac:dyDescent="0.2">
      <c r="A194" s="805" t="s">
        <v>878</v>
      </c>
      <c r="B194" s="806">
        <v>918.81797752609998</v>
      </c>
      <c r="C194" s="806">
        <v>303.03056957899997</v>
      </c>
      <c r="D194" s="806">
        <v>1221.8485471051001</v>
      </c>
      <c r="E194" s="807">
        <v>2.6881848714133678E-3</v>
      </c>
    </row>
    <row r="195" spans="1:5" x14ac:dyDescent="0.2">
      <c r="A195" s="808" t="s">
        <v>144</v>
      </c>
      <c r="B195" s="451">
        <v>872.07859213999996</v>
      </c>
      <c r="C195" s="451">
        <v>303.03056957899997</v>
      </c>
      <c r="D195" s="451">
        <v>1175.109161719</v>
      </c>
      <c r="E195" s="809">
        <v>2.5853537071158293E-3</v>
      </c>
    </row>
    <row r="196" spans="1:5" x14ac:dyDescent="0.2">
      <c r="A196" s="808" t="s">
        <v>139</v>
      </c>
      <c r="B196" s="451">
        <v>46.739385386099997</v>
      </c>
      <c r="C196" s="451">
        <v>0</v>
      </c>
      <c r="D196" s="451">
        <v>46.739385386099997</v>
      </c>
      <c r="E196" s="809">
        <v>1.0283116429753835E-4</v>
      </c>
    </row>
    <row r="197" spans="1:5" x14ac:dyDescent="0.2">
      <c r="A197" s="805" t="s">
        <v>1071</v>
      </c>
      <c r="B197" s="806">
        <v>10.5639861460905</v>
      </c>
      <c r="C197" s="806">
        <v>1201.893566363</v>
      </c>
      <c r="D197" s="806">
        <v>1212.4575525090906</v>
      </c>
      <c r="E197" s="807">
        <v>2.6675237758460577E-3</v>
      </c>
    </row>
    <row r="198" spans="1:5" x14ac:dyDescent="0.2">
      <c r="A198" s="808" t="s">
        <v>162</v>
      </c>
      <c r="B198" s="451">
        <v>10.5639861460905</v>
      </c>
      <c r="C198" s="451">
        <v>830.79793798900005</v>
      </c>
      <c r="D198" s="451">
        <v>841.36192413509059</v>
      </c>
      <c r="E198" s="809">
        <v>1.8510775342835055E-3</v>
      </c>
    </row>
    <row r="199" spans="1:5" x14ac:dyDescent="0.2">
      <c r="A199" s="808" t="s">
        <v>139</v>
      </c>
      <c r="B199" s="451">
        <v>0</v>
      </c>
      <c r="C199" s="451">
        <v>371.095628374</v>
      </c>
      <c r="D199" s="451">
        <v>371.095628374</v>
      </c>
      <c r="E199" s="809">
        <v>8.1644624156255237E-4</v>
      </c>
    </row>
    <row r="200" spans="1:5" ht="20.399999999999999" x14ac:dyDescent="0.2">
      <c r="A200" s="805" t="s">
        <v>1028</v>
      </c>
      <c r="B200" s="806">
        <v>948.3193953599</v>
      </c>
      <c r="C200" s="806">
        <v>238.844356675</v>
      </c>
      <c r="D200" s="806">
        <v>1187.1637520349</v>
      </c>
      <c r="E200" s="807">
        <v>2.6118749706513671E-3</v>
      </c>
    </row>
    <row r="201" spans="1:5" x14ac:dyDescent="0.2">
      <c r="A201" s="808" t="s">
        <v>1058</v>
      </c>
      <c r="B201" s="451">
        <v>928.42668019999996</v>
      </c>
      <c r="C201" s="451">
        <v>238.844356675</v>
      </c>
      <c r="D201" s="451">
        <v>1167.2710368749999</v>
      </c>
      <c r="E201" s="809">
        <v>2.5681090750574523E-3</v>
      </c>
    </row>
    <row r="202" spans="1:5" x14ac:dyDescent="0.2">
      <c r="A202" s="808" t="s">
        <v>139</v>
      </c>
      <c r="B202" s="451">
        <v>19.356715159900002</v>
      </c>
      <c r="C202" s="451">
        <v>0</v>
      </c>
      <c r="D202" s="451">
        <v>19.356715159900002</v>
      </c>
      <c r="E202" s="809">
        <v>4.2586643799990636E-5</v>
      </c>
    </row>
    <row r="203" spans="1:5" x14ac:dyDescent="0.2">
      <c r="A203" s="808" t="s">
        <v>144</v>
      </c>
      <c r="B203" s="451">
        <v>0.53600000000000003</v>
      </c>
      <c r="C203" s="451">
        <v>0</v>
      </c>
      <c r="D203" s="451">
        <v>0.53600000000000003</v>
      </c>
      <c r="E203" s="809">
        <v>1.1792517939243624E-6</v>
      </c>
    </row>
    <row r="204" spans="1:5" ht="20.399999999999999" x14ac:dyDescent="0.2">
      <c r="A204" s="805" t="s">
        <v>1072</v>
      </c>
      <c r="B204" s="806">
        <v>1029.4010631755</v>
      </c>
      <c r="C204" s="806">
        <v>68.665349922999994</v>
      </c>
      <c r="D204" s="806">
        <v>1098.0664130985001</v>
      </c>
      <c r="E204" s="807">
        <v>2.4158522154748064E-3</v>
      </c>
    </row>
    <row r="205" spans="1:5" x14ac:dyDescent="0.2">
      <c r="A205" s="808" t="s">
        <v>1058</v>
      </c>
      <c r="B205" s="451">
        <v>1008.155888</v>
      </c>
      <c r="C205" s="451">
        <v>68.665349922999994</v>
      </c>
      <c r="D205" s="451">
        <v>1076.8212379229999</v>
      </c>
      <c r="E205" s="809">
        <v>2.3691107771577433E-3</v>
      </c>
    </row>
    <row r="206" spans="1:5" x14ac:dyDescent="0.2">
      <c r="A206" s="808" t="s">
        <v>139</v>
      </c>
      <c r="B206" s="451">
        <v>21.245175175499998</v>
      </c>
      <c r="C206" s="451">
        <v>0</v>
      </c>
      <c r="D206" s="451">
        <v>21.245175175499998</v>
      </c>
      <c r="E206" s="809">
        <v>4.6741438317062887E-5</v>
      </c>
    </row>
    <row r="207" spans="1:5" x14ac:dyDescent="0.2">
      <c r="A207" s="805" t="s">
        <v>1073</v>
      </c>
      <c r="B207" s="806">
        <v>301.07512924539998</v>
      </c>
      <c r="C207" s="806">
        <v>678.52716106900004</v>
      </c>
      <c r="D207" s="806">
        <v>979.60229031440008</v>
      </c>
      <c r="E207" s="807">
        <v>2.1552196981075938E-3</v>
      </c>
    </row>
    <row r="208" spans="1:5" x14ac:dyDescent="0.2">
      <c r="A208" s="808" t="s">
        <v>140</v>
      </c>
      <c r="B208" s="451">
        <v>300.13089923759998</v>
      </c>
      <c r="C208" s="451">
        <v>678.52716106900004</v>
      </c>
      <c r="D208" s="451">
        <v>978.65806030659996</v>
      </c>
      <c r="E208" s="809">
        <v>2.1531423008490577E-3</v>
      </c>
    </row>
    <row r="209" spans="1:5" x14ac:dyDescent="0.2">
      <c r="A209" s="808" t="s">
        <v>139</v>
      </c>
      <c r="B209" s="451">
        <v>0.94423000779999999</v>
      </c>
      <c r="C209" s="451">
        <v>0</v>
      </c>
      <c r="D209" s="451">
        <v>0.94423000779999999</v>
      </c>
      <c r="E209" s="809">
        <v>2.077397258536128E-6</v>
      </c>
    </row>
    <row r="210" spans="1:5" ht="20.399999999999999" x14ac:dyDescent="0.2">
      <c r="A210" s="805" t="s">
        <v>1029</v>
      </c>
      <c r="B210" s="806">
        <v>363.0348174761171</v>
      </c>
      <c r="C210" s="806">
        <v>588.71492846700005</v>
      </c>
      <c r="D210" s="806">
        <v>951.7497459431172</v>
      </c>
      <c r="E210" s="807">
        <v>2.0939414090867113E-3</v>
      </c>
    </row>
    <row r="211" spans="1:5" x14ac:dyDescent="0.2">
      <c r="A211" s="808" t="s">
        <v>162</v>
      </c>
      <c r="B211" s="451">
        <v>362.5627024722171</v>
      </c>
      <c r="C211" s="451">
        <v>588.71492846700005</v>
      </c>
      <c r="D211" s="451">
        <v>951.27763093921715</v>
      </c>
      <c r="E211" s="809">
        <v>2.0929027104574431E-3</v>
      </c>
    </row>
    <row r="212" spans="1:5" x14ac:dyDescent="0.2">
      <c r="A212" s="808" t="s">
        <v>139</v>
      </c>
      <c r="B212" s="451">
        <v>0.4721150039</v>
      </c>
      <c r="C212" s="451">
        <v>0</v>
      </c>
      <c r="D212" s="451">
        <v>0.4721150039</v>
      </c>
      <c r="E212" s="809">
        <v>1.038698629268064E-6</v>
      </c>
    </row>
    <row r="213" spans="1:5" ht="20.399999999999999" x14ac:dyDescent="0.2">
      <c r="A213" s="805" t="s">
        <v>1030</v>
      </c>
      <c r="B213" s="806">
        <v>922.86608864679999</v>
      </c>
      <c r="C213" s="806">
        <v>23.675620428999999</v>
      </c>
      <c r="D213" s="806">
        <v>946.5417090758001</v>
      </c>
      <c r="E213" s="807">
        <v>2.0824832247236364E-3</v>
      </c>
    </row>
    <row r="214" spans="1:5" x14ac:dyDescent="0.2">
      <c r="A214" s="808" t="s">
        <v>147</v>
      </c>
      <c r="B214" s="451">
        <v>917.20070859999998</v>
      </c>
      <c r="C214" s="451">
        <v>23.675620428999999</v>
      </c>
      <c r="D214" s="451">
        <v>940.87632902899998</v>
      </c>
      <c r="E214" s="809">
        <v>2.0700188411724198E-3</v>
      </c>
    </row>
    <row r="215" spans="1:5" x14ac:dyDescent="0.2">
      <c r="A215" s="808" t="s">
        <v>139</v>
      </c>
      <c r="B215" s="451">
        <v>5.6653800468000002</v>
      </c>
      <c r="C215" s="451">
        <v>0</v>
      </c>
      <c r="D215" s="451">
        <v>5.6653800468000002</v>
      </c>
      <c r="E215" s="809">
        <v>1.2464383551216771E-5</v>
      </c>
    </row>
    <row r="216" spans="1:5" ht="20.399999999999999" x14ac:dyDescent="0.2">
      <c r="A216" s="805" t="s">
        <v>1074</v>
      </c>
      <c r="B216" s="806">
        <v>78.772794847200018</v>
      </c>
      <c r="C216" s="806">
        <v>865.87319535899996</v>
      </c>
      <c r="D216" s="806">
        <v>944.64599020619994</v>
      </c>
      <c r="E216" s="807">
        <v>2.0783124600263379E-3</v>
      </c>
    </row>
    <row r="217" spans="1:5" x14ac:dyDescent="0.2">
      <c r="A217" s="808" t="s">
        <v>149</v>
      </c>
      <c r="B217" s="451">
        <v>69.802609773100002</v>
      </c>
      <c r="C217" s="451">
        <v>865.87319535899996</v>
      </c>
      <c r="D217" s="451">
        <v>935.67580513209998</v>
      </c>
      <c r="E217" s="809">
        <v>2.0585771860702445E-3</v>
      </c>
    </row>
    <row r="218" spans="1:5" x14ac:dyDescent="0.2">
      <c r="A218" s="808" t="s">
        <v>139</v>
      </c>
      <c r="B218" s="451">
        <v>8.9701850740999998</v>
      </c>
      <c r="C218" s="451">
        <v>0</v>
      </c>
      <c r="D218" s="451">
        <v>8.9701850740999998</v>
      </c>
      <c r="E218" s="809">
        <v>1.973527395609322E-5</v>
      </c>
    </row>
    <row r="219" spans="1:5" x14ac:dyDescent="0.2">
      <c r="A219" s="805" t="s">
        <v>1075</v>
      </c>
      <c r="B219" s="806">
        <v>222.6827211193017</v>
      </c>
      <c r="C219" s="806">
        <v>709.689459543</v>
      </c>
      <c r="D219" s="806">
        <v>932.37218066230173</v>
      </c>
      <c r="E219" s="807">
        <v>2.05130889300595E-3</v>
      </c>
    </row>
    <row r="220" spans="1:5" x14ac:dyDescent="0.2">
      <c r="A220" s="808" t="s">
        <v>162</v>
      </c>
      <c r="B220" s="451">
        <v>222.2106061154017</v>
      </c>
      <c r="C220" s="451">
        <v>709.689459543</v>
      </c>
      <c r="D220" s="451">
        <v>931.90006565840179</v>
      </c>
      <c r="E220" s="809">
        <v>2.0502701943766817E-3</v>
      </c>
    </row>
    <row r="221" spans="1:5" x14ac:dyDescent="0.2">
      <c r="A221" s="808" t="s">
        <v>139</v>
      </c>
      <c r="B221" s="451">
        <v>0.4721150039</v>
      </c>
      <c r="C221" s="451">
        <v>0</v>
      </c>
      <c r="D221" s="451">
        <v>0.4721150039</v>
      </c>
      <c r="E221" s="809">
        <v>1.038698629268064E-6</v>
      </c>
    </row>
    <row r="222" spans="1:5" ht="20.399999999999999" x14ac:dyDescent="0.2">
      <c r="A222" s="805" t="s">
        <v>1076</v>
      </c>
      <c r="B222" s="806">
        <v>676.41589799999997</v>
      </c>
      <c r="C222" s="806">
        <v>165.55657107799999</v>
      </c>
      <c r="D222" s="806">
        <v>841.97246907800002</v>
      </c>
      <c r="E222" s="807">
        <v>1.8524207921551423E-3</v>
      </c>
    </row>
    <row r="223" spans="1:5" x14ac:dyDescent="0.2">
      <c r="A223" s="808" t="s">
        <v>147</v>
      </c>
      <c r="B223" s="451">
        <v>676.41589799999997</v>
      </c>
      <c r="C223" s="451">
        <v>165.55657107799999</v>
      </c>
      <c r="D223" s="451">
        <v>841.97246907800002</v>
      </c>
      <c r="E223" s="809">
        <v>1.8524207921551423E-3</v>
      </c>
    </row>
    <row r="224" spans="1:5" ht="20.399999999999999" x14ac:dyDescent="0.2">
      <c r="A224" s="805" t="s">
        <v>1031</v>
      </c>
      <c r="B224" s="806">
        <v>366.99662633509996</v>
      </c>
      <c r="C224" s="806">
        <v>463.84160781700001</v>
      </c>
      <c r="D224" s="806">
        <v>830.83823415209997</v>
      </c>
      <c r="E224" s="807">
        <v>1.8279243994119654E-3</v>
      </c>
    </row>
    <row r="225" spans="1:5" x14ac:dyDescent="0.2">
      <c r="A225" s="808" t="s">
        <v>142</v>
      </c>
      <c r="B225" s="451">
        <v>362.74759130000001</v>
      </c>
      <c r="C225" s="451">
        <v>463.84160781700001</v>
      </c>
      <c r="D225" s="451">
        <v>826.58919911700002</v>
      </c>
      <c r="E225" s="809">
        <v>1.8185761117485528E-3</v>
      </c>
    </row>
    <row r="226" spans="1:5" x14ac:dyDescent="0.2">
      <c r="A226" s="808" t="s">
        <v>139</v>
      </c>
      <c r="B226" s="451">
        <v>4.2490350350999995</v>
      </c>
      <c r="C226" s="451">
        <v>0</v>
      </c>
      <c r="D226" s="451">
        <v>4.2490350350999995</v>
      </c>
      <c r="E226" s="809">
        <v>9.3482876634125768E-6</v>
      </c>
    </row>
    <row r="227" spans="1:5" ht="20.399999999999999" x14ac:dyDescent="0.2">
      <c r="A227" s="805" t="s">
        <v>1032</v>
      </c>
      <c r="B227" s="806">
        <v>403.76539169790004</v>
      </c>
      <c r="C227" s="806">
        <v>363.37893110800002</v>
      </c>
      <c r="D227" s="806">
        <v>767.14432280590006</v>
      </c>
      <c r="E227" s="807">
        <v>1.687791639678634E-3</v>
      </c>
    </row>
    <row r="228" spans="1:5" x14ac:dyDescent="0.2">
      <c r="A228" s="808" t="s">
        <v>138</v>
      </c>
      <c r="B228" s="451">
        <v>399.51635666280004</v>
      </c>
      <c r="C228" s="451">
        <v>363.37893110800002</v>
      </c>
      <c r="D228" s="451">
        <v>762.8952877708</v>
      </c>
      <c r="E228" s="809">
        <v>1.6784433520152214E-3</v>
      </c>
    </row>
    <row r="229" spans="1:5" x14ac:dyDescent="0.2">
      <c r="A229" s="808" t="s">
        <v>139</v>
      </c>
      <c r="B229" s="451">
        <v>4.2490350350999995</v>
      </c>
      <c r="C229" s="451">
        <v>0</v>
      </c>
      <c r="D229" s="451">
        <v>4.2490350350999995</v>
      </c>
      <c r="E229" s="809">
        <v>9.3482876634125768E-6</v>
      </c>
    </row>
    <row r="230" spans="1:5" ht="20.399999999999999" x14ac:dyDescent="0.2">
      <c r="A230" s="805" t="s">
        <v>1077</v>
      </c>
      <c r="B230" s="806">
        <v>229.875440929626</v>
      </c>
      <c r="C230" s="806">
        <v>506.250890744</v>
      </c>
      <c r="D230" s="806">
        <v>736.12633167362594</v>
      </c>
      <c r="E230" s="807">
        <v>1.6195490619050068E-3</v>
      </c>
    </row>
    <row r="231" spans="1:5" x14ac:dyDescent="0.2">
      <c r="A231" s="808" t="s">
        <v>157</v>
      </c>
      <c r="B231" s="451">
        <v>228.45909591792599</v>
      </c>
      <c r="C231" s="451">
        <v>506.250890744</v>
      </c>
      <c r="D231" s="451">
        <v>734.709986661926</v>
      </c>
      <c r="E231" s="809">
        <v>1.6164329660172028E-3</v>
      </c>
    </row>
    <row r="232" spans="1:5" x14ac:dyDescent="0.2">
      <c r="A232" s="808" t="s">
        <v>139</v>
      </c>
      <c r="B232" s="451">
        <v>1.4163450117</v>
      </c>
      <c r="C232" s="451">
        <v>0</v>
      </c>
      <c r="D232" s="451">
        <v>1.4163450117</v>
      </c>
      <c r="E232" s="809">
        <v>3.1160958878041927E-6</v>
      </c>
    </row>
    <row r="233" spans="1:5" ht="20.399999999999999" x14ac:dyDescent="0.2">
      <c r="A233" s="805" t="s">
        <v>1033</v>
      </c>
      <c r="B233" s="806">
        <v>161.92042375419999</v>
      </c>
      <c r="C233" s="806">
        <v>570.24912855900004</v>
      </c>
      <c r="D233" s="806">
        <v>732.16955231320003</v>
      </c>
      <c r="E233" s="807">
        <v>1.6108437649666764E-3</v>
      </c>
    </row>
    <row r="234" spans="1:5" x14ac:dyDescent="0.2">
      <c r="A234" s="808" t="s">
        <v>140</v>
      </c>
      <c r="B234" s="451">
        <v>158.61561872689998</v>
      </c>
      <c r="C234" s="451">
        <v>570.24912855900004</v>
      </c>
      <c r="D234" s="451">
        <v>728.86474728590008</v>
      </c>
      <c r="E234" s="809">
        <v>1.6035728745617999E-3</v>
      </c>
    </row>
    <row r="235" spans="1:5" x14ac:dyDescent="0.2">
      <c r="A235" s="808" t="s">
        <v>139</v>
      </c>
      <c r="B235" s="451">
        <v>3.3048050273</v>
      </c>
      <c r="C235" s="451">
        <v>0</v>
      </c>
      <c r="D235" s="451">
        <v>3.3048050273</v>
      </c>
      <c r="E235" s="809">
        <v>7.2708904048764492E-6</v>
      </c>
    </row>
    <row r="236" spans="1:5" ht="20.399999999999999" x14ac:dyDescent="0.2">
      <c r="A236" s="805" t="s">
        <v>1078</v>
      </c>
      <c r="B236" s="806">
        <v>646.64811231169995</v>
      </c>
      <c r="C236" s="806">
        <v>84.648428373000002</v>
      </c>
      <c r="D236" s="806">
        <v>731.29654068469995</v>
      </c>
      <c r="E236" s="807">
        <v>1.6089230550244645E-3</v>
      </c>
    </row>
    <row r="237" spans="1:5" x14ac:dyDescent="0.2">
      <c r="A237" s="808" t="s">
        <v>152</v>
      </c>
      <c r="B237" s="451">
        <v>645.2317673</v>
      </c>
      <c r="C237" s="451">
        <v>84.648428373000002</v>
      </c>
      <c r="D237" s="451">
        <v>729.880195673</v>
      </c>
      <c r="E237" s="809">
        <v>1.6058069591366603E-3</v>
      </c>
    </row>
    <row r="238" spans="1:5" x14ac:dyDescent="0.2">
      <c r="A238" s="808" t="s">
        <v>139</v>
      </c>
      <c r="B238" s="451">
        <v>1.4163450117</v>
      </c>
      <c r="C238" s="451">
        <v>0</v>
      </c>
      <c r="D238" s="451">
        <v>1.4163450117</v>
      </c>
      <c r="E238" s="809">
        <v>3.1160958878041927E-6</v>
      </c>
    </row>
    <row r="239" spans="1:5" ht="20.399999999999999" x14ac:dyDescent="0.2">
      <c r="A239" s="805" t="s">
        <v>1079</v>
      </c>
      <c r="B239" s="806">
        <v>585.65483338129991</v>
      </c>
      <c r="C239" s="806">
        <v>132.757149406</v>
      </c>
      <c r="D239" s="806">
        <v>718.41198278729996</v>
      </c>
      <c r="E239" s="807">
        <v>1.5805757826094808E-3</v>
      </c>
    </row>
    <row r="240" spans="1:5" x14ac:dyDescent="0.2">
      <c r="A240" s="808" t="s">
        <v>156</v>
      </c>
      <c r="B240" s="451">
        <v>584.23848836959996</v>
      </c>
      <c r="C240" s="451">
        <v>132.757149406</v>
      </c>
      <c r="D240" s="451">
        <v>716.99563777560002</v>
      </c>
      <c r="E240" s="809">
        <v>1.5774596867216765E-3</v>
      </c>
    </row>
    <row r="241" spans="1:5" x14ac:dyDescent="0.2">
      <c r="A241" s="808" t="s">
        <v>139</v>
      </c>
      <c r="B241" s="451">
        <v>1.4163450117</v>
      </c>
      <c r="C241" s="451">
        <v>0</v>
      </c>
      <c r="D241" s="451">
        <v>1.4163450117</v>
      </c>
      <c r="E241" s="809">
        <v>3.1160958878041927E-6</v>
      </c>
    </row>
    <row r="242" spans="1:5" ht="20.399999999999999" x14ac:dyDescent="0.2">
      <c r="A242" s="805" t="s">
        <v>1080</v>
      </c>
      <c r="B242" s="806">
        <v>710.37642350670001</v>
      </c>
      <c r="C242" s="806">
        <v>0</v>
      </c>
      <c r="D242" s="806">
        <v>710.37642350670001</v>
      </c>
      <c r="E242" s="807">
        <v>1.5628967757124041E-3</v>
      </c>
    </row>
    <row r="243" spans="1:5" x14ac:dyDescent="0.2">
      <c r="A243" s="808" t="s">
        <v>153</v>
      </c>
      <c r="B243" s="451">
        <v>685.35432830000002</v>
      </c>
      <c r="C243" s="451">
        <v>0</v>
      </c>
      <c r="D243" s="451">
        <v>685.35432830000002</v>
      </c>
      <c r="E243" s="809">
        <v>1.5078457483611966E-3</v>
      </c>
    </row>
    <row r="244" spans="1:5" x14ac:dyDescent="0.2">
      <c r="A244" s="808" t="s">
        <v>139</v>
      </c>
      <c r="B244" s="451">
        <v>25.022095206700001</v>
      </c>
      <c r="C244" s="451">
        <v>0</v>
      </c>
      <c r="D244" s="451">
        <v>25.022095206700001</v>
      </c>
      <c r="E244" s="809">
        <v>5.5051027351207405E-5</v>
      </c>
    </row>
    <row r="245" spans="1:5" ht="20.399999999999999" x14ac:dyDescent="0.2">
      <c r="A245" s="805" t="s">
        <v>1081</v>
      </c>
      <c r="B245" s="806">
        <v>132.46977890630001</v>
      </c>
      <c r="C245" s="806">
        <v>564.18467085500004</v>
      </c>
      <c r="D245" s="806">
        <v>696.65444976130004</v>
      </c>
      <c r="E245" s="807">
        <v>1.5327071075119454E-3</v>
      </c>
    </row>
    <row r="246" spans="1:5" x14ac:dyDescent="0.2">
      <c r="A246" s="808" t="s">
        <v>155</v>
      </c>
      <c r="B246" s="451">
        <v>131.52554889850001</v>
      </c>
      <c r="C246" s="451">
        <v>564.18467085500004</v>
      </c>
      <c r="D246" s="451">
        <v>695.71021975350004</v>
      </c>
      <c r="E246" s="809">
        <v>1.5306297102534092E-3</v>
      </c>
    </row>
    <row r="247" spans="1:5" x14ac:dyDescent="0.2">
      <c r="A247" s="808" t="s">
        <v>139</v>
      </c>
      <c r="B247" s="451">
        <v>0.94423000779999999</v>
      </c>
      <c r="C247" s="451">
        <v>0</v>
      </c>
      <c r="D247" s="451">
        <v>0.94423000779999999</v>
      </c>
      <c r="E247" s="809">
        <v>2.077397258536128E-6</v>
      </c>
    </row>
    <row r="248" spans="1:5" ht="20.399999999999999" x14ac:dyDescent="0.2">
      <c r="A248" s="805" t="s">
        <v>1034</v>
      </c>
      <c r="B248" s="806">
        <v>554.4285689367</v>
      </c>
      <c r="C248" s="806">
        <v>138.08892592500001</v>
      </c>
      <c r="D248" s="806">
        <v>692.51749486170013</v>
      </c>
      <c r="E248" s="807">
        <v>1.5236054069769874E-3</v>
      </c>
    </row>
    <row r="249" spans="1:5" x14ac:dyDescent="0.2">
      <c r="A249" s="808" t="s">
        <v>163</v>
      </c>
      <c r="B249" s="451">
        <v>534.51971757679996</v>
      </c>
      <c r="C249" s="451">
        <v>138.08892592500001</v>
      </c>
      <c r="D249" s="451">
        <v>672.60864350180009</v>
      </c>
      <c r="E249" s="809">
        <v>1.479804010183824E-3</v>
      </c>
    </row>
    <row r="250" spans="1:5" x14ac:dyDescent="0.2">
      <c r="A250" s="808" t="s">
        <v>139</v>
      </c>
      <c r="B250" s="451">
        <v>19.908851359900002</v>
      </c>
      <c r="C250" s="451">
        <v>0</v>
      </c>
      <c r="D250" s="451">
        <v>19.908851359900002</v>
      </c>
      <c r="E250" s="809">
        <v>4.3801396793163359E-5</v>
      </c>
    </row>
    <row r="251" spans="1:5" ht="20.399999999999999" x14ac:dyDescent="0.2">
      <c r="A251" s="805" t="s">
        <v>1082</v>
      </c>
      <c r="B251" s="806">
        <v>675.69880100390003</v>
      </c>
      <c r="C251" s="806">
        <v>10</v>
      </c>
      <c r="D251" s="806">
        <v>685.69880100390003</v>
      </c>
      <c r="E251" s="807">
        <v>1.5086036215963311E-3</v>
      </c>
    </row>
    <row r="252" spans="1:5" x14ac:dyDescent="0.2">
      <c r="A252" s="808" t="s">
        <v>152</v>
      </c>
      <c r="B252" s="451">
        <v>675.22668599999997</v>
      </c>
      <c r="C252" s="451">
        <v>10</v>
      </c>
      <c r="D252" s="451">
        <v>685.22668599999997</v>
      </c>
      <c r="E252" s="809">
        <v>1.5075649229670631E-3</v>
      </c>
    </row>
    <row r="253" spans="1:5" x14ac:dyDescent="0.2">
      <c r="A253" s="808" t="s">
        <v>139</v>
      </c>
      <c r="B253" s="451">
        <v>0.4721150039</v>
      </c>
      <c r="C253" s="451">
        <v>0</v>
      </c>
      <c r="D253" s="451">
        <v>0.4721150039</v>
      </c>
      <c r="E253" s="809">
        <v>1.038698629268064E-6</v>
      </c>
    </row>
    <row r="254" spans="1:5" ht="20.399999999999999" x14ac:dyDescent="0.2">
      <c r="A254" s="805" t="s">
        <v>1035</v>
      </c>
      <c r="B254" s="806">
        <v>472.12101674834997</v>
      </c>
      <c r="C254" s="806">
        <v>162.90322478300001</v>
      </c>
      <c r="D254" s="806">
        <v>635.02424153134996</v>
      </c>
      <c r="E254" s="807">
        <v>1.3971146940509368E-3</v>
      </c>
    </row>
    <row r="255" spans="1:5" x14ac:dyDescent="0.2">
      <c r="A255" s="808" t="s">
        <v>146</v>
      </c>
      <c r="B255" s="451">
        <v>463.15083167425001</v>
      </c>
      <c r="C255" s="451">
        <v>162.90322478300001</v>
      </c>
      <c r="D255" s="451">
        <v>626.05405645725</v>
      </c>
      <c r="E255" s="809">
        <v>1.3773794200948437E-3</v>
      </c>
    </row>
    <row r="256" spans="1:5" x14ac:dyDescent="0.2">
      <c r="A256" s="808" t="s">
        <v>139</v>
      </c>
      <c r="B256" s="451">
        <v>8.9701850740999998</v>
      </c>
      <c r="C256" s="451">
        <v>0</v>
      </c>
      <c r="D256" s="451">
        <v>8.9701850740999998</v>
      </c>
      <c r="E256" s="809">
        <v>1.973527395609322E-5</v>
      </c>
    </row>
    <row r="257" spans="1:5" x14ac:dyDescent="0.2">
      <c r="A257" s="805" t="s">
        <v>1083</v>
      </c>
      <c r="B257" s="806">
        <v>139.55364847771821</v>
      </c>
      <c r="C257" s="806">
        <v>465.87297845699999</v>
      </c>
      <c r="D257" s="806">
        <v>605.42662693471823</v>
      </c>
      <c r="E257" s="807">
        <v>1.3319970819073549E-3</v>
      </c>
    </row>
    <row r="258" spans="1:5" x14ac:dyDescent="0.2">
      <c r="A258" s="808" t="s">
        <v>162</v>
      </c>
      <c r="B258" s="451">
        <v>139.08153347381821</v>
      </c>
      <c r="C258" s="451">
        <v>465.87297845699999</v>
      </c>
      <c r="D258" s="451">
        <v>604.95451193081828</v>
      </c>
      <c r="E258" s="809">
        <v>1.3309583832780869E-3</v>
      </c>
    </row>
    <row r="259" spans="1:5" x14ac:dyDescent="0.2">
      <c r="A259" s="808" t="s">
        <v>139</v>
      </c>
      <c r="B259" s="451">
        <v>0.4721150039</v>
      </c>
      <c r="C259" s="451">
        <v>0</v>
      </c>
      <c r="D259" s="451">
        <v>0.4721150039</v>
      </c>
      <c r="E259" s="809">
        <v>1.038698629268064E-6</v>
      </c>
    </row>
    <row r="260" spans="1:5" ht="40.799999999999997" x14ac:dyDescent="0.2">
      <c r="A260" s="805" t="s">
        <v>1084</v>
      </c>
      <c r="B260" s="806">
        <v>28.456678179000001</v>
      </c>
      <c r="C260" s="806">
        <v>570.83906747699996</v>
      </c>
      <c r="D260" s="806">
        <v>599.29574565600001</v>
      </c>
      <c r="E260" s="807">
        <v>1.3185085506643218E-3</v>
      </c>
    </row>
    <row r="261" spans="1:5" x14ac:dyDescent="0.2">
      <c r="A261" s="808" t="s">
        <v>1057</v>
      </c>
      <c r="B261" s="451">
        <v>23.73552814</v>
      </c>
      <c r="C261" s="451">
        <v>570.83906747699996</v>
      </c>
      <c r="D261" s="451">
        <v>594.574595617</v>
      </c>
      <c r="E261" s="809">
        <v>1.3081215643716412E-3</v>
      </c>
    </row>
    <row r="262" spans="1:5" x14ac:dyDescent="0.2">
      <c r="A262" s="808" t="s">
        <v>139</v>
      </c>
      <c r="B262" s="451">
        <v>4.7211500390000003</v>
      </c>
      <c r="C262" s="451">
        <v>0</v>
      </c>
      <c r="D262" s="451">
        <v>4.7211500390000003</v>
      </c>
      <c r="E262" s="809">
        <v>1.0386986292680641E-5</v>
      </c>
    </row>
    <row r="263" spans="1:5" ht="20.399999999999999" x14ac:dyDescent="0.2">
      <c r="A263" s="805" t="s">
        <v>1036</v>
      </c>
      <c r="B263" s="806">
        <v>429.3838819106</v>
      </c>
      <c r="C263" s="806">
        <v>159.140910671</v>
      </c>
      <c r="D263" s="806">
        <v>588.52479258159997</v>
      </c>
      <c r="E263" s="807">
        <v>1.2948114130985357E-3</v>
      </c>
    </row>
    <row r="264" spans="1:5" x14ac:dyDescent="0.2">
      <c r="A264" s="808" t="s">
        <v>153</v>
      </c>
      <c r="B264" s="451">
        <v>403.88967170000001</v>
      </c>
      <c r="C264" s="451">
        <v>159.140910671</v>
      </c>
      <c r="D264" s="451">
        <v>563.03058237100004</v>
      </c>
      <c r="E264" s="809">
        <v>1.2387216871180603E-3</v>
      </c>
    </row>
    <row r="265" spans="1:5" x14ac:dyDescent="0.2">
      <c r="A265" s="808" t="s">
        <v>139</v>
      </c>
      <c r="B265" s="451">
        <v>25.494210210599999</v>
      </c>
      <c r="C265" s="451">
        <v>0</v>
      </c>
      <c r="D265" s="451">
        <v>25.494210210599999</v>
      </c>
      <c r="E265" s="809">
        <v>5.6089725980475461E-5</v>
      </c>
    </row>
    <row r="266" spans="1:5" x14ac:dyDescent="0.2">
      <c r="A266" s="805" t="s">
        <v>1085</v>
      </c>
      <c r="B266" s="806">
        <v>387.31076414040001</v>
      </c>
      <c r="C266" s="806">
        <v>156.55366900999999</v>
      </c>
      <c r="D266" s="806">
        <v>543.86443315040003</v>
      </c>
      <c r="E266" s="807">
        <v>1.1965543067990031E-3</v>
      </c>
    </row>
    <row r="267" spans="1:5" ht="20.399999999999999" x14ac:dyDescent="0.2">
      <c r="A267" s="808" t="s">
        <v>1061</v>
      </c>
      <c r="B267" s="451">
        <v>370.31462399999998</v>
      </c>
      <c r="C267" s="451">
        <v>156.55366900999999</v>
      </c>
      <c r="D267" s="451">
        <v>526.86829301</v>
      </c>
      <c r="E267" s="809">
        <v>1.1591611561453529E-3</v>
      </c>
    </row>
    <row r="268" spans="1:5" x14ac:dyDescent="0.2">
      <c r="A268" s="808" t="s">
        <v>139</v>
      </c>
      <c r="B268" s="451">
        <v>16.996140140399998</v>
      </c>
      <c r="C268" s="451">
        <v>0</v>
      </c>
      <c r="D268" s="451">
        <v>16.996140140399998</v>
      </c>
      <c r="E268" s="809">
        <v>3.7393150653650307E-5</v>
      </c>
    </row>
    <row r="269" spans="1:5" ht="20.399999999999999" x14ac:dyDescent="0.2">
      <c r="A269" s="805" t="s">
        <v>1037</v>
      </c>
      <c r="B269" s="806">
        <v>423.9901413243</v>
      </c>
      <c r="C269" s="806">
        <v>88.998480654000005</v>
      </c>
      <c r="D269" s="806">
        <v>512.98862197829999</v>
      </c>
      <c r="E269" s="807">
        <v>1.1286245386766733E-3</v>
      </c>
    </row>
    <row r="270" spans="1:5" x14ac:dyDescent="0.2">
      <c r="A270" s="808" t="s">
        <v>156</v>
      </c>
      <c r="B270" s="451">
        <v>421.62956630479999</v>
      </c>
      <c r="C270" s="451">
        <v>88.998480654000005</v>
      </c>
      <c r="D270" s="451">
        <v>510.62804695879998</v>
      </c>
      <c r="E270" s="809">
        <v>1.123431045530333E-3</v>
      </c>
    </row>
    <row r="271" spans="1:5" x14ac:dyDescent="0.2">
      <c r="A271" s="808" t="s">
        <v>139</v>
      </c>
      <c r="B271" s="451">
        <v>2.3605750195000001</v>
      </c>
      <c r="C271" s="451">
        <v>0</v>
      </c>
      <c r="D271" s="451">
        <v>2.3605750195000001</v>
      </c>
      <c r="E271" s="809">
        <v>5.1934931463403207E-6</v>
      </c>
    </row>
    <row r="272" spans="1:5" ht="20.399999999999999" x14ac:dyDescent="0.2">
      <c r="A272" s="805" t="s">
        <v>1038</v>
      </c>
      <c r="B272" s="806">
        <v>368.89518742459995</v>
      </c>
      <c r="C272" s="806">
        <v>134.889745844</v>
      </c>
      <c r="D272" s="806">
        <v>503.78493326859996</v>
      </c>
      <c r="E272" s="807">
        <v>1.1083755341586973E-3</v>
      </c>
    </row>
    <row r="273" spans="1:5" x14ac:dyDescent="0.2">
      <c r="A273" s="808" t="s">
        <v>155</v>
      </c>
      <c r="B273" s="451">
        <v>364.6461523895</v>
      </c>
      <c r="C273" s="451">
        <v>134.889745844</v>
      </c>
      <c r="D273" s="451">
        <v>499.53589823350001</v>
      </c>
      <c r="E273" s="809">
        <v>1.0990272464952847E-3</v>
      </c>
    </row>
    <row r="274" spans="1:5" x14ac:dyDescent="0.2">
      <c r="A274" s="808" t="s">
        <v>139</v>
      </c>
      <c r="B274" s="451">
        <v>4.2490350350999995</v>
      </c>
      <c r="C274" s="451">
        <v>0</v>
      </c>
      <c r="D274" s="451">
        <v>4.2490350350999995</v>
      </c>
      <c r="E274" s="809">
        <v>9.3482876634125768E-6</v>
      </c>
    </row>
    <row r="275" spans="1:5" x14ac:dyDescent="0.2">
      <c r="A275" s="805" t="s">
        <v>1086</v>
      </c>
      <c r="B275" s="806">
        <v>472.35065616559996</v>
      </c>
      <c r="C275" s="806">
        <v>27.556342257000001</v>
      </c>
      <c r="D275" s="806">
        <v>499.9069984226</v>
      </c>
      <c r="E275" s="807">
        <v>1.0998437027708852E-3</v>
      </c>
    </row>
    <row r="276" spans="1:5" x14ac:dyDescent="0.2">
      <c r="A276" s="808" t="s">
        <v>146</v>
      </c>
      <c r="B276" s="451">
        <v>472.35065616559996</v>
      </c>
      <c r="C276" s="451">
        <v>27.556342257000001</v>
      </c>
      <c r="D276" s="451">
        <v>499.9069984226</v>
      </c>
      <c r="E276" s="809">
        <v>1.0998437027708852E-3</v>
      </c>
    </row>
    <row r="277" spans="1:5" x14ac:dyDescent="0.2">
      <c r="A277" s="805" t="s">
        <v>1087</v>
      </c>
      <c r="B277" s="806">
        <v>30.8217031979</v>
      </c>
      <c r="C277" s="806">
        <v>465.28232754800001</v>
      </c>
      <c r="D277" s="806">
        <v>496.10403074590005</v>
      </c>
      <c r="E277" s="807">
        <v>1.0914768063996448E-3</v>
      </c>
    </row>
    <row r="278" spans="1:5" x14ac:dyDescent="0.2">
      <c r="A278" s="808" t="s">
        <v>145</v>
      </c>
      <c r="B278" s="451">
        <v>30.349588193999999</v>
      </c>
      <c r="C278" s="451">
        <v>465.28232754800001</v>
      </c>
      <c r="D278" s="451">
        <v>495.63191574199999</v>
      </c>
      <c r="E278" s="809">
        <v>1.0904381077703768E-3</v>
      </c>
    </row>
    <row r="279" spans="1:5" x14ac:dyDescent="0.2">
      <c r="A279" s="808" t="s">
        <v>139</v>
      </c>
      <c r="B279" s="451">
        <v>0.4721150039</v>
      </c>
      <c r="C279" s="451">
        <v>0</v>
      </c>
      <c r="D279" s="451">
        <v>0.4721150039</v>
      </c>
      <c r="E279" s="809">
        <v>1.038698629268064E-6</v>
      </c>
    </row>
    <row r="280" spans="1:5" ht="30.6" x14ac:dyDescent="0.2">
      <c r="A280" s="805" t="s">
        <v>1088</v>
      </c>
      <c r="B280" s="806">
        <v>476.3373540234</v>
      </c>
      <c r="C280" s="806">
        <v>0</v>
      </c>
      <c r="D280" s="806">
        <v>476.3373540234</v>
      </c>
      <c r="E280" s="807">
        <v>1.0479882075471617E-3</v>
      </c>
    </row>
    <row r="281" spans="1:5" x14ac:dyDescent="0.2">
      <c r="A281" s="808" t="s">
        <v>142</v>
      </c>
      <c r="B281" s="451">
        <v>473.50466399999999</v>
      </c>
      <c r="C281" s="451">
        <v>0</v>
      </c>
      <c r="D281" s="451">
        <v>473.50466399999999</v>
      </c>
      <c r="E281" s="809">
        <v>1.0417560157715531E-3</v>
      </c>
    </row>
    <row r="282" spans="1:5" x14ac:dyDescent="0.2">
      <c r="A282" s="808" t="s">
        <v>139</v>
      </c>
      <c r="B282" s="451">
        <v>2.8326900234000001</v>
      </c>
      <c r="C282" s="451">
        <v>0</v>
      </c>
      <c r="D282" s="451">
        <v>2.8326900234000001</v>
      </c>
      <c r="E282" s="809">
        <v>6.2321917756083854E-6</v>
      </c>
    </row>
    <row r="283" spans="1:5" x14ac:dyDescent="0.2">
      <c r="A283" s="805" t="s">
        <v>1089</v>
      </c>
      <c r="B283" s="806">
        <v>297.26689393090004</v>
      </c>
      <c r="C283" s="806">
        <v>159.50670077999999</v>
      </c>
      <c r="D283" s="806">
        <v>456.7735947109</v>
      </c>
      <c r="E283" s="807">
        <v>1.00494604660468E-3</v>
      </c>
    </row>
    <row r="284" spans="1:5" x14ac:dyDescent="0.2">
      <c r="A284" s="808" t="s">
        <v>138</v>
      </c>
      <c r="B284" s="451">
        <v>293.85589393090004</v>
      </c>
      <c r="C284" s="451">
        <v>159.50670077999999</v>
      </c>
      <c r="D284" s="451">
        <v>453.3625947109</v>
      </c>
      <c r="E284" s="809">
        <v>9.9744151699819508E-4</v>
      </c>
    </row>
    <row r="285" spans="1:5" x14ac:dyDescent="0.2">
      <c r="A285" s="808" t="s">
        <v>169</v>
      </c>
      <c r="B285" s="451">
        <v>3.411</v>
      </c>
      <c r="C285" s="451">
        <v>0</v>
      </c>
      <c r="D285" s="451">
        <v>3.411</v>
      </c>
      <c r="E285" s="809">
        <v>7.5045296064850754E-6</v>
      </c>
    </row>
    <row r="286" spans="1:5" ht="20.399999999999999" x14ac:dyDescent="0.2">
      <c r="A286" s="805" t="s">
        <v>1039</v>
      </c>
      <c r="B286" s="806">
        <v>285.43936780167002</v>
      </c>
      <c r="C286" s="806">
        <v>162.41524602499999</v>
      </c>
      <c r="D286" s="806">
        <v>447.85461382667006</v>
      </c>
      <c r="E286" s="807">
        <v>9.8532342681418509E-4</v>
      </c>
    </row>
    <row r="287" spans="1:5" x14ac:dyDescent="0.2">
      <c r="A287" s="808" t="s">
        <v>141</v>
      </c>
      <c r="B287" s="451">
        <v>282.60667777827001</v>
      </c>
      <c r="C287" s="451">
        <v>162.41524602499999</v>
      </c>
      <c r="D287" s="451">
        <v>445.02192380327</v>
      </c>
      <c r="E287" s="809">
        <v>9.7909123503857678E-4</v>
      </c>
    </row>
    <row r="288" spans="1:5" x14ac:dyDescent="0.2">
      <c r="A288" s="808" t="s">
        <v>139</v>
      </c>
      <c r="B288" s="451">
        <v>2.8326900234000001</v>
      </c>
      <c r="C288" s="451">
        <v>0</v>
      </c>
      <c r="D288" s="451">
        <v>2.8326900234000001</v>
      </c>
      <c r="E288" s="809">
        <v>6.2321917756083854E-6</v>
      </c>
    </row>
    <row r="289" spans="1:5" ht="20.399999999999999" x14ac:dyDescent="0.2">
      <c r="A289" s="805" t="s">
        <v>1090</v>
      </c>
      <c r="B289" s="806">
        <v>51.622865808220801</v>
      </c>
      <c r="C289" s="806">
        <v>388.66223047199998</v>
      </c>
      <c r="D289" s="806">
        <v>440.28509628022078</v>
      </c>
      <c r="E289" s="807">
        <v>9.686697567660653E-4</v>
      </c>
    </row>
    <row r="290" spans="1:5" x14ac:dyDescent="0.2">
      <c r="A290" s="808" t="s">
        <v>141</v>
      </c>
      <c r="B290" s="451">
        <v>51.150750804320801</v>
      </c>
      <c r="C290" s="451">
        <v>388.66223047199998</v>
      </c>
      <c r="D290" s="451">
        <v>439.81298127632073</v>
      </c>
      <c r="E290" s="809">
        <v>9.6763105813679718E-4</v>
      </c>
    </row>
    <row r="291" spans="1:5" x14ac:dyDescent="0.2">
      <c r="A291" s="808" t="s">
        <v>139</v>
      </c>
      <c r="B291" s="451">
        <v>0.4721150039</v>
      </c>
      <c r="C291" s="451">
        <v>0</v>
      </c>
      <c r="D291" s="451">
        <v>0.4721150039</v>
      </c>
      <c r="E291" s="809">
        <v>1.038698629268064E-6</v>
      </c>
    </row>
    <row r="292" spans="1:5" ht="20.399999999999999" x14ac:dyDescent="0.2">
      <c r="A292" s="805" t="s">
        <v>1040</v>
      </c>
      <c r="B292" s="806">
        <v>244.90396740160003</v>
      </c>
      <c r="C292" s="806">
        <v>193.465062085</v>
      </c>
      <c r="D292" s="806">
        <v>438.36902948659997</v>
      </c>
      <c r="E292" s="807">
        <v>9.6445422466969171E-4</v>
      </c>
    </row>
    <row r="293" spans="1:5" x14ac:dyDescent="0.2">
      <c r="A293" s="808" t="s">
        <v>145</v>
      </c>
      <c r="B293" s="451">
        <v>240.18281736260005</v>
      </c>
      <c r="C293" s="451">
        <v>193.465062085</v>
      </c>
      <c r="D293" s="451">
        <v>433.64787944759996</v>
      </c>
      <c r="E293" s="809">
        <v>9.5406723837701112E-4</v>
      </c>
    </row>
    <row r="294" spans="1:5" x14ac:dyDescent="0.2">
      <c r="A294" s="808" t="s">
        <v>139</v>
      </c>
      <c r="B294" s="451">
        <v>4.7211500390000003</v>
      </c>
      <c r="C294" s="451">
        <v>0</v>
      </c>
      <c r="D294" s="451">
        <v>4.7211500390000003</v>
      </c>
      <c r="E294" s="809">
        <v>1.0386986292680641E-5</v>
      </c>
    </row>
    <row r="295" spans="1:5" ht="20.399999999999999" x14ac:dyDescent="0.2">
      <c r="A295" s="805" t="s">
        <v>1091</v>
      </c>
      <c r="B295" s="806">
        <v>29.149185315599997</v>
      </c>
      <c r="C295" s="806">
        <v>404.81447527699999</v>
      </c>
      <c r="D295" s="806">
        <v>433.96366059259998</v>
      </c>
      <c r="E295" s="807">
        <v>9.5476198741008711E-4</v>
      </c>
    </row>
    <row r="296" spans="1:5" x14ac:dyDescent="0.2">
      <c r="A296" s="808" t="s">
        <v>139</v>
      </c>
      <c r="B296" s="451">
        <v>29.149185315599997</v>
      </c>
      <c r="C296" s="451">
        <v>404.81447527699999</v>
      </c>
      <c r="D296" s="451">
        <v>433.96366059259998</v>
      </c>
      <c r="E296" s="809">
        <v>9.5476198741008711E-4</v>
      </c>
    </row>
    <row r="297" spans="1:5" ht="20.399999999999999" x14ac:dyDescent="0.2">
      <c r="A297" s="805" t="s">
        <v>1092</v>
      </c>
      <c r="B297" s="806">
        <v>429.06846001559995</v>
      </c>
      <c r="C297" s="806">
        <v>2</v>
      </c>
      <c r="D297" s="806">
        <v>431.06846001559995</v>
      </c>
      <c r="E297" s="807">
        <v>9.4839226637613539E-4</v>
      </c>
    </row>
    <row r="298" spans="1:5" x14ac:dyDescent="0.2">
      <c r="A298" s="808" t="s">
        <v>152</v>
      </c>
      <c r="B298" s="451">
        <v>427.18</v>
      </c>
      <c r="C298" s="451">
        <v>2</v>
      </c>
      <c r="D298" s="451">
        <v>429.18</v>
      </c>
      <c r="E298" s="809">
        <v>9.4423747185906322E-4</v>
      </c>
    </row>
    <row r="299" spans="1:5" x14ac:dyDescent="0.2">
      <c r="A299" s="808" t="s">
        <v>139</v>
      </c>
      <c r="B299" s="451">
        <v>1.8884600156</v>
      </c>
      <c r="C299" s="451">
        <v>0</v>
      </c>
      <c r="D299" s="451">
        <v>1.8884600156</v>
      </c>
      <c r="E299" s="809">
        <v>4.1547945170722561E-6</v>
      </c>
    </row>
    <row r="300" spans="1:5" ht="20.399999999999999" x14ac:dyDescent="0.2">
      <c r="A300" s="805" t="s">
        <v>1093</v>
      </c>
      <c r="B300" s="806">
        <v>173.6537441964</v>
      </c>
      <c r="C300" s="806">
        <v>255.067230408</v>
      </c>
      <c r="D300" s="806">
        <v>428.72097460439994</v>
      </c>
      <c r="E300" s="807">
        <v>9.4322757163290988E-4</v>
      </c>
    </row>
    <row r="301" spans="1:5" x14ac:dyDescent="0.2">
      <c r="A301" s="808" t="s">
        <v>163</v>
      </c>
      <c r="B301" s="451">
        <v>165.62778913010001</v>
      </c>
      <c r="C301" s="451">
        <v>255.067230408</v>
      </c>
      <c r="D301" s="451">
        <v>420.69501953809998</v>
      </c>
      <c r="E301" s="809">
        <v>9.2556969493535286E-4</v>
      </c>
    </row>
    <row r="302" spans="1:5" x14ac:dyDescent="0.2">
      <c r="A302" s="808" t="s">
        <v>139</v>
      </c>
      <c r="B302" s="451">
        <v>8.0259550662999999</v>
      </c>
      <c r="C302" s="451">
        <v>0</v>
      </c>
      <c r="D302" s="451">
        <v>8.0259550662999999</v>
      </c>
      <c r="E302" s="809">
        <v>1.7657876697557091E-5</v>
      </c>
    </row>
    <row r="303" spans="1:5" x14ac:dyDescent="0.2">
      <c r="A303" s="805" t="s">
        <v>1094</v>
      </c>
      <c r="B303" s="806">
        <v>56.8016824515</v>
      </c>
      <c r="C303" s="806">
        <v>350.67157624399999</v>
      </c>
      <c r="D303" s="806">
        <v>407.47325869550002</v>
      </c>
      <c r="E303" s="807">
        <v>8.9648054345685489E-4</v>
      </c>
    </row>
    <row r="304" spans="1:5" x14ac:dyDescent="0.2">
      <c r="A304" s="808" t="s">
        <v>145</v>
      </c>
      <c r="B304" s="451">
        <v>54.441107432000003</v>
      </c>
      <c r="C304" s="451">
        <v>350.67157624399999</v>
      </c>
      <c r="D304" s="451">
        <v>405.11268367600002</v>
      </c>
      <c r="E304" s="809">
        <v>8.9128705031051448E-4</v>
      </c>
    </row>
    <row r="305" spans="1:5" x14ac:dyDescent="0.2">
      <c r="A305" s="808" t="s">
        <v>139</v>
      </c>
      <c r="B305" s="451">
        <v>2.3605750195000001</v>
      </c>
      <c r="C305" s="451">
        <v>0</v>
      </c>
      <c r="D305" s="451">
        <v>2.3605750195000001</v>
      </c>
      <c r="E305" s="809">
        <v>5.1934931463403207E-6</v>
      </c>
    </row>
    <row r="306" spans="1:5" ht="20.399999999999999" x14ac:dyDescent="0.2">
      <c r="A306" s="805" t="s">
        <v>1095</v>
      </c>
      <c r="B306" s="806">
        <v>3.5240755143999998</v>
      </c>
      <c r="C306" s="806">
        <v>400</v>
      </c>
      <c r="D306" s="806">
        <v>403.52407551440001</v>
      </c>
      <c r="E306" s="807">
        <v>8.8779195884706368E-4</v>
      </c>
    </row>
    <row r="307" spans="1:5" x14ac:dyDescent="0.2">
      <c r="A307" s="808" t="s">
        <v>145</v>
      </c>
      <c r="B307" s="451">
        <v>3.5240755143999998</v>
      </c>
      <c r="C307" s="451">
        <v>400</v>
      </c>
      <c r="D307" s="451">
        <v>403.52407551440001</v>
      </c>
      <c r="E307" s="809">
        <v>8.8779195884706368E-4</v>
      </c>
    </row>
    <row r="308" spans="1:5" ht="20.399999999999999" x14ac:dyDescent="0.2">
      <c r="A308" s="805" t="s">
        <v>1096</v>
      </c>
      <c r="B308" s="806">
        <v>10.737868300000001</v>
      </c>
      <c r="C308" s="806">
        <v>382.18438465100002</v>
      </c>
      <c r="D308" s="806">
        <v>392.92225295100002</v>
      </c>
      <c r="E308" s="807">
        <v>8.64466924748636E-4</v>
      </c>
    </row>
    <row r="309" spans="1:5" x14ac:dyDescent="0.2">
      <c r="A309" s="808" t="s">
        <v>140</v>
      </c>
      <c r="B309" s="451">
        <v>10.737868300000001</v>
      </c>
      <c r="C309" s="451">
        <v>382.18438465100002</v>
      </c>
      <c r="D309" s="451">
        <v>392.92225295100002</v>
      </c>
      <c r="E309" s="809">
        <v>8.64466924748636E-4</v>
      </c>
    </row>
    <row r="310" spans="1:5" ht="20.399999999999999" x14ac:dyDescent="0.2">
      <c r="A310" s="805" t="s">
        <v>1097</v>
      </c>
      <c r="B310" s="806">
        <v>82.523302543399993</v>
      </c>
      <c r="C310" s="806">
        <v>300.59211530499999</v>
      </c>
      <c r="D310" s="806">
        <v>383.1154178484</v>
      </c>
      <c r="E310" s="807">
        <v>8.4289093988396916E-4</v>
      </c>
    </row>
    <row r="311" spans="1:5" x14ac:dyDescent="0.2">
      <c r="A311" s="808" t="s">
        <v>155</v>
      </c>
      <c r="B311" s="451">
        <v>81.10695753169999</v>
      </c>
      <c r="C311" s="451">
        <v>300.59211530499999</v>
      </c>
      <c r="D311" s="451">
        <v>381.6990728367</v>
      </c>
      <c r="E311" s="809">
        <v>8.3977484399616489E-4</v>
      </c>
    </row>
    <row r="312" spans="1:5" x14ac:dyDescent="0.2">
      <c r="A312" s="808" t="s">
        <v>139</v>
      </c>
      <c r="B312" s="451">
        <v>1.4163450117</v>
      </c>
      <c r="C312" s="451">
        <v>0</v>
      </c>
      <c r="D312" s="451">
        <v>1.4163450117</v>
      </c>
      <c r="E312" s="809">
        <v>3.1160958878041927E-6</v>
      </c>
    </row>
    <row r="313" spans="1:5" x14ac:dyDescent="0.2">
      <c r="A313" s="805" t="s">
        <v>1098</v>
      </c>
      <c r="B313" s="806">
        <v>144.87285338859996</v>
      </c>
      <c r="C313" s="806">
        <v>213.29900000000001</v>
      </c>
      <c r="D313" s="806">
        <v>358.17185338860003</v>
      </c>
      <c r="E313" s="807">
        <v>7.8801268776440363E-4</v>
      </c>
    </row>
    <row r="314" spans="1:5" x14ac:dyDescent="0.2">
      <c r="A314" s="808" t="s">
        <v>145</v>
      </c>
      <c r="B314" s="451">
        <v>139.67958834569998</v>
      </c>
      <c r="C314" s="451">
        <v>213.29900000000001</v>
      </c>
      <c r="D314" s="451">
        <v>352.97858834570002</v>
      </c>
      <c r="E314" s="809">
        <v>7.7658700284245481E-4</v>
      </c>
    </row>
    <row r="315" spans="1:5" x14ac:dyDescent="0.2">
      <c r="A315" s="808" t="s">
        <v>139</v>
      </c>
      <c r="B315" s="451">
        <v>5.1932650428999994</v>
      </c>
      <c r="C315" s="451">
        <v>0</v>
      </c>
      <c r="D315" s="451">
        <v>5.1932650428999994</v>
      </c>
      <c r="E315" s="809">
        <v>1.1425684921948704E-5</v>
      </c>
    </row>
    <row r="316" spans="1:5" x14ac:dyDescent="0.2">
      <c r="A316" s="805" t="s">
        <v>86</v>
      </c>
      <c r="B316" s="806">
        <v>0</v>
      </c>
      <c r="C316" s="806">
        <v>346.69681045499999</v>
      </c>
      <c r="D316" s="806">
        <v>346.69681045499999</v>
      </c>
      <c r="E316" s="807">
        <v>7.6276648447185338E-4</v>
      </c>
    </row>
    <row r="317" spans="1:5" x14ac:dyDescent="0.2">
      <c r="A317" s="808" t="s">
        <v>140</v>
      </c>
      <c r="B317" s="451">
        <v>0</v>
      </c>
      <c r="C317" s="451">
        <v>346.69681045499999</v>
      </c>
      <c r="D317" s="451">
        <v>346.69681045499999</v>
      </c>
      <c r="E317" s="809">
        <v>7.6276648447185338E-4</v>
      </c>
    </row>
    <row r="318" spans="1:5" x14ac:dyDescent="0.2">
      <c r="A318" s="805" t="s">
        <v>1099</v>
      </c>
      <c r="B318" s="806">
        <v>223.81094486609999</v>
      </c>
      <c r="C318" s="806">
        <v>117.470886568</v>
      </c>
      <c r="D318" s="806">
        <v>341.28183143410001</v>
      </c>
      <c r="E318" s="807">
        <v>7.5085300737398196E-4</v>
      </c>
    </row>
    <row r="319" spans="1:5" x14ac:dyDescent="0.2">
      <c r="A319" s="808" t="s">
        <v>145</v>
      </c>
      <c r="B319" s="451">
        <v>223.81094486609999</v>
      </c>
      <c r="C319" s="451">
        <v>117.470886568</v>
      </c>
      <c r="D319" s="451">
        <v>341.28183143410001</v>
      </c>
      <c r="E319" s="809">
        <v>7.5085300737398196E-4</v>
      </c>
    </row>
    <row r="320" spans="1:5" ht="20.399999999999999" x14ac:dyDescent="0.2">
      <c r="A320" s="805" t="s">
        <v>1041</v>
      </c>
      <c r="B320" s="806">
        <v>263.42935770529999</v>
      </c>
      <c r="C320" s="806">
        <v>67.240631962999998</v>
      </c>
      <c r="D320" s="806">
        <v>330.66998966829999</v>
      </c>
      <c r="E320" s="807">
        <v>7.2750593006211406E-4</v>
      </c>
    </row>
    <row r="321" spans="1:5" ht="20.399999999999999" x14ac:dyDescent="0.2">
      <c r="A321" s="808" t="s">
        <v>1061</v>
      </c>
      <c r="B321" s="451">
        <v>250.6822526</v>
      </c>
      <c r="C321" s="451">
        <v>67.240631962999998</v>
      </c>
      <c r="D321" s="451">
        <v>317.92288456300003</v>
      </c>
      <c r="E321" s="809">
        <v>6.9946106707187644E-4</v>
      </c>
    </row>
    <row r="322" spans="1:5" x14ac:dyDescent="0.2">
      <c r="A322" s="808" t="s">
        <v>139</v>
      </c>
      <c r="B322" s="451">
        <v>12.747105105299999</v>
      </c>
      <c r="C322" s="451">
        <v>0</v>
      </c>
      <c r="D322" s="451">
        <v>12.747105105299999</v>
      </c>
      <c r="E322" s="809">
        <v>2.804486299023773E-5</v>
      </c>
    </row>
    <row r="323" spans="1:5" ht="40.799999999999997" x14ac:dyDescent="0.2">
      <c r="A323" s="805" t="s">
        <v>1100</v>
      </c>
      <c r="B323" s="806">
        <v>240.9227740078</v>
      </c>
      <c r="C323" s="806">
        <v>82.151350914000005</v>
      </c>
      <c r="D323" s="806">
        <v>323.07412492179998</v>
      </c>
      <c r="E323" s="807">
        <v>7.107942936279407E-4</v>
      </c>
    </row>
    <row r="324" spans="1:5" x14ac:dyDescent="0.2">
      <c r="A324" s="808" t="s">
        <v>147</v>
      </c>
      <c r="B324" s="451">
        <v>239.243056</v>
      </c>
      <c r="C324" s="451">
        <v>82.151350914000005</v>
      </c>
      <c r="D324" s="451">
        <v>321.394406914</v>
      </c>
      <c r="E324" s="809">
        <v>7.0709875169886382E-4</v>
      </c>
    </row>
    <row r="325" spans="1:5" x14ac:dyDescent="0.2">
      <c r="A325" s="808" t="s">
        <v>139</v>
      </c>
      <c r="B325" s="451">
        <v>0.94423000779999999</v>
      </c>
      <c r="C325" s="451">
        <v>0</v>
      </c>
      <c r="D325" s="451">
        <v>0.94423000779999999</v>
      </c>
      <c r="E325" s="809">
        <v>2.077397258536128E-6</v>
      </c>
    </row>
    <row r="326" spans="1:5" x14ac:dyDescent="0.2">
      <c r="A326" s="808" t="s">
        <v>140</v>
      </c>
      <c r="B326" s="451">
        <v>0.73548800000000003</v>
      </c>
      <c r="C326" s="451">
        <v>0</v>
      </c>
      <c r="D326" s="451">
        <v>0.73548800000000003</v>
      </c>
      <c r="E326" s="809">
        <v>1.6181446705407491E-6</v>
      </c>
    </row>
    <row r="327" spans="1:5" ht="20.399999999999999" x14ac:dyDescent="0.2">
      <c r="A327" s="805" t="s">
        <v>1101</v>
      </c>
      <c r="B327" s="806">
        <v>121.5593584234</v>
      </c>
      <c r="C327" s="806">
        <v>194.94212685100001</v>
      </c>
      <c r="D327" s="806">
        <v>316.50148527440001</v>
      </c>
      <c r="E327" s="807">
        <v>6.9633385128649522E-4</v>
      </c>
    </row>
    <row r="328" spans="1:5" x14ac:dyDescent="0.2">
      <c r="A328" s="808" t="s">
        <v>1059</v>
      </c>
      <c r="B328" s="451">
        <v>118.72666839999999</v>
      </c>
      <c r="C328" s="451">
        <v>194.94212685100001</v>
      </c>
      <c r="D328" s="451">
        <v>313.66879525100001</v>
      </c>
      <c r="E328" s="809">
        <v>6.901016595108867E-4</v>
      </c>
    </row>
    <row r="329" spans="1:5" x14ac:dyDescent="0.2">
      <c r="A329" s="808" t="s">
        <v>139</v>
      </c>
      <c r="B329" s="451">
        <v>2.8326900234000001</v>
      </c>
      <c r="C329" s="451">
        <v>0</v>
      </c>
      <c r="D329" s="451">
        <v>2.8326900234000001</v>
      </c>
      <c r="E329" s="809">
        <v>6.2321917756083854E-6</v>
      </c>
    </row>
    <row r="330" spans="1:5" ht="30.6" x14ac:dyDescent="0.2">
      <c r="A330" s="805" t="s">
        <v>1102</v>
      </c>
      <c r="B330" s="806">
        <v>14.731449033899999</v>
      </c>
      <c r="C330" s="806">
        <v>290.25</v>
      </c>
      <c r="D330" s="806">
        <v>304.98144903390005</v>
      </c>
      <c r="E330" s="807">
        <v>6.7098865837104124E-4</v>
      </c>
    </row>
    <row r="331" spans="1:5" x14ac:dyDescent="0.2">
      <c r="A331" s="808" t="s">
        <v>1060</v>
      </c>
      <c r="B331" s="451">
        <v>14.25933403</v>
      </c>
      <c r="C331" s="451">
        <v>290.25</v>
      </c>
      <c r="D331" s="451">
        <v>304.50933402999999</v>
      </c>
      <c r="E331" s="809">
        <v>6.6994995974177312E-4</v>
      </c>
    </row>
    <row r="332" spans="1:5" x14ac:dyDescent="0.2">
      <c r="A332" s="808" t="s">
        <v>139</v>
      </c>
      <c r="B332" s="451">
        <v>0.4721150039</v>
      </c>
      <c r="C332" s="451">
        <v>0</v>
      </c>
      <c r="D332" s="451">
        <v>0.4721150039</v>
      </c>
      <c r="E332" s="809">
        <v>1.038698629268064E-6</v>
      </c>
    </row>
    <row r="333" spans="1:5" ht="20.399999999999999" x14ac:dyDescent="0.2">
      <c r="A333" s="805" t="s">
        <v>1103</v>
      </c>
      <c r="B333" s="806">
        <v>285.99258589259995</v>
      </c>
      <c r="C333" s="806">
        <v>14.936018338</v>
      </c>
      <c r="D333" s="806">
        <v>300.9286042306</v>
      </c>
      <c r="E333" s="807">
        <v>6.6207200817554009E-4</v>
      </c>
    </row>
    <row r="334" spans="1:5" x14ac:dyDescent="0.2">
      <c r="A334" s="808" t="s">
        <v>140</v>
      </c>
      <c r="B334" s="451">
        <v>269.59925077949998</v>
      </c>
      <c r="C334" s="451">
        <v>14.936018338</v>
      </c>
      <c r="D334" s="451">
        <v>284.53526911749998</v>
      </c>
      <c r="E334" s="809">
        <v>6.2600508683127449E-4</v>
      </c>
    </row>
    <row r="335" spans="1:5" x14ac:dyDescent="0.2">
      <c r="A335" s="808" t="s">
        <v>139</v>
      </c>
      <c r="B335" s="451">
        <v>13.691335113100001</v>
      </c>
      <c r="C335" s="451">
        <v>0</v>
      </c>
      <c r="D335" s="451">
        <v>13.691335113100001</v>
      </c>
      <c r="E335" s="809">
        <v>3.012226024877386E-5</v>
      </c>
    </row>
    <row r="336" spans="1:5" x14ac:dyDescent="0.2">
      <c r="A336" s="808" t="s">
        <v>147</v>
      </c>
      <c r="B336" s="451">
        <v>2.702</v>
      </c>
      <c r="C336" s="451">
        <v>0</v>
      </c>
      <c r="D336" s="451">
        <v>2.702</v>
      </c>
      <c r="E336" s="809">
        <v>5.9446610954918424E-6</v>
      </c>
    </row>
    <row r="337" spans="1:5" ht="20.399999999999999" x14ac:dyDescent="0.2">
      <c r="A337" s="805" t="s">
        <v>1104</v>
      </c>
      <c r="B337" s="806">
        <v>270.59073951170001</v>
      </c>
      <c r="C337" s="806">
        <v>14.19527325</v>
      </c>
      <c r="D337" s="806">
        <v>284.78601276170002</v>
      </c>
      <c r="E337" s="807">
        <v>6.2655674707798716E-4</v>
      </c>
    </row>
    <row r="338" spans="1:5" x14ac:dyDescent="0.2">
      <c r="A338" s="808" t="s">
        <v>139</v>
      </c>
      <c r="B338" s="451">
        <v>270.54259251170004</v>
      </c>
      <c r="C338" s="451">
        <v>14.19527325</v>
      </c>
      <c r="D338" s="451">
        <v>284.73786576169999</v>
      </c>
      <c r="E338" s="809">
        <v>6.2645081902552066E-4</v>
      </c>
    </row>
    <row r="339" spans="1:5" x14ac:dyDescent="0.2">
      <c r="A339" s="808" t="s">
        <v>138</v>
      </c>
      <c r="B339" s="451">
        <v>4.8147000000000002E-2</v>
      </c>
      <c r="C339" s="451">
        <v>0</v>
      </c>
      <c r="D339" s="451">
        <v>4.8147000000000002E-2</v>
      </c>
      <c r="E339" s="809">
        <v>1.0592805246656022E-7</v>
      </c>
    </row>
    <row r="340" spans="1:5" ht="20.399999999999999" x14ac:dyDescent="0.2">
      <c r="A340" s="805" t="s">
        <v>1042</v>
      </c>
      <c r="B340" s="806">
        <v>214.8850307246</v>
      </c>
      <c r="C340" s="806">
        <v>63.550399403999997</v>
      </c>
      <c r="D340" s="806">
        <v>278.43543012859999</v>
      </c>
      <c r="E340" s="807">
        <v>6.1258485162547197E-4</v>
      </c>
    </row>
    <row r="341" spans="1:5" x14ac:dyDescent="0.2">
      <c r="A341" s="808" t="s">
        <v>149</v>
      </c>
      <c r="B341" s="451">
        <v>202.99342569730001</v>
      </c>
      <c r="C341" s="451">
        <v>63.550399403999997</v>
      </c>
      <c r="D341" s="451">
        <v>266.5438251013</v>
      </c>
      <c r="E341" s="809">
        <v>5.8642217147419689E-4</v>
      </c>
    </row>
    <row r="342" spans="1:5" x14ac:dyDescent="0.2">
      <c r="A342" s="808" t="s">
        <v>141</v>
      </c>
      <c r="B342" s="451">
        <v>5.5157999999999996</v>
      </c>
      <c r="C342" s="451">
        <v>0</v>
      </c>
      <c r="D342" s="451">
        <v>5.5157999999999996</v>
      </c>
      <c r="E342" s="809">
        <v>1.2135292994268655E-5</v>
      </c>
    </row>
    <row r="343" spans="1:5" x14ac:dyDescent="0.2">
      <c r="A343" s="808" t="s">
        <v>139</v>
      </c>
      <c r="B343" s="451">
        <v>3.3048050273</v>
      </c>
      <c r="C343" s="451">
        <v>0</v>
      </c>
      <c r="D343" s="451">
        <v>3.3048050273</v>
      </c>
      <c r="E343" s="809">
        <v>7.2708904048764492E-6</v>
      </c>
    </row>
    <row r="344" spans="1:5" x14ac:dyDescent="0.2">
      <c r="A344" s="808" t="s">
        <v>143</v>
      </c>
      <c r="B344" s="451">
        <v>3.0710000000000002</v>
      </c>
      <c r="C344" s="451">
        <v>0</v>
      </c>
      <c r="D344" s="451">
        <v>3.0710000000000002</v>
      </c>
      <c r="E344" s="809">
        <v>6.7564967521300692E-6</v>
      </c>
    </row>
    <row r="345" spans="1:5" x14ac:dyDescent="0.2">
      <c r="A345" s="805" t="s">
        <v>1105</v>
      </c>
      <c r="B345" s="806">
        <v>200.3848552485</v>
      </c>
      <c r="C345" s="806">
        <v>63.571889587000001</v>
      </c>
      <c r="D345" s="806">
        <v>263.95674483549999</v>
      </c>
      <c r="E345" s="807">
        <v>5.8073034489869132E-4</v>
      </c>
    </row>
    <row r="346" spans="1:5" x14ac:dyDescent="0.2">
      <c r="A346" s="808" t="s">
        <v>161</v>
      </c>
      <c r="B346" s="451">
        <v>146.09162979999999</v>
      </c>
      <c r="C346" s="451">
        <v>63.571889587000001</v>
      </c>
      <c r="D346" s="451">
        <v>209.66351938700001</v>
      </c>
      <c r="E346" s="809">
        <v>4.61280002532864E-4</v>
      </c>
    </row>
    <row r="347" spans="1:5" x14ac:dyDescent="0.2">
      <c r="A347" s="808" t="s">
        <v>139</v>
      </c>
      <c r="B347" s="451">
        <v>54.293225448500003</v>
      </c>
      <c r="C347" s="451">
        <v>0</v>
      </c>
      <c r="D347" s="451">
        <v>54.293225448500003</v>
      </c>
      <c r="E347" s="809">
        <v>1.1945034236582738E-4</v>
      </c>
    </row>
    <row r="348" spans="1:5" ht="20.399999999999999" x14ac:dyDescent="0.2">
      <c r="A348" s="805" t="s">
        <v>1043</v>
      </c>
      <c r="B348" s="806">
        <v>254.48637614960001</v>
      </c>
      <c r="C348" s="806">
        <v>7.6359599029999998</v>
      </c>
      <c r="D348" s="806">
        <v>262.12233605260002</v>
      </c>
      <c r="E348" s="807">
        <v>5.7669446831655436E-4</v>
      </c>
    </row>
    <row r="349" spans="1:5" x14ac:dyDescent="0.2">
      <c r="A349" s="808" t="s">
        <v>152</v>
      </c>
      <c r="B349" s="451">
        <v>243.15561605600001</v>
      </c>
      <c r="C349" s="451">
        <v>7.6359599029999998</v>
      </c>
      <c r="D349" s="451">
        <v>250.791575959</v>
      </c>
      <c r="E349" s="809">
        <v>5.517657012141208E-4</v>
      </c>
    </row>
    <row r="350" spans="1:5" x14ac:dyDescent="0.2">
      <c r="A350" s="808" t="s">
        <v>139</v>
      </c>
      <c r="B350" s="451">
        <v>11.3307600936</v>
      </c>
      <c r="C350" s="451">
        <v>0</v>
      </c>
      <c r="D350" s="451">
        <v>11.3307600936</v>
      </c>
      <c r="E350" s="809">
        <v>2.4928767102433541E-5</v>
      </c>
    </row>
    <row r="351" spans="1:5" ht="20.399999999999999" x14ac:dyDescent="0.2">
      <c r="A351" s="805" t="s">
        <v>1106</v>
      </c>
      <c r="B351" s="806">
        <v>67.426207123400005</v>
      </c>
      <c r="C351" s="806">
        <v>186.64039542500001</v>
      </c>
      <c r="D351" s="806">
        <v>254.0666025484</v>
      </c>
      <c r="E351" s="807">
        <v>5.589710761781132E-4</v>
      </c>
    </row>
    <row r="352" spans="1:5" x14ac:dyDescent="0.2">
      <c r="A352" s="808" t="s">
        <v>1059</v>
      </c>
      <c r="B352" s="451">
        <v>64.5935171</v>
      </c>
      <c r="C352" s="451">
        <v>186.64039542500001</v>
      </c>
      <c r="D352" s="451">
        <v>251.23391252499999</v>
      </c>
      <c r="E352" s="809">
        <v>5.5273888440250489E-4</v>
      </c>
    </row>
    <row r="353" spans="1:5" x14ac:dyDescent="0.2">
      <c r="A353" s="808" t="s">
        <v>139</v>
      </c>
      <c r="B353" s="451">
        <v>2.8326900234000001</v>
      </c>
      <c r="C353" s="451">
        <v>0</v>
      </c>
      <c r="D353" s="451">
        <v>2.8326900234000001</v>
      </c>
      <c r="E353" s="809">
        <v>6.2321917756083854E-6</v>
      </c>
    </row>
    <row r="354" spans="1:5" ht="20.399999999999999" x14ac:dyDescent="0.2">
      <c r="A354" s="805" t="s">
        <v>1107</v>
      </c>
      <c r="B354" s="806">
        <v>70.317840254686004</v>
      </c>
      <c r="C354" s="806">
        <v>179.238154326</v>
      </c>
      <c r="D354" s="806">
        <v>249.55599458068602</v>
      </c>
      <c r="E354" s="807">
        <v>5.4904730278703816E-4</v>
      </c>
    </row>
    <row r="355" spans="1:5" x14ac:dyDescent="0.2">
      <c r="A355" s="808" t="s">
        <v>157</v>
      </c>
      <c r="B355" s="451">
        <v>67.957265235186</v>
      </c>
      <c r="C355" s="451">
        <v>179.238154326</v>
      </c>
      <c r="D355" s="451">
        <v>247.19541956118601</v>
      </c>
      <c r="E355" s="809">
        <v>5.4385380964069787E-4</v>
      </c>
    </row>
    <row r="356" spans="1:5" x14ac:dyDescent="0.2">
      <c r="A356" s="808" t="s">
        <v>139</v>
      </c>
      <c r="B356" s="451">
        <v>2.3605750195000001</v>
      </c>
      <c r="C356" s="451">
        <v>0</v>
      </c>
      <c r="D356" s="451">
        <v>2.3605750195000001</v>
      </c>
      <c r="E356" s="809">
        <v>5.1934931463403207E-6</v>
      </c>
    </row>
    <row r="357" spans="1:5" ht="30.6" x14ac:dyDescent="0.2">
      <c r="A357" s="805" t="s">
        <v>1044</v>
      </c>
      <c r="B357" s="806">
        <v>106.5273199259</v>
      </c>
      <c r="C357" s="806">
        <v>141.07136630799999</v>
      </c>
      <c r="D357" s="806">
        <v>247.5986862339</v>
      </c>
      <c r="E357" s="807">
        <v>5.44741035288511E-4</v>
      </c>
    </row>
    <row r="358" spans="1:5" x14ac:dyDescent="0.2">
      <c r="A358" s="808" t="s">
        <v>1057</v>
      </c>
      <c r="B358" s="451">
        <v>99.445594867400004</v>
      </c>
      <c r="C358" s="451">
        <v>141.07136630799999</v>
      </c>
      <c r="D358" s="451">
        <v>240.51696117539998</v>
      </c>
      <c r="E358" s="809">
        <v>5.2916055584949012E-4</v>
      </c>
    </row>
    <row r="359" spans="1:5" x14ac:dyDescent="0.2">
      <c r="A359" s="808" t="s">
        <v>139</v>
      </c>
      <c r="B359" s="451">
        <v>7.0817250585</v>
      </c>
      <c r="C359" s="451">
        <v>0</v>
      </c>
      <c r="D359" s="451">
        <v>7.0817250585</v>
      </c>
      <c r="E359" s="809">
        <v>1.5580479439020961E-5</v>
      </c>
    </row>
    <row r="360" spans="1:5" ht="20.399999999999999" x14ac:dyDescent="0.2">
      <c r="A360" s="805" t="s">
        <v>1108</v>
      </c>
      <c r="B360" s="806">
        <v>177.96263139999999</v>
      </c>
      <c r="C360" s="806">
        <v>67.72</v>
      </c>
      <c r="D360" s="806">
        <v>245.68263139999999</v>
      </c>
      <c r="E360" s="807">
        <v>5.4052552950467896E-4</v>
      </c>
    </row>
    <row r="361" spans="1:5" x14ac:dyDescent="0.2">
      <c r="A361" s="808" t="s">
        <v>169</v>
      </c>
      <c r="B361" s="451">
        <v>177.96263139999999</v>
      </c>
      <c r="C361" s="451">
        <v>67.72</v>
      </c>
      <c r="D361" s="451">
        <v>245.68263139999999</v>
      </c>
      <c r="E361" s="809">
        <v>5.4052552950467896E-4</v>
      </c>
    </row>
    <row r="362" spans="1:5" x14ac:dyDescent="0.2">
      <c r="A362" s="805" t="s">
        <v>1109</v>
      </c>
      <c r="B362" s="806">
        <v>216.93249651560001</v>
      </c>
      <c r="C362" s="806">
        <v>22.266327</v>
      </c>
      <c r="D362" s="806">
        <v>239.1988235156</v>
      </c>
      <c r="E362" s="807">
        <v>5.2626052562568715E-4</v>
      </c>
    </row>
    <row r="363" spans="1:5" x14ac:dyDescent="0.2">
      <c r="A363" s="808" t="s">
        <v>146</v>
      </c>
      <c r="B363" s="451">
        <v>215.0440365</v>
      </c>
      <c r="C363" s="451">
        <v>22.266327</v>
      </c>
      <c r="D363" s="451">
        <v>237.31036349999999</v>
      </c>
      <c r="E363" s="809">
        <v>5.2210573110861487E-4</v>
      </c>
    </row>
    <row r="364" spans="1:5" x14ac:dyDescent="0.2">
      <c r="A364" s="808" t="s">
        <v>139</v>
      </c>
      <c r="B364" s="451">
        <v>1.8884600156</v>
      </c>
      <c r="C364" s="451">
        <v>0</v>
      </c>
      <c r="D364" s="451">
        <v>1.8884600156</v>
      </c>
      <c r="E364" s="809">
        <v>4.1547945170722561E-6</v>
      </c>
    </row>
    <row r="365" spans="1:5" x14ac:dyDescent="0.2">
      <c r="A365" s="805" t="s">
        <v>1110</v>
      </c>
      <c r="B365" s="806">
        <v>76.381718458468796</v>
      </c>
      <c r="C365" s="806">
        <v>161.68060001500001</v>
      </c>
      <c r="D365" s="806">
        <v>238.06231847346879</v>
      </c>
      <c r="E365" s="807">
        <v>5.2376010471199804E-4</v>
      </c>
    </row>
    <row r="366" spans="1:5" x14ac:dyDescent="0.2">
      <c r="A366" s="808" t="s">
        <v>141</v>
      </c>
      <c r="B366" s="451">
        <v>75.437488450668795</v>
      </c>
      <c r="C366" s="451">
        <v>161.68060001500001</v>
      </c>
      <c r="D366" s="451">
        <v>237.11808846566879</v>
      </c>
      <c r="E366" s="809">
        <v>5.216827074534619E-4</v>
      </c>
    </row>
    <row r="367" spans="1:5" x14ac:dyDescent="0.2">
      <c r="A367" s="808" t="s">
        <v>139</v>
      </c>
      <c r="B367" s="451">
        <v>0.94423000779999999</v>
      </c>
      <c r="C367" s="451">
        <v>0</v>
      </c>
      <c r="D367" s="451">
        <v>0.94423000779999999</v>
      </c>
      <c r="E367" s="809">
        <v>2.077397258536128E-6</v>
      </c>
    </row>
    <row r="368" spans="1:5" ht="30.6" x14ac:dyDescent="0.2">
      <c r="A368" s="805" t="s">
        <v>1045</v>
      </c>
      <c r="B368" s="806">
        <v>102.6311716134</v>
      </c>
      <c r="C368" s="806">
        <v>117.340533631</v>
      </c>
      <c r="D368" s="806">
        <v>219.97170524440003</v>
      </c>
      <c r="E368" s="807">
        <v>4.8395900750384293E-4</v>
      </c>
    </row>
    <row r="369" spans="1:5" x14ac:dyDescent="0.2">
      <c r="A369" s="808" t="s">
        <v>159</v>
      </c>
      <c r="B369" s="451">
        <v>98.854251582199993</v>
      </c>
      <c r="C369" s="451">
        <v>117.340533631</v>
      </c>
      <c r="D369" s="451">
        <v>216.19478521320002</v>
      </c>
      <c r="E369" s="809">
        <v>4.7564941846969843E-4</v>
      </c>
    </row>
    <row r="370" spans="1:5" x14ac:dyDescent="0.2">
      <c r="A370" s="808" t="s">
        <v>139</v>
      </c>
      <c r="B370" s="451">
        <v>3.7769200312</v>
      </c>
      <c r="C370" s="451">
        <v>0</v>
      </c>
      <c r="D370" s="451">
        <v>3.7769200312</v>
      </c>
      <c r="E370" s="809">
        <v>8.3095890341445121E-6</v>
      </c>
    </row>
    <row r="371" spans="1:5" ht="20.399999999999999" x14ac:dyDescent="0.2">
      <c r="A371" s="805" t="s">
        <v>1111</v>
      </c>
      <c r="B371" s="806">
        <v>172.29880578649994</v>
      </c>
      <c r="C371" s="806">
        <v>44.70542931</v>
      </c>
      <c r="D371" s="806">
        <v>217.00423509649994</v>
      </c>
      <c r="E371" s="807">
        <v>4.774302864304695E-4</v>
      </c>
    </row>
    <row r="372" spans="1:5" x14ac:dyDescent="0.2">
      <c r="A372" s="808" t="s">
        <v>156</v>
      </c>
      <c r="B372" s="451">
        <v>171.82669078259994</v>
      </c>
      <c r="C372" s="451">
        <v>44.70542931</v>
      </c>
      <c r="D372" s="451">
        <v>216.53212009259994</v>
      </c>
      <c r="E372" s="809">
        <v>4.7639158780120143E-4</v>
      </c>
    </row>
    <row r="373" spans="1:5" x14ac:dyDescent="0.2">
      <c r="A373" s="808" t="s">
        <v>139</v>
      </c>
      <c r="B373" s="451">
        <v>0.4721150039</v>
      </c>
      <c r="C373" s="451">
        <v>0</v>
      </c>
      <c r="D373" s="451">
        <v>0.4721150039</v>
      </c>
      <c r="E373" s="809">
        <v>1.038698629268064E-6</v>
      </c>
    </row>
    <row r="374" spans="1:5" x14ac:dyDescent="0.2">
      <c r="A374" s="805" t="s">
        <v>1112</v>
      </c>
      <c r="B374" s="806">
        <v>13.7606787899</v>
      </c>
      <c r="C374" s="806">
        <v>190.09248750399999</v>
      </c>
      <c r="D374" s="806">
        <v>203.85316629389999</v>
      </c>
      <c r="E374" s="807">
        <v>4.4849666427097562E-4</v>
      </c>
    </row>
    <row r="375" spans="1:5" x14ac:dyDescent="0.2">
      <c r="A375" s="808" t="s">
        <v>158</v>
      </c>
      <c r="B375" s="451">
        <v>13.288563785999999</v>
      </c>
      <c r="C375" s="451">
        <v>190.09248750399999</v>
      </c>
      <c r="D375" s="451">
        <v>203.38105128999999</v>
      </c>
      <c r="E375" s="809">
        <v>4.4745796564170761E-4</v>
      </c>
    </row>
    <row r="376" spans="1:5" x14ac:dyDescent="0.2">
      <c r="A376" s="808" t="s">
        <v>139</v>
      </c>
      <c r="B376" s="451">
        <v>0.4721150039</v>
      </c>
      <c r="C376" s="451">
        <v>0</v>
      </c>
      <c r="D376" s="451">
        <v>0.4721150039</v>
      </c>
      <c r="E376" s="809">
        <v>1.038698629268064E-6</v>
      </c>
    </row>
    <row r="377" spans="1:5" ht="20.399999999999999" x14ac:dyDescent="0.2">
      <c r="A377" s="805" t="s">
        <v>1113</v>
      </c>
      <c r="B377" s="806">
        <v>78.195171631400001</v>
      </c>
      <c r="C377" s="806">
        <v>121.726251</v>
      </c>
      <c r="D377" s="806">
        <v>199.92142263139999</v>
      </c>
      <c r="E377" s="807">
        <v>4.3984644828729306E-4</v>
      </c>
    </row>
    <row r="378" spans="1:5" x14ac:dyDescent="0.2">
      <c r="A378" s="808" t="s">
        <v>159</v>
      </c>
      <c r="B378" s="451">
        <v>78.195171631400001</v>
      </c>
      <c r="C378" s="451">
        <v>121.726251</v>
      </c>
      <c r="D378" s="451">
        <v>199.92142263139999</v>
      </c>
      <c r="E378" s="809">
        <v>4.3984644828729306E-4</v>
      </c>
    </row>
    <row r="379" spans="1:5" x14ac:dyDescent="0.2">
      <c r="A379" s="805" t="s">
        <v>1114</v>
      </c>
      <c r="B379" s="806">
        <v>24.9578428186602</v>
      </c>
      <c r="C379" s="806">
        <v>165.46451745900001</v>
      </c>
      <c r="D379" s="806">
        <v>190.42236027766018</v>
      </c>
      <c r="E379" s="807">
        <v>4.189475932103396E-4</v>
      </c>
    </row>
    <row r="380" spans="1:5" x14ac:dyDescent="0.2">
      <c r="A380" s="808" t="s">
        <v>141</v>
      </c>
      <c r="B380" s="451">
        <v>24.4857278147602</v>
      </c>
      <c r="C380" s="451">
        <v>165.46451745900001</v>
      </c>
      <c r="D380" s="451">
        <v>189.9502452737602</v>
      </c>
      <c r="E380" s="809">
        <v>4.1790889458107158E-4</v>
      </c>
    </row>
    <row r="381" spans="1:5" x14ac:dyDescent="0.2">
      <c r="A381" s="808" t="s">
        <v>139</v>
      </c>
      <c r="B381" s="451">
        <v>0.4721150039</v>
      </c>
      <c r="C381" s="451">
        <v>0</v>
      </c>
      <c r="D381" s="451">
        <v>0.4721150039</v>
      </c>
      <c r="E381" s="809">
        <v>1.038698629268064E-6</v>
      </c>
    </row>
    <row r="382" spans="1:5" x14ac:dyDescent="0.2">
      <c r="A382" s="805" t="s">
        <v>1115</v>
      </c>
      <c r="B382" s="806">
        <v>110.5490396644</v>
      </c>
      <c r="C382" s="806">
        <v>74.132264942000006</v>
      </c>
      <c r="D382" s="806">
        <v>184.6813046064</v>
      </c>
      <c r="E382" s="807">
        <v>4.0631671597274034E-4</v>
      </c>
    </row>
    <row r="383" spans="1:5" x14ac:dyDescent="0.2">
      <c r="A383" s="808" t="s">
        <v>155</v>
      </c>
      <c r="B383" s="451">
        <v>107.71634964099999</v>
      </c>
      <c r="C383" s="451">
        <v>74.132264942000006</v>
      </c>
      <c r="D383" s="451">
        <v>181.848614583</v>
      </c>
      <c r="E383" s="809">
        <v>4.0008452419713198E-4</v>
      </c>
    </row>
    <row r="384" spans="1:5" x14ac:dyDescent="0.2">
      <c r="A384" s="808" t="s">
        <v>139</v>
      </c>
      <c r="B384" s="451">
        <v>2.8326900234000001</v>
      </c>
      <c r="C384" s="451">
        <v>0</v>
      </c>
      <c r="D384" s="451">
        <v>2.8326900234000001</v>
      </c>
      <c r="E384" s="809">
        <v>6.2321917756083854E-6</v>
      </c>
    </row>
    <row r="385" spans="1:5" ht="20.399999999999999" x14ac:dyDescent="0.2">
      <c r="A385" s="805" t="s">
        <v>1046</v>
      </c>
      <c r="B385" s="806">
        <v>137.25722958189999</v>
      </c>
      <c r="C385" s="806">
        <v>44.711016223999998</v>
      </c>
      <c r="D385" s="806">
        <v>181.96824580589998</v>
      </c>
      <c r="E385" s="807">
        <v>4.0034772444753154E-4</v>
      </c>
    </row>
    <row r="386" spans="1:5" x14ac:dyDescent="0.2">
      <c r="A386" s="808" t="s">
        <v>1059</v>
      </c>
      <c r="B386" s="451">
        <v>127.3428145</v>
      </c>
      <c r="C386" s="451">
        <v>44.711016223999998</v>
      </c>
      <c r="D386" s="451">
        <v>172.05383072399999</v>
      </c>
      <c r="E386" s="809">
        <v>3.7853505323290224E-4</v>
      </c>
    </row>
    <row r="387" spans="1:5" x14ac:dyDescent="0.2">
      <c r="A387" s="808" t="s">
        <v>139</v>
      </c>
      <c r="B387" s="451">
        <v>9.9144150818999996</v>
      </c>
      <c r="C387" s="451">
        <v>0</v>
      </c>
      <c r="D387" s="451">
        <v>9.9144150818999996</v>
      </c>
      <c r="E387" s="809">
        <v>2.1812671214629346E-5</v>
      </c>
    </row>
    <row r="388" spans="1:5" ht="20.399999999999999" x14ac:dyDescent="0.2">
      <c r="A388" s="805" t="s">
        <v>1047</v>
      </c>
      <c r="B388" s="806">
        <v>63.850590951999997</v>
      </c>
      <c r="C388" s="806">
        <v>99.436093182999997</v>
      </c>
      <c r="D388" s="806">
        <v>163.286684135</v>
      </c>
      <c r="E388" s="807">
        <v>3.5924648356373037E-4</v>
      </c>
    </row>
    <row r="389" spans="1:5" x14ac:dyDescent="0.2">
      <c r="A389" s="808" t="s">
        <v>888</v>
      </c>
      <c r="B389" s="451">
        <v>61.4900159325</v>
      </c>
      <c r="C389" s="451">
        <v>99.436093182999997</v>
      </c>
      <c r="D389" s="451">
        <v>160.9261091155</v>
      </c>
      <c r="E389" s="809">
        <v>3.5405299041739007E-4</v>
      </c>
    </row>
    <row r="390" spans="1:5" x14ac:dyDescent="0.2">
      <c r="A390" s="808" t="s">
        <v>139</v>
      </c>
      <c r="B390" s="451">
        <v>2.3605750195000001</v>
      </c>
      <c r="C390" s="451">
        <v>0</v>
      </c>
      <c r="D390" s="451">
        <v>2.3605750195000001</v>
      </c>
      <c r="E390" s="809">
        <v>5.1934931463403207E-6</v>
      </c>
    </row>
    <row r="391" spans="1:5" ht="20.399999999999999" x14ac:dyDescent="0.2">
      <c r="A391" s="805" t="s">
        <v>1116</v>
      </c>
      <c r="B391" s="806">
        <v>45.407575019500001</v>
      </c>
      <c r="C391" s="806">
        <v>116.808579275</v>
      </c>
      <c r="D391" s="806">
        <v>162.2161542945</v>
      </c>
      <c r="E391" s="807">
        <v>3.5689121446884386E-4</v>
      </c>
    </row>
    <row r="392" spans="1:5" x14ac:dyDescent="0.2">
      <c r="A392" s="808" t="s">
        <v>152</v>
      </c>
      <c r="B392" s="451">
        <v>43.046999999999997</v>
      </c>
      <c r="C392" s="451">
        <v>116.808579275</v>
      </c>
      <c r="D392" s="451">
        <v>159.855579275</v>
      </c>
      <c r="E392" s="809">
        <v>3.5169772132250351E-4</v>
      </c>
    </row>
    <row r="393" spans="1:5" x14ac:dyDescent="0.2">
      <c r="A393" s="808" t="s">
        <v>139</v>
      </c>
      <c r="B393" s="451">
        <v>2.3605750195000001</v>
      </c>
      <c r="C393" s="451">
        <v>0</v>
      </c>
      <c r="D393" s="451">
        <v>2.3605750195000001</v>
      </c>
      <c r="E393" s="809">
        <v>5.1934931463403207E-6</v>
      </c>
    </row>
    <row r="394" spans="1:5" ht="20.399999999999999" x14ac:dyDescent="0.2">
      <c r="A394" s="805" t="s">
        <v>1048</v>
      </c>
      <c r="B394" s="806">
        <v>103.448534051088</v>
      </c>
      <c r="C394" s="806">
        <v>53.854160987999997</v>
      </c>
      <c r="D394" s="806">
        <v>157.30269503908801</v>
      </c>
      <c r="E394" s="807">
        <v>3.4608112931712958E-4</v>
      </c>
    </row>
    <row r="395" spans="1:5" x14ac:dyDescent="0.2">
      <c r="A395" s="808" t="s">
        <v>157</v>
      </c>
      <c r="B395" s="451">
        <v>99.671614019887997</v>
      </c>
      <c r="C395" s="451">
        <v>53.854160987999997</v>
      </c>
      <c r="D395" s="451">
        <v>153.525775007888</v>
      </c>
      <c r="E395" s="809">
        <v>3.3777154028298502E-4</v>
      </c>
    </row>
    <row r="396" spans="1:5" x14ac:dyDescent="0.2">
      <c r="A396" s="808" t="s">
        <v>139</v>
      </c>
      <c r="B396" s="451">
        <v>3.7769200312</v>
      </c>
      <c r="C396" s="451">
        <v>0</v>
      </c>
      <c r="D396" s="451">
        <v>3.7769200312</v>
      </c>
      <c r="E396" s="809">
        <v>8.3095890341445121E-6</v>
      </c>
    </row>
    <row r="397" spans="1:5" ht="20.399999999999999" x14ac:dyDescent="0.2">
      <c r="A397" s="805" t="s">
        <v>1117</v>
      </c>
      <c r="B397" s="806">
        <v>140.0539656</v>
      </c>
      <c r="C397" s="806">
        <v>13.083697588</v>
      </c>
      <c r="D397" s="806">
        <v>153.137663188</v>
      </c>
      <c r="E397" s="807">
        <v>3.3691765677580936E-4</v>
      </c>
    </row>
    <row r="398" spans="1:5" x14ac:dyDescent="0.2">
      <c r="A398" s="808" t="s">
        <v>169</v>
      </c>
      <c r="B398" s="451">
        <v>137.69999999999999</v>
      </c>
      <c r="C398" s="451">
        <v>0</v>
      </c>
      <c r="D398" s="451">
        <v>137.69999999999999</v>
      </c>
      <c r="E398" s="809">
        <v>3.0295330601377743E-4</v>
      </c>
    </row>
    <row r="399" spans="1:5" x14ac:dyDescent="0.2">
      <c r="A399" s="808" t="s">
        <v>146</v>
      </c>
      <c r="B399" s="451">
        <v>2.3539656</v>
      </c>
      <c r="C399" s="451">
        <v>13.083697588</v>
      </c>
      <c r="D399" s="451">
        <v>15.437663188</v>
      </c>
      <c r="E399" s="809">
        <v>3.3964350762031889E-5</v>
      </c>
    </row>
    <row r="400" spans="1:5" ht="20.399999999999999" x14ac:dyDescent="0.2">
      <c r="A400" s="805" t="s">
        <v>1118</v>
      </c>
      <c r="B400" s="806">
        <v>115.69653353359999</v>
      </c>
      <c r="C400" s="806">
        <v>29.275498841000001</v>
      </c>
      <c r="D400" s="806">
        <v>144.97203237459996</v>
      </c>
      <c r="E400" s="807">
        <v>3.1895247993770108E-4</v>
      </c>
    </row>
    <row r="401" spans="1:5" x14ac:dyDescent="0.2">
      <c r="A401" s="808" t="s">
        <v>149</v>
      </c>
      <c r="B401" s="451">
        <v>115.69653353359999</v>
      </c>
      <c r="C401" s="451">
        <v>29.275498841000001</v>
      </c>
      <c r="D401" s="451">
        <v>144.97203237459996</v>
      </c>
      <c r="E401" s="809">
        <v>3.1895247993770108E-4</v>
      </c>
    </row>
    <row r="402" spans="1:5" ht="20.399999999999999" x14ac:dyDescent="0.2">
      <c r="A402" s="805" t="s">
        <v>1119</v>
      </c>
      <c r="B402" s="806">
        <v>138.944424</v>
      </c>
      <c r="C402" s="806">
        <v>3.7080000000000002</v>
      </c>
      <c r="D402" s="806">
        <v>142.652424</v>
      </c>
      <c r="E402" s="807">
        <v>3.1384911736876639E-4</v>
      </c>
    </row>
    <row r="403" spans="1:5" x14ac:dyDescent="0.2">
      <c r="A403" s="808" t="s">
        <v>161</v>
      </c>
      <c r="B403" s="451">
        <v>138.944424</v>
      </c>
      <c r="C403" s="451">
        <v>3.7080000000000002</v>
      </c>
      <c r="D403" s="451">
        <v>142.652424</v>
      </c>
      <c r="E403" s="809">
        <v>3.1384911736876639E-4</v>
      </c>
    </row>
    <row r="404" spans="1:5" ht="20.399999999999999" x14ac:dyDescent="0.2">
      <c r="A404" s="805" t="s">
        <v>1120</v>
      </c>
      <c r="B404" s="806">
        <v>51.021679039482507</v>
      </c>
      <c r="C404" s="806">
        <v>81.652276628999999</v>
      </c>
      <c r="D404" s="806">
        <v>132.67395566848251</v>
      </c>
      <c r="E404" s="807">
        <v>2.918955228154838E-4</v>
      </c>
    </row>
    <row r="405" spans="1:5" x14ac:dyDescent="0.2">
      <c r="A405" s="808" t="s">
        <v>162</v>
      </c>
      <c r="B405" s="451">
        <v>50.077449031682505</v>
      </c>
      <c r="C405" s="451">
        <v>81.652276628999999</v>
      </c>
      <c r="D405" s="451">
        <v>131.7297256606825</v>
      </c>
      <c r="E405" s="809">
        <v>2.8981812555694766E-4</v>
      </c>
    </row>
    <row r="406" spans="1:5" x14ac:dyDescent="0.2">
      <c r="A406" s="808" t="s">
        <v>139</v>
      </c>
      <c r="B406" s="451">
        <v>0.94423000779999999</v>
      </c>
      <c r="C406" s="451">
        <v>0</v>
      </c>
      <c r="D406" s="451">
        <v>0.94423000779999999</v>
      </c>
      <c r="E406" s="809">
        <v>2.077397258536128E-6</v>
      </c>
    </row>
    <row r="407" spans="1:5" x14ac:dyDescent="0.2">
      <c r="A407" s="805" t="s">
        <v>1121</v>
      </c>
      <c r="B407" s="806">
        <v>17.4405114819</v>
      </c>
      <c r="C407" s="806">
        <v>114.84272341499999</v>
      </c>
      <c r="D407" s="806">
        <v>132.28323489689998</v>
      </c>
      <c r="E407" s="807">
        <v>2.9103589936247602E-4</v>
      </c>
    </row>
    <row r="408" spans="1:5" x14ac:dyDescent="0.2">
      <c r="A408" s="808" t="s">
        <v>145</v>
      </c>
      <c r="B408" s="451">
        <v>16.968396477999999</v>
      </c>
      <c r="C408" s="451">
        <v>114.84272341499999</v>
      </c>
      <c r="D408" s="451">
        <v>131.81111989300001</v>
      </c>
      <c r="E408" s="809">
        <v>2.8999720073320795E-4</v>
      </c>
    </row>
    <row r="409" spans="1:5" x14ac:dyDescent="0.2">
      <c r="A409" s="808" t="s">
        <v>139</v>
      </c>
      <c r="B409" s="451">
        <v>0.4721150039</v>
      </c>
      <c r="C409" s="451">
        <v>0</v>
      </c>
      <c r="D409" s="451">
        <v>0.4721150039</v>
      </c>
      <c r="E409" s="809">
        <v>1.038698629268064E-6</v>
      </c>
    </row>
    <row r="410" spans="1:5" ht="20.399999999999999" x14ac:dyDescent="0.2">
      <c r="A410" s="805" t="s">
        <v>1122</v>
      </c>
      <c r="B410" s="806">
        <v>107.18021504289999</v>
      </c>
      <c r="C410" s="806">
        <v>23.154858490999999</v>
      </c>
      <c r="D410" s="806">
        <v>130.33507353389999</v>
      </c>
      <c r="E410" s="807">
        <v>2.8674975611215535E-4</v>
      </c>
    </row>
    <row r="411" spans="1:5" x14ac:dyDescent="0.2">
      <c r="A411" s="808" t="s">
        <v>160</v>
      </c>
      <c r="B411" s="451">
        <v>101.98694999999999</v>
      </c>
      <c r="C411" s="451">
        <v>23.154858490999999</v>
      </c>
      <c r="D411" s="451">
        <v>125.14180849100001</v>
      </c>
      <c r="E411" s="809">
        <v>2.7532407119020664E-4</v>
      </c>
    </row>
    <row r="412" spans="1:5" x14ac:dyDescent="0.2">
      <c r="A412" s="808" t="s">
        <v>139</v>
      </c>
      <c r="B412" s="451">
        <v>5.1932650428999994</v>
      </c>
      <c r="C412" s="451">
        <v>0</v>
      </c>
      <c r="D412" s="451">
        <v>5.1932650428999994</v>
      </c>
      <c r="E412" s="809">
        <v>1.1425684921948704E-5</v>
      </c>
    </row>
    <row r="413" spans="1:5" ht="20.399999999999999" x14ac:dyDescent="0.2">
      <c r="A413" s="805" t="s">
        <v>1123</v>
      </c>
      <c r="B413" s="806">
        <v>25.625890404</v>
      </c>
      <c r="C413" s="806">
        <v>103.041041369</v>
      </c>
      <c r="D413" s="806">
        <v>128.66693177299999</v>
      </c>
      <c r="E413" s="807">
        <v>2.8307968304487651E-4</v>
      </c>
    </row>
    <row r="414" spans="1:5" x14ac:dyDescent="0.2">
      <c r="A414" s="808" t="s">
        <v>159</v>
      </c>
      <c r="B414" s="451">
        <v>25.625890404</v>
      </c>
      <c r="C414" s="451">
        <v>103.041041369</v>
      </c>
      <c r="D414" s="451">
        <v>128.66693177299999</v>
      </c>
      <c r="E414" s="809">
        <v>2.8307968304487651E-4</v>
      </c>
    </row>
    <row r="415" spans="1:5" x14ac:dyDescent="0.2">
      <c r="A415" s="805" t="s">
        <v>1124</v>
      </c>
      <c r="B415" s="806">
        <v>12.708329517938502</v>
      </c>
      <c r="C415" s="806">
        <v>113.55708009</v>
      </c>
      <c r="D415" s="806">
        <v>126.26540960793849</v>
      </c>
      <c r="E415" s="807">
        <v>2.7779610222155953E-4</v>
      </c>
    </row>
    <row r="416" spans="1:5" x14ac:dyDescent="0.2">
      <c r="A416" s="808" t="s">
        <v>162</v>
      </c>
      <c r="B416" s="451">
        <v>12.708329517938502</v>
      </c>
      <c r="C416" s="451">
        <v>113.55708009</v>
      </c>
      <c r="D416" s="451">
        <v>126.26540960793849</v>
      </c>
      <c r="E416" s="809">
        <v>2.7779610222155953E-4</v>
      </c>
    </row>
    <row r="417" spans="1:5" ht="20.399999999999999" x14ac:dyDescent="0.2">
      <c r="A417" s="805" t="s">
        <v>1125</v>
      </c>
      <c r="B417" s="806">
        <v>48.534373397999993</v>
      </c>
      <c r="C417" s="806">
        <v>69.314999999999998</v>
      </c>
      <c r="D417" s="806">
        <v>117.849373398</v>
      </c>
      <c r="E417" s="807">
        <v>2.5928000931427897E-4</v>
      </c>
    </row>
    <row r="418" spans="1:5" x14ac:dyDescent="0.2">
      <c r="A418" s="808" t="s">
        <v>159</v>
      </c>
      <c r="B418" s="451">
        <v>46.645913382399996</v>
      </c>
      <c r="C418" s="451">
        <v>69.314999999999998</v>
      </c>
      <c r="D418" s="451">
        <v>115.96091338239999</v>
      </c>
      <c r="E418" s="809">
        <v>2.5512521479720675E-4</v>
      </c>
    </row>
    <row r="419" spans="1:5" x14ac:dyDescent="0.2">
      <c r="A419" s="808" t="s">
        <v>139</v>
      </c>
      <c r="B419" s="451">
        <v>1.8884600156</v>
      </c>
      <c r="C419" s="451">
        <v>0</v>
      </c>
      <c r="D419" s="451">
        <v>1.8884600156</v>
      </c>
      <c r="E419" s="809">
        <v>4.1547945170722561E-6</v>
      </c>
    </row>
    <row r="420" spans="1:5" ht="30.6" x14ac:dyDescent="0.2">
      <c r="A420" s="805" t="s">
        <v>1126</v>
      </c>
      <c r="B420" s="806">
        <v>73.5055834156</v>
      </c>
      <c r="C420" s="806">
        <v>42</v>
      </c>
      <c r="D420" s="806">
        <v>115.5055834156</v>
      </c>
      <c r="E420" s="807">
        <v>2.5412344487150447E-4</v>
      </c>
    </row>
    <row r="421" spans="1:5" ht="20.399999999999999" x14ac:dyDescent="0.2">
      <c r="A421" s="808" t="s">
        <v>1061</v>
      </c>
      <c r="B421" s="451">
        <v>71.617123399999997</v>
      </c>
      <c r="C421" s="451">
        <v>42</v>
      </c>
      <c r="D421" s="451">
        <v>113.6171234</v>
      </c>
      <c r="E421" s="809">
        <v>2.4996865035443219E-4</v>
      </c>
    </row>
    <row r="422" spans="1:5" x14ac:dyDescent="0.2">
      <c r="A422" s="808" t="s">
        <v>139</v>
      </c>
      <c r="B422" s="451">
        <v>1.8884600156</v>
      </c>
      <c r="C422" s="451">
        <v>0</v>
      </c>
      <c r="D422" s="451">
        <v>1.8884600156</v>
      </c>
      <c r="E422" s="809">
        <v>4.1547945170722561E-6</v>
      </c>
    </row>
    <row r="423" spans="1:5" x14ac:dyDescent="0.2">
      <c r="A423" s="805" t="s">
        <v>1127</v>
      </c>
      <c r="B423" s="806">
        <v>0</v>
      </c>
      <c r="C423" s="806">
        <v>113</v>
      </c>
      <c r="D423" s="806">
        <v>113</v>
      </c>
      <c r="E423" s="807">
        <v>2.4861091924151669E-4</v>
      </c>
    </row>
    <row r="424" spans="1:5" x14ac:dyDescent="0.2">
      <c r="A424" s="808" t="s">
        <v>145</v>
      </c>
      <c r="B424" s="451">
        <v>0</v>
      </c>
      <c r="C424" s="451">
        <v>113</v>
      </c>
      <c r="D424" s="451">
        <v>113</v>
      </c>
      <c r="E424" s="809">
        <v>2.4861091924151669E-4</v>
      </c>
    </row>
    <row r="425" spans="1:5" ht="20.399999999999999" x14ac:dyDescent="0.2">
      <c r="A425" s="805" t="s">
        <v>1049</v>
      </c>
      <c r="B425" s="806">
        <v>46.274551501699996</v>
      </c>
      <c r="C425" s="806">
        <v>66.697586943999994</v>
      </c>
      <c r="D425" s="806">
        <v>112.9721384457</v>
      </c>
      <c r="E425" s="807">
        <v>2.4854962112978203E-4</v>
      </c>
    </row>
    <row r="426" spans="1:5" x14ac:dyDescent="0.2">
      <c r="A426" s="808" t="s">
        <v>143</v>
      </c>
      <c r="B426" s="451">
        <v>44.858206490000001</v>
      </c>
      <c r="C426" s="451">
        <v>66.697586943999994</v>
      </c>
      <c r="D426" s="451">
        <v>111.55579343399999</v>
      </c>
      <c r="E426" s="809">
        <v>2.4543352524197782E-4</v>
      </c>
    </row>
    <row r="427" spans="1:5" x14ac:dyDescent="0.2">
      <c r="A427" s="808" t="s">
        <v>139</v>
      </c>
      <c r="B427" s="451">
        <v>1.4163450117</v>
      </c>
      <c r="C427" s="451">
        <v>0</v>
      </c>
      <c r="D427" s="451">
        <v>1.4163450117</v>
      </c>
      <c r="E427" s="809">
        <v>3.1160958878041927E-6</v>
      </c>
    </row>
    <row r="428" spans="1:5" ht="20.399999999999999" x14ac:dyDescent="0.2">
      <c r="A428" s="805" t="s">
        <v>1128</v>
      </c>
      <c r="B428" s="806">
        <v>87.615498003900001</v>
      </c>
      <c r="C428" s="806">
        <v>19.899999999999999</v>
      </c>
      <c r="D428" s="806">
        <v>107.51549800389999</v>
      </c>
      <c r="E428" s="807">
        <v>2.3654448488016842E-4</v>
      </c>
    </row>
    <row r="429" spans="1:5" x14ac:dyDescent="0.2">
      <c r="A429" s="808" t="s">
        <v>147</v>
      </c>
      <c r="B429" s="451">
        <v>87.143383</v>
      </c>
      <c r="C429" s="451">
        <v>19.899999999999999</v>
      </c>
      <c r="D429" s="451">
        <v>107.04338300000001</v>
      </c>
      <c r="E429" s="809">
        <v>2.3550578625090038E-4</v>
      </c>
    </row>
    <row r="430" spans="1:5" x14ac:dyDescent="0.2">
      <c r="A430" s="808" t="s">
        <v>139</v>
      </c>
      <c r="B430" s="451">
        <v>0.4721150039</v>
      </c>
      <c r="C430" s="451">
        <v>0</v>
      </c>
      <c r="D430" s="451">
        <v>0.4721150039</v>
      </c>
      <c r="E430" s="809">
        <v>1.038698629268064E-6</v>
      </c>
    </row>
    <row r="431" spans="1:5" x14ac:dyDescent="0.2">
      <c r="A431" s="805" t="s">
        <v>1129</v>
      </c>
      <c r="B431" s="806">
        <v>75.065463011700004</v>
      </c>
      <c r="C431" s="806">
        <v>30.097264942999999</v>
      </c>
      <c r="D431" s="806">
        <v>105.1627279547</v>
      </c>
      <c r="E431" s="807">
        <v>2.3136816342268594E-4</v>
      </c>
    </row>
    <row r="432" spans="1:5" x14ac:dyDescent="0.2">
      <c r="A432" s="808" t="s">
        <v>139</v>
      </c>
      <c r="B432" s="451">
        <v>75.065463011700004</v>
      </c>
      <c r="C432" s="451">
        <v>30.097264942999999</v>
      </c>
      <c r="D432" s="451">
        <v>105.1627279547</v>
      </c>
      <c r="E432" s="809">
        <v>2.3136816342268594E-4</v>
      </c>
    </row>
    <row r="433" spans="1:5" ht="20.399999999999999" x14ac:dyDescent="0.2">
      <c r="A433" s="805" t="s">
        <v>1130</v>
      </c>
      <c r="B433" s="806">
        <v>46.7686640039</v>
      </c>
      <c r="C433" s="806">
        <v>57.451583605000003</v>
      </c>
      <c r="D433" s="806">
        <v>104.2202476089</v>
      </c>
      <c r="E433" s="807">
        <v>2.2929461558962046E-4</v>
      </c>
    </row>
    <row r="434" spans="1:5" x14ac:dyDescent="0.2">
      <c r="A434" s="808" t="s">
        <v>152</v>
      </c>
      <c r="B434" s="451">
        <v>46.296548999999999</v>
      </c>
      <c r="C434" s="451">
        <v>57.451583605000003</v>
      </c>
      <c r="D434" s="451">
        <v>103.748132605</v>
      </c>
      <c r="E434" s="809">
        <v>2.2825591696035242E-4</v>
      </c>
    </row>
    <row r="435" spans="1:5" x14ac:dyDescent="0.2">
      <c r="A435" s="808" t="s">
        <v>139</v>
      </c>
      <c r="B435" s="451">
        <v>0.4721150039</v>
      </c>
      <c r="C435" s="451">
        <v>0</v>
      </c>
      <c r="D435" s="451">
        <v>0.4721150039</v>
      </c>
      <c r="E435" s="809">
        <v>1.038698629268064E-6</v>
      </c>
    </row>
    <row r="436" spans="1:5" x14ac:dyDescent="0.2">
      <c r="A436" s="805" t="s">
        <v>1131</v>
      </c>
      <c r="B436" s="806">
        <v>32.001371011700002</v>
      </c>
      <c r="C436" s="806">
        <v>68.443978982999994</v>
      </c>
      <c r="D436" s="806">
        <v>100.4453499947</v>
      </c>
      <c r="E436" s="807">
        <v>2.2098947606830302E-4</v>
      </c>
    </row>
    <row r="437" spans="1:5" x14ac:dyDescent="0.2">
      <c r="A437" s="808" t="s">
        <v>149</v>
      </c>
      <c r="B437" s="451">
        <v>30.585025999999999</v>
      </c>
      <c r="C437" s="451">
        <v>68.443978982999994</v>
      </c>
      <c r="D437" s="451">
        <v>99.029004982999993</v>
      </c>
      <c r="E437" s="809">
        <v>2.1787338018049884E-4</v>
      </c>
    </row>
    <row r="438" spans="1:5" x14ac:dyDescent="0.2">
      <c r="A438" s="808" t="s">
        <v>139</v>
      </c>
      <c r="B438" s="451">
        <v>1.4163450117</v>
      </c>
      <c r="C438" s="451">
        <v>0</v>
      </c>
      <c r="D438" s="451">
        <v>1.4163450117</v>
      </c>
      <c r="E438" s="809">
        <v>3.1160958878041927E-6</v>
      </c>
    </row>
    <row r="439" spans="1:5" ht="20.399999999999999" x14ac:dyDescent="0.2">
      <c r="A439" s="805" t="s">
        <v>1132</v>
      </c>
      <c r="B439" s="806">
        <v>0</v>
      </c>
      <c r="C439" s="806">
        <v>96.110015552999997</v>
      </c>
      <c r="D439" s="806">
        <v>96.110015552999997</v>
      </c>
      <c r="E439" s="807">
        <v>2.1145132137121946E-4</v>
      </c>
    </row>
    <row r="440" spans="1:5" x14ac:dyDescent="0.2">
      <c r="A440" s="808" t="s">
        <v>1059</v>
      </c>
      <c r="B440" s="451">
        <v>0</v>
      </c>
      <c r="C440" s="451">
        <v>96.110015552999997</v>
      </c>
      <c r="D440" s="451">
        <v>96.110015552999997</v>
      </c>
      <c r="E440" s="809">
        <v>2.1145132137121946E-4</v>
      </c>
    </row>
    <row r="441" spans="1:5" ht="20.399999999999999" x14ac:dyDescent="0.2">
      <c r="A441" s="805" t="s">
        <v>1133</v>
      </c>
      <c r="B441" s="806">
        <v>69.002153711700004</v>
      </c>
      <c r="C441" s="806">
        <v>22.738423839999999</v>
      </c>
      <c r="D441" s="806">
        <v>91.7405775517</v>
      </c>
      <c r="E441" s="807">
        <v>2.0183813554757336E-4</v>
      </c>
    </row>
    <row r="442" spans="1:5" x14ac:dyDescent="0.2">
      <c r="A442" s="808" t="s">
        <v>152</v>
      </c>
      <c r="B442" s="451">
        <v>67.585808700000001</v>
      </c>
      <c r="C442" s="451">
        <v>22.738423839999999</v>
      </c>
      <c r="D442" s="451">
        <v>90.324232539999997</v>
      </c>
      <c r="E442" s="809">
        <v>1.9872203965976917E-4</v>
      </c>
    </row>
    <row r="443" spans="1:5" x14ac:dyDescent="0.2">
      <c r="A443" s="808" t="s">
        <v>139</v>
      </c>
      <c r="B443" s="451">
        <v>1.4163450117</v>
      </c>
      <c r="C443" s="451">
        <v>0</v>
      </c>
      <c r="D443" s="451">
        <v>1.4163450117</v>
      </c>
      <c r="E443" s="809">
        <v>3.1160958878041927E-6</v>
      </c>
    </row>
    <row r="444" spans="1:5" x14ac:dyDescent="0.2">
      <c r="A444" s="805" t="s">
        <v>1134</v>
      </c>
      <c r="B444" s="806">
        <v>73.423676778499996</v>
      </c>
      <c r="C444" s="806">
        <v>17.207498649000001</v>
      </c>
      <c r="D444" s="806">
        <v>90.631175427499997</v>
      </c>
      <c r="E444" s="807">
        <v>1.9939734367230031E-4</v>
      </c>
    </row>
    <row r="445" spans="1:5" x14ac:dyDescent="0.2">
      <c r="A445" s="808" t="s">
        <v>156</v>
      </c>
      <c r="B445" s="451">
        <v>71.063101759000006</v>
      </c>
      <c r="C445" s="451">
        <v>17.207498649000001</v>
      </c>
      <c r="D445" s="451">
        <v>88.270600408000007</v>
      </c>
      <c r="E445" s="809">
        <v>1.9420385052596002E-4</v>
      </c>
    </row>
    <row r="446" spans="1:5" x14ac:dyDescent="0.2">
      <c r="A446" s="808" t="s">
        <v>139</v>
      </c>
      <c r="B446" s="451">
        <v>2.3605750195000001</v>
      </c>
      <c r="C446" s="451">
        <v>0</v>
      </c>
      <c r="D446" s="451">
        <v>2.3605750195000001</v>
      </c>
      <c r="E446" s="809">
        <v>5.1934931463403207E-6</v>
      </c>
    </row>
    <row r="447" spans="1:5" ht="20.399999999999999" x14ac:dyDescent="0.2">
      <c r="A447" s="805" t="s">
        <v>1135</v>
      </c>
      <c r="B447" s="806">
        <v>4.1103360000000002</v>
      </c>
      <c r="C447" s="806">
        <v>85.605584213</v>
      </c>
      <c r="D447" s="806">
        <v>89.715920213000004</v>
      </c>
      <c r="E447" s="807">
        <v>1.9738369375887167E-4</v>
      </c>
    </row>
    <row r="448" spans="1:5" x14ac:dyDescent="0.2">
      <c r="A448" s="808" t="s">
        <v>147</v>
      </c>
      <c r="B448" s="451">
        <v>4.1103360000000002</v>
      </c>
      <c r="C448" s="451">
        <v>85.605584213</v>
      </c>
      <c r="D448" s="451">
        <v>89.715920213000004</v>
      </c>
      <c r="E448" s="809">
        <v>1.9738369375887167E-4</v>
      </c>
    </row>
    <row r="449" spans="1:5" ht="20.399999999999999" x14ac:dyDescent="0.2">
      <c r="A449" s="805" t="s">
        <v>1136</v>
      </c>
      <c r="B449" s="806">
        <v>78.1535724039</v>
      </c>
      <c r="C449" s="806">
        <v>0</v>
      </c>
      <c r="D449" s="806">
        <v>78.1535724039</v>
      </c>
      <c r="E449" s="807">
        <v>1.7194541130391159E-4</v>
      </c>
    </row>
    <row r="450" spans="1:5" x14ac:dyDescent="0.2">
      <c r="A450" s="808" t="s">
        <v>146</v>
      </c>
      <c r="B450" s="451">
        <v>77.681457399999999</v>
      </c>
      <c r="C450" s="451">
        <v>0</v>
      </c>
      <c r="D450" s="451">
        <v>77.681457399999999</v>
      </c>
      <c r="E450" s="809">
        <v>1.7090671267464355E-4</v>
      </c>
    </row>
    <row r="451" spans="1:5" x14ac:dyDescent="0.2">
      <c r="A451" s="808" t="s">
        <v>139</v>
      </c>
      <c r="B451" s="451">
        <v>0.4721150039</v>
      </c>
      <c r="C451" s="451">
        <v>0</v>
      </c>
      <c r="D451" s="451">
        <v>0.4721150039</v>
      </c>
      <c r="E451" s="809">
        <v>1.038698629268064E-6</v>
      </c>
    </row>
    <row r="452" spans="1:5" ht="20.399999999999999" x14ac:dyDescent="0.2">
      <c r="A452" s="805" t="s">
        <v>1137</v>
      </c>
      <c r="B452" s="806">
        <v>35.540713722733798</v>
      </c>
      <c r="C452" s="806">
        <v>34.90055538</v>
      </c>
      <c r="D452" s="806">
        <v>70.441269102733813</v>
      </c>
      <c r="E452" s="807">
        <v>1.5497759879796197E-4</v>
      </c>
    </row>
    <row r="453" spans="1:5" x14ac:dyDescent="0.2">
      <c r="A453" s="808" t="s">
        <v>141</v>
      </c>
      <c r="B453" s="451">
        <v>34.124368711033796</v>
      </c>
      <c r="C453" s="451">
        <v>34.90055538</v>
      </c>
      <c r="D453" s="451">
        <v>69.02492409103381</v>
      </c>
      <c r="E453" s="809">
        <v>1.5186150291015779E-4</v>
      </c>
    </row>
    <row r="454" spans="1:5" x14ac:dyDescent="0.2">
      <c r="A454" s="808" t="s">
        <v>139</v>
      </c>
      <c r="B454" s="451">
        <v>1.4163450117</v>
      </c>
      <c r="C454" s="451">
        <v>0</v>
      </c>
      <c r="D454" s="451">
        <v>1.4163450117</v>
      </c>
      <c r="E454" s="809">
        <v>3.1160958878041927E-6</v>
      </c>
    </row>
    <row r="455" spans="1:5" ht="20.399999999999999" x14ac:dyDescent="0.2">
      <c r="A455" s="805" t="s">
        <v>1138</v>
      </c>
      <c r="B455" s="806">
        <v>60.2</v>
      </c>
      <c r="C455" s="806">
        <v>5</v>
      </c>
      <c r="D455" s="806">
        <v>65.2</v>
      </c>
      <c r="E455" s="807">
        <v>1.4344630030572469E-4</v>
      </c>
    </row>
    <row r="456" spans="1:5" x14ac:dyDescent="0.2">
      <c r="A456" s="808" t="s">
        <v>147</v>
      </c>
      <c r="B456" s="451">
        <v>60.2</v>
      </c>
      <c r="C456" s="451">
        <v>5</v>
      </c>
      <c r="D456" s="451">
        <v>65.2</v>
      </c>
      <c r="E456" s="809">
        <v>1.4344630030572469E-4</v>
      </c>
    </row>
    <row r="457" spans="1:5" ht="20.399999999999999" x14ac:dyDescent="0.2">
      <c r="A457" s="805" t="s">
        <v>1050</v>
      </c>
      <c r="B457" s="806">
        <v>58.038740023400003</v>
      </c>
      <c r="C457" s="806">
        <v>0</v>
      </c>
      <c r="D457" s="806">
        <v>58.038740023400003</v>
      </c>
      <c r="E457" s="807">
        <v>1.2769083636138834E-4</v>
      </c>
    </row>
    <row r="458" spans="1:5" x14ac:dyDescent="0.2">
      <c r="A458" s="808" t="s">
        <v>160</v>
      </c>
      <c r="B458" s="451">
        <v>55.206049999999998</v>
      </c>
      <c r="C458" s="451">
        <v>0</v>
      </c>
      <c r="D458" s="451">
        <v>55.206049999999998</v>
      </c>
      <c r="E458" s="809">
        <v>1.2145864458577995E-4</v>
      </c>
    </row>
    <row r="459" spans="1:5" x14ac:dyDescent="0.2">
      <c r="A459" s="808" t="s">
        <v>139</v>
      </c>
      <c r="B459" s="451">
        <v>2.8326900234000001</v>
      </c>
      <c r="C459" s="451">
        <v>0</v>
      </c>
      <c r="D459" s="451">
        <v>2.8326900234000001</v>
      </c>
      <c r="E459" s="809">
        <v>6.2321917756083854E-6</v>
      </c>
    </row>
    <row r="460" spans="1:5" ht="20.399999999999999" x14ac:dyDescent="0.2">
      <c r="A460" s="805" t="s">
        <v>1139</v>
      </c>
      <c r="B460" s="806">
        <v>5.0366078278999993</v>
      </c>
      <c r="C460" s="806">
        <v>46.5</v>
      </c>
      <c r="D460" s="806">
        <v>51.536607827899999</v>
      </c>
      <c r="E460" s="807">
        <v>1.1338551722728996E-4</v>
      </c>
    </row>
    <row r="461" spans="1:5" x14ac:dyDescent="0.2">
      <c r="A461" s="808" t="s">
        <v>158</v>
      </c>
      <c r="B461" s="451">
        <v>4.5644928240000002</v>
      </c>
      <c r="C461" s="451">
        <v>46.5</v>
      </c>
      <c r="D461" s="451">
        <v>51.064492823999998</v>
      </c>
      <c r="E461" s="809">
        <v>1.1234681859802189E-4</v>
      </c>
    </row>
    <row r="462" spans="1:5" x14ac:dyDescent="0.2">
      <c r="A462" s="808" t="s">
        <v>139</v>
      </c>
      <c r="B462" s="451">
        <v>0.4721150039</v>
      </c>
      <c r="C462" s="451">
        <v>0</v>
      </c>
      <c r="D462" s="451">
        <v>0.4721150039</v>
      </c>
      <c r="E462" s="809">
        <v>1.038698629268064E-6</v>
      </c>
    </row>
    <row r="463" spans="1:5" ht="20.399999999999999" x14ac:dyDescent="0.2">
      <c r="A463" s="805" t="s">
        <v>1051</v>
      </c>
      <c r="B463" s="806">
        <v>17.3954826278</v>
      </c>
      <c r="C463" s="806">
        <v>32.327500000000001</v>
      </c>
      <c r="D463" s="806">
        <v>49.7229826278</v>
      </c>
      <c r="E463" s="807">
        <v>1.0939536653564005E-4</v>
      </c>
    </row>
    <row r="464" spans="1:5" x14ac:dyDescent="0.2">
      <c r="A464" s="808" t="s">
        <v>1060</v>
      </c>
      <c r="B464" s="451">
        <v>16.451252620000002</v>
      </c>
      <c r="C464" s="451">
        <v>32.327500000000001</v>
      </c>
      <c r="D464" s="451">
        <v>48.778752619999999</v>
      </c>
      <c r="E464" s="809">
        <v>1.0731796927710391E-4</v>
      </c>
    </row>
    <row r="465" spans="1:5" x14ac:dyDescent="0.2">
      <c r="A465" s="808" t="s">
        <v>139</v>
      </c>
      <c r="B465" s="451">
        <v>0.94423000779999999</v>
      </c>
      <c r="C465" s="451">
        <v>0</v>
      </c>
      <c r="D465" s="451">
        <v>0.94423000779999999</v>
      </c>
      <c r="E465" s="809">
        <v>2.077397258536128E-6</v>
      </c>
    </row>
    <row r="466" spans="1:5" ht="20.399999999999999" x14ac:dyDescent="0.2">
      <c r="A466" s="805" t="s">
        <v>1140</v>
      </c>
      <c r="B466" s="806">
        <v>35.939802007800004</v>
      </c>
      <c r="C466" s="806">
        <v>9.2005808949999999</v>
      </c>
      <c r="D466" s="806">
        <v>45.140382902800006</v>
      </c>
      <c r="E466" s="807">
        <v>9.9313204321939416E-5</v>
      </c>
    </row>
    <row r="467" spans="1:5" x14ac:dyDescent="0.2">
      <c r="A467" s="808" t="s">
        <v>169</v>
      </c>
      <c r="B467" s="451">
        <v>34.995572000000003</v>
      </c>
      <c r="C467" s="451">
        <v>9.2005808949999999</v>
      </c>
      <c r="D467" s="451">
        <v>44.196152894999997</v>
      </c>
      <c r="E467" s="809">
        <v>9.7235807063403276E-5</v>
      </c>
    </row>
    <row r="468" spans="1:5" x14ac:dyDescent="0.2">
      <c r="A468" s="808" t="s">
        <v>139</v>
      </c>
      <c r="B468" s="451">
        <v>0.94423000779999999</v>
      </c>
      <c r="C468" s="451">
        <v>0</v>
      </c>
      <c r="D468" s="451">
        <v>0.94423000779999999</v>
      </c>
      <c r="E468" s="809">
        <v>2.077397258536128E-6</v>
      </c>
    </row>
    <row r="469" spans="1:5" x14ac:dyDescent="0.2">
      <c r="A469" s="805" t="s">
        <v>1141</v>
      </c>
      <c r="B469" s="806">
        <v>0</v>
      </c>
      <c r="C469" s="806">
        <v>44.459719</v>
      </c>
      <c r="D469" s="806">
        <v>44.459719</v>
      </c>
      <c r="E469" s="807">
        <v>9.7815677962916165E-5</v>
      </c>
    </row>
    <row r="470" spans="1:5" x14ac:dyDescent="0.2">
      <c r="A470" s="808" t="s">
        <v>138</v>
      </c>
      <c r="B470" s="451">
        <v>0</v>
      </c>
      <c r="C470" s="451">
        <v>44.459719</v>
      </c>
      <c r="D470" s="451">
        <v>44.459719</v>
      </c>
      <c r="E470" s="809">
        <v>9.7815677962916165E-5</v>
      </c>
    </row>
    <row r="471" spans="1:5" x14ac:dyDescent="0.2">
      <c r="A471" s="805" t="s">
        <v>1142</v>
      </c>
      <c r="B471" s="806">
        <v>8.8364997038999995</v>
      </c>
      <c r="C471" s="806">
        <v>32.015138272000002</v>
      </c>
      <c r="D471" s="806">
        <v>40.851637975900005</v>
      </c>
      <c r="E471" s="807">
        <v>8.9877551059381876E-5</v>
      </c>
    </row>
    <row r="472" spans="1:5" x14ac:dyDescent="0.2">
      <c r="A472" s="808" t="s">
        <v>146</v>
      </c>
      <c r="B472" s="451">
        <v>8.3643847000000004</v>
      </c>
      <c r="C472" s="451">
        <v>32.015138272000002</v>
      </c>
      <c r="D472" s="451">
        <v>40.379522971999997</v>
      </c>
      <c r="E472" s="809">
        <v>8.883885243011382E-5</v>
      </c>
    </row>
    <row r="473" spans="1:5" x14ac:dyDescent="0.2">
      <c r="A473" s="808" t="s">
        <v>139</v>
      </c>
      <c r="B473" s="451">
        <v>0.4721150039</v>
      </c>
      <c r="C473" s="451">
        <v>0</v>
      </c>
      <c r="D473" s="451">
        <v>0.4721150039</v>
      </c>
      <c r="E473" s="809">
        <v>1.038698629268064E-6</v>
      </c>
    </row>
    <row r="474" spans="1:5" x14ac:dyDescent="0.2">
      <c r="A474" s="805" t="s">
        <v>1143</v>
      </c>
      <c r="B474" s="806">
        <v>27.118900187420099</v>
      </c>
      <c r="C474" s="806">
        <v>9.6969999999999992</v>
      </c>
      <c r="D474" s="806">
        <v>36.815900187420105</v>
      </c>
      <c r="E474" s="807">
        <v>8.0998537949543715E-5</v>
      </c>
    </row>
    <row r="475" spans="1:5" x14ac:dyDescent="0.2">
      <c r="A475" s="808" t="s">
        <v>162</v>
      </c>
      <c r="B475" s="451">
        <v>27.118900187420099</v>
      </c>
      <c r="C475" s="451">
        <v>9.6969999999999992</v>
      </c>
      <c r="D475" s="451">
        <v>36.815900187420105</v>
      </c>
      <c r="E475" s="809">
        <v>8.0998537949543715E-5</v>
      </c>
    </row>
    <row r="476" spans="1:5" x14ac:dyDescent="0.2">
      <c r="A476" s="805" t="s">
        <v>1144</v>
      </c>
      <c r="B476" s="806">
        <v>7.3015579139</v>
      </c>
      <c r="C476" s="806">
        <v>28</v>
      </c>
      <c r="D476" s="806">
        <v>35.301557913899998</v>
      </c>
      <c r="E476" s="807">
        <v>7.7666838616215206E-5</v>
      </c>
    </row>
    <row r="477" spans="1:5" x14ac:dyDescent="0.2">
      <c r="A477" s="808" t="s">
        <v>143</v>
      </c>
      <c r="B477" s="451">
        <v>6.82944291</v>
      </c>
      <c r="C477" s="451">
        <v>28</v>
      </c>
      <c r="D477" s="451">
        <v>34.829442909999997</v>
      </c>
      <c r="E477" s="809">
        <v>7.6628139986947136E-5</v>
      </c>
    </row>
    <row r="478" spans="1:5" x14ac:dyDescent="0.2">
      <c r="A478" s="808" t="s">
        <v>139</v>
      </c>
      <c r="B478" s="451">
        <v>0.4721150039</v>
      </c>
      <c r="C478" s="451">
        <v>0</v>
      </c>
      <c r="D478" s="451">
        <v>0.4721150039</v>
      </c>
      <c r="E478" s="809">
        <v>1.038698629268064E-6</v>
      </c>
    </row>
    <row r="479" spans="1:5" ht="40.799999999999997" x14ac:dyDescent="0.2">
      <c r="A479" s="805" t="s">
        <v>1145</v>
      </c>
      <c r="B479" s="806">
        <v>26.188790307799998</v>
      </c>
      <c r="C479" s="806">
        <v>8.5899902879999992</v>
      </c>
      <c r="D479" s="806">
        <v>34.778780595800001</v>
      </c>
      <c r="E479" s="807">
        <v>7.6516678000184625E-5</v>
      </c>
    </row>
    <row r="480" spans="1:5" x14ac:dyDescent="0.2">
      <c r="A480" s="808" t="s">
        <v>152</v>
      </c>
      <c r="B480" s="451">
        <v>25.2445603</v>
      </c>
      <c r="C480" s="451">
        <v>8.5899902879999992</v>
      </c>
      <c r="D480" s="451">
        <v>33.834550587999999</v>
      </c>
      <c r="E480" s="809">
        <v>7.4439280741648499E-5</v>
      </c>
    </row>
    <row r="481" spans="1:5" x14ac:dyDescent="0.2">
      <c r="A481" s="808" t="s">
        <v>139</v>
      </c>
      <c r="B481" s="451">
        <v>0.94423000779999999</v>
      </c>
      <c r="C481" s="451">
        <v>0</v>
      </c>
      <c r="D481" s="451">
        <v>0.94423000779999999</v>
      </c>
      <c r="E481" s="809">
        <v>2.077397258536128E-6</v>
      </c>
    </row>
    <row r="482" spans="1:5" x14ac:dyDescent="0.2">
      <c r="A482" s="805" t="s">
        <v>1146</v>
      </c>
      <c r="B482" s="806">
        <v>10.0997722</v>
      </c>
      <c r="C482" s="806">
        <v>22.229681842000002</v>
      </c>
      <c r="D482" s="806">
        <v>32.329454042000002</v>
      </c>
      <c r="E482" s="807">
        <v>7.1127922902283077E-5</v>
      </c>
    </row>
    <row r="483" spans="1:5" x14ac:dyDescent="0.2">
      <c r="A483" s="808" t="s">
        <v>146</v>
      </c>
      <c r="B483" s="451">
        <v>10.0997722</v>
      </c>
      <c r="C483" s="451">
        <v>22.229681842000002</v>
      </c>
      <c r="D483" s="451">
        <v>32.329454042000002</v>
      </c>
      <c r="E483" s="809">
        <v>7.1127922902283077E-5</v>
      </c>
    </row>
    <row r="484" spans="1:5" ht="30.6" x14ac:dyDescent="0.2">
      <c r="A484" s="805" t="s">
        <v>1147</v>
      </c>
      <c r="B484" s="806">
        <v>21.356347949900002</v>
      </c>
      <c r="C484" s="806">
        <v>7.5750018260000003</v>
      </c>
      <c r="D484" s="806">
        <v>28.931349775900003</v>
      </c>
      <c r="E484" s="807">
        <v>6.3651765156498658E-5</v>
      </c>
    </row>
    <row r="485" spans="1:5" x14ac:dyDescent="0.2">
      <c r="A485" s="808" t="s">
        <v>142</v>
      </c>
      <c r="B485" s="451">
        <v>11.7195012</v>
      </c>
      <c r="C485" s="451">
        <v>7.5750018260000003</v>
      </c>
      <c r="D485" s="451">
        <v>19.294503026000001</v>
      </c>
      <c r="E485" s="809">
        <v>4.2449771093823768E-5</v>
      </c>
    </row>
    <row r="486" spans="1:5" x14ac:dyDescent="0.2">
      <c r="A486" s="808" t="s">
        <v>137</v>
      </c>
      <c r="B486" s="451">
        <v>9.1647317459999993</v>
      </c>
      <c r="C486" s="451">
        <v>0</v>
      </c>
      <c r="D486" s="451">
        <v>9.1647317459999993</v>
      </c>
      <c r="E486" s="809">
        <v>2.0163295433406817E-5</v>
      </c>
    </row>
    <row r="487" spans="1:5" x14ac:dyDescent="0.2">
      <c r="A487" s="808" t="s">
        <v>139</v>
      </c>
      <c r="B487" s="451">
        <v>0.4721150039</v>
      </c>
      <c r="C487" s="451">
        <v>0</v>
      </c>
      <c r="D487" s="451">
        <v>0.4721150039</v>
      </c>
      <c r="E487" s="809">
        <v>1.038698629268064E-6</v>
      </c>
    </row>
    <row r="488" spans="1:5" x14ac:dyDescent="0.2">
      <c r="A488" s="805" t="s">
        <v>1148</v>
      </c>
      <c r="B488" s="806">
        <v>11.1567537892</v>
      </c>
      <c r="C488" s="806">
        <v>15.574</v>
      </c>
      <c r="D488" s="806">
        <v>26.730753789200001</v>
      </c>
      <c r="E488" s="807">
        <v>5.8810241341165207E-5</v>
      </c>
    </row>
    <row r="489" spans="1:5" x14ac:dyDescent="0.2">
      <c r="A489" s="808" t="s">
        <v>155</v>
      </c>
      <c r="B489" s="451">
        <v>10.684638785299999</v>
      </c>
      <c r="C489" s="451">
        <v>15.574</v>
      </c>
      <c r="D489" s="451">
        <v>26.258638785300001</v>
      </c>
      <c r="E489" s="809">
        <v>5.7771542711897137E-5</v>
      </c>
    </row>
    <row r="490" spans="1:5" x14ac:dyDescent="0.2">
      <c r="A490" s="808" t="s">
        <v>139</v>
      </c>
      <c r="B490" s="451">
        <v>0.4721150039</v>
      </c>
      <c r="C490" s="451">
        <v>0</v>
      </c>
      <c r="D490" s="451">
        <v>0.4721150039</v>
      </c>
      <c r="E490" s="809">
        <v>1.038698629268064E-6</v>
      </c>
    </row>
    <row r="491" spans="1:5" ht="20.399999999999999" x14ac:dyDescent="0.2">
      <c r="A491" s="805" t="s">
        <v>1052</v>
      </c>
      <c r="B491" s="806">
        <v>19.9668483978</v>
      </c>
      <c r="C491" s="806">
        <v>5.3</v>
      </c>
      <c r="D491" s="806">
        <v>25.2668483978</v>
      </c>
      <c r="E491" s="807">
        <v>5.5589508022239835E-5</v>
      </c>
    </row>
    <row r="492" spans="1:5" x14ac:dyDescent="0.2">
      <c r="A492" s="808" t="s">
        <v>158</v>
      </c>
      <c r="B492" s="451">
        <v>19.022618390000002</v>
      </c>
      <c r="C492" s="451">
        <v>5.3</v>
      </c>
      <c r="D492" s="451">
        <v>24.322618389999999</v>
      </c>
      <c r="E492" s="809">
        <v>5.3512110763703709E-5</v>
      </c>
    </row>
    <row r="493" spans="1:5" x14ac:dyDescent="0.2">
      <c r="A493" s="808" t="s">
        <v>139</v>
      </c>
      <c r="B493" s="451">
        <v>0.94423000779999999</v>
      </c>
      <c r="C493" s="451">
        <v>0</v>
      </c>
      <c r="D493" s="451">
        <v>0.94423000779999999</v>
      </c>
      <c r="E493" s="809">
        <v>2.077397258536128E-6</v>
      </c>
    </row>
    <row r="494" spans="1:5" ht="20.399999999999999" x14ac:dyDescent="0.2">
      <c r="A494" s="805" t="s">
        <v>1053</v>
      </c>
      <c r="B494" s="806">
        <v>25.24</v>
      </c>
      <c r="C494" s="806">
        <v>0</v>
      </c>
      <c r="D494" s="806">
        <v>25.24</v>
      </c>
      <c r="E494" s="807">
        <v>5.5530438952706918E-5</v>
      </c>
    </row>
    <row r="495" spans="1:5" x14ac:dyDescent="0.2">
      <c r="A495" s="808" t="s">
        <v>887</v>
      </c>
      <c r="B495" s="451">
        <v>25.24</v>
      </c>
      <c r="C495" s="451">
        <v>0</v>
      </c>
      <c r="D495" s="451">
        <v>25.24</v>
      </c>
      <c r="E495" s="809">
        <v>5.5530438952706918E-5</v>
      </c>
    </row>
    <row r="496" spans="1:5" x14ac:dyDescent="0.2">
      <c r="A496" s="805" t="s">
        <v>1149</v>
      </c>
      <c r="B496" s="806">
        <v>0</v>
      </c>
      <c r="C496" s="806">
        <v>21.068000000000001</v>
      </c>
      <c r="D496" s="806">
        <v>21.068000000000001</v>
      </c>
      <c r="E496" s="807">
        <v>4.6351635810444906E-5</v>
      </c>
    </row>
    <row r="497" spans="1:5" x14ac:dyDescent="0.2">
      <c r="A497" s="808" t="s">
        <v>161</v>
      </c>
      <c r="B497" s="451">
        <v>0</v>
      </c>
      <c r="C497" s="451">
        <v>21.068000000000001</v>
      </c>
      <c r="D497" s="451">
        <v>21.068000000000001</v>
      </c>
      <c r="E497" s="809">
        <v>4.6351635810444906E-5</v>
      </c>
    </row>
    <row r="498" spans="1:5" x14ac:dyDescent="0.2">
      <c r="A498" s="805" t="s">
        <v>1150</v>
      </c>
      <c r="B498" s="806">
        <v>0</v>
      </c>
      <c r="C498" s="806">
        <v>19.836599193000001</v>
      </c>
      <c r="D498" s="806">
        <v>19.836599193000001</v>
      </c>
      <c r="E498" s="807">
        <v>4.3642435044223526E-5</v>
      </c>
    </row>
    <row r="499" spans="1:5" x14ac:dyDescent="0.2">
      <c r="A499" s="808" t="s">
        <v>1060</v>
      </c>
      <c r="B499" s="451">
        <v>0</v>
      </c>
      <c r="C499" s="451">
        <v>19.836599193000001</v>
      </c>
      <c r="D499" s="451">
        <v>19.836599193000001</v>
      </c>
      <c r="E499" s="809">
        <v>4.3642435044223526E-5</v>
      </c>
    </row>
    <row r="500" spans="1:5" ht="30.6" x14ac:dyDescent="0.2">
      <c r="A500" s="805" t="s">
        <v>1151</v>
      </c>
      <c r="B500" s="806">
        <v>1.1149260000000001</v>
      </c>
      <c r="C500" s="806">
        <v>15</v>
      </c>
      <c r="D500" s="806">
        <v>16.114926000000001</v>
      </c>
      <c r="E500" s="807">
        <v>3.5454394392646176E-5</v>
      </c>
    </row>
    <row r="501" spans="1:5" x14ac:dyDescent="0.2">
      <c r="A501" s="808" t="s">
        <v>152</v>
      </c>
      <c r="B501" s="451">
        <v>1.1149260000000001</v>
      </c>
      <c r="C501" s="451">
        <v>15</v>
      </c>
      <c r="D501" s="451">
        <v>16.114926000000001</v>
      </c>
      <c r="E501" s="809">
        <v>3.5454394392646176E-5</v>
      </c>
    </row>
    <row r="502" spans="1:5" ht="40.799999999999997" x14ac:dyDescent="0.2">
      <c r="A502" s="805" t="s">
        <v>1152</v>
      </c>
      <c r="B502" s="806">
        <v>0</v>
      </c>
      <c r="C502" s="806">
        <v>16.02</v>
      </c>
      <c r="D502" s="806">
        <v>16.02</v>
      </c>
      <c r="E502" s="807">
        <v>3.5245548019903517E-5</v>
      </c>
    </row>
    <row r="503" spans="1:5" x14ac:dyDescent="0.2">
      <c r="A503" s="808" t="s">
        <v>147</v>
      </c>
      <c r="B503" s="451">
        <v>0</v>
      </c>
      <c r="C503" s="451">
        <v>16.02</v>
      </c>
      <c r="D503" s="451">
        <v>16.02</v>
      </c>
      <c r="E503" s="809">
        <v>3.5245548019903517E-5</v>
      </c>
    </row>
    <row r="504" spans="1:5" x14ac:dyDescent="0.2">
      <c r="A504" s="805" t="s">
        <v>1153</v>
      </c>
      <c r="B504" s="806">
        <v>8.6044431032000013</v>
      </c>
      <c r="C504" s="806">
        <v>5.8289999999999997</v>
      </c>
      <c r="D504" s="806">
        <v>14.433443103199998</v>
      </c>
      <c r="E504" s="807">
        <v>3.1754969537227271E-5</v>
      </c>
    </row>
    <row r="505" spans="1:5" x14ac:dyDescent="0.2">
      <c r="A505" s="808" t="s">
        <v>155</v>
      </c>
      <c r="B505" s="451">
        <v>8.1323280993000004</v>
      </c>
      <c r="C505" s="451">
        <v>5.8289999999999997</v>
      </c>
      <c r="D505" s="451">
        <v>13.961328099299999</v>
      </c>
      <c r="E505" s="809">
        <v>3.0716270907959208E-5</v>
      </c>
    </row>
    <row r="506" spans="1:5" x14ac:dyDescent="0.2">
      <c r="A506" s="808" t="s">
        <v>139</v>
      </c>
      <c r="B506" s="451">
        <v>0.4721150039</v>
      </c>
      <c r="C506" s="451">
        <v>0</v>
      </c>
      <c r="D506" s="451">
        <v>0.4721150039</v>
      </c>
      <c r="E506" s="809">
        <v>1.038698629268064E-6</v>
      </c>
    </row>
    <row r="507" spans="1:5" ht="20.399999999999999" x14ac:dyDescent="0.2">
      <c r="A507" s="805" t="s">
        <v>1154</v>
      </c>
      <c r="B507" s="806">
        <v>6.5824996722999991</v>
      </c>
      <c r="C507" s="806">
        <v>6.0919999999999996</v>
      </c>
      <c r="D507" s="806">
        <v>12.674499672300001</v>
      </c>
      <c r="E507" s="807">
        <v>2.7885124021741642E-5</v>
      </c>
    </row>
    <row r="508" spans="1:5" x14ac:dyDescent="0.2">
      <c r="A508" s="808" t="s">
        <v>155</v>
      </c>
      <c r="B508" s="451">
        <v>6.1103846684000001</v>
      </c>
      <c r="C508" s="451">
        <v>6.0919999999999996</v>
      </c>
      <c r="D508" s="451">
        <v>12.202384668400002</v>
      </c>
      <c r="E508" s="809">
        <v>2.6846425392473579E-5</v>
      </c>
    </row>
    <row r="509" spans="1:5" x14ac:dyDescent="0.2">
      <c r="A509" s="808" t="s">
        <v>139</v>
      </c>
      <c r="B509" s="451">
        <v>0.4721150039</v>
      </c>
      <c r="C509" s="451">
        <v>0</v>
      </c>
      <c r="D509" s="451">
        <v>0.4721150039</v>
      </c>
      <c r="E509" s="809">
        <v>1.038698629268064E-6</v>
      </c>
    </row>
    <row r="510" spans="1:5" x14ac:dyDescent="0.2">
      <c r="A510" s="805" t="s">
        <v>1155</v>
      </c>
      <c r="B510" s="806">
        <v>9.4523271101999988</v>
      </c>
      <c r="C510" s="806">
        <v>0</v>
      </c>
      <c r="D510" s="806">
        <v>9.4523271101999988</v>
      </c>
      <c r="E510" s="807">
        <v>2.0796033025117972E-5</v>
      </c>
    </row>
    <row r="511" spans="1:5" x14ac:dyDescent="0.2">
      <c r="A511" s="808" t="s">
        <v>155</v>
      </c>
      <c r="B511" s="451">
        <v>8.9802121062999998</v>
      </c>
      <c r="C511" s="451">
        <v>0</v>
      </c>
      <c r="D511" s="451">
        <v>8.9802121062999998</v>
      </c>
      <c r="E511" s="809">
        <v>1.9757334395849909E-5</v>
      </c>
    </row>
    <row r="512" spans="1:5" x14ac:dyDescent="0.2">
      <c r="A512" s="808" t="s">
        <v>139</v>
      </c>
      <c r="B512" s="451">
        <v>0.4721150039</v>
      </c>
      <c r="C512" s="451">
        <v>0</v>
      </c>
      <c r="D512" s="451">
        <v>0.4721150039</v>
      </c>
      <c r="E512" s="809">
        <v>1.038698629268064E-6</v>
      </c>
    </row>
    <row r="513" spans="1:5" ht="20.399999999999999" x14ac:dyDescent="0.2">
      <c r="A513" s="805" t="s">
        <v>1156</v>
      </c>
      <c r="B513" s="806">
        <v>5.7614221038999993</v>
      </c>
      <c r="C513" s="806">
        <v>2.4306714010000001</v>
      </c>
      <c r="D513" s="806">
        <v>8.192093504899999</v>
      </c>
      <c r="E513" s="807">
        <v>1.8023397316510154E-5</v>
      </c>
    </row>
    <row r="514" spans="1:5" x14ac:dyDescent="0.2">
      <c r="A514" s="808" t="s">
        <v>147</v>
      </c>
      <c r="B514" s="451">
        <v>5.2868199999999996</v>
      </c>
      <c r="C514" s="451">
        <v>2.4306714010000001</v>
      </c>
      <c r="D514" s="451">
        <v>7.7174914010000002</v>
      </c>
      <c r="E514" s="809">
        <v>1.6979226826912485E-5</v>
      </c>
    </row>
    <row r="515" spans="1:5" x14ac:dyDescent="0.2">
      <c r="A515" s="808" t="s">
        <v>139</v>
      </c>
      <c r="B515" s="451">
        <v>0.47460210389999996</v>
      </c>
      <c r="C515" s="451">
        <v>0</v>
      </c>
      <c r="D515" s="451">
        <v>0.47460210389999996</v>
      </c>
      <c r="E515" s="809">
        <v>1.044170489597671E-6</v>
      </c>
    </row>
    <row r="516" spans="1:5" ht="20.399999999999999" x14ac:dyDescent="0.2">
      <c r="A516" s="805" t="s">
        <v>1157</v>
      </c>
      <c r="B516" s="806">
        <v>1.73869235</v>
      </c>
      <c r="C516" s="806">
        <v>6.1529964540000002</v>
      </c>
      <c r="D516" s="806">
        <v>7.8916888040000002</v>
      </c>
      <c r="E516" s="807">
        <v>1.7362477946286952E-5</v>
      </c>
    </row>
    <row r="517" spans="1:5" x14ac:dyDescent="0.2">
      <c r="A517" s="808" t="s">
        <v>1060</v>
      </c>
      <c r="B517" s="451">
        <v>1.73869235</v>
      </c>
      <c r="C517" s="451">
        <v>6.1529964540000002</v>
      </c>
      <c r="D517" s="451">
        <v>7.8916888040000002</v>
      </c>
      <c r="E517" s="809">
        <v>1.7362477946286952E-5</v>
      </c>
    </row>
    <row r="518" spans="1:5" x14ac:dyDescent="0.2">
      <c r="A518" s="805" t="s">
        <v>1158</v>
      </c>
      <c r="B518" s="806">
        <v>3.4711465000000001</v>
      </c>
      <c r="C518" s="806">
        <v>3.6258240920000002</v>
      </c>
      <c r="D518" s="806">
        <v>7.0969705919999999</v>
      </c>
      <c r="E518" s="807">
        <v>1.5614021085903816E-5</v>
      </c>
    </row>
    <row r="519" spans="1:5" x14ac:dyDescent="0.2">
      <c r="A519" s="808" t="s">
        <v>146</v>
      </c>
      <c r="B519" s="451">
        <v>3.4711465000000001</v>
      </c>
      <c r="C519" s="451">
        <v>3.6258240920000002</v>
      </c>
      <c r="D519" s="451">
        <v>7.0969705919999999</v>
      </c>
      <c r="E519" s="809">
        <v>1.5614021085903816E-5</v>
      </c>
    </row>
    <row r="520" spans="1:5" x14ac:dyDescent="0.2">
      <c r="A520" s="805" t="s">
        <v>1159</v>
      </c>
      <c r="B520" s="806">
        <v>6.1873793819999996</v>
      </c>
      <c r="C520" s="806">
        <v>0</v>
      </c>
      <c r="D520" s="806">
        <v>6.1873793819999996</v>
      </c>
      <c r="E520" s="807">
        <v>1.3612832529690509E-5</v>
      </c>
    </row>
    <row r="521" spans="1:5" x14ac:dyDescent="0.2">
      <c r="A521" s="808" t="s">
        <v>145</v>
      </c>
      <c r="B521" s="451">
        <v>6.1873793819999996</v>
      </c>
      <c r="C521" s="451">
        <v>0</v>
      </c>
      <c r="D521" s="451">
        <v>6.1873793819999996</v>
      </c>
      <c r="E521" s="809">
        <v>1.3612832529690509E-5</v>
      </c>
    </row>
    <row r="522" spans="1:5" ht="20.399999999999999" x14ac:dyDescent="0.2">
      <c r="A522" s="805" t="s">
        <v>1160</v>
      </c>
      <c r="B522" s="806">
        <v>4.2747659000000002</v>
      </c>
      <c r="C522" s="806">
        <v>1.036</v>
      </c>
      <c r="D522" s="806">
        <v>5.3107658999999998</v>
      </c>
      <c r="E522" s="807">
        <v>1.1684198161730096E-5</v>
      </c>
    </row>
    <row r="523" spans="1:5" x14ac:dyDescent="0.2">
      <c r="A523" s="808" t="s">
        <v>146</v>
      </c>
      <c r="B523" s="451">
        <v>4.2747659000000002</v>
      </c>
      <c r="C523" s="451">
        <v>1.036</v>
      </c>
      <c r="D523" s="451">
        <v>5.3107658999999998</v>
      </c>
      <c r="E523" s="809">
        <v>1.1684198161730096E-5</v>
      </c>
    </row>
    <row r="524" spans="1:5" ht="20.399999999999999" x14ac:dyDescent="0.2">
      <c r="A524" s="805" t="s">
        <v>1161</v>
      </c>
      <c r="B524" s="806">
        <v>2.8962958799999998</v>
      </c>
      <c r="C524" s="806">
        <v>0</v>
      </c>
      <c r="D524" s="806">
        <v>2.8962958799999998</v>
      </c>
      <c r="E524" s="807">
        <v>6.372130806391306E-6</v>
      </c>
    </row>
    <row r="525" spans="1:5" x14ac:dyDescent="0.2">
      <c r="A525" s="808" t="s">
        <v>155</v>
      </c>
      <c r="B525" s="451">
        <v>2.8962958799999998</v>
      </c>
      <c r="C525" s="451">
        <v>0</v>
      </c>
      <c r="D525" s="451">
        <v>2.8962958799999998</v>
      </c>
      <c r="E525" s="809">
        <v>6.372130806391306E-6</v>
      </c>
    </row>
    <row r="526" spans="1:5" ht="30.6" x14ac:dyDescent="0.2">
      <c r="A526" s="805" t="s">
        <v>1162</v>
      </c>
      <c r="B526" s="806">
        <v>2.0366399999999998</v>
      </c>
      <c r="C526" s="806">
        <v>0.65</v>
      </c>
      <c r="D526" s="806">
        <v>2.6866400000000001</v>
      </c>
      <c r="E526" s="807">
        <v>5.9108676112480392E-6</v>
      </c>
    </row>
    <row r="527" spans="1:5" x14ac:dyDescent="0.2">
      <c r="A527" s="808" t="s">
        <v>147</v>
      </c>
      <c r="B527" s="451">
        <v>2.0366399999999998</v>
      </c>
      <c r="C527" s="451">
        <v>0.65</v>
      </c>
      <c r="D527" s="451">
        <v>2.6866400000000001</v>
      </c>
      <c r="E527" s="809">
        <v>5.9108676112480392E-6</v>
      </c>
    </row>
    <row r="528" spans="1:5" s="48" customFormat="1" ht="20.25" customHeight="1" thickBot="1" x14ac:dyDescent="0.35">
      <c r="A528" s="810" t="s">
        <v>1025</v>
      </c>
      <c r="B528" s="811">
        <v>365765.19462522276</v>
      </c>
      <c r="C528" s="811">
        <v>88760.295826886053</v>
      </c>
      <c r="D528" s="811">
        <v>454525.49045210943</v>
      </c>
      <c r="E528" s="812">
        <v>1</v>
      </c>
    </row>
    <row r="529" spans="1:4" x14ac:dyDescent="0.2"/>
    <row r="530" spans="1:4" x14ac:dyDescent="0.2">
      <c r="A530" s="2493" t="s">
        <v>883</v>
      </c>
      <c r="B530" s="2493"/>
      <c r="C530" s="2493"/>
      <c r="D530" s="2493"/>
    </row>
  </sheetData>
  <mergeCells count="3">
    <mergeCell ref="A1:E1"/>
    <mergeCell ref="A2:E2"/>
    <mergeCell ref="A530:D530"/>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155DF-4C76-4CE8-B368-C76EFE58065F}">
  <dimension ref="A1:WVQ64"/>
  <sheetViews>
    <sheetView showGridLines="0" workbookViewId="0">
      <selection sqref="A1:H1"/>
    </sheetView>
  </sheetViews>
  <sheetFormatPr baseColWidth="10" defaultColWidth="0" defaultRowHeight="10.199999999999999" zeroHeight="1" x14ac:dyDescent="0.2"/>
  <cols>
    <col min="1" max="1" width="2.33203125" style="8" customWidth="1"/>
    <col min="2" max="2" width="23.109375" style="8" customWidth="1"/>
    <col min="3" max="3" width="2.33203125" style="8" customWidth="1"/>
    <col min="4" max="4" width="8.6640625" style="19" customWidth="1"/>
    <col min="5" max="5" width="31.6640625" style="8" customWidth="1"/>
    <col min="6" max="6" width="8.6640625" style="19" customWidth="1"/>
    <col min="7" max="7" width="2.33203125" style="8" customWidth="1"/>
    <col min="8" max="8" width="22.6640625" style="8" customWidth="1"/>
    <col min="9" max="9" width="2.33203125" style="8" customWidth="1"/>
    <col min="10" max="10" width="11.44140625" style="19" customWidth="1"/>
    <col min="11" max="11" width="11.44140625" style="8" customWidth="1"/>
    <col min="12" max="255" width="11.44140625" style="8" hidden="1"/>
    <col min="256" max="256" width="3.88671875" style="8" hidden="1"/>
    <col min="257" max="257" width="2.33203125" style="8" hidden="1"/>
    <col min="258" max="258" width="22.6640625" style="8" hidden="1"/>
    <col min="259" max="259" width="2.33203125" style="8" hidden="1"/>
    <col min="260" max="260" width="8.6640625" style="8" hidden="1"/>
    <col min="261" max="261" width="22.5546875" style="8" hidden="1"/>
    <col min="262" max="262" width="8.6640625" style="8" hidden="1"/>
    <col min="263" max="263" width="2.33203125" style="8" hidden="1"/>
    <col min="264" max="264" width="22.6640625" style="8" hidden="1"/>
    <col min="265" max="265" width="2.33203125" style="8" hidden="1"/>
    <col min="266" max="511" width="11.44140625" style="8" hidden="1"/>
    <col min="512" max="512" width="3.88671875" style="8" hidden="1"/>
    <col min="513" max="513" width="2.33203125" style="8" hidden="1"/>
    <col min="514" max="514" width="22.6640625" style="8" hidden="1"/>
    <col min="515" max="515" width="2.33203125" style="8" hidden="1"/>
    <col min="516" max="516" width="8.6640625" style="8" hidden="1"/>
    <col min="517" max="517" width="22.5546875" style="8" hidden="1"/>
    <col min="518" max="518" width="8.6640625" style="8" hidden="1"/>
    <col min="519" max="519" width="2.33203125" style="8" hidden="1"/>
    <col min="520" max="520" width="22.6640625" style="8" hidden="1"/>
    <col min="521" max="521" width="2.33203125" style="8" hidden="1"/>
    <col min="522" max="767" width="11.44140625" style="8" hidden="1"/>
    <col min="768" max="768" width="3.88671875" style="8" hidden="1"/>
    <col min="769" max="769" width="2.33203125" style="8" hidden="1"/>
    <col min="770" max="770" width="22.6640625" style="8" hidden="1"/>
    <col min="771" max="771" width="2.33203125" style="8" hidden="1"/>
    <col min="772" max="772" width="8.6640625" style="8" hidden="1"/>
    <col min="773" max="773" width="22.5546875" style="8" hidden="1"/>
    <col min="774" max="774" width="8.6640625" style="8" hidden="1"/>
    <col min="775" max="775" width="2.33203125" style="8" hidden="1"/>
    <col min="776" max="776" width="22.6640625" style="8" hidden="1"/>
    <col min="777" max="777" width="2.33203125" style="8" hidden="1"/>
    <col min="778" max="1023" width="11.44140625" style="8" hidden="1"/>
    <col min="1024" max="1024" width="3.88671875" style="8" hidden="1"/>
    <col min="1025" max="1025" width="2.33203125" style="8" hidden="1"/>
    <col min="1026" max="1026" width="22.6640625" style="8" hidden="1"/>
    <col min="1027" max="1027" width="2.33203125" style="8" hidden="1"/>
    <col min="1028" max="1028" width="8.6640625" style="8" hidden="1"/>
    <col min="1029" max="1029" width="22.5546875" style="8" hidden="1"/>
    <col min="1030" max="1030" width="8.6640625" style="8" hidden="1"/>
    <col min="1031" max="1031" width="2.33203125" style="8" hidden="1"/>
    <col min="1032" max="1032" width="22.6640625" style="8" hidden="1"/>
    <col min="1033" max="1033" width="2.33203125" style="8" hidden="1"/>
    <col min="1034" max="1279" width="11.44140625" style="8" hidden="1"/>
    <col min="1280" max="1280" width="3.88671875" style="8" hidden="1"/>
    <col min="1281" max="1281" width="2.33203125" style="8" hidden="1"/>
    <col min="1282" max="1282" width="22.6640625" style="8" hidden="1"/>
    <col min="1283" max="1283" width="2.33203125" style="8" hidden="1"/>
    <col min="1284" max="1284" width="8.6640625" style="8" hidden="1"/>
    <col min="1285" max="1285" width="22.5546875" style="8" hidden="1"/>
    <col min="1286" max="1286" width="8.6640625" style="8" hidden="1"/>
    <col min="1287" max="1287" width="2.33203125" style="8" hidden="1"/>
    <col min="1288" max="1288" width="22.6640625" style="8" hidden="1"/>
    <col min="1289" max="1289" width="2.33203125" style="8" hidden="1"/>
    <col min="1290" max="1535" width="11.44140625" style="8" hidden="1"/>
    <col min="1536" max="1536" width="3.88671875" style="8" hidden="1"/>
    <col min="1537" max="1537" width="2.33203125" style="8" hidden="1"/>
    <col min="1538" max="1538" width="22.6640625" style="8" hidden="1"/>
    <col min="1539" max="1539" width="2.33203125" style="8" hidden="1"/>
    <col min="1540" max="1540" width="8.6640625" style="8" hidden="1"/>
    <col min="1541" max="1541" width="22.5546875" style="8" hidden="1"/>
    <col min="1542" max="1542" width="8.6640625" style="8" hidden="1"/>
    <col min="1543" max="1543" width="2.33203125" style="8" hidden="1"/>
    <col min="1544" max="1544" width="22.6640625" style="8" hidden="1"/>
    <col min="1545" max="1545" width="2.33203125" style="8" hidden="1"/>
    <col min="1546" max="1791" width="11.44140625" style="8" hidden="1"/>
    <col min="1792" max="1792" width="3.88671875" style="8" hidden="1"/>
    <col min="1793" max="1793" width="2.33203125" style="8" hidden="1"/>
    <col min="1794" max="1794" width="22.6640625" style="8" hidden="1"/>
    <col min="1795" max="1795" width="2.33203125" style="8" hidden="1"/>
    <col min="1796" max="1796" width="8.6640625" style="8" hidden="1"/>
    <col min="1797" max="1797" width="22.5546875" style="8" hidden="1"/>
    <col min="1798" max="1798" width="8.6640625" style="8" hidden="1"/>
    <col min="1799" max="1799" width="2.33203125" style="8" hidden="1"/>
    <col min="1800" max="1800" width="22.6640625" style="8" hidden="1"/>
    <col min="1801" max="1801" width="2.33203125" style="8" hidden="1"/>
    <col min="1802" max="2047" width="11.44140625" style="8" hidden="1"/>
    <col min="2048" max="2048" width="3.88671875" style="8" hidden="1"/>
    <col min="2049" max="2049" width="2.33203125" style="8" hidden="1"/>
    <col min="2050" max="2050" width="22.6640625" style="8" hidden="1"/>
    <col min="2051" max="2051" width="2.33203125" style="8" hidden="1"/>
    <col min="2052" max="2052" width="8.6640625" style="8" hidden="1"/>
    <col min="2053" max="2053" width="22.5546875" style="8" hidden="1"/>
    <col min="2054" max="2054" width="8.6640625" style="8" hidden="1"/>
    <col min="2055" max="2055" width="2.33203125" style="8" hidden="1"/>
    <col min="2056" max="2056" width="22.6640625" style="8" hidden="1"/>
    <col min="2057" max="2057" width="2.33203125" style="8" hidden="1"/>
    <col min="2058" max="2303" width="11.44140625" style="8" hidden="1"/>
    <col min="2304" max="2304" width="3.88671875" style="8" hidden="1"/>
    <col min="2305" max="2305" width="2.33203125" style="8" hidden="1"/>
    <col min="2306" max="2306" width="22.6640625" style="8" hidden="1"/>
    <col min="2307" max="2307" width="2.33203125" style="8" hidden="1"/>
    <col min="2308" max="2308" width="8.6640625" style="8" hidden="1"/>
    <col min="2309" max="2309" width="22.5546875" style="8" hidden="1"/>
    <col min="2310" max="2310" width="8.6640625" style="8" hidden="1"/>
    <col min="2311" max="2311" width="2.33203125" style="8" hidden="1"/>
    <col min="2312" max="2312" width="22.6640625" style="8" hidden="1"/>
    <col min="2313" max="2313" width="2.33203125" style="8" hidden="1"/>
    <col min="2314" max="2559" width="11.44140625" style="8" hidden="1"/>
    <col min="2560" max="2560" width="3.88671875" style="8" hidden="1"/>
    <col min="2561" max="2561" width="2.33203125" style="8" hidden="1"/>
    <col min="2562" max="2562" width="22.6640625" style="8" hidden="1"/>
    <col min="2563" max="2563" width="2.33203125" style="8" hidden="1"/>
    <col min="2564" max="2564" width="8.6640625" style="8" hidden="1"/>
    <col min="2565" max="2565" width="22.5546875" style="8" hidden="1"/>
    <col min="2566" max="2566" width="8.6640625" style="8" hidden="1"/>
    <col min="2567" max="2567" width="2.33203125" style="8" hidden="1"/>
    <col min="2568" max="2568" width="22.6640625" style="8" hidden="1"/>
    <col min="2569" max="2569" width="2.33203125" style="8" hidden="1"/>
    <col min="2570" max="2815" width="11.44140625" style="8" hidden="1"/>
    <col min="2816" max="2816" width="3.88671875" style="8" hidden="1"/>
    <col min="2817" max="2817" width="2.33203125" style="8" hidden="1"/>
    <col min="2818" max="2818" width="22.6640625" style="8" hidden="1"/>
    <col min="2819" max="2819" width="2.33203125" style="8" hidden="1"/>
    <col min="2820" max="2820" width="8.6640625" style="8" hidden="1"/>
    <col min="2821" max="2821" width="22.5546875" style="8" hidden="1"/>
    <col min="2822" max="2822" width="8.6640625" style="8" hidden="1"/>
    <col min="2823" max="2823" width="2.33203125" style="8" hidden="1"/>
    <col min="2824" max="2824" width="22.6640625" style="8" hidden="1"/>
    <col min="2825" max="2825" width="2.33203125" style="8" hidden="1"/>
    <col min="2826" max="3071" width="11.44140625" style="8" hidden="1"/>
    <col min="3072" max="3072" width="3.88671875" style="8" hidden="1"/>
    <col min="3073" max="3073" width="2.33203125" style="8" hidden="1"/>
    <col min="3074" max="3074" width="22.6640625" style="8" hidden="1"/>
    <col min="3075" max="3075" width="2.33203125" style="8" hidden="1"/>
    <col min="3076" max="3076" width="8.6640625" style="8" hidden="1"/>
    <col min="3077" max="3077" width="22.5546875" style="8" hidden="1"/>
    <col min="3078" max="3078" width="8.6640625" style="8" hidden="1"/>
    <col min="3079" max="3079" width="2.33203125" style="8" hidden="1"/>
    <col min="3080" max="3080" width="22.6640625" style="8" hidden="1"/>
    <col min="3081" max="3081" width="2.33203125" style="8" hidden="1"/>
    <col min="3082" max="3327" width="11.44140625" style="8" hidden="1"/>
    <col min="3328" max="3328" width="3.88671875" style="8" hidden="1"/>
    <col min="3329" max="3329" width="2.33203125" style="8" hidden="1"/>
    <col min="3330" max="3330" width="22.6640625" style="8" hidden="1"/>
    <col min="3331" max="3331" width="2.33203125" style="8" hidden="1"/>
    <col min="3332" max="3332" width="8.6640625" style="8" hidden="1"/>
    <col min="3333" max="3333" width="22.5546875" style="8" hidden="1"/>
    <col min="3334" max="3334" width="8.6640625" style="8" hidden="1"/>
    <col min="3335" max="3335" width="2.33203125" style="8" hidden="1"/>
    <col min="3336" max="3336" width="22.6640625" style="8" hidden="1"/>
    <col min="3337" max="3337" width="2.33203125" style="8" hidden="1"/>
    <col min="3338" max="3583" width="11.44140625" style="8" hidden="1"/>
    <col min="3584" max="3584" width="3.88671875" style="8" hidden="1"/>
    <col min="3585" max="3585" width="2.33203125" style="8" hidden="1"/>
    <col min="3586" max="3586" width="22.6640625" style="8" hidden="1"/>
    <col min="3587" max="3587" width="2.33203125" style="8" hidden="1"/>
    <col min="3588" max="3588" width="8.6640625" style="8" hidden="1"/>
    <col min="3589" max="3589" width="22.5546875" style="8" hidden="1"/>
    <col min="3590" max="3590" width="8.6640625" style="8" hidden="1"/>
    <col min="3591" max="3591" width="2.33203125" style="8" hidden="1"/>
    <col min="3592" max="3592" width="22.6640625" style="8" hidden="1"/>
    <col min="3593" max="3593" width="2.33203125" style="8" hidden="1"/>
    <col min="3594" max="3839" width="11.44140625" style="8" hidden="1"/>
    <col min="3840" max="3840" width="3.88671875" style="8" hidden="1"/>
    <col min="3841" max="3841" width="2.33203125" style="8" hidden="1"/>
    <col min="3842" max="3842" width="22.6640625" style="8" hidden="1"/>
    <col min="3843" max="3843" width="2.33203125" style="8" hidden="1"/>
    <col min="3844" max="3844" width="8.6640625" style="8" hidden="1"/>
    <col min="3845" max="3845" width="22.5546875" style="8" hidden="1"/>
    <col min="3846" max="3846" width="8.6640625" style="8" hidden="1"/>
    <col min="3847" max="3847" width="2.33203125" style="8" hidden="1"/>
    <col min="3848" max="3848" width="22.6640625" style="8" hidden="1"/>
    <col min="3849" max="3849" width="2.33203125" style="8" hidden="1"/>
    <col min="3850" max="4095" width="11.44140625" style="8" hidden="1"/>
    <col min="4096" max="4096" width="3.88671875" style="8" hidden="1"/>
    <col min="4097" max="4097" width="2.33203125" style="8" hidden="1"/>
    <col min="4098" max="4098" width="22.6640625" style="8" hidden="1"/>
    <col min="4099" max="4099" width="2.33203125" style="8" hidden="1"/>
    <col min="4100" max="4100" width="8.6640625" style="8" hidden="1"/>
    <col min="4101" max="4101" width="22.5546875" style="8" hidden="1"/>
    <col min="4102" max="4102" width="8.6640625" style="8" hidden="1"/>
    <col min="4103" max="4103" width="2.33203125" style="8" hidden="1"/>
    <col min="4104" max="4104" width="22.6640625" style="8" hidden="1"/>
    <col min="4105" max="4105" width="2.33203125" style="8" hidden="1"/>
    <col min="4106" max="4351" width="11.44140625" style="8" hidden="1"/>
    <col min="4352" max="4352" width="3.88671875" style="8" hidden="1"/>
    <col min="4353" max="4353" width="2.33203125" style="8" hidden="1"/>
    <col min="4354" max="4354" width="22.6640625" style="8" hidden="1"/>
    <col min="4355" max="4355" width="2.33203125" style="8" hidden="1"/>
    <col min="4356" max="4356" width="8.6640625" style="8" hidden="1"/>
    <col min="4357" max="4357" width="22.5546875" style="8" hidden="1"/>
    <col min="4358" max="4358" width="8.6640625" style="8" hidden="1"/>
    <col min="4359" max="4359" width="2.33203125" style="8" hidden="1"/>
    <col min="4360" max="4360" width="22.6640625" style="8" hidden="1"/>
    <col min="4361" max="4361" width="2.33203125" style="8" hidden="1"/>
    <col min="4362" max="4607" width="11.44140625" style="8" hidden="1"/>
    <col min="4608" max="4608" width="3.88671875" style="8" hidden="1"/>
    <col min="4609" max="4609" width="2.33203125" style="8" hidden="1"/>
    <col min="4610" max="4610" width="22.6640625" style="8" hidden="1"/>
    <col min="4611" max="4611" width="2.33203125" style="8" hidden="1"/>
    <col min="4612" max="4612" width="8.6640625" style="8" hidden="1"/>
    <col min="4613" max="4613" width="22.5546875" style="8" hidden="1"/>
    <col min="4614" max="4614" width="8.6640625" style="8" hidden="1"/>
    <col min="4615" max="4615" width="2.33203125" style="8" hidden="1"/>
    <col min="4616" max="4616" width="22.6640625" style="8" hidden="1"/>
    <col min="4617" max="4617" width="2.33203125" style="8" hidden="1"/>
    <col min="4618" max="4863" width="11.44140625" style="8" hidden="1"/>
    <col min="4864" max="4864" width="3.88671875" style="8" hidden="1"/>
    <col min="4865" max="4865" width="2.33203125" style="8" hidden="1"/>
    <col min="4866" max="4866" width="22.6640625" style="8" hidden="1"/>
    <col min="4867" max="4867" width="2.33203125" style="8" hidden="1"/>
    <col min="4868" max="4868" width="8.6640625" style="8" hidden="1"/>
    <col min="4869" max="4869" width="22.5546875" style="8" hidden="1"/>
    <col min="4870" max="4870" width="8.6640625" style="8" hidden="1"/>
    <col min="4871" max="4871" width="2.33203125" style="8" hidden="1"/>
    <col min="4872" max="4872" width="22.6640625" style="8" hidden="1"/>
    <col min="4873" max="4873" width="2.33203125" style="8" hidden="1"/>
    <col min="4874" max="5119" width="11.44140625" style="8" hidden="1"/>
    <col min="5120" max="5120" width="3.88671875" style="8" hidden="1"/>
    <col min="5121" max="5121" width="2.33203125" style="8" hidden="1"/>
    <col min="5122" max="5122" width="22.6640625" style="8" hidden="1"/>
    <col min="5123" max="5123" width="2.33203125" style="8" hidden="1"/>
    <col min="5124" max="5124" width="8.6640625" style="8" hidden="1"/>
    <col min="5125" max="5125" width="22.5546875" style="8" hidden="1"/>
    <col min="5126" max="5126" width="8.6640625" style="8" hidden="1"/>
    <col min="5127" max="5127" width="2.33203125" style="8" hidden="1"/>
    <col min="5128" max="5128" width="22.6640625" style="8" hidden="1"/>
    <col min="5129" max="5129" width="2.33203125" style="8" hidden="1"/>
    <col min="5130" max="5375" width="11.44140625" style="8" hidden="1"/>
    <col min="5376" max="5376" width="3.88671875" style="8" hidden="1"/>
    <col min="5377" max="5377" width="2.33203125" style="8" hidden="1"/>
    <col min="5378" max="5378" width="22.6640625" style="8" hidden="1"/>
    <col min="5379" max="5379" width="2.33203125" style="8" hidden="1"/>
    <col min="5380" max="5380" width="8.6640625" style="8" hidden="1"/>
    <col min="5381" max="5381" width="22.5546875" style="8" hidden="1"/>
    <col min="5382" max="5382" width="8.6640625" style="8" hidden="1"/>
    <col min="5383" max="5383" width="2.33203125" style="8" hidden="1"/>
    <col min="5384" max="5384" width="22.6640625" style="8" hidden="1"/>
    <col min="5385" max="5385" width="2.33203125" style="8" hidden="1"/>
    <col min="5386" max="5631" width="11.44140625" style="8" hidden="1"/>
    <col min="5632" max="5632" width="3.88671875" style="8" hidden="1"/>
    <col min="5633" max="5633" width="2.33203125" style="8" hidden="1"/>
    <col min="5634" max="5634" width="22.6640625" style="8" hidden="1"/>
    <col min="5635" max="5635" width="2.33203125" style="8" hidden="1"/>
    <col min="5636" max="5636" width="8.6640625" style="8" hidden="1"/>
    <col min="5637" max="5637" width="22.5546875" style="8" hidden="1"/>
    <col min="5638" max="5638" width="8.6640625" style="8" hidden="1"/>
    <col min="5639" max="5639" width="2.33203125" style="8" hidden="1"/>
    <col min="5640" max="5640" width="22.6640625" style="8" hidden="1"/>
    <col min="5641" max="5641" width="2.33203125" style="8" hidden="1"/>
    <col min="5642" max="5887" width="11.44140625" style="8" hidden="1"/>
    <col min="5888" max="5888" width="3.88671875" style="8" hidden="1"/>
    <col min="5889" max="5889" width="2.33203125" style="8" hidden="1"/>
    <col min="5890" max="5890" width="22.6640625" style="8" hidden="1"/>
    <col min="5891" max="5891" width="2.33203125" style="8" hidden="1"/>
    <col min="5892" max="5892" width="8.6640625" style="8" hidden="1"/>
    <col min="5893" max="5893" width="22.5546875" style="8" hidden="1"/>
    <col min="5894" max="5894" width="8.6640625" style="8" hidden="1"/>
    <col min="5895" max="5895" width="2.33203125" style="8" hidden="1"/>
    <col min="5896" max="5896" width="22.6640625" style="8" hidden="1"/>
    <col min="5897" max="5897" width="2.33203125" style="8" hidden="1"/>
    <col min="5898" max="6143" width="11.44140625" style="8" hidden="1"/>
    <col min="6144" max="6144" width="3.88671875" style="8" hidden="1"/>
    <col min="6145" max="6145" width="2.33203125" style="8" hidden="1"/>
    <col min="6146" max="6146" width="22.6640625" style="8" hidden="1"/>
    <col min="6147" max="6147" width="2.33203125" style="8" hidden="1"/>
    <col min="6148" max="6148" width="8.6640625" style="8" hidden="1"/>
    <col min="6149" max="6149" width="22.5546875" style="8" hidden="1"/>
    <col min="6150" max="6150" width="8.6640625" style="8" hidden="1"/>
    <col min="6151" max="6151" width="2.33203125" style="8" hidden="1"/>
    <col min="6152" max="6152" width="22.6640625" style="8" hidden="1"/>
    <col min="6153" max="6153" width="2.33203125" style="8" hidden="1"/>
    <col min="6154" max="6399" width="11.44140625" style="8" hidden="1"/>
    <col min="6400" max="6400" width="3.88671875" style="8" hidden="1"/>
    <col min="6401" max="6401" width="2.33203125" style="8" hidden="1"/>
    <col min="6402" max="6402" width="22.6640625" style="8" hidden="1"/>
    <col min="6403" max="6403" width="2.33203125" style="8" hidden="1"/>
    <col min="6404" max="6404" width="8.6640625" style="8" hidden="1"/>
    <col min="6405" max="6405" width="22.5546875" style="8" hidden="1"/>
    <col min="6406" max="6406" width="8.6640625" style="8" hidden="1"/>
    <col min="6407" max="6407" width="2.33203125" style="8" hidden="1"/>
    <col min="6408" max="6408" width="22.6640625" style="8" hidden="1"/>
    <col min="6409" max="6409" width="2.33203125" style="8" hidden="1"/>
    <col min="6410" max="6655" width="11.44140625" style="8" hidden="1"/>
    <col min="6656" max="6656" width="3.88671875" style="8" hidden="1"/>
    <col min="6657" max="6657" width="2.33203125" style="8" hidden="1"/>
    <col min="6658" max="6658" width="22.6640625" style="8" hidden="1"/>
    <col min="6659" max="6659" width="2.33203125" style="8" hidden="1"/>
    <col min="6660" max="6660" width="8.6640625" style="8" hidden="1"/>
    <col min="6661" max="6661" width="22.5546875" style="8" hidden="1"/>
    <col min="6662" max="6662" width="8.6640625" style="8" hidden="1"/>
    <col min="6663" max="6663" width="2.33203125" style="8" hidden="1"/>
    <col min="6664" max="6664" width="22.6640625" style="8" hidden="1"/>
    <col min="6665" max="6665" width="2.33203125" style="8" hidden="1"/>
    <col min="6666" max="6911" width="11.44140625" style="8" hidden="1"/>
    <col min="6912" max="6912" width="3.88671875" style="8" hidden="1"/>
    <col min="6913" max="6913" width="2.33203125" style="8" hidden="1"/>
    <col min="6914" max="6914" width="22.6640625" style="8" hidden="1"/>
    <col min="6915" max="6915" width="2.33203125" style="8" hidden="1"/>
    <col min="6916" max="6916" width="8.6640625" style="8" hidden="1"/>
    <col min="6917" max="6917" width="22.5546875" style="8" hidden="1"/>
    <col min="6918" max="6918" width="8.6640625" style="8" hidden="1"/>
    <col min="6919" max="6919" width="2.33203125" style="8" hidden="1"/>
    <col min="6920" max="6920" width="22.6640625" style="8" hidden="1"/>
    <col min="6921" max="6921" width="2.33203125" style="8" hidden="1"/>
    <col min="6922" max="7167" width="11.44140625" style="8" hidden="1"/>
    <col min="7168" max="7168" width="3.88671875" style="8" hidden="1"/>
    <col min="7169" max="7169" width="2.33203125" style="8" hidden="1"/>
    <col min="7170" max="7170" width="22.6640625" style="8" hidden="1"/>
    <col min="7171" max="7171" width="2.33203125" style="8" hidden="1"/>
    <col min="7172" max="7172" width="8.6640625" style="8" hidden="1"/>
    <col min="7173" max="7173" width="22.5546875" style="8" hidden="1"/>
    <col min="7174" max="7174" width="8.6640625" style="8" hidden="1"/>
    <col min="7175" max="7175" width="2.33203125" style="8" hidden="1"/>
    <col min="7176" max="7176" width="22.6640625" style="8" hidden="1"/>
    <col min="7177" max="7177" width="2.33203125" style="8" hidden="1"/>
    <col min="7178" max="7423" width="11.44140625" style="8" hidden="1"/>
    <col min="7424" max="7424" width="3.88671875" style="8" hidden="1"/>
    <col min="7425" max="7425" width="2.33203125" style="8" hidden="1"/>
    <col min="7426" max="7426" width="22.6640625" style="8" hidden="1"/>
    <col min="7427" max="7427" width="2.33203125" style="8" hidden="1"/>
    <col min="7428" max="7428" width="8.6640625" style="8" hidden="1"/>
    <col min="7429" max="7429" width="22.5546875" style="8" hidden="1"/>
    <col min="7430" max="7430" width="8.6640625" style="8" hidden="1"/>
    <col min="7431" max="7431" width="2.33203125" style="8" hidden="1"/>
    <col min="7432" max="7432" width="22.6640625" style="8" hidden="1"/>
    <col min="7433" max="7433" width="2.33203125" style="8" hidden="1"/>
    <col min="7434" max="7679" width="11.44140625" style="8" hidden="1"/>
    <col min="7680" max="7680" width="3.88671875" style="8" hidden="1"/>
    <col min="7681" max="7681" width="2.33203125" style="8" hidden="1"/>
    <col min="7682" max="7682" width="22.6640625" style="8" hidden="1"/>
    <col min="7683" max="7683" width="2.33203125" style="8" hidden="1"/>
    <col min="7684" max="7684" width="8.6640625" style="8" hidden="1"/>
    <col min="7685" max="7685" width="22.5546875" style="8" hidden="1"/>
    <col min="7686" max="7686" width="8.6640625" style="8" hidden="1"/>
    <col min="7687" max="7687" width="2.33203125" style="8" hidden="1"/>
    <col min="7688" max="7688" width="22.6640625" style="8" hidden="1"/>
    <col min="7689" max="7689" width="2.33203125" style="8" hidden="1"/>
    <col min="7690" max="7935" width="11.44140625" style="8" hidden="1"/>
    <col min="7936" max="7936" width="3.88671875" style="8" hidden="1"/>
    <col min="7937" max="7937" width="2.33203125" style="8" hidden="1"/>
    <col min="7938" max="7938" width="22.6640625" style="8" hidden="1"/>
    <col min="7939" max="7939" width="2.33203125" style="8" hidden="1"/>
    <col min="7940" max="7940" width="8.6640625" style="8" hidden="1"/>
    <col min="7941" max="7941" width="22.5546875" style="8" hidden="1"/>
    <col min="7942" max="7942" width="8.6640625" style="8" hidden="1"/>
    <col min="7943" max="7943" width="2.33203125" style="8" hidden="1"/>
    <col min="7944" max="7944" width="22.6640625" style="8" hidden="1"/>
    <col min="7945" max="7945" width="2.33203125" style="8" hidden="1"/>
    <col min="7946" max="8191" width="11.44140625" style="8" hidden="1"/>
    <col min="8192" max="8192" width="3.88671875" style="8" hidden="1"/>
    <col min="8193" max="8193" width="2.33203125" style="8" hidden="1"/>
    <col min="8194" max="8194" width="22.6640625" style="8" hidden="1"/>
    <col min="8195" max="8195" width="2.33203125" style="8" hidden="1"/>
    <col min="8196" max="8196" width="8.6640625" style="8" hidden="1"/>
    <col min="8197" max="8197" width="22.5546875" style="8" hidden="1"/>
    <col min="8198" max="8198" width="8.6640625" style="8" hidden="1"/>
    <col min="8199" max="8199" width="2.33203125" style="8" hidden="1"/>
    <col min="8200" max="8200" width="22.6640625" style="8" hidden="1"/>
    <col min="8201" max="8201" width="2.33203125" style="8" hidden="1"/>
    <col min="8202" max="8447" width="11.44140625" style="8" hidden="1"/>
    <col min="8448" max="8448" width="3.88671875" style="8" hidden="1"/>
    <col min="8449" max="8449" width="2.33203125" style="8" hidden="1"/>
    <col min="8450" max="8450" width="22.6640625" style="8" hidden="1"/>
    <col min="8451" max="8451" width="2.33203125" style="8" hidden="1"/>
    <col min="8452" max="8452" width="8.6640625" style="8" hidden="1"/>
    <col min="8453" max="8453" width="22.5546875" style="8" hidden="1"/>
    <col min="8454" max="8454" width="8.6640625" style="8" hidden="1"/>
    <col min="8455" max="8455" width="2.33203125" style="8" hidden="1"/>
    <col min="8456" max="8456" width="22.6640625" style="8" hidden="1"/>
    <col min="8457" max="8457" width="2.33203125" style="8" hidden="1"/>
    <col min="8458" max="8703" width="11.44140625" style="8" hidden="1"/>
    <col min="8704" max="8704" width="3.88671875" style="8" hidden="1"/>
    <col min="8705" max="8705" width="2.33203125" style="8" hidden="1"/>
    <col min="8706" max="8706" width="22.6640625" style="8" hidden="1"/>
    <col min="8707" max="8707" width="2.33203125" style="8" hidden="1"/>
    <col min="8708" max="8708" width="8.6640625" style="8" hidden="1"/>
    <col min="8709" max="8709" width="22.5546875" style="8" hidden="1"/>
    <col min="8710" max="8710" width="8.6640625" style="8" hidden="1"/>
    <col min="8711" max="8711" width="2.33203125" style="8" hidden="1"/>
    <col min="8712" max="8712" width="22.6640625" style="8" hidden="1"/>
    <col min="8713" max="8713" width="2.33203125" style="8" hidden="1"/>
    <col min="8714" max="8959" width="11.44140625" style="8" hidden="1"/>
    <col min="8960" max="8960" width="3.88671875" style="8" hidden="1"/>
    <col min="8961" max="8961" width="2.33203125" style="8" hidden="1"/>
    <col min="8962" max="8962" width="22.6640625" style="8" hidden="1"/>
    <col min="8963" max="8963" width="2.33203125" style="8" hidden="1"/>
    <col min="8964" max="8964" width="8.6640625" style="8" hidden="1"/>
    <col min="8965" max="8965" width="22.5546875" style="8" hidden="1"/>
    <col min="8966" max="8966" width="8.6640625" style="8" hidden="1"/>
    <col min="8967" max="8967" width="2.33203125" style="8" hidden="1"/>
    <col min="8968" max="8968" width="22.6640625" style="8" hidden="1"/>
    <col min="8969" max="8969" width="2.33203125" style="8" hidden="1"/>
    <col min="8970" max="9215" width="11.44140625" style="8" hidden="1"/>
    <col min="9216" max="9216" width="3.88671875" style="8" hidden="1"/>
    <col min="9217" max="9217" width="2.33203125" style="8" hidden="1"/>
    <col min="9218" max="9218" width="22.6640625" style="8" hidden="1"/>
    <col min="9219" max="9219" width="2.33203125" style="8" hidden="1"/>
    <col min="9220" max="9220" width="8.6640625" style="8" hidden="1"/>
    <col min="9221" max="9221" width="22.5546875" style="8" hidden="1"/>
    <col min="9222" max="9222" width="8.6640625" style="8" hidden="1"/>
    <col min="9223" max="9223" width="2.33203125" style="8" hidden="1"/>
    <col min="9224" max="9224" width="22.6640625" style="8" hidden="1"/>
    <col min="9225" max="9225" width="2.33203125" style="8" hidden="1"/>
    <col min="9226" max="9471" width="11.44140625" style="8" hidden="1"/>
    <col min="9472" max="9472" width="3.88671875" style="8" hidden="1"/>
    <col min="9473" max="9473" width="2.33203125" style="8" hidden="1"/>
    <col min="9474" max="9474" width="22.6640625" style="8" hidden="1"/>
    <col min="9475" max="9475" width="2.33203125" style="8" hidden="1"/>
    <col min="9476" max="9476" width="8.6640625" style="8" hidden="1"/>
    <col min="9477" max="9477" width="22.5546875" style="8" hidden="1"/>
    <col min="9478" max="9478" width="8.6640625" style="8" hidden="1"/>
    <col min="9479" max="9479" width="2.33203125" style="8" hidden="1"/>
    <col min="9480" max="9480" width="22.6640625" style="8" hidden="1"/>
    <col min="9481" max="9481" width="2.33203125" style="8" hidden="1"/>
    <col min="9482" max="9727" width="11.44140625" style="8" hidden="1"/>
    <col min="9728" max="9728" width="3.88671875" style="8" hidden="1"/>
    <col min="9729" max="9729" width="2.33203125" style="8" hidden="1"/>
    <col min="9730" max="9730" width="22.6640625" style="8" hidden="1"/>
    <col min="9731" max="9731" width="2.33203125" style="8" hidden="1"/>
    <col min="9732" max="9732" width="8.6640625" style="8" hidden="1"/>
    <col min="9733" max="9733" width="22.5546875" style="8" hidden="1"/>
    <col min="9734" max="9734" width="8.6640625" style="8" hidden="1"/>
    <col min="9735" max="9735" width="2.33203125" style="8" hidden="1"/>
    <col min="9736" max="9736" width="22.6640625" style="8" hidden="1"/>
    <col min="9737" max="9737" width="2.33203125" style="8" hidden="1"/>
    <col min="9738" max="9983" width="11.44140625" style="8" hidden="1"/>
    <col min="9984" max="9984" width="3.88671875" style="8" hidden="1"/>
    <col min="9985" max="9985" width="2.33203125" style="8" hidden="1"/>
    <col min="9986" max="9986" width="22.6640625" style="8" hidden="1"/>
    <col min="9987" max="9987" width="2.33203125" style="8" hidden="1"/>
    <col min="9988" max="9988" width="8.6640625" style="8" hidden="1"/>
    <col min="9989" max="9989" width="22.5546875" style="8" hidden="1"/>
    <col min="9990" max="9990" width="8.6640625" style="8" hidden="1"/>
    <col min="9991" max="9991" width="2.33203125" style="8" hidden="1"/>
    <col min="9992" max="9992" width="22.6640625" style="8" hidden="1"/>
    <col min="9993" max="9993" width="2.33203125" style="8" hidden="1"/>
    <col min="9994" max="10239" width="11.44140625" style="8" hidden="1"/>
    <col min="10240" max="10240" width="3.88671875" style="8" hidden="1"/>
    <col min="10241" max="10241" width="2.33203125" style="8" hidden="1"/>
    <col min="10242" max="10242" width="22.6640625" style="8" hidden="1"/>
    <col min="10243" max="10243" width="2.33203125" style="8" hidden="1"/>
    <col min="10244" max="10244" width="8.6640625" style="8" hidden="1"/>
    <col min="10245" max="10245" width="22.5546875" style="8" hidden="1"/>
    <col min="10246" max="10246" width="8.6640625" style="8" hidden="1"/>
    <col min="10247" max="10247" width="2.33203125" style="8" hidden="1"/>
    <col min="10248" max="10248" width="22.6640625" style="8" hidden="1"/>
    <col min="10249" max="10249" width="2.33203125" style="8" hidden="1"/>
    <col min="10250" max="10495" width="11.44140625" style="8" hidden="1"/>
    <col min="10496" max="10496" width="3.88671875" style="8" hidden="1"/>
    <col min="10497" max="10497" width="2.33203125" style="8" hidden="1"/>
    <col min="10498" max="10498" width="22.6640625" style="8" hidden="1"/>
    <col min="10499" max="10499" width="2.33203125" style="8" hidden="1"/>
    <col min="10500" max="10500" width="8.6640625" style="8" hidden="1"/>
    <col min="10501" max="10501" width="22.5546875" style="8" hidden="1"/>
    <col min="10502" max="10502" width="8.6640625" style="8" hidden="1"/>
    <col min="10503" max="10503" width="2.33203125" style="8" hidden="1"/>
    <col min="10504" max="10504" width="22.6640625" style="8" hidden="1"/>
    <col min="10505" max="10505" width="2.33203125" style="8" hidden="1"/>
    <col min="10506" max="10751" width="11.44140625" style="8" hidden="1"/>
    <col min="10752" max="10752" width="3.88671875" style="8" hidden="1"/>
    <col min="10753" max="10753" width="2.33203125" style="8" hidden="1"/>
    <col min="10754" max="10754" width="22.6640625" style="8" hidden="1"/>
    <col min="10755" max="10755" width="2.33203125" style="8" hidden="1"/>
    <col min="10756" max="10756" width="8.6640625" style="8" hidden="1"/>
    <col min="10757" max="10757" width="22.5546875" style="8" hidden="1"/>
    <col min="10758" max="10758" width="8.6640625" style="8" hidden="1"/>
    <col min="10759" max="10759" width="2.33203125" style="8" hidden="1"/>
    <col min="10760" max="10760" width="22.6640625" style="8" hidden="1"/>
    <col min="10761" max="10761" width="2.33203125" style="8" hidden="1"/>
    <col min="10762" max="11007" width="11.44140625" style="8" hidden="1"/>
    <col min="11008" max="11008" width="3.88671875" style="8" hidden="1"/>
    <col min="11009" max="11009" width="2.33203125" style="8" hidden="1"/>
    <col min="11010" max="11010" width="22.6640625" style="8" hidden="1"/>
    <col min="11011" max="11011" width="2.33203125" style="8" hidden="1"/>
    <col min="11012" max="11012" width="8.6640625" style="8" hidden="1"/>
    <col min="11013" max="11013" width="22.5546875" style="8" hidden="1"/>
    <col min="11014" max="11014" width="8.6640625" style="8" hidden="1"/>
    <col min="11015" max="11015" width="2.33203125" style="8" hidden="1"/>
    <col min="11016" max="11016" width="22.6640625" style="8" hidden="1"/>
    <col min="11017" max="11017" width="2.33203125" style="8" hidden="1"/>
    <col min="11018" max="11263" width="11.44140625" style="8" hidden="1"/>
    <col min="11264" max="11264" width="3.88671875" style="8" hidden="1"/>
    <col min="11265" max="11265" width="2.33203125" style="8" hidden="1"/>
    <col min="11266" max="11266" width="22.6640625" style="8" hidden="1"/>
    <col min="11267" max="11267" width="2.33203125" style="8" hidden="1"/>
    <col min="11268" max="11268" width="8.6640625" style="8" hidden="1"/>
    <col min="11269" max="11269" width="22.5546875" style="8" hidden="1"/>
    <col min="11270" max="11270" width="8.6640625" style="8" hidden="1"/>
    <col min="11271" max="11271" width="2.33203125" style="8" hidden="1"/>
    <col min="11272" max="11272" width="22.6640625" style="8" hidden="1"/>
    <col min="11273" max="11273" width="2.33203125" style="8" hidden="1"/>
    <col min="11274" max="11519" width="11.44140625" style="8" hidden="1"/>
    <col min="11520" max="11520" width="3.88671875" style="8" hidden="1"/>
    <col min="11521" max="11521" width="2.33203125" style="8" hidden="1"/>
    <col min="11522" max="11522" width="22.6640625" style="8" hidden="1"/>
    <col min="11523" max="11523" width="2.33203125" style="8" hidden="1"/>
    <col min="11524" max="11524" width="8.6640625" style="8" hidden="1"/>
    <col min="11525" max="11525" width="22.5546875" style="8" hidden="1"/>
    <col min="11526" max="11526" width="8.6640625" style="8" hidden="1"/>
    <col min="11527" max="11527" width="2.33203125" style="8" hidden="1"/>
    <col min="11528" max="11528" width="22.6640625" style="8" hidden="1"/>
    <col min="11529" max="11529" width="2.33203125" style="8" hidden="1"/>
    <col min="11530" max="11775" width="11.44140625" style="8" hidden="1"/>
    <col min="11776" max="11776" width="3.88671875" style="8" hidden="1"/>
    <col min="11777" max="11777" width="2.33203125" style="8" hidden="1"/>
    <col min="11778" max="11778" width="22.6640625" style="8" hidden="1"/>
    <col min="11779" max="11779" width="2.33203125" style="8" hidden="1"/>
    <col min="11780" max="11780" width="8.6640625" style="8" hidden="1"/>
    <col min="11781" max="11781" width="22.5546875" style="8" hidden="1"/>
    <col min="11782" max="11782" width="8.6640625" style="8" hidden="1"/>
    <col min="11783" max="11783" width="2.33203125" style="8" hidden="1"/>
    <col min="11784" max="11784" width="22.6640625" style="8" hidden="1"/>
    <col min="11785" max="11785" width="2.33203125" style="8" hidden="1"/>
    <col min="11786" max="12031" width="11.44140625" style="8" hidden="1"/>
    <col min="12032" max="12032" width="3.88671875" style="8" hidden="1"/>
    <col min="12033" max="12033" width="2.33203125" style="8" hidden="1"/>
    <col min="12034" max="12034" width="22.6640625" style="8" hidden="1"/>
    <col min="12035" max="12035" width="2.33203125" style="8" hidden="1"/>
    <col min="12036" max="12036" width="8.6640625" style="8" hidden="1"/>
    <col min="12037" max="12037" width="22.5546875" style="8" hidden="1"/>
    <col min="12038" max="12038" width="8.6640625" style="8" hidden="1"/>
    <col min="12039" max="12039" width="2.33203125" style="8" hidden="1"/>
    <col min="12040" max="12040" width="22.6640625" style="8" hidden="1"/>
    <col min="12041" max="12041" width="2.33203125" style="8" hidden="1"/>
    <col min="12042" max="12287" width="11.44140625" style="8" hidden="1"/>
    <col min="12288" max="12288" width="3.88671875" style="8" hidden="1"/>
    <col min="12289" max="12289" width="2.33203125" style="8" hidden="1"/>
    <col min="12290" max="12290" width="22.6640625" style="8" hidden="1"/>
    <col min="12291" max="12291" width="2.33203125" style="8" hidden="1"/>
    <col min="12292" max="12292" width="8.6640625" style="8" hidden="1"/>
    <col min="12293" max="12293" width="22.5546875" style="8" hidden="1"/>
    <col min="12294" max="12294" width="8.6640625" style="8" hidden="1"/>
    <col min="12295" max="12295" width="2.33203125" style="8" hidden="1"/>
    <col min="12296" max="12296" width="22.6640625" style="8" hidden="1"/>
    <col min="12297" max="12297" width="2.33203125" style="8" hidden="1"/>
    <col min="12298" max="12543" width="11.44140625" style="8" hidden="1"/>
    <col min="12544" max="12544" width="3.88671875" style="8" hidden="1"/>
    <col min="12545" max="12545" width="2.33203125" style="8" hidden="1"/>
    <col min="12546" max="12546" width="22.6640625" style="8" hidden="1"/>
    <col min="12547" max="12547" width="2.33203125" style="8" hidden="1"/>
    <col min="12548" max="12548" width="8.6640625" style="8" hidden="1"/>
    <col min="12549" max="12549" width="22.5546875" style="8" hidden="1"/>
    <col min="12550" max="12550" width="8.6640625" style="8" hidden="1"/>
    <col min="12551" max="12551" width="2.33203125" style="8" hidden="1"/>
    <col min="12552" max="12552" width="22.6640625" style="8" hidden="1"/>
    <col min="12553" max="12553" width="2.33203125" style="8" hidden="1"/>
    <col min="12554" max="12799" width="11.44140625" style="8" hidden="1"/>
    <col min="12800" max="12800" width="3.88671875" style="8" hidden="1"/>
    <col min="12801" max="12801" width="2.33203125" style="8" hidden="1"/>
    <col min="12802" max="12802" width="22.6640625" style="8" hidden="1"/>
    <col min="12803" max="12803" width="2.33203125" style="8" hidden="1"/>
    <col min="12804" max="12804" width="8.6640625" style="8" hidden="1"/>
    <col min="12805" max="12805" width="22.5546875" style="8" hidden="1"/>
    <col min="12806" max="12806" width="8.6640625" style="8" hidden="1"/>
    <col min="12807" max="12807" width="2.33203125" style="8" hidden="1"/>
    <col min="12808" max="12808" width="22.6640625" style="8" hidden="1"/>
    <col min="12809" max="12809" width="2.33203125" style="8" hidden="1"/>
    <col min="12810" max="13055" width="11.44140625" style="8" hidden="1"/>
    <col min="13056" max="13056" width="3.88671875" style="8" hidden="1"/>
    <col min="13057" max="13057" width="2.33203125" style="8" hidden="1"/>
    <col min="13058" max="13058" width="22.6640625" style="8" hidden="1"/>
    <col min="13059" max="13059" width="2.33203125" style="8" hidden="1"/>
    <col min="13060" max="13060" width="8.6640625" style="8" hidden="1"/>
    <col min="13061" max="13061" width="22.5546875" style="8" hidden="1"/>
    <col min="13062" max="13062" width="8.6640625" style="8" hidden="1"/>
    <col min="13063" max="13063" width="2.33203125" style="8" hidden="1"/>
    <col min="13064" max="13064" width="22.6640625" style="8" hidden="1"/>
    <col min="13065" max="13065" width="2.33203125" style="8" hidden="1"/>
    <col min="13066" max="13311" width="11.44140625" style="8" hidden="1"/>
    <col min="13312" max="13312" width="3.88671875" style="8" hidden="1"/>
    <col min="13313" max="13313" width="2.33203125" style="8" hidden="1"/>
    <col min="13314" max="13314" width="22.6640625" style="8" hidden="1"/>
    <col min="13315" max="13315" width="2.33203125" style="8" hidden="1"/>
    <col min="13316" max="13316" width="8.6640625" style="8" hidden="1"/>
    <col min="13317" max="13317" width="22.5546875" style="8" hidden="1"/>
    <col min="13318" max="13318" width="8.6640625" style="8" hidden="1"/>
    <col min="13319" max="13319" width="2.33203125" style="8" hidden="1"/>
    <col min="13320" max="13320" width="22.6640625" style="8" hidden="1"/>
    <col min="13321" max="13321" width="2.33203125" style="8" hidden="1"/>
    <col min="13322" max="13567" width="11.44140625" style="8" hidden="1"/>
    <col min="13568" max="13568" width="3.88671875" style="8" hidden="1"/>
    <col min="13569" max="13569" width="2.33203125" style="8" hidden="1"/>
    <col min="13570" max="13570" width="22.6640625" style="8" hidden="1"/>
    <col min="13571" max="13571" width="2.33203125" style="8" hidden="1"/>
    <col min="13572" max="13572" width="8.6640625" style="8" hidden="1"/>
    <col min="13573" max="13573" width="22.5546875" style="8" hidden="1"/>
    <col min="13574" max="13574" width="8.6640625" style="8" hidden="1"/>
    <col min="13575" max="13575" width="2.33203125" style="8" hidden="1"/>
    <col min="13576" max="13576" width="22.6640625" style="8" hidden="1"/>
    <col min="13577" max="13577" width="2.33203125" style="8" hidden="1"/>
    <col min="13578" max="13823" width="11.44140625" style="8" hidden="1"/>
    <col min="13824" max="13824" width="3.88671875" style="8" hidden="1"/>
    <col min="13825" max="13825" width="2.33203125" style="8" hidden="1"/>
    <col min="13826" max="13826" width="22.6640625" style="8" hidden="1"/>
    <col min="13827" max="13827" width="2.33203125" style="8" hidden="1"/>
    <col min="13828" max="13828" width="8.6640625" style="8" hidden="1"/>
    <col min="13829" max="13829" width="22.5546875" style="8" hidden="1"/>
    <col min="13830" max="13830" width="8.6640625" style="8" hidden="1"/>
    <col min="13831" max="13831" width="2.33203125" style="8" hidden="1"/>
    <col min="13832" max="13832" width="22.6640625" style="8" hidden="1"/>
    <col min="13833" max="13833" width="2.33203125" style="8" hidden="1"/>
    <col min="13834" max="14079" width="11.44140625" style="8" hidden="1"/>
    <col min="14080" max="14080" width="3.88671875" style="8" hidden="1"/>
    <col min="14081" max="14081" width="2.33203125" style="8" hidden="1"/>
    <col min="14082" max="14082" width="22.6640625" style="8" hidden="1"/>
    <col min="14083" max="14083" width="2.33203125" style="8" hidden="1"/>
    <col min="14084" max="14084" width="8.6640625" style="8" hidden="1"/>
    <col min="14085" max="14085" width="22.5546875" style="8" hidden="1"/>
    <col min="14086" max="14086" width="8.6640625" style="8" hidden="1"/>
    <col min="14087" max="14087" width="2.33203125" style="8" hidden="1"/>
    <col min="14088" max="14088" width="22.6640625" style="8" hidden="1"/>
    <col min="14089" max="14089" width="2.33203125" style="8" hidden="1"/>
    <col min="14090" max="14335" width="11.44140625" style="8" hidden="1"/>
    <col min="14336" max="14336" width="3.88671875" style="8" hidden="1"/>
    <col min="14337" max="14337" width="2.33203125" style="8" hidden="1"/>
    <col min="14338" max="14338" width="22.6640625" style="8" hidden="1"/>
    <col min="14339" max="14339" width="2.33203125" style="8" hidden="1"/>
    <col min="14340" max="14340" width="8.6640625" style="8" hidden="1"/>
    <col min="14341" max="14341" width="22.5546875" style="8" hidden="1"/>
    <col min="14342" max="14342" width="8.6640625" style="8" hidden="1"/>
    <col min="14343" max="14343" width="2.33203125" style="8" hidden="1"/>
    <col min="14344" max="14344" width="22.6640625" style="8" hidden="1"/>
    <col min="14345" max="14345" width="2.33203125" style="8" hidden="1"/>
    <col min="14346" max="14591" width="11.44140625" style="8" hidden="1"/>
    <col min="14592" max="14592" width="3.88671875" style="8" hidden="1"/>
    <col min="14593" max="14593" width="2.33203125" style="8" hidden="1"/>
    <col min="14594" max="14594" width="22.6640625" style="8" hidden="1"/>
    <col min="14595" max="14595" width="2.33203125" style="8" hidden="1"/>
    <col min="14596" max="14596" width="8.6640625" style="8" hidden="1"/>
    <col min="14597" max="14597" width="22.5546875" style="8" hidden="1"/>
    <col min="14598" max="14598" width="8.6640625" style="8" hidden="1"/>
    <col min="14599" max="14599" width="2.33203125" style="8" hidden="1"/>
    <col min="14600" max="14600" width="22.6640625" style="8" hidden="1"/>
    <col min="14601" max="14601" width="2.33203125" style="8" hidden="1"/>
    <col min="14602" max="14847" width="11.44140625" style="8" hidden="1"/>
    <col min="14848" max="14848" width="3.88671875" style="8" hidden="1"/>
    <col min="14849" max="14849" width="2.33203125" style="8" hidden="1"/>
    <col min="14850" max="14850" width="22.6640625" style="8" hidden="1"/>
    <col min="14851" max="14851" width="2.33203125" style="8" hidden="1"/>
    <col min="14852" max="14852" width="8.6640625" style="8" hidden="1"/>
    <col min="14853" max="14853" width="22.5546875" style="8" hidden="1"/>
    <col min="14854" max="14854" width="8.6640625" style="8" hidden="1"/>
    <col min="14855" max="14855" width="2.33203125" style="8" hidden="1"/>
    <col min="14856" max="14856" width="22.6640625" style="8" hidden="1"/>
    <col min="14857" max="14857" width="2.33203125" style="8" hidden="1"/>
    <col min="14858" max="15103" width="11.44140625" style="8" hidden="1"/>
    <col min="15104" max="15104" width="3.88671875" style="8" hidden="1"/>
    <col min="15105" max="15105" width="2.33203125" style="8" hidden="1"/>
    <col min="15106" max="15106" width="22.6640625" style="8" hidden="1"/>
    <col min="15107" max="15107" width="2.33203125" style="8" hidden="1"/>
    <col min="15108" max="15108" width="8.6640625" style="8" hidden="1"/>
    <col min="15109" max="15109" width="22.5546875" style="8" hidden="1"/>
    <col min="15110" max="15110" width="8.6640625" style="8" hidden="1"/>
    <col min="15111" max="15111" width="2.33203125" style="8" hidden="1"/>
    <col min="15112" max="15112" width="22.6640625" style="8" hidden="1"/>
    <col min="15113" max="15113" width="2.33203125" style="8" hidden="1"/>
    <col min="15114" max="15359" width="11.44140625" style="8" hidden="1"/>
    <col min="15360" max="15360" width="3.88671875" style="8" hidden="1"/>
    <col min="15361" max="15361" width="2.33203125" style="8" hidden="1"/>
    <col min="15362" max="15362" width="22.6640625" style="8" hidden="1"/>
    <col min="15363" max="15363" width="2.33203125" style="8" hidden="1"/>
    <col min="15364" max="15364" width="8.6640625" style="8" hidden="1"/>
    <col min="15365" max="15365" width="22.5546875" style="8" hidden="1"/>
    <col min="15366" max="15366" width="8.6640625" style="8" hidden="1"/>
    <col min="15367" max="15367" width="2.33203125" style="8" hidden="1"/>
    <col min="15368" max="15368" width="22.6640625" style="8" hidden="1"/>
    <col min="15369" max="15369" width="2.33203125" style="8" hidden="1"/>
    <col min="15370" max="15615" width="11.44140625" style="8" hidden="1"/>
    <col min="15616" max="15616" width="3.88671875" style="8" hidden="1"/>
    <col min="15617" max="15617" width="2.33203125" style="8" hidden="1"/>
    <col min="15618" max="15618" width="22.6640625" style="8" hidden="1"/>
    <col min="15619" max="15619" width="2.33203125" style="8" hidden="1"/>
    <col min="15620" max="15620" width="8.6640625" style="8" hidden="1"/>
    <col min="15621" max="15621" width="22.5546875" style="8" hidden="1"/>
    <col min="15622" max="15622" width="8.6640625" style="8" hidden="1"/>
    <col min="15623" max="15623" width="2.33203125" style="8" hidden="1"/>
    <col min="15624" max="15624" width="22.6640625" style="8" hidden="1"/>
    <col min="15625" max="15625" width="2.33203125" style="8" hidden="1"/>
    <col min="15626" max="15871" width="11.44140625" style="8" hidden="1"/>
    <col min="15872" max="15872" width="3.88671875" style="8" hidden="1"/>
    <col min="15873" max="15873" width="2.33203125" style="8" hidden="1"/>
    <col min="15874" max="15874" width="22.6640625" style="8" hidden="1"/>
    <col min="15875" max="15875" width="2.33203125" style="8" hidden="1"/>
    <col min="15876" max="15876" width="8.6640625" style="8" hidden="1"/>
    <col min="15877" max="15877" width="22.5546875" style="8" hidden="1"/>
    <col min="15878" max="15878" width="8.6640625" style="8" hidden="1"/>
    <col min="15879" max="15879" width="2.33203125" style="8" hidden="1"/>
    <col min="15880" max="15880" width="22.6640625" style="8" hidden="1"/>
    <col min="15881" max="15881" width="2.33203125" style="8" hidden="1"/>
    <col min="15882" max="16127" width="11.44140625" style="8" hidden="1"/>
    <col min="16128" max="16128" width="3.88671875" style="8" hidden="1"/>
    <col min="16129" max="16129" width="2.33203125" style="8" hidden="1"/>
    <col min="16130" max="16130" width="22.6640625" style="8" hidden="1"/>
    <col min="16131" max="16131" width="2.33203125" style="8" hidden="1"/>
    <col min="16132" max="16132" width="8.6640625" style="8" hidden="1"/>
    <col min="16133" max="16133" width="22.5546875" style="8" hidden="1"/>
    <col min="16134" max="16134" width="8.6640625" style="8" hidden="1"/>
    <col min="16135" max="16135" width="2.33203125" style="8" hidden="1"/>
    <col min="16136" max="16136" width="22.6640625" style="8" hidden="1"/>
    <col min="16137" max="16137" width="2.33203125" style="8" hidden="1"/>
    <col min="16138" max="16384" width="11.44140625" style="8" hidden="1"/>
  </cols>
  <sheetData>
    <row r="1" spans="1:12" s="969" customFormat="1" x14ac:dyDescent="0.2">
      <c r="A1" s="2670" t="s">
        <v>1372</v>
      </c>
      <c r="B1" s="2670"/>
      <c r="C1" s="2670"/>
      <c r="D1" s="2670"/>
      <c r="E1" s="2670"/>
      <c r="F1" s="2670"/>
      <c r="G1" s="2670"/>
      <c r="H1" s="2670"/>
      <c r="I1" s="968"/>
      <c r="J1" s="968"/>
    </row>
    <row r="2" spans="1:12" s="969" customFormat="1" x14ac:dyDescent="0.2">
      <c r="A2" s="2670" t="s">
        <v>1373</v>
      </c>
      <c r="B2" s="2670"/>
      <c r="C2" s="2670"/>
      <c r="D2" s="2670"/>
      <c r="E2" s="2670"/>
      <c r="F2" s="2670"/>
      <c r="G2" s="2670"/>
      <c r="H2" s="2670"/>
      <c r="I2" s="968"/>
      <c r="J2" s="970"/>
    </row>
    <row r="3" spans="1:12" x14ac:dyDescent="0.2">
      <c r="A3" s="971"/>
      <c r="B3" s="971"/>
      <c r="C3" s="971"/>
      <c r="D3" s="971"/>
      <c r="E3" s="971"/>
      <c r="F3" s="971"/>
      <c r="G3" s="971"/>
      <c r="H3" s="971"/>
      <c r="I3" s="971"/>
      <c r="J3" s="972"/>
      <c r="L3" s="973"/>
    </row>
    <row r="4" spans="1:12" x14ac:dyDescent="0.2">
      <c r="A4" s="974"/>
      <c r="B4" s="975" t="s">
        <v>1374</v>
      </c>
      <c r="C4" s="976"/>
      <c r="D4" s="976"/>
      <c r="E4" s="975" t="s">
        <v>1375</v>
      </c>
      <c r="F4" s="976"/>
      <c r="G4" s="976"/>
      <c r="H4" s="975" t="s">
        <v>1374</v>
      </c>
      <c r="I4" s="974"/>
      <c r="J4" s="974"/>
      <c r="L4" s="977"/>
    </row>
    <row r="5" spans="1:12" ht="13.5" customHeight="1" x14ac:dyDescent="0.2">
      <c r="A5" s="971"/>
      <c r="B5" s="978" t="s">
        <v>1376</v>
      </c>
      <c r="C5" s="979"/>
      <c r="D5" s="979"/>
      <c r="E5" s="980" t="s">
        <v>1377</v>
      </c>
      <c r="F5" s="981"/>
      <c r="G5" s="981"/>
      <c r="H5" s="978" t="s">
        <v>1378</v>
      </c>
      <c r="I5" s="971"/>
      <c r="J5" s="972"/>
    </row>
    <row r="6" spans="1:12" ht="5.25" customHeight="1" x14ac:dyDescent="0.2">
      <c r="A6" s="971"/>
      <c r="B6" s="979"/>
      <c r="C6" s="979"/>
      <c r="D6" s="979"/>
      <c r="E6" s="981"/>
      <c r="F6" s="981"/>
      <c r="G6" s="981"/>
      <c r="H6" s="979"/>
      <c r="I6" s="971"/>
      <c r="J6" s="972"/>
    </row>
    <row r="7" spans="1:12" x14ac:dyDescent="0.2">
      <c r="A7" s="982"/>
      <c r="B7" s="983"/>
      <c r="C7" s="984"/>
      <c r="D7" s="979"/>
      <c r="E7" s="981"/>
      <c r="F7" s="981"/>
      <c r="G7" s="985"/>
      <c r="H7" s="983"/>
      <c r="I7" s="986"/>
      <c r="J7" s="972"/>
    </row>
    <row r="8" spans="1:12" ht="10.5" customHeight="1" x14ac:dyDescent="0.2">
      <c r="A8" s="2663" t="s">
        <v>1379</v>
      </c>
      <c r="B8" s="2664"/>
      <c r="C8" s="2665"/>
      <c r="D8" s="979"/>
      <c r="E8" s="981"/>
      <c r="F8" s="981"/>
      <c r="G8" s="2663" t="s">
        <v>1380</v>
      </c>
      <c r="H8" s="2664"/>
      <c r="I8" s="2665"/>
      <c r="J8" s="972"/>
    </row>
    <row r="9" spans="1:12" ht="13.5" customHeight="1" x14ac:dyDescent="0.2">
      <c r="A9" s="2663">
        <f>+B13+B18</f>
        <v>530.68909999999994</v>
      </c>
      <c r="B9" s="2664"/>
      <c r="C9" s="2665"/>
      <c r="D9" s="987"/>
      <c r="E9" s="987"/>
      <c r="F9" s="987"/>
      <c r="G9" s="2663">
        <f>+H13+H18</f>
        <v>384.75890000000004</v>
      </c>
      <c r="H9" s="2664"/>
      <c r="I9" s="2665"/>
      <c r="J9" s="988"/>
    </row>
    <row r="10" spans="1:12" x14ac:dyDescent="0.2">
      <c r="A10" s="989"/>
      <c r="B10" s="971"/>
      <c r="C10" s="990"/>
      <c r="D10" s="971"/>
      <c r="E10" s="991"/>
      <c r="F10" s="971"/>
      <c r="G10" s="989"/>
      <c r="H10" s="971"/>
      <c r="I10" s="990"/>
      <c r="J10" s="972"/>
    </row>
    <row r="11" spans="1:12" x14ac:dyDescent="0.2">
      <c r="A11" s="989"/>
      <c r="B11" s="2666" t="s">
        <v>1381</v>
      </c>
      <c r="C11" s="993"/>
      <c r="D11" s="994"/>
      <c r="E11" s="995" t="s">
        <v>1382</v>
      </c>
      <c r="F11" s="994"/>
      <c r="G11" s="989"/>
      <c r="H11" s="2666" t="s">
        <v>1383</v>
      </c>
      <c r="I11" s="993"/>
      <c r="J11" s="972"/>
    </row>
    <row r="12" spans="1:12" x14ac:dyDescent="0.2">
      <c r="A12" s="989"/>
      <c r="B12" s="2545"/>
      <c r="C12" s="997"/>
      <c r="D12" s="987"/>
      <c r="E12" s="998" t="s">
        <v>739</v>
      </c>
      <c r="F12" s="999"/>
      <c r="G12" s="989"/>
      <c r="H12" s="2545"/>
      <c r="I12" s="997"/>
      <c r="J12" s="972"/>
    </row>
    <row r="13" spans="1:12" x14ac:dyDescent="0.2">
      <c r="A13" s="989"/>
      <c r="B13" s="2667">
        <f>('Cuadro 4.2.1'!B17-'Cuadro 4.2.1'!B9-'Cuadro 4.2.1'!B14)/1000</f>
        <v>346.59129999999993</v>
      </c>
      <c r="C13" s="990"/>
      <c r="D13" s="971"/>
      <c r="E13" s="995" t="s">
        <v>740</v>
      </c>
      <c r="F13" s="971"/>
      <c r="G13" s="989"/>
      <c r="H13" s="2667">
        <f>(+'Cuadro 4.2.4'!B8+'Cuadro 4.2.4'!B9)/1000</f>
        <v>324.03500000000003</v>
      </c>
      <c r="I13" s="990"/>
      <c r="J13" s="972"/>
    </row>
    <row r="14" spans="1:12" x14ac:dyDescent="0.2">
      <c r="A14" s="989"/>
      <c r="B14" s="2668"/>
      <c r="C14" s="990"/>
      <c r="D14" s="971"/>
      <c r="E14" s="1001" t="s">
        <v>1384</v>
      </c>
      <c r="F14" s="971"/>
      <c r="G14" s="989"/>
      <c r="H14" s="2668"/>
      <c r="I14" s="990"/>
      <c r="J14" s="972"/>
    </row>
    <row r="15" spans="1:12" x14ac:dyDescent="0.2">
      <c r="A15" s="989"/>
      <c r="B15" s="987"/>
      <c r="C15" s="990"/>
      <c r="D15" s="971"/>
      <c r="E15" s="1002"/>
      <c r="F15" s="971"/>
      <c r="G15" s="989"/>
      <c r="H15" s="987"/>
      <c r="I15" s="990"/>
      <c r="K15" s="1003"/>
    </row>
    <row r="16" spans="1:12" x14ac:dyDescent="0.2">
      <c r="A16" s="989"/>
      <c r="B16" s="2666" t="s">
        <v>1385</v>
      </c>
      <c r="C16" s="997"/>
      <c r="D16" s="987"/>
      <c r="E16" s="998" t="s">
        <v>1386</v>
      </c>
      <c r="F16" s="999"/>
      <c r="G16" s="989"/>
      <c r="H16" s="2666" t="s">
        <v>1387</v>
      </c>
      <c r="I16" s="997"/>
    </row>
    <row r="17" spans="1:11" x14ac:dyDescent="0.2">
      <c r="A17" s="989"/>
      <c r="B17" s="2545"/>
      <c r="C17" s="990"/>
      <c r="D17" s="971"/>
      <c r="E17" s="998" t="s">
        <v>1388</v>
      </c>
      <c r="F17" s="971"/>
      <c r="G17" s="989"/>
      <c r="H17" s="2545"/>
      <c r="I17" s="990"/>
    </row>
    <row r="18" spans="1:11" x14ac:dyDescent="0.2">
      <c r="A18" s="989"/>
      <c r="B18" s="2667">
        <f>('Cuadro 4.2.1'!B9+'Cuadro 4.2.1'!B14)/1000</f>
        <v>184.09779999999998</v>
      </c>
      <c r="C18" s="990"/>
      <c r="D18" s="971"/>
      <c r="E18" s="1004"/>
      <c r="F18" s="971"/>
      <c r="G18" s="989"/>
      <c r="H18" s="2667">
        <f>+('Cuadro 4.2.4'!B10+'Cuadro 4.2.4'!B11)/1000</f>
        <v>60.7239</v>
      </c>
      <c r="I18" s="990"/>
      <c r="K18" s="1005"/>
    </row>
    <row r="19" spans="1:11" x14ac:dyDescent="0.2">
      <c r="A19" s="989"/>
      <c r="B19" s="2668"/>
      <c r="C19" s="990"/>
      <c r="D19" s="971"/>
      <c r="E19" s="995" t="s">
        <v>1389</v>
      </c>
      <c r="F19" s="971"/>
      <c r="G19" s="989"/>
      <c r="H19" s="2668"/>
      <c r="I19" s="990"/>
    </row>
    <row r="20" spans="1:11" x14ac:dyDescent="0.2">
      <c r="A20" s="1006"/>
      <c r="B20" s="1007"/>
      <c r="C20" s="1008"/>
      <c r="D20" s="971"/>
      <c r="E20" s="971"/>
      <c r="F20" s="971"/>
      <c r="G20" s="1006"/>
      <c r="H20" s="1007"/>
      <c r="I20" s="1008"/>
    </row>
    <row r="21" spans="1:11" x14ac:dyDescent="0.2">
      <c r="A21" s="971"/>
      <c r="B21" s="971"/>
      <c r="C21" s="971"/>
      <c r="D21" s="971"/>
      <c r="E21" s="971"/>
      <c r="F21" s="971"/>
      <c r="G21" s="971"/>
      <c r="H21" s="971"/>
      <c r="I21" s="971"/>
      <c r="K21" s="19"/>
    </row>
    <row r="22" spans="1:11" x14ac:dyDescent="0.2">
      <c r="A22" s="982"/>
      <c r="B22" s="1009"/>
      <c r="C22" s="986"/>
      <c r="D22" s="971"/>
      <c r="E22" s="971"/>
      <c r="F22" s="971"/>
      <c r="G22" s="982"/>
      <c r="H22" s="1009"/>
      <c r="I22" s="986"/>
      <c r="J22" s="972"/>
      <c r="K22" s="19"/>
    </row>
    <row r="23" spans="1:11" ht="37.5" customHeight="1" x14ac:dyDescent="0.2">
      <c r="A23" s="2674" t="s">
        <v>1390</v>
      </c>
      <c r="B23" s="2675"/>
      <c r="C23" s="2676"/>
      <c r="D23" s="971"/>
      <c r="E23" s="971"/>
      <c r="F23" s="971"/>
      <c r="G23" s="2674" t="s">
        <v>1391</v>
      </c>
      <c r="H23" s="2675"/>
      <c r="I23" s="2676"/>
      <c r="J23" s="972"/>
      <c r="K23" s="1010"/>
    </row>
    <row r="24" spans="1:11" ht="14.25" customHeight="1" x14ac:dyDescent="0.2">
      <c r="A24" s="2674">
        <f>+B29+B37+B43</f>
        <v>556.9751</v>
      </c>
      <c r="B24" s="2675"/>
      <c r="C24" s="2676"/>
      <c r="D24" s="971"/>
      <c r="E24" s="971"/>
      <c r="F24" s="971"/>
      <c r="G24" s="2674">
        <f>+H29+H34</f>
        <v>525.59190000000001</v>
      </c>
      <c r="H24" s="2675"/>
      <c r="I24" s="2676"/>
      <c r="J24" s="972"/>
      <c r="K24" s="1011"/>
    </row>
    <row r="25" spans="1:11" x14ac:dyDescent="0.2">
      <c r="A25" s="989"/>
      <c r="B25" s="971"/>
      <c r="C25" s="990"/>
      <c r="D25" s="971"/>
      <c r="E25" s="995" t="s">
        <v>21</v>
      </c>
      <c r="F25" s="971"/>
      <c r="G25" s="989"/>
      <c r="H25" s="994"/>
      <c r="I25" s="990"/>
      <c r="J25" s="972"/>
      <c r="K25" s="1011"/>
    </row>
    <row r="26" spans="1:11" x14ac:dyDescent="0.2">
      <c r="A26" s="989"/>
      <c r="B26" s="1012"/>
      <c r="C26" s="993"/>
      <c r="D26" s="994"/>
      <c r="E26" s="998" t="s">
        <v>22</v>
      </c>
      <c r="F26" s="994"/>
      <c r="G26" s="1013"/>
      <c r="H26" s="1014"/>
      <c r="I26" s="990"/>
      <c r="J26" s="972"/>
      <c r="K26" s="19"/>
    </row>
    <row r="27" spans="1:11" x14ac:dyDescent="0.2">
      <c r="A27" s="989"/>
      <c r="B27" s="1015"/>
      <c r="C27" s="997"/>
      <c r="D27" s="1016"/>
      <c r="E27" s="998" t="s">
        <v>1392</v>
      </c>
      <c r="F27" s="999"/>
      <c r="G27" s="1017"/>
      <c r="H27" s="1018"/>
      <c r="I27" s="990"/>
      <c r="J27" s="972"/>
      <c r="K27" s="19"/>
    </row>
    <row r="28" spans="1:11" ht="21" customHeight="1" x14ac:dyDescent="0.2">
      <c r="A28" s="989"/>
      <c r="B28" s="992" t="s">
        <v>1393</v>
      </c>
      <c r="C28" s="990"/>
      <c r="D28" s="991"/>
      <c r="E28" s="998" t="s">
        <v>24</v>
      </c>
      <c r="F28" s="971"/>
      <c r="G28" s="989"/>
      <c r="H28" s="1019" t="s">
        <v>1394</v>
      </c>
      <c r="I28" s="990"/>
      <c r="J28" s="972"/>
      <c r="K28" s="19"/>
    </row>
    <row r="29" spans="1:11" x14ac:dyDescent="0.2">
      <c r="A29" s="989"/>
      <c r="B29" s="1000">
        <f>'Cuadro 4.2.2'!B7/1000</f>
        <v>365.76510000000002</v>
      </c>
      <c r="C29" s="990"/>
      <c r="D29" s="991"/>
      <c r="E29" s="998" t="s">
        <v>25</v>
      </c>
      <c r="F29" s="971"/>
      <c r="G29" s="989"/>
      <c r="H29" s="1000">
        <f>'Cuadro 4.2.4'!B12/1000</f>
        <v>504.36280000000005</v>
      </c>
      <c r="I29" s="990"/>
      <c r="J29" s="988"/>
      <c r="K29" s="19"/>
    </row>
    <row r="30" spans="1:11" x14ac:dyDescent="0.2">
      <c r="A30" s="989"/>
      <c r="B30" s="1020"/>
      <c r="C30" s="990"/>
      <c r="D30" s="991"/>
      <c r="E30" s="998" t="s">
        <v>26</v>
      </c>
      <c r="F30" s="971"/>
      <c r="G30" s="989"/>
      <c r="H30" s="1000"/>
      <c r="I30" s="990"/>
      <c r="J30" s="988"/>
      <c r="K30" s="19"/>
    </row>
    <row r="31" spans="1:11" ht="20.399999999999999" x14ac:dyDescent="0.2">
      <c r="A31" s="989"/>
      <c r="B31" s="1020"/>
      <c r="C31" s="990"/>
      <c r="D31" s="991"/>
      <c r="E31" s="998" t="s">
        <v>1395</v>
      </c>
      <c r="F31" s="971"/>
      <c r="G31" s="989"/>
      <c r="H31" s="1000"/>
      <c r="I31" s="990"/>
      <c r="J31" s="972"/>
      <c r="K31" s="19"/>
    </row>
    <row r="32" spans="1:11" x14ac:dyDescent="0.2">
      <c r="A32" s="989"/>
      <c r="B32" s="1002"/>
      <c r="C32" s="990"/>
      <c r="D32" s="971"/>
      <c r="E32" s="1002"/>
      <c r="F32" s="971"/>
      <c r="G32" s="989"/>
      <c r="H32" s="987"/>
      <c r="I32" s="990"/>
      <c r="J32" s="972"/>
    </row>
    <row r="33" spans="1:11" x14ac:dyDescent="0.2">
      <c r="A33" s="989"/>
      <c r="B33" s="971"/>
      <c r="C33" s="993"/>
      <c r="D33" s="994"/>
      <c r="E33" s="1002"/>
      <c r="F33" s="994"/>
      <c r="G33" s="1013"/>
      <c r="H33" s="1018" t="s">
        <v>1396</v>
      </c>
      <c r="I33" s="990"/>
    </row>
    <row r="34" spans="1:11" x14ac:dyDescent="0.2">
      <c r="A34" s="989"/>
      <c r="B34" s="971"/>
      <c r="C34" s="997"/>
      <c r="D34" s="987"/>
      <c r="E34" s="2677" t="s">
        <v>1397</v>
      </c>
      <c r="F34" s="999"/>
      <c r="G34" s="1017"/>
      <c r="H34" s="1021">
        <f>'Cuadro 4.2.4'!B22/1000</f>
        <v>21.229099999999999</v>
      </c>
      <c r="I34" s="990"/>
    </row>
    <row r="35" spans="1:11" x14ac:dyDescent="0.2">
      <c r="A35" s="989"/>
      <c r="B35" s="2666" t="s">
        <v>1398</v>
      </c>
      <c r="C35" s="997"/>
      <c r="D35" s="987"/>
      <c r="E35" s="2677"/>
      <c r="F35" s="999"/>
      <c r="G35" s="1022"/>
      <c r="H35" s="1023"/>
      <c r="I35" s="1008"/>
    </row>
    <row r="36" spans="1:11" x14ac:dyDescent="0.2">
      <c r="A36" s="989"/>
      <c r="B36" s="2545"/>
      <c r="C36" s="990"/>
      <c r="D36" s="971"/>
      <c r="F36" s="971"/>
      <c r="G36" s="1024"/>
      <c r="H36" s="1025"/>
      <c r="I36" s="1026"/>
    </row>
    <row r="37" spans="1:11" ht="20.399999999999999" x14ac:dyDescent="0.2">
      <c r="A37" s="989"/>
      <c r="B37" s="2667">
        <f>'Cuadro 4.2.2'!B19/1000</f>
        <v>88.760300000000001</v>
      </c>
      <c r="C37" s="990"/>
      <c r="D37" s="971"/>
      <c r="E37" s="998" t="s">
        <v>1399</v>
      </c>
      <c r="F37" s="971"/>
      <c r="G37" s="1027"/>
      <c r="H37" s="1028" t="s">
        <v>1400</v>
      </c>
      <c r="I37" s="1029"/>
    </row>
    <row r="38" spans="1:11" x14ac:dyDescent="0.2">
      <c r="A38" s="989"/>
      <c r="B38" s="2668"/>
      <c r="C38" s="990"/>
      <c r="D38" s="971"/>
      <c r="E38" s="1030"/>
      <c r="F38" s="971"/>
      <c r="G38" s="1027"/>
      <c r="H38" s="1031" t="s">
        <v>1401</v>
      </c>
      <c r="I38" s="1029"/>
    </row>
    <row r="39" spans="1:11" x14ac:dyDescent="0.2">
      <c r="A39" s="989"/>
      <c r="B39" s="971"/>
      <c r="C39" s="990"/>
      <c r="D39" s="971"/>
      <c r="E39" s="995" t="s">
        <v>1402</v>
      </c>
      <c r="F39" s="971"/>
      <c r="G39" s="1027"/>
      <c r="H39" s="1032">
        <f>H13+H18-H29-H34</f>
        <v>-140.833</v>
      </c>
      <c r="I39" s="1029"/>
      <c r="K39" s="1033"/>
    </row>
    <row r="40" spans="1:11" x14ac:dyDescent="0.2">
      <c r="A40" s="989"/>
      <c r="B40" s="971"/>
      <c r="C40" s="990"/>
      <c r="D40" s="971"/>
      <c r="E40" s="1034"/>
      <c r="F40" s="971"/>
      <c r="G40" s="1035"/>
      <c r="H40" s="1036"/>
      <c r="I40" s="1037"/>
      <c r="J40" s="1038"/>
      <c r="K40" s="1003"/>
    </row>
    <row r="41" spans="1:11" x14ac:dyDescent="0.2">
      <c r="A41" s="989"/>
      <c r="B41" s="2666" t="s">
        <v>1403</v>
      </c>
      <c r="C41" s="990"/>
      <c r="D41" s="971"/>
      <c r="E41" s="1034"/>
      <c r="F41" s="971"/>
      <c r="G41" s="1039"/>
      <c r="H41" s="1040"/>
      <c r="I41" s="1041"/>
    </row>
    <row r="42" spans="1:11" x14ac:dyDescent="0.2">
      <c r="A42" s="989"/>
      <c r="B42" s="2545"/>
      <c r="C42" s="990"/>
      <c r="D42" s="971"/>
      <c r="E42" s="1042" t="s">
        <v>1404</v>
      </c>
      <c r="F42" s="999"/>
      <c r="G42" s="1043"/>
      <c r="H42" s="1044"/>
      <c r="I42" s="1045"/>
    </row>
    <row r="43" spans="1:11" x14ac:dyDescent="0.2">
      <c r="A43" s="989"/>
      <c r="B43" s="2667">
        <f>'Cuadro 4.2.2'!B16/1000</f>
        <v>102.44969999999999</v>
      </c>
      <c r="C43" s="993"/>
      <c r="D43" s="994"/>
      <c r="E43" s="1046"/>
      <c r="F43" s="971"/>
      <c r="G43" s="1047"/>
      <c r="H43" s="1048" t="s">
        <v>1405</v>
      </c>
      <c r="I43" s="1049"/>
    </row>
    <row r="44" spans="1:11" x14ac:dyDescent="0.2">
      <c r="A44" s="989"/>
      <c r="B44" s="2668"/>
      <c r="C44" s="990"/>
      <c r="D44" s="971"/>
      <c r="E44" s="1001" t="s">
        <v>1406</v>
      </c>
      <c r="F44" s="971"/>
      <c r="G44" s="2671">
        <f>+H47+H53+H59</f>
        <v>140.83300000000006</v>
      </c>
      <c r="H44" s="2672"/>
      <c r="I44" s="2673"/>
    </row>
    <row r="45" spans="1:11" x14ac:dyDescent="0.2">
      <c r="A45" s="989"/>
      <c r="C45" s="990"/>
      <c r="D45" s="971"/>
      <c r="E45" s="1050"/>
      <c r="F45" s="971"/>
      <c r="G45" s="1027"/>
      <c r="H45" s="1051"/>
      <c r="I45" s="1029"/>
    </row>
    <row r="46" spans="1:11" x14ac:dyDescent="0.2">
      <c r="A46" s="1006"/>
      <c r="B46" s="1052"/>
      <c r="C46" s="1008"/>
      <c r="D46" s="971"/>
      <c r="E46" s="1002"/>
      <c r="F46" s="971"/>
      <c r="G46" s="1013"/>
      <c r="H46" s="1053" t="s">
        <v>1407</v>
      </c>
      <c r="I46" s="990"/>
    </row>
    <row r="47" spans="1:11" x14ac:dyDescent="0.2">
      <c r="A47" s="971"/>
      <c r="B47" s="1054"/>
      <c r="C47" s="971"/>
      <c r="D47" s="971"/>
      <c r="E47" s="1002"/>
      <c r="F47" s="971"/>
      <c r="G47" s="1013"/>
      <c r="H47" s="1055">
        <f>'Cuadro 4.2.1'!J17/1000</f>
        <v>145.93019999999999</v>
      </c>
      <c r="I47" s="990"/>
      <c r="J47" s="1038"/>
    </row>
    <row r="48" spans="1:11" x14ac:dyDescent="0.2">
      <c r="A48" s="971"/>
      <c r="B48" s="994"/>
      <c r="C48" s="994"/>
      <c r="D48" s="994"/>
      <c r="E48" s="1050"/>
      <c r="F48" s="994"/>
      <c r="G48" s="1013"/>
      <c r="H48" s="995" t="s">
        <v>1408</v>
      </c>
      <c r="I48" s="990"/>
    </row>
    <row r="49" spans="1:9" x14ac:dyDescent="0.2">
      <c r="A49" s="19"/>
      <c r="B49" s="19"/>
      <c r="C49" s="19"/>
      <c r="E49" s="19"/>
      <c r="F49" s="999"/>
      <c r="G49" s="1013"/>
      <c r="H49" s="998" t="s">
        <v>1409</v>
      </c>
      <c r="I49" s="990"/>
    </row>
    <row r="50" spans="1:9" x14ac:dyDescent="0.2">
      <c r="A50" s="19"/>
      <c r="B50" s="19"/>
      <c r="C50" s="19"/>
      <c r="E50" s="19"/>
      <c r="F50" s="999"/>
      <c r="G50" s="1013"/>
      <c r="H50" s="995" t="s">
        <v>1184</v>
      </c>
      <c r="I50" s="990"/>
    </row>
    <row r="51" spans="1:9" x14ac:dyDescent="0.2">
      <c r="A51" s="19"/>
      <c r="B51" s="19"/>
      <c r="C51" s="19"/>
      <c r="E51" s="19"/>
      <c r="F51" s="999"/>
      <c r="G51" s="1013"/>
      <c r="H51" s="1056"/>
      <c r="I51" s="990"/>
    </row>
    <row r="52" spans="1:9" ht="20.399999999999999" x14ac:dyDescent="0.2">
      <c r="A52" s="1057"/>
      <c r="B52" s="1057"/>
      <c r="C52" s="1057"/>
      <c r="D52" s="1057"/>
      <c r="E52" s="1057"/>
      <c r="F52" s="994"/>
      <c r="G52" s="1013"/>
      <c r="H52" s="1053" t="s">
        <v>1410</v>
      </c>
      <c r="I52" s="990"/>
    </row>
    <row r="53" spans="1:9" x14ac:dyDescent="0.2">
      <c r="A53" s="2669"/>
      <c r="B53" s="2669"/>
      <c r="C53" s="2669"/>
      <c r="D53" s="2669"/>
      <c r="E53" s="2669"/>
      <c r="F53" s="999"/>
      <c r="G53" s="1017"/>
      <c r="H53" s="1058">
        <f>-'Cuadro 4.2.2'!H20/1000</f>
        <v>-31.383099999999999</v>
      </c>
      <c r="I53" s="990"/>
    </row>
    <row r="54" spans="1:9" x14ac:dyDescent="0.2">
      <c r="A54" s="2669"/>
      <c r="B54" s="2669"/>
      <c r="C54" s="2669"/>
      <c r="D54" s="2669"/>
      <c r="E54" s="2669"/>
      <c r="F54" s="971"/>
      <c r="G54" s="989"/>
      <c r="H54" s="995" t="s">
        <v>1411</v>
      </c>
      <c r="I54" s="990"/>
    </row>
    <row r="55" spans="1:9" ht="20.399999999999999" x14ac:dyDescent="0.2">
      <c r="A55" s="2669"/>
      <c r="B55" s="2669"/>
      <c r="C55" s="2669"/>
      <c r="D55" s="2669"/>
      <c r="E55" s="2669"/>
      <c r="F55" s="971"/>
      <c r="G55" s="989"/>
      <c r="H55" s="998" t="s">
        <v>25</v>
      </c>
      <c r="I55" s="990"/>
    </row>
    <row r="56" spans="1:9" x14ac:dyDescent="0.2">
      <c r="A56" s="2669"/>
      <c r="B56" s="2669"/>
      <c r="C56" s="2669"/>
      <c r="D56" s="2669"/>
      <c r="E56" s="2669"/>
      <c r="F56" s="994"/>
      <c r="G56" s="1059"/>
      <c r="H56" s="995" t="s">
        <v>1412</v>
      </c>
      <c r="I56" s="1060"/>
    </row>
    <row r="57" spans="1:9" x14ac:dyDescent="0.2">
      <c r="B57" s="1016"/>
      <c r="C57" s="1016"/>
      <c r="D57" s="1016"/>
      <c r="E57" s="1061"/>
      <c r="F57" s="999"/>
      <c r="G57" s="1062"/>
      <c r="H57" s="19"/>
      <c r="I57" s="1060"/>
    </row>
    <row r="58" spans="1:9" x14ac:dyDescent="0.2">
      <c r="F58" s="999"/>
      <c r="H58" s="1063" t="s">
        <v>1413</v>
      </c>
    </row>
    <row r="59" spans="1:9" x14ac:dyDescent="0.2">
      <c r="A59" s="8" t="s">
        <v>166</v>
      </c>
      <c r="B59" s="1030"/>
      <c r="C59" s="1030"/>
      <c r="D59" s="1030"/>
      <c r="E59" s="1030"/>
      <c r="F59" s="1030"/>
      <c r="G59" s="1030"/>
      <c r="H59" s="1064">
        <f>-'Cuadro 4.2.4'!B34/1000</f>
        <v>26.285900000000066</v>
      </c>
      <c r="I59" s="1030"/>
    </row>
    <row r="60" spans="1:9" x14ac:dyDescent="0.2">
      <c r="A60" s="971"/>
      <c r="B60" s="994"/>
      <c r="C60" s="994"/>
      <c r="D60" s="994"/>
      <c r="E60" s="994"/>
      <c r="F60" s="994"/>
      <c r="G60" s="994"/>
      <c r="H60" s="994"/>
      <c r="I60" s="971"/>
    </row>
    <row r="61" spans="1:9" hidden="1" x14ac:dyDescent="0.2">
      <c r="A61" s="971"/>
      <c r="B61" s="987"/>
      <c r="C61" s="987"/>
      <c r="D61" s="987"/>
      <c r="E61" s="999"/>
      <c r="F61" s="999"/>
      <c r="G61" s="999"/>
      <c r="H61" s="987"/>
      <c r="I61" s="971"/>
    </row>
    <row r="62" spans="1:9" ht="11.25" hidden="1" customHeight="1" x14ac:dyDescent="0.2">
      <c r="A62" s="971"/>
      <c r="B62" s="971"/>
      <c r="C62" s="971"/>
      <c r="D62" s="971"/>
      <c r="E62" s="971"/>
      <c r="F62" s="971"/>
      <c r="G62" s="971"/>
      <c r="H62" s="971"/>
      <c r="I62" s="971"/>
    </row>
    <row r="63" spans="1:9" hidden="1" x14ac:dyDescent="0.2">
      <c r="A63" s="19"/>
      <c r="B63" s="19"/>
      <c r="C63" s="19"/>
      <c r="E63" s="19"/>
      <c r="G63" s="19"/>
      <c r="H63" s="19"/>
      <c r="I63" s="19"/>
    </row>
    <row r="64" spans="1:9" hidden="1" x14ac:dyDescent="0.2">
      <c r="A64" s="19"/>
      <c r="B64" s="19"/>
      <c r="C64" s="19"/>
      <c r="E64" s="19"/>
      <c r="G64" s="19"/>
      <c r="H64" s="19"/>
      <c r="I64" s="19"/>
    </row>
  </sheetData>
  <mergeCells count="28">
    <mergeCell ref="A55:E55"/>
    <mergeCell ref="A56:E56"/>
    <mergeCell ref="A1:H1"/>
    <mergeCell ref="A2:H2"/>
    <mergeCell ref="B37:B38"/>
    <mergeCell ref="B41:B42"/>
    <mergeCell ref="B43:B44"/>
    <mergeCell ref="G44:I44"/>
    <mergeCell ref="A53:E53"/>
    <mergeCell ref="A54:E54"/>
    <mergeCell ref="A23:C23"/>
    <mergeCell ref="G23:I23"/>
    <mergeCell ref="A24:C24"/>
    <mergeCell ref="G24:I24"/>
    <mergeCell ref="E34:E35"/>
    <mergeCell ref="B35:B36"/>
    <mergeCell ref="B13:B14"/>
    <mergeCell ref="H13:H14"/>
    <mergeCell ref="B16:B17"/>
    <mergeCell ref="H16:H17"/>
    <mergeCell ref="B18:B19"/>
    <mergeCell ref="H18:H19"/>
    <mergeCell ref="A8:C8"/>
    <mergeCell ref="G8:I8"/>
    <mergeCell ref="A9:C9"/>
    <mergeCell ref="G9:I9"/>
    <mergeCell ref="B11:B12"/>
    <mergeCell ref="H11:H12"/>
  </mergeCells>
  <pageMargins left="0.70866141732283472" right="0.70866141732283472" top="0.74803149606299213" bottom="0.74803149606299213" header="0.31496062992125984" footer="0.31496062992125984"/>
  <pageSetup scale="90"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1BB9-93B7-46A5-A690-61A3FB0FC187}">
  <dimension ref="A1:WVS37"/>
  <sheetViews>
    <sheetView showGridLines="0" workbookViewId="0">
      <selection sqref="A1:J1"/>
    </sheetView>
  </sheetViews>
  <sheetFormatPr baseColWidth="10" defaultColWidth="0" defaultRowHeight="10.199999999999999" zeroHeight="1" x14ac:dyDescent="0.2"/>
  <cols>
    <col min="1" max="1" width="36.6640625" style="1065" customWidth="1"/>
    <col min="2" max="2" width="10.109375" style="1065" customWidth="1"/>
    <col min="3" max="3" width="10.6640625" style="1065" customWidth="1"/>
    <col min="4" max="4" width="15" style="1065" customWidth="1"/>
    <col min="5" max="5" width="11.88671875" style="1065" customWidth="1"/>
    <col min="6" max="6" width="10.33203125" style="1065" customWidth="1"/>
    <col min="7" max="7" width="15.33203125" style="1065" bestFit="1" customWidth="1"/>
    <col min="8" max="8" width="12.109375" style="1065" customWidth="1"/>
    <col min="9" max="9" width="10.33203125" style="1065" customWidth="1"/>
    <col min="10" max="10" width="15.88671875" style="1065" customWidth="1"/>
    <col min="11" max="12" width="11.44140625" style="1065" customWidth="1"/>
    <col min="13" max="255" width="11.44140625" style="1065" hidden="1"/>
    <col min="256" max="256" width="25.6640625" style="1065" hidden="1"/>
    <col min="257" max="257" width="7.6640625" style="1065" hidden="1"/>
    <col min="258" max="258" width="9.44140625" style="1065" hidden="1"/>
    <col min="259" max="259" width="13.5546875" style="1065" hidden="1"/>
    <col min="260" max="260" width="10.109375" style="1065" hidden="1"/>
    <col min="261" max="261" width="10.44140625" style="1065" hidden="1"/>
    <col min="262" max="262" width="11.109375" style="1065" hidden="1"/>
    <col min="263" max="263" width="10.109375" style="1065" hidden="1"/>
    <col min="264" max="264" width="7.109375" style="1065" hidden="1"/>
    <col min="265" max="265" width="12.88671875" style="1065" hidden="1"/>
    <col min="266" max="266" width="11.44140625" style="1065" hidden="1"/>
    <col min="267" max="267" width="11.88671875" style="1065" hidden="1"/>
    <col min="268" max="511" width="11.44140625" style="1065" hidden="1"/>
    <col min="512" max="512" width="25.6640625" style="1065" hidden="1"/>
    <col min="513" max="513" width="7.6640625" style="1065" hidden="1"/>
    <col min="514" max="514" width="9.44140625" style="1065" hidden="1"/>
    <col min="515" max="515" width="13.5546875" style="1065" hidden="1"/>
    <col min="516" max="516" width="10.109375" style="1065" hidden="1"/>
    <col min="517" max="517" width="10.44140625" style="1065" hidden="1"/>
    <col min="518" max="518" width="11.109375" style="1065" hidden="1"/>
    <col min="519" max="519" width="10.109375" style="1065" hidden="1"/>
    <col min="520" max="520" width="7.109375" style="1065" hidden="1"/>
    <col min="521" max="521" width="12.88671875" style="1065" hidden="1"/>
    <col min="522" max="522" width="11.44140625" style="1065" hidden="1"/>
    <col min="523" max="523" width="11.88671875" style="1065" hidden="1"/>
    <col min="524" max="767" width="11.44140625" style="1065" hidden="1"/>
    <col min="768" max="768" width="25.6640625" style="1065" hidden="1"/>
    <col min="769" max="769" width="7.6640625" style="1065" hidden="1"/>
    <col min="770" max="770" width="9.44140625" style="1065" hidden="1"/>
    <col min="771" max="771" width="13.5546875" style="1065" hidden="1"/>
    <col min="772" max="772" width="10.109375" style="1065" hidden="1"/>
    <col min="773" max="773" width="10.44140625" style="1065" hidden="1"/>
    <col min="774" max="774" width="11.109375" style="1065" hidden="1"/>
    <col min="775" max="775" width="10.109375" style="1065" hidden="1"/>
    <col min="776" max="776" width="7.109375" style="1065" hidden="1"/>
    <col min="777" max="777" width="12.88671875" style="1065" hidden="1"/>
    <col min="778" max="778" width="11.44140625" style="1065" hidden="1"/>
    <col min="779" max="779" width="11.88671875" style="1065" hidden="1"/>
    <col min="780" max="1023" width="11.44140625" style="1065" hidden="1"/>
    <col min="1024" max="1024" width="25.6640625" style="1065" hidden="1"/>
    <col min="1025" max="1025" width="7.6640625" style="1065" hidden="1"/>
    <col min="1026" max="1026" width="9.44140625" style="1065" hidden="1"/>
    <col min="1027" max="1027" width="13.5546875" style="1065" hidden="1"/>
    <col min="1028" max="1028" width="10.109375" style="1065" hidden="1"/>
    <col min="1029" max="1029" width="10.44140625" style="1065" hidden="1"/>
    <col min="1030" max="1030" width="11.109375" style="1065" hidden="1"/>
    <col min="1031" max="1031" width="10.109375" style="1065" hidden="1"/>
    <col min="1032" max="1032" width="7.109375" style="1065" hidden="1"/>
    <col min="1033" max="1033" width="12.88671875" style="1065" hidden="1"/>
    <col min="1034" max="1034" width="11.44140625" style="1065" hidden="1"/>
    <col min="1035" max="1035" width="11.88671875" style="1065" hidden="1"/>
    <col min="1036" max="1279" width="11.44140625" style="1065" hidden="1"/>
    <col min="1280" max="1280" width="25.6640625" style="1065" hidden="1"/>
    <col min="1281" max="1281" width="7.6640625" style="1065" hidden="1"/>
    <col min="1282" max="1282" width="9.44140625" style="1065" hidden="1"/>
    <col min="1283" max="1283" width="13.5546875" style="1065" hidden="1"/>
    <col min="1284" max="1284" width="10.109375" style="1065" hidden="1"/>
    <col min="1285" max="1285" width="10.44140625" style="1065" hidden="1"/>
    <col min="1286" max="1286" width="11.109375" style="1065" hidden="1"/>
    <col min="1287" max="1287" width="10.109375" style="1065" hidden="1"/>
    <col min="1288" max="1288" width="7.109375" style="1065" hidden="1"/>
    <col min="1289" max="1289" width="12.88671875" style="1065" hidden="1"/>
    <col min="1290" max="1290" width="11.44140625" style="1065" hidden="1"/>
    <col min="1291" max="1291" width="11.88671875" style="1065" hidden="1"/>
    <col min="1292" max="1535" width="11.44140625" style="1065" hidden="1"/>
    <col min="1536" max="1536" width="25.6640625" style="1065" hidden="1"/>
    <col min="1537" max="1537" width="7.6640625" style="1065" hidden="1"/>
    <col min="1538" max="1538" width="9.44140625" style="1065" hidden="1"/>
    <col min="1539" max="1539" width="13.5546875" style="1065" hidden="1"/>
    <col min="1540" max="1540" width="10.109375" style="1065" hidden="1"/>
    <col min="1541" max="1541" width="10.44140625" style="1065" hidden="1"/>
    <col min="1542" max="1542" width="11.109375" style="1065" hidden="1"/>
    <col min="1543" max="1543" width="10.109375" style="1065" hidden="1"/>
    <col min="1544" max="1544" width="7.109375" style="1065" hidden="1"/>
    <col min="1545" max="1545" width="12.88671875" style="1065" hidden="1"/>
    <col min="1546" max="1546" width="11.44140625" style="1065" hidden="1"/>
    <col min="1547" max="1547" width="11.88671875" style="1065" hidden="1"/>
    <col min="1548" max="1791" width="11.44140625" style="1065" hidden="1"/>
    <col min="1792" max="1792" width="25.6640625" style="1065" hidden="1"/>
    <col min="1793" max="1793" width="7.6640625" style="1065" hidden="1"/>
    <col min="1794" max="1794" width="9.44140625" style="1065" hidden="1"/>
    <col min="1795" max="1795" width="13.5546875" style="1065" hidden="1"/>
    <col min="1796" max="1796" width="10.109375" style="1065" hidden="1"/>
    <col min="1797" max="1797" width="10.44140625" style="1065" hidden="1"/>
    <col min="1798" max="1798" width="11.109375" style="1065" hidden="1"/>
    <col min="1799" max="1799" width="10.109375" style="1065" hidden="1"/>
    <col min="1800" max="1800" width="7.109375" style="1065" hidden="1"/>
    <col min="1801" max="1801" width="12.88671875" style="1065" hidden="1"/>
    <col min="1802" max="1802" width="11.44140625" style="1065" hidden="1"/>
    <col min="1803" max="1803" width="11.88671875" style="1065" hidden="1"/>
    <col min="1804" max="2047" width="11.44140625" style="1065" hidden="1"/>
    <col min="2048" max="2048" width="25.6640625" style="1065" hidden="1"/>
    <col min="2049" max="2049" width="7.6640625" style="1065" hidden="1"/>
    <col min="2050" max="2050" width="9.44140625" style="1065" hidden="1"/>
    <col min="2051" max="2051" width="13.5546875" style="1065" hidden="1"/>
    <col min="2052" max="2052" width="10.109375" style="1065" hidden="1"/>
    <col min="2053" max="2053" width="10.44140625" style="1065" hidden="1"/>
    <col min="2054" max="2054" width="11.109375" style="1065" hidden="1"/>
    <col min="2055" max="2055" width="10.109375" style="1065" hidden="1"/>
    <col min="2056" max="2056" width="7.109375" style="1065" hidden="1"/>
    <col min="2057" max="2057" width="12.88671875" style="1065" hidden="1"/>
    <col min="2058" max="2058" width="11.44140625" style="1065" hidden="1"/>
    <col min="2059" max="2059" width="11.88671875" style="1065" hidden="1"/>
    <col min="2060" max="2303" width="11.44140625" style="1065" hidden="1"/>
    <col min="2304" max="2304" width="25.6640625" style="1065" hidden="1"/>
    <col min="2305" max="2305" width="7.6640625" style="1065" hidden="1"/>
    <col min="2306" max="2306" width="9.44140625" style="1065" hidden="1"/>
    <col min="2307" max="2307" width="13.5546875" style="1065" hidden="1"/>
    <col min="2308" max="2308" width="10.109375" style="1065" hidden="1"/>
    <col min="2309" max="2309" width="10.44140625" style="1065" hidden="1"/>
    <col min="2310" max="2310" width="11.109375" style="1065" hidden="1"/>
    <col min="2311" max="2311" width="10.109375" style="1065" hidden="1"/>
    <col min="2312" max="2312" width="7.109375" style="1065" hidden="1"/>
    <col min="2313" max="2313" width="12.88671875" style="1065" hidden="1"/>
    <col min="2314" max="2314" width="11.44140625" style="1065" hidden="1"/>
    <col min="2315" max="2315" width="11.88671875" style="1065" hidden="1"/>
    <col min="2316" max="2559" width="11.44140625" style="1065" hidden="1"/>
    <col min="2560" max="2560" width="25.6640625" style="1065" hidden="1"/>
    <col min="2561" max="2561" width="7.6640625" style="1065" hidden="1"/>
    <col min="2562" max="2562" width="9.44140625" style="1065" hidden="1"/>
    <col min="2563" max="2563" width="13.5546875" style="1065" hidden="1"/>
    <col min="2564" max="2564" width="10.109375" style="1065" hidden="1"/>
    <col min="2565" max="2565" width="10.44140625" style="1065" hidden="1"/>
    <col min="2566" max="2566" width="11.109375" style="1065" hidden="1"/>
    <col min="2567" max="2567" width="10.109375" style="1065" hidden="1"/>
    <col min="2568" max="2568" width="7.109375" style="1065" hidden="1"/>
    <col min="2569" max="2569" width="12.88671875" style="1065" hidden="1"/>
    <col min="2570" max="2570" width="11.44140625" style="1065" hidden="1"/>
    <col min="2571" max="2571" width="11.88671875" style="1065" hidden="1"/>
    <col min="2572" max="2815" width="11.44140625" style="1065" hidden="1"/>
    <col min="2816" max="2816" width="25.6640625" style="1065" hidden="1"/>
    <col min="2817" max="2817" width="7.6640625" style="1065" hidden="1"/>
    <col min="2818" max="2818" width="9.44140625" style="1065" hidden="1"/>
    <col min="2819" max="2819" width="13.5546875" style="1065" hidden="1"/>
    <col min="2820" max="2820" width="10.109375" style="1065" hidden="1"/>
    <col min="2821" max="2821" width="10.44140625" style="1065" hidden="1"/>
    <col min="2822" max="2822" width="11.109375" style="1065" hidden="1"/>
    <col min="2823" max="2823" width="10.109375" style="1065" hidden="1"/>
    <col min="2824" max="2824" width="7.109375" style="1065" hidden="1"/>
    <col min="2825" max="2825" width="12.88671875" style="1065" hidden="1"/>
    <col min="2826" max="2826" width="11.44140625" style="1065" hidden="1"/>
    <col min="2827" max="2827" width="11.88671875" style="1065" hidden="1"/>
    <col min="2828" max="3071" width="11.44140625" style="1065" hidden="1"/>
    <col min="3072" max="3072" width="25.6640625" style="1065" hidden="1"/>
    <col min="3073" max="3073" width="7.6640625" style="1065" hidden="1"/>
    <col min="3074" max="3074" width="9.44140625" style="1065" hidden="1"/>
    <col min="3075" max="3075" width="13.5546875" style="1065" hidden="1"/>
    <col min="3076" max="3076" width="10.109375" style="1065" hidden="1"/>
    <col min="3077" max="3077" width="10.44140625" style="1065" hidden="1"/>
    <col min="3078" max="3078" width="11.109375" style="1065" hidden="1"/>
    <col min="3079" max="3079" width="10.109375" style="1065" hidden="1"/>
    <col min="3080" max="3080" width="7.109375" style="1065" hidden="1"/>
    <col min="3081" max="3081" width="12.88671875" style="1065" hidden="1"/>
    <col min="3082" max="3082" width="11.44140625" style="1065" hidden="1"/>
    <col min="3083" max="3083" width="11.88671875" style="1065" hidden="1"/>
    <col min="3084" max="3327" width="11.44140625" style="1065" hidden="1"/>
    <col min="3328" max="3328" width="25.6640625" style="1065" hidden="1"/>
    <col min="3329" max="3329" width="7.6640625" style="1065" hidden="1"/>
    <col min="3330" max="3330" width="9.44140625" style="1065" hidden="1"/>
    <col min="3331" max="3331" width="13.5546875" style="1065" hidden="1"/>
    <col min="3332" max="3332" width="10.109375" style="1065" hidden="1"/>
    <col min="3333" max="3333" width="10.44140625" style="1065" hidden="1"/>
    <col min="3334" max="3334" width="11.109375" style="1065" hidden="1"/>
    <col min="3335" max="3335" width="10.109375" style="1065" hidden="1"/>
    <col min="3336" max="3336" width="7.109375" style="1065" hidden="1"/>
    <col min="3337" max="3337" width="12.88671875" style="1065" hidden="1"/>
    <col min="3338" max="3338" width="11.44140625" style="1065" hidden="1"/>
    <col min="3339" max="3339" width="11.88671875" style="1065" hidden="1"/>
    <col min="3340" max="3583" width="11.44140625" style="1065" hidden="1"/>
    <col min="3584" max="3584" width="25.6640625" style="1065" hidden="1"/>
    <col min="3585" max="3585" width="7.6640625" style="1065" hidden="1"/>
    <col min="3586" max="3586" width="9.44140625" style="1065" hidden="1"/>
    <col min="3587" max="3587" width="13.5546875" style="1065" hidden="1"/>
    <col min="3588" max="3588" width="10.109375" style="1065" hidden="1"/>
    <col min="3589" max="3589" width="10.44140625" style="1065" hidden="1"/>
    <col min="3590" max="3590" width="11.109375" style="1065" hidden="1"/>
    <col min="3591" max="3591" width="10.109375" style="1065" hidden="1"/>
    <col min="3592" max="3592" width="7.109375" style="1065" hidden="1"/>
    <col min="3593" max="3593" width="12.88671875" style="1065" hidden="1"/>
    <col min="3594" max="3594" width="11.44140625" style="1065" hidden="1"/>
    <col min="3595" max="3595" width="11.88671875" style="1065" hidden="1"/>
    <col min="3596" max="3839" width="11.44140625" style="1065" hidden="1"/>
    <col min="3840" max="3840" width="25.6640625" style="1065" hidden="1"/>
    <col min="3841" max="3841" width="7.6640625" style="1065" hidden="1"/>
    <col min="3842" max="3842" width="9.44140625" style="1065" hidden="1"/>
    <col min="3843" max="3843" width="13.5546875" style="1065" hidden="1"/>
    <col min="3844" max="3844" width="10.109375" style="1065" hidden="1"/>
    <col min="3845" max="3845" width="10.44140625" style="1065" hidden="1"/>
    <col min="3846" max="3846" width="11.109375" style="1065" hidden="1"/>
    <col min="3847" max="3847" width="10.109375" style="1065" hidden="1"/>
    <col min="3848" max="3848" width="7.109375" style="1065" hidden="1"/>
    <col min="3849" max="3849" width="12.88671875" style="1065" hidden="1"/>
    <col min="3850" max="3850" width="11.44140625" style="1065" hidden="1"/>
    <col min="3851" max="3851" width="11.88671875" style="1065" hidden="1"/>
    <col min="3852" max="4095" width="11.44140625" style="1065" hidden="1"/>
    <col min="4096" max="4096" width="25.6640625" style="1065" hidden="1"/>
    <col min="4097" max="4097" width="7.6640625" style="1065" hidden="1"/>
    <col min="4098" max="4098" width="9.44140625" style="1065" hidden="1"/>
    <col min="4099" max="4099" width="13.5546875" style="1065" hidden="1"/>
    <col min="4100" max="4100" width="10.109375" style="1065" hidden="1"/>
    <col min="4101" max="4101" width="10.44140625" style="1065" hidden="1"/>
    <col min="4102" max="4102" width="11.109375" style="1065" hidden="1"/>
    <col min="4103" max="4103" width="10.109375" style="1065" hidden="1"/>
    <col min="4104" max="4104" width="7.109375" style="1065" hidden="1"/>
    <col min="4105" max="4105" width="12.88671875" style="1065" hidden="1"/>
    <col min="4106" max="4106" width="11.44140625" style="1065" hidden="1"/>
    <col min="4107" max="4107" width="11.88671875" style="1065" hidden="1"/>
    <col min="4108" max="4351" width="11.44140625" style="1065" hidden="1"/>
    <col min="4352" max="4352" width="25.6640625" style="1065" hidden="1"/>
    <col min="4353" max="4353" width="7.6640625" style="1065" hidden="1"/>
    <col min="4354" max="4354" width="9.44140625" style="1065" hidden="1"/>
    <col min="4355" max="4355" width="13.5546875" style="1065" hidden="1"/>
    <col min="4356" max="4356" width="10.109375" style="1065" hidden="1"/>
    <col min="4357" max="4357" width="10.44140625" style="1065" hidden="1"/>
    <col min="4358" max="4358" width="11.109375" style="1065" hidden="1"/>
    <col min="4359" max="4359" width="10.109375" style="1065" hidden="1"/>
    <col min="4360" max="4360" width="7.109375" style="1065" hidden="1"/>
    <col min="4361" max="4361" width="12.88671875" style="1065" hidden="1"/>
    <col min="4362" max="4362" width="11.44140625" style="1065" hidden="1"/>
    <col min="4363" max="4363" width="11.88671875" style="1065" hidden="1"/>
    <col min="4364" max="4607" width="11.44140625" style="1065" hidden="1"/>
    <col min="4608" max="4608" width="25.6640625" style="1065" hidden="1"/>
    <col min="4609" max="4609" width="7.6640625" style="1065" hidden="1"/>
    <col min="4610" max="4610" width="9.44140625" style="1065" hidden="1"/>
    <col min="4611" max="4611" width="13.5546875" style="1065" hidden="1"/>
    <col min="4612" max="4612" width="10.109375" style="1065" hidden="1"/>
    <col min="4613" max="4613" width="10.44140625" style="1065" hidden="1"/>
    <col min="4614" max="4614" width="11.109375" style="1065" hidden="1"/>
    <col min="4615" max="4615" width="10.109375" style="1065" hidden="1"/>
    <col min="4616" max="4616" width="7.109375" style="1065" hidden="1"/>
    <col min="4617" max="4617" width="12.88671875" style="1065" hidden="1"/>
    <col min="4618" max="4618" width="11.44140625" style="1065" hidden="1"/>
    <col min="4619" max="4619" width="11.88671875" style="1065" hidden="1"/>
    <col min="4620" max="4863" width="11.44140625" style="1065" hidden="1"/>
    <col min="4864" max="4864" width="25.6640625" style="1065" hidden="1"/>
    <col min="4865" max="4865" width="7.6640625" style="1065" hidden="1"/>
    <col min="4866" max="4866" width="9.44140625" style="1065" hidden="1"/>
    <col min="4867" max="4867" width="13.5546875" style="1065" hidden="1"/>
    <col min="4868" max="4868" width="10.109375" style="1065" hidden="1"/>
    <col min="4869" max="4869" width="10.44140625" style="1065" hidden="1"/>
    <col min="4870" max="4870" width="11.109375" style="1065" hidden="1"/>
    <col min="4871" max="4871" width="10.109375" style="1065" hidden="1"/>
    <col min="4872" max="4872" width="7.109375" style="1065" hidden="1"/>
    <col min="4873" max="4873" width="12.88671875" style="1065" hidden="1"/>
    <col min="4874" max="4874" width="11.44140625" style="1065" hidden="1"/>
    <col min="4875" max="4875" width="11.88671875" style="1065" hidden="1"/>
    <col min="4876" max="5119" width="11.44140625" style="1065" hidden="1"/>
    <col min="5120" max="5120" width="25.6640625" style="1065" hidden="1"/>
    <col min="5121" max="5121" width="7.6640625" style="1065" hidden="1"/>
    <col min="5122" max="5122" width="9.44140625" style="1065" hidden="1"/>
    <col min="5123" max="5123" width="13.5546875" style="1065" hidden="1"/>
    <col min="5124" max="5124" width="10.109375" style="1065" hidden="1"/>
    <col min="5125" max="5125" width="10.44140625" style="1065" hidden="1"/>
    <col min="5126" max="5126" width="11.109375" style="1065" hidden="1"/>
    <col min="5127" max="5127" width="10.109375" style="1065" hidden="1"/>
    <col min="5128" max="5128" width="7.109375" style="1065" hidden="1"/>
    <col min="5129" max="5129" width="12.88671875" style="1065" hidden="1"/>
    <col min="5130" max="5130" width="11.44140625" style="1065" hidden="1"/>
    <col min="5131" max="5131" width="11.88671875" style="1065" hidden="1"/>
    <col min="5132" max="5375" width="11.44140625" style="1065" hidden="1"/>
    <col min="5376" max="5376" width="25.6640625" style="1065" hidden="1"/>
    <col min="5377" max="5377" width="7.6640625" style="1065" hidden="1"/>
    <col min="5378" max="5378" width="9.44140625" style="1065" hidden="1"/>
    <col min="5379" max="5379" width="13.5546875" style="1065" hidden="1"/>
    <col min="5380" max="5380" width="10.109375" style="1065" hidden="1"/>
    <col min="5381" max="5381" width="10.44140625" style="1065" hidden="1"/>
    <col min="5382" max="5382" width="11.109375" style="1065" hidden="1"/>
    <col min="5383" max="5383" width="10.109375" style="1065" hidden="1"/>
    <col min="5384" max="5384" width="7.109375" style="1065" hidden="1"/>
    <col min="5385" max="5385" width="12.88671875" style="1065" hidden="1"/>
    <col min="5386" max="5386" width="11.44140625" style="1065" hidden="1"/>
    <col min="5387" max="5387" width="11.88671875" style="1065" hidden="1"/>
    <col min="5388" max="5631" width="11.44140625" style="1065" hidden="1"/>
    <col min="5632" max="5632" width="25.6640625" style="1065" hidden="1"/>
    <col min="5633" max="5633" width="7.6640625" style="1065" hidden="1"/>
    <col min="5634" max="5634" width="9.44140625" style="1065" hidden="1"/>
    <col min="5635" max="5635" width="13.5546875" style="1065" hidden="1"/>
    <col min="5636" max="5636" width="10.109375" style="1065" hidden="1"/>
    <col min="5637" max="5637" width="10.44140625" style="1065" hidden="1"/>
    <col min="5638" max="5638" width="11.109375" style="1065" hidden="1"/>
    <col min="5639" max="5639" width="10.109375" style="1065" hidden="1"/>
    <col min="5640" max="5640" width="7.109375" style="1065" hidden="1"/>
    <col min="5641" max="5641" width="12.88671875" style="1065" hidden="1"/>
    <col min="5642" max="5642" width="11.44140625" style="1065" hidden="1"/>
    <col min="5643" max="5643" width="11.88671875" style="1065" hidden="1"/>
    <col min="5644" max="5887" width="11.44140625" style="1065" hidden="1"/>
    <col min="5888" max="5888" width="25.6640625" style="1065" hidden="1"/>
    <col min="5889" max="5889" width="7.6640625" style="1065" hidden="1"/>
    <col min="5890" max="5890" width="9.44140625" style="1065" hidden="1"/>
    <col min="5891" max="5891" width="13.5546875" style="1065" hidden="1"/>
    <col min="5892" max="5892" width="10.109375" style="1065" hidden="1"/>
    <col min="5893" max="5893" width="10.44140625" style="1065" hidden="1"/>
    <col min="5894" max="5894" width="11.109375" style="1065" hidden="1"/>
    <col min="5895" max="5895" width="10.109375" style="1065" hidden="1"/>
    <col min="5896" max="5896" width="7.109375" style="1065" hidden="1"/>
    <col min="5897" max="5897" width="12.88671875" style="1065" hidden="1"/>
    <col min="5898" max="5898" width="11.44140625" style="1065" hidden="1"/>
    <col min="5899" max="5899" width="11.88671875" style="1065" hidden="1"/>
    <col min="5900" max="6143" width="11.44140625" style="1065" hidden="1"/>
    <col min="6144" max="6144" width="25.6640625" style="1065" hidden="1"/>
    <col min="6145" max="6145" width="7.6640625" style="1065" hidden="1"/>
    <col min="6146" max="6146" width="9.44140625" style="1065" hidden="1"/>
    <col min="6147" max="6147" width="13.5546875" style="1065" hidden="1"/>
    <col min="6148" max="6148" width="10.109375" style="1065" hidden="1"/>
    <col min="6149" max="6149" width="10.44140625" style="1065" hidden="1"/>
    <col min="6150" max="6150" width="11.109375" style="1065" hidden="1"/>
    <col min="6151" max="6151" width="10.109375" style="1065" hidden="1"/>
    <col min="6152" max="6152" width="7.109375" style="1065" hidden="1"/>
    <col min="6153" max="6153" width="12.88671875" style="1065" hidden="1"/>
    <col min="6154" max="6154" width="11.44140625" style="1065" hidden="1"/>
    <col min="6155" max="6155" width="11.88671875" style="1065" hidden="1"/>
    <col min="6156" max="6399" width="11.44140625" style="1065" hidden="1"/>
    <col min="6400" max="6400" width="25.6640625" style="1065" hidden="1"/>
    <col min="6401" max="6401" width="7.6640625" style="1065" hidden="1"/>
    <col min="6402" max="6402" width="9.44140625" style="1065" hidden="1"/>
    <col min="6403" max="6403" width="13.5546875" style="1065" hidden="1"/>
    <col min="6404" max="6404" width="10.109375" style="1065" hidden="1"/>
    <col min="6405" max="6405" width="10.44140625" style="1065" hidden="1"/>
    <col min="6406" max="6406" width="11.109375" style="1065" hidden="1"/>
    <col min="6407" max="6407" width="10.109375" style="1065" hidden="1"/>
    <col min="6408" max="6408" width="7.109375" style="1065" hidden="1"/>
    <col min="6409" max="6409" width="12.88671875" style="1065" hidden="1"/>
    <col min="6410" max="6410" width="11.44140625" style="1065" hidden="1"/>
    <col min="6411" max="6411" width="11.88671875" style="1065" hidden="1"/>
    <col min="6412" max="6655" width="11.44140625" style="1065" hidden="1"/>
    <col min="6656" max="6656" width="25.6640625" style="1065" hidden="1"/>
    <col min="6657" max="6657" width="7.6640625" style="1065" hidden="1"/>
    <col min="6658" max="6658" width="9.44140625" style="1065" hidden="1"/>
    <col min="6659" max="6659" width="13.5546875" style="1065" hidden="1"/>
    <col min="6660" max="6660" width="10.109375" style="1065" hidden="1"/>
    <col min="6661" max="6661" width="10.44140625" style="1065" hidden="1"/>
    <col min="6662" max="6662" width="11.109375" style="1065" hidden="1"/>
    <col min="6663" max="6663" width="10.109375" style="1065" hidden="1"/>
    <col min="6664" max="6664" width="7.109375" style="1065" hidden="1"/>
    <col min="6665" max="6665" width="12.88671875" style="1065" hidden="1"/>
    <col min="6666" max="6666" width="11.44140625" style="1065" hidden="1"/>
    <col min="6667" max="6667" width="11.88671875" style="1065" hidden="1"/>
    <col min="6668" max="6911" width="11.44140625" style="1065" hidden="1"/>
    <col min="6912" max="6912" width="25.6640625" style="1065" hidden="1"/>
    <col min="6913" max="6913" width="7.6640625" style="1065" hidden="1"/>
    <col min="6914" max="6914" width="9.44140625" style="1065" hidden="1"/>
    <col min="6915" max="6915" width="13.5546875" style="1065" hidden="1"/>
    <col min="6916" max="6916" width="10.109375" style="1065" hidden="1"/>
    <col min="6917" max="6917" width="10.44140625" style="1065" hidden="1"/>
    <col min="6918" max="6918" width="11.109375" style="1065" hidden="1"/>
    <col min="6919" max="6919" width="10.109375" style="1065" hidden="1"/>
    <col min="6920" max="6920" width="7.109375" style="1065" hidden="1"/>
    <col min="6921" max="6921" width="12.88671875" style="1065" hidden="1"/>
    <col min="6922" max="6922" width="11.44140625" style="1065" hidden="1"/>
    <col min="6923" max="6923" width="11.88671875" style="1065" hidden="1"/>
    <col min="6924" max="7167" width="11.44140625" style="1065" hidden="1"/>
    <col min="7168" max="7168" width="25.6640625" style="1065" hidden="1"/>
    <col min="7169" max="7169" width="7.6640625" style="1065" hidden="1"/>
    <col min="7170" max="7170" width="9.44140625" style="1065" hidden="1"/>
    <col min="7171" max="7171" width="13.5546875" style="1065" hidden="1"/>
    <col min="7172" max="7172" width="10.109375" style="1065" hidden="1"/>
    <col min="7173" max="7173" width="10.44140625" style="1065" hidden="1"/>
    <col min="7174" max="7174" width="11.109375" style="1065" hidden="1"/>
    <col min="7175" max="7175" width="10.109375" style="1065" hidden="1"/>
    <col min="7176" max="7176" width="7.109375" style="1065" hidden="1"/>
    <col min="7177" max="7177" width="12.88671875" style="1065" hidden="1"/>
    <col min="7178" max="7178" width="11.44140625" style="1065" hidden="1"/>
    <col min="7179" max="7179" width="11.88671875" style="1065" hidden="1"/>
    <col min="7180" max="7423" width="11.44140625" style="1065" hidden="1"/>
    <col min="7424" max="7424" width="25.6640625" style="1065" hidden="1"/>
    <col min="7425" max="7425" width="7.6640625" style="1065" hidden="1"/>
    <col min="7426" max="7426" width="9.44140625" style="1065" hidden="1"/>
    <col min="7427" max="7427" width="13.5546875" style="1065" hidden="1"/>
    <col min="7428" max="7428" width="10.109375" style="1065" hidden="1"/>
    <col min="7429" max="7429" width="10.44140625" style="1065" hidden="1"/>
    <col min="7430" max="7430" width="11.109375" style="1065" hidden="1"/>
    <col min="7431" max="7431" width="10.109375" style="1065" hidden="1"/>
    <col min="7432" max="7432" width="7.109375" style="1065" hidden="1"/>
    <col min="7433" max="7433" width="12.88671875" style="1065" hidden="1"/>
    <col min="7434" max="7434" width="11.44140625" style="1065" hidden="1"/>
    <col min="7435" max="7435" width="11.88671875" style="1065" hidden="1"/>
    <col min="7436" max="7679" width="11.44140625" style="1065" hidden="1"/>
    <col min="7680" max="7680" width="25.6640625" style="1065" hidden="1"/>
    <col min="7681" max="7681" width="7.6640625" style="1065" hidden="1"/>
    <col min="7682" max="7682" width="9.44140625" style="1065" hidden="1"/>
    <col min="7683" max="7683" width="13.5546875" style="1065" hidden="1"/>
    <col min="7684" max="7684" width="10.109375" style="1065" hidden="1"/>
    <col min="7685" max="7685" width="10.44140625" style="1065" hidden="1"/>
    <col min="7686" max="7686" width="11.109375" style="1065" hidden="1"/>
    <col min="7687" max="7687" width="10.109375" style="1065" hidden="1"/>
    <col min="7688" max="7688" width="7.109375" style="1065" hidden="1"/>
    <col min="7689" max="7689" width="12.88671875" style="1065" hidden="1"/>
    <col min="7690" max="7690" width="11.44140625" style="1065" hidden="1"/>
    <col min="7691" max="7691" width="11.88671875" style="1065" hidden="1"/>
    <col min="7692" max="7935" width="11.44140625" style="1065" hidden="1"/>
    <col min="7936" max="7936" width="25.6640625" style="1065" hidden="1"/>
    <col min="7937" max="7937" width="7.6640625" style="1065" hidden="1"/>
    <col min="7938" max="7938" width="9.44140625" style="1065" hidden="1"/>
    <col min="7939" max="7939" width="13.5546875" style="1065" hidden="1"/>
    <col min="7940" max="7940" width="10.109375" style="1065" hidden="1"/>
    <col min="7941" max="7941" width="10.44140625" style="1065" hidden="1"/>
    <col min="7942" max="7942" width="11.109375" style="1065" hidden="1"/>
    <col min="7943" max="7943" width="10.109375" style="1065" hidden="1"/>
    <col min="7944" max="7944" width="7.109375" style="1065" hidden="1"/>
    <col min="7945" max="7945" width="12.88671875" style="1065" hidden="1"/>
    <col min="7946" max="7946" width="11.44140625" style="1065" hidden="1"/>
    <col min="7947" max="7947" width="11.88671875" style="1065" hidden="1"/>
    <col min="7948" max="8191" width="11.44140625" style="1065" hidden="1"/>
    <col min="8192" max="8192" width="25.6640625" style="1065" hidden="1"/>
    <col min="8193" max="8193" width="7.6640625" style="1065" hidden="1"/>
    <col min="8194" max="8194" width="9.44140625" style="1065" hidden="1"/>
    <col min="8195" max="8195" width="13.5546875" style="1065" hidden="1"/>
    <col min="8196" max="8196" width="10.109375" style="1065" hidden="1"/>
    <col min="8197" max="8197" width="10.44140625" style="1065" hidden="1"/>
    <col min="8198" max="8198" width="11.109375" style="1065" hidden="1"/>
    <col min="8199" max="8199" width="10.109375" style="1065" hidden="1"/>
    <col min="8200" max="8200" width="7.109375" style="1065" hidden="1"/>
    <col min="8201" max="8201" width="12.88671875" style="1065" hidden="1"/>
    <col min="8202" max="8202" width="11.44140625" style="1065" hidden="1"/>
    <col min="8203" max="8203" width="11.88671875" style="1065" hidden="1"/>
    <col min="8204" max="8447" width="11.44140625" style="1065" hidden="1"/>
    <col min="8448" max="8448" width="25.6640625" style="1065" hidden="1"/>
    <col min="8449" max="8449" width="7.6640625" style="1065" hidden="1"/>
    <col min="8450" max="8450" width="9.44140625" style="1065" hidden="1"/>
    <col min="8451" max="8451" width="13.5546875" style="1065" hidden="1"/>
    <col min="8452" max="8452" width="10.109375" style="1065" hidden="1"/>
    <col min="8453" max="8453" width="10.44140625" style="1065" hidden="1"/>
    <col min="8454" max="8454" width="11.109375" style="1065" hidden="1"/>
    <col min="8455" max="8455" width="10.109375" style="1065" hidden="1"/>
    <col min="8456" max="8456" width="7.109375" style="1065" hidden="1"/>
    <col min="8457" max="8457" width="12.88671875" style="1065" hidden="1"/>
    <col min="8458" max="8458" width="11.44140625" style="1065" hidden="1"/>
    <col min="8459" max="8459" width="11.88671875" style="1065" hidden="1"/>
    <col min="8460" max="8703" width="11.44140625" style="1065" hidden="1"/>
    <col min="8704" max="8704" width="25.6640625" style="1065" hidden="1"/>
    <col min="8705" max="8705" width="7.6640625" style="1065" hidden="1"/>
    <col min="8706" max="8706" width="9.44140625" style="1065" hidden="1"/>
    <col min="8707" max="8707" width="13.5546875" style="1065" hidden="1"/>
    <col min="8708" max="8708" width="10.109375" style="1065" hidden="1"/>
    <col min="8709" max="8709" width="10.44140625" style="1065" hidden="1"/>
    <col min="8710" max="8710" width="11.109375" style="1065" hidden="1"/>
    <col min="8711" max="8711" width="10.109375" style="1065" hidden="1"/>
    <col min="8712" max="8712" width="7.109375" style="1065" hidden="1"/>
    <col min="8713" max="8713" width="12.88671875" style="1065" hidden="1"/>
    <col min="8714" max="8714" width="11.44140625" style="1065" hidden="1"/>
    <col min="8715" max="8715" width="11.88671875" style="1065" hidden="1"/>
    <col min="8716" max="8959" width="11.44140625" style="1065" hidden="1"/>
    <col min="8960" max="8960" width="25.6640625" style="1065" hidden="1"/>
    <col min="8961" max="8961" width="7.6640625" style="1065" hidden="1"/>
    <col min="8962" max="8962" width="9.44140625" style="1065" hidden="1"/>
    <col min="8963" max="8963" width="13.5546875" style="1065" hidden="1"/>
    <col min="8964" max="8964" width="10.109375" style="1065" hidden="1"/>
    <col min="8965" max="8965" width="10.44140625" style="1065" hidden="1"/>
    <col min="8966" max="8966" width="11.109375" style="1065" hidden="1"/>
    <col min="8967" max="8967" width="10.109375" style="1065" hidden="1"/>
    <col min="8968" max="8968" width="7.109375" style="1065" hidden="1"/>
    <col min="8969" max="8969" width="12.88671875" style="1065" hidden="1"/>
    <col min="8970" max="8970" width="11.44140625" style="1065" hidden="1"/>
    <col min="8971" max="8971" width="11.88671875" style="1065" hidden="1"/>
    <col min="8972" max="9215" width="11.44140625" style="1065" hidden="1"/>
    <col min="9216" max="9216" width="25.6640625" style="1065" hidden="1"/>
    <col min="9217" max="9217" width="7.6640625" style="1065" hidden="1"/>
    <col min="9218" max="9218" width="9.44140625" style="1065" hidden="1"/>
    <col min="9219" max="9219" width="13.5546875" style="1065" hidden="1"/>
    <col min="9220" max="9220" width="10.109375" style="1065" hidden="1"/>
    <col min="9221" max="9221" width="10.44140625" style="1065" hidden="1"/>
    <col min="9222" max="9222" width="11.109375" style="1065" hidden="1"/>
    <col min="9223" max="9223" width="10.109375" style="1065" hidden="1"/>
    <col min="9224" max="9224" width="7.109375" style="1065" hidden="1"/>
    <col min="9225" max="9225" width="12.88671875" style="1065" hidden="1"/>
    <col min="9226" max="9226" width="11.44140625" style="1065" hidden="1"/>
    <col min="9227" max="9227" width="11.88671875" style="1065" hidden="1"/>
    <col min="9228" max="9471" width="11.44140625" style="1065" hidden="1"/>
    <col min="9472" max="9472" width="25.6640625" style="1065" hidden="1"/>
    <col min="9473" max="9473" width="7.6640625" style="1065" hidden="1"/>
    <col min="9474" max="9474" width="9.44140625" style="1065" hidden="1"/>
    <col min="9475" max="9475" width="13.5546875" style="1065" hidden="1"/>
    <col min="9476" max="9476" width="10.109375" style="1065" hidden="1"/>
    <col min="9477" max="9477" width="10.44140625" style="1065" hidden="1"/>
    <col min="9478" max="9478" width="11.109375" style="1065" hidden="1"/>
    <col min="9479" max="9479" width="10.109375" style="1065" hidden="1"/>
    <col min="9480" max="9480" width="7.109375" style="1065" hidden="1"/>
    <col min="9481" max="9481" width="12.88671875" style="1065" hidden="1"/>
    <col min="9482" max="9482" width="11.44140625" style="1065" hidden="1"/>
    <col min="9483" max="9483" width="11.88671875" style="1065" hidden="1"/>
    <col min="9484" max="9727" width="11.44140625" style="1065" hidden="1"/>
    <col min="9728" max="9728" width="25.6640625" style="1065" hidden="1"/>
    <col min="9729" max="9729" width="7.6640625" style="1065" hidden="1"/>
    <col min="9730" max="9730" width="9.44140625" style="1065" hidden="1"/>
    <col min="9731" max="9731" width="13.5546875" style="1065" hidden="1"/>
    <col min="9732" max="9732" width="10.109375" style="1065" hidden="1"/>
    <col min="9733" max="9733" width="10.44140625" style="1065" hidden="1"/>
    <col min="9734" max="9734" width="11.109375" style="1065" hidden="1"/>
    <col min="9735" max="9735" width="10.109375" style="1065" hidden="1"/>
    <col min="9736" max="9736" width="7.109375" style="1065" hidden="1"/>
    <col min="9737" max="9737" width="12.88671875" style="1065" hidden="1"/>
    <col min="9738" max="9738" width="11.44140625" style="1065" hidden="1"/>
    <col min="9739" max="9739" width="11.88671875" style="1065" hidden="1"/>
    <col min="9740" max="9983" width="11.44140625" style="1065" hidden="1"/>
    <col min="9984" max="9984" width="25.6640625" style="1065" hidden="1"/>
    <col min="9985" max="9985" width="7.6640625" style="1065" hidden="1"/>
    <col min="9986" max="9986" width="9.44140625" style="1065" hidden="1"/>
    <col min="9987" max="9987" width="13.5546875" style="1065" hidden="1"/>
    <col min="9988" max="9988" width="10.109375" style="1065" hidden="1"/>
    <col min="9989" max="9989" width="10.44140625" style="1065" hidden="1"/>
    <col min="9990" max="9990" width="11.109375" style="1065" hidden="1"/>
    <col min="9991" max="9991" width="10.109375" style="1065" hidden="1"/>
    <col min="9992" max="9992" width="7.109375" style="1065" hidden="1"/>
    <col min="9993" max="9993" width="12.88671875" style="1065" hidden="1"/>
    <col min="9994" max="9994" width="11.44140625" style="1065" hidden="1"/>
    <col min="9995" max="9995" width="11.88671875" style="1065" hidden="1"/>
    <col min="9996" max="10239" width="11.44140625" style="1065" hidden="1"/>
    <col min="10240" max="10240" width="25.6640625" style="1065" hidden="1"/>
    <col min="10241" max="10241" width="7.6640625" style="1065" hidden="1"/>
    <col min="10242" max="10242" width="9.44140625" style="1065" hidden="1"/>
    <col min="10243" max="10243" width="13.5546875" style="1065" hidden="1"/>
    <col min="10244" max="10244" width="10.109375" style="1065" hidden="1"/>
    <col min="10245" max="10245" width="10.44140625" style="1065" hidden="1"/>
    <col min="10246" max="10246" width="11.109375" style="1065" hidden="1"/>
    <col min="10247" max="10247" width="10.109375" style="1065" hidden="1"/>
    <col min="10248" max="10248" width="7.109375" style="1065" hidden="1"/>
    <col min="10249" max="10249" width="12.88671875" style="1065" hidden="1"/>
    <col min="10250" max="10250" width="11.44140625" style="1065" hidden="1"/>
    <col min="10251" max="10251" width="11.88671875" style="1065" hidden="1"/>
    <col min="10252" max="10495" width="11.44140625" style="1065" hidden="1"/>
    <col min="10496" max="10496" width="25.6640625" style="1065" hidden="1"/>
    <col min="10497" max="10497" width="7.6640625" style="1065" hidden="1"/>
    <col min="10498" max="10498" width="9.44140625" style="1065" hidden="1"/>
    <col min="10499" max="10499" width="13.5546875" style="1065" hidden="1"/>
    <col min="10500" max="10500" width="10.109375" style="1065" hidden="1"/>
    <col min="10501" max="10501" width="10.44140625" style="1065" hidden="1"/>
    <col min="10502" max="10502" width="11.109375" style="1065" hidden="1"/>
    <col min="10503" max="10503" width="10.109375" style="1065" hidden="1"/>
    <col min="10504" max="10504" width="7.109375" style="1065" hidden="1"/>
    <col min="10505" max="10505" width="12.88671875" style="1065" hidden="1"/>
    <col min="10506" max="10506" width="11.44140625" style="1065" hidden="1"/>
    <col min="10507" max="10507" width="11.88671875" style="1065" hidden="1"/>
    <col min="10508" max="10751" width="11.44140625" style="1065" hidden="1"/>
    <col min="10752" max="10752" width="25.6640625" style="1065" hidden="1"/>
    <col min="10753" max="10753" width="7.6640625" style="1065" hidden="1"/>
    <col min="10754" max="10754" width="9.44140625" style="1065" hidden="1"/>
    <col min="10755" max="10755" width="13.5546875" style="1065" hidden="1"/>
    <col min="10756" max="10756" width="10.109375" style="1065" hidden="1"/>
    <col min="10757" max="10757" width="10.44140625" style="1065" hidden="1"/>
    <col min="10758" max="10758" width="11.109375" style="1065" hidden="1"/>
    <col min="10759" max="10759" width="10.109375" style="1065" hidden="1"/>
    <col min="10760" max="10760" width="7.109375" style="1065" hidden="1"/>
    <col min="10761" max="10761" width="12.88671875" style="1065" hidden="1"/>
    <col min="10762" max="10762" width="11.44140625" style="1065" hidden="1"/>
    <col min="10763" max="10763" width="11.88671875" style="1065" hidden="1"/>
    <col min="10764" max="11007" width="11.44140625" style="1065" hidden="1"/>
    <col min="11008" max="11008" width="25.6640625" style="1065" hidden="1"/>
    <col min="11009" max="11009" width="7.6640625" style="1065" hidden="1"/>
    <col min="11010" max="11010" width="9.44140625" style="1065" hidden="1"/>
    <col min="11011" max="11011" width="13.5546875" style="1065" hidden="1"/>
    <col min="11012" max="11012" width="10.109375" style="1065" hidden="1"/>
    <col min="11013" max="11013" width="10.44140625" style="1065" hidden="1"/>
    <col min="11014" max="11014" width="11.109375" style="1065" hidden="1"/>
    <col min="11015" max="11015" width="10.109375" style="1065" hidden="1"/>
    <col min="11016" max="11016" width="7.109375" style="1065" hidden="1"/>
    <col min="11017" max="11017" width="12.88671875" style="1065" hidden="1"/>
    <col min="11018" max="11018" width="11.44140625" style="1065" hidden="1"/>
    <col min="11019" max="11019" width="11.88671875" style="1065" hidden="1"/>
    <col min="11020" max="11263" width="11.44140625" style="1065" hidden="1"/>
    <col min="11264" max="11264" width="25.6640625" style="1065" hidden="1"/>
    <col min="11265" max="11265" width="7.6640625" style="1065" hidden="1"/>
    <col min="11266" max="11266" width="9.44140625" style="1065" hidden="1"/>
    <col min="11267" max="11267" width="13.5546875" style="1065" hidden="1"/>
    <col min="11268" max="11268" width="10.109375" style="1065" hidden="1"/>
    <col min="11269" max="11269" width="10.44140625" style="1065" hidden="1"/>
    <col min="11270" max="11270" width="11.109375" style="1065" hidden="1"/>
    <col min="11271" max="11271" width="10.109375" style="1065" hidden="1"/>
    <col min="11272" max="11272" width="7.109375" style="1065" hidden="1"/>
    <col min="11273" max="11273" width="12.88671875" style="1065" hidden="1"/>
    <col min="11274" max="11274" width="11.44140625" style="1065" hidden="1"/>
    <col min="11275" max="11275" width="11.88671875" style="1065" hidden="1"/>
    <col min="11276" max="11519" width="11.44140625" style="1065" hidden="1"/>
    <col min="11520" max="11520" width="25.6640625" style="1065" hidden="1"/>
    <col min="11521" max="11521" width="7.6640625" style="1065" hidden="1"/>
    <col min="11522" max="11522" width="9.44140625" style="1065" hidden="1"/>
    <col min="11523" max="11523" width="13.5546875" style="1065" hidden="1"/>
    <col min="11524" max="11524" width="10.109375" style="1065" hidden="1"/>
    <col min="11525" max="11525" width="10.44140625" style="1065" hidden="1"/>
    <col min="11526" max="11526" width="11.109375" style="1065" hidden="1"/>
    <col min="11527" max="11527" width="10.109375" style="1065" hidden="1"/>
    <col min="11528" max="11528" width="7.109375" style="1065" hidden="1"/>
    <col min="11529" max="11529" width="12.88671875" style="1065" hidden="1"/>
    <col min="11530" max="11530" width="11.44140625" style="1065" hidden="1"/>
    <col min="11531" max="11531" width="11.88671875" style="1065" hidden="1"/>
    <col min="11532" max="11775" width="11.44140625" style="1065" hidden="1"/>
    <col min="11776" max="11776" width="25.6640625" style="1065" hidden="1"/>
    <col min="11777" max="11777" width="7.6640625" style="1065" hidden="1"/>
    <col min="11778" max="11778" width="9.44140625" style="1065" hidden="1"/>
    <col min="11779" max="11779" width="13.5546875" style="1065" hidden="1"/>
    <col min="11780" max="11780" width="10.109375" style="1065" hidden="1"/>
    <col min="11781" max="11781" width="10.44140625" style="1065" hidden="1"/>
    <col min="11782" max="11782" width="11.109375" style="1065" hidden="1"/>
    <col min="11783" max="11783" width="10.109375" style="1065" hidden="1"/>
    <col min="11784" max="11784" width="7.109375" style="1065" hidden="1"/>
    <col min="11785" max="11785" width="12.88671875" style="1065" hidden="1"/>
    <col min="11786" max="11786" width="11.44140625" style="1065" hidden="1"/>
    <col min="11787" max="11787" width="11.88671875" style="1065" hidden="1"/>
    <col min="11788" max="12031" width="11.44140625" style="1065" hidden="1"/>
    <col min="12032" max="12032" width="25.6640625" style="1065" hidden="1"/>
    <col min="12033" max="12033" width="7.6640625" style="1065" hidden="1"/>
    <col min="12034" max="12034" width="9.44140625" style="1065" hidden="1"/>
    <col min="12035" max="12035" width="13.5546875" style="1065" hidden="1"/>
    <col min="12036" max="12036" width="10.109375" style="1065" hidden="1"/>
    <col min="12037" max="12037" width="10.44140625" style="1065" hidden="1"/>
    <col min="12038" max="12038" width="11.109375" style="1065" hidden="1"/>
    <col min="12039" max="12039" width="10.109375" style="1065" hidden="1"/>
    <col min="12040" max="12040" width="7.109375" style="1065" hidden="1"/>
    <col min="12041" max="12041" width="12.88671875" style="1065" hidden="1"/>
    <col min="12042" max="12042" width="11.44140625" style="1065" hidden="1"/>
    <col min="12043" max="12043" width="11.88671875" style="1065" hidden="1"/>
    <col min="12044" max="12287" width="11.44140625" style="1065" hidden="1"/>
    <col min="12288" max="12288" width="25.6640625" style="1065" hidden="1"/>
    <col min="12289" max="12289" width="7.6640625" style="1065" hidden="1"/>
    <col min="12290" max="12290" width="9.44140625" style="1065" hidden="1"/>
    <col min="12291" max="12291" width="13.5546875" style="1065" hidden="1"/>
    <col min="12292" max="12292" width="10.109375" style="1065" hidden="1"/>
    <col min="12293" max="12293" width="10.44140625" style="1065" hidden="1"/>
    <col min="12294" max="12294" width="11.109375" style="1065" hidden="1"/>
    <col min="12295" max="12295" width="10.109375" style="1065" hidden="1"/>
    <col min="12296" max="12296" width="7.109375" style="1065" hidden="1"/>
    <col min="12297" max="12297" width="12.88671875" style="1065" hidden="1"/>
    <col min="12298" max="12298" width="11.44140625" style="1065" hidden="1"/>
    <col min="12299" max="12299" width="11.88671875" style="1065" hidden="1"/>
    <col min="12300" max="12543" width="11.44140625" style="1065" hidden="1"/>
    <col min="12544" max="12544" width="25.6640625" style="1065" hidden="1"/>
    <col min="12545" max="12545" width="7.6640625" style="1065" hidden="1"/>
    <col min="12546" max="12546" width="9.44140625" style="1065" hidden="1"/>
    <col min="12547" max="12547" width="13.5546875" style="1065" hidden="1"/>
    <col min="12548" max="12548" width="10.109375" style="1065" hidden="1"/>
    <col min="12549" max="12549" width="10.44140625" style="1065" hidden="1"/>
    <col min="12550" max="12550" width="11.109375" style="1065" hidden="1"/>
    <col min="12551" max="12551" width="10.109375" style="1065" hidden="1"/>
    <col min="12552" max="12552" width="7.109375" style="1065" hidden="1"/>
    <col min="12553" max="12553" width="12.88671875" style="1065" hidden="1"/>
    <col min="12554" max="12554" width="11.44140625" style="1065" hidden="1"/>
    <col min="12555" max="12555" width="11.88671875" style="1065" hidden="1"/>
    <col min="12556" max="12799" width="11.44140625" style="1065" hidden="1"/>
    <col min="12800" max="12800" width="25.6640625" style="1065" hidden="1"/>
    <col min="12801" max="12801" width="7.6640625" style="1065" hidden="1"/>
    <col min="12802" max="12802" width="9.44140625" style="1065" hidden="1"/>
    <col min="12803" max="12803" width="13.5546875" style="1065" hidden="1"/>
    <col min="12804" max="12804" width="10.109375" style="1065" hidden="1"/>
    <col min="12805" max="12805" width="10.44140625" style="1065" hidden="1"/>
    <col min="12806" max="12806" width="11.109375" style="1065" hidden="1"/>
    <col min="12807" max="12807" width="10.109375" style="1065" hidden="1"/>
    <col min="12808" max="12808" width="7.109375" style="1065" hidden="1"/>
    <col min="12809" max="12809" width="12.88671875" style="1065" hidden="1"/>
    <col min="12810" max="12810" width="11.44140625" style="1065" hidden="1"/>
    <col min="12811" max="12811" width="11.88671875" style="1065" hidden="1"/>
    <col min="12812" max="13055" width="11.44140625" style="1065" hidden="1"/>
    <col min="13056" max="13056" width="25.6640625" style="1065" hidden="1"/>
    <col min="13057" max="13057" width="7.6640625" style="1065" hidden="1"/>
    <col min="13058" max="13058" width="9.44140625" style="1065" hidden="1"/>
    <col min="13059" max="13059" width="13.5546875" style="1065" hidden="1"/>
    <col min="13060" max="13060" width="10.109375" style="1065" hidden="1"/>
    <col min="13061" max="13061" width="10.44140625" style="1065" hidden="1"/>
    <col min="13062" max="13062" width="11.109375" style="1065" hidden="1"/>
    <col min="13063" max="13063" width="10.109375" style="1065" hidden="1"/>
    <col min="13064" max="13064" width="7.109375" style="1065" hidden="1"/>
    <col min="13065" max="13065" width="12.88671875" style="1065" hidden="1"/>
    <col min="13066" max="13066" width="11.44140625" style="1065" hidden="1"/>
    <col min="13067" max="13067" width="11.88671875" style="1065" hidden="1"/>
    <col min="13068" max="13311" width="11.44140625" style="1065" hidden="1"/>
    <col min="13312" max="13312" width="25.6640625" style="1065" hidden="1"/>
    <col min="13313" max="13313" width="7.6640625" style="1065" hidden="1"/>
    <col min="13314" max="13314" width="9.44140625" style="1065" hidden="1"/>
    <col min="13315" max="13315" width="13.5546875" style="1065" hidden="1"/>
    <col min="13316" max="13316" width="10.109375" style="1065" hidden="1"/>
    <col min="13317" max="13317" width="10.44140625" style="1065" hidden="1"/>
    <col min="13318" max="13318" width="11.109375" style="1065" hidden="1"/>
    <col min="13319" max="13319" width="10.109375" style="1065" hidden="1"/>
    <col min="13320" max="13320" width="7.109375" style="1065" hidden="1"/>
    <col min="13321" max="13321" width="12.88671875" style="1065" hidden="1"/>
    <col min="13322" max="13322" width="11.44140625" style="1065" hidden="1"/>
    <col min="13323" max="13323" width="11.88671875" style="1065" hidden="1"/>
    <col min="13324" max="13567" width="11.44140625" style="1065" hidden="1"/>
    <col min="13568" max="13568" width="25.6640625" style="1065" hidden="1"/>
    <col min="13569" max="13569" width="7.6640625" style="1065" hidden="1"/>
    <col min="13570" max="13570" width="9.44140625" style="1065" hidden="1"/>
    <col min="13571" max="13571" width="13.5546875" style="1065" hidden="1"/>
    <col min="13572" max="13572" width="10.109375" style="1065" hidden="1"/>
    <col min="13573" max="13573" width="10.44140625" style="1065" hidden="1"/>
    <col min="13574" max="13574" width="11.109375" style="1065" hidden="1"/>
    <col min="13575" max="13575" width="10.109375" style="1065" hidden="1"/>
    <col min="13576" max="13576" width="7.109375" style="1065" hidden="1"/>
    <col min="13577" max="13577" width="12.88671875" style="1065" hidden="1"/>
    <col min="13578" max="13578" width="11.44140625" style="1065" hidden="1"/>
    <col min="13579" max="13579" width="11.88671875" style="1065" hidden="1"/>
    <col min="13580" max="13823" width="11.44140625" style="1065" hidden="1"/>
    <col min="13824" max="13824" width="25.6640625" style="1065" hidden="1"/>
    <col min="13825" max="13825" width="7.6640625" style="1065" hidden="1"/>
    <col min="13826" max="13826" width="9.44140625" style="1065" hidden="1"/>
    <col min="13827" max="13827" width="13.5546875" style="1065" hidden="1"/>
    <col min="13828" max="13828" width="10.109375" style="1065" hidden="1"/>
    <col min="13829" max="13829" width="10.44140625" style="1065" hidden="1"/>
    <col min="13830" max="13830" width="11.109375" style="1065" hidden="1"/>
    <col min="13831" max="13831" width="10.109375" style="1065" hidden="1"/>
    <col min="13832" max="13832" width="7.109375" style="1065" hidden="1"/>
    <col min="13833" max="13833" width="12.88671875" style="1065" hidden="1"/>
    <col min="13834" max="13834" width="11.44140625" style="1065" hidden="1"/>
    <col min="13835" max="13835" width="11.88671875" style="1065" hidden="1"/>
    <col min="13836" max="14079" width="11.44140625" style="1065" hidden="1"/>
    <col min="14080" max="14080" width="25.6640625" style="1065" hidden="1"/>
    <col min="14081" max="14081" width="7.6640625" style="1065" hidden="1"/>
    <col min="14082" max="14082" width="9.44140625" style="1065" hidden="1"/>
    <col min="14083" max="14083" width="13.5546875" style="1065" hidden="1"/>
    <col min="14084" max="14084" width="10.109375" style="1065" hidden="1"/>
    <col min="14085" max="14085" width="10.44140625" style="1065" hidden="1"/>
    <col min="14086" max="14086" width="11.109375" style="1065" hidden="1"/>
    <col min="14087" max="14087" width="10.109375" style="1065" hidden="1"/>
    <col min="14088" max="14088" width="7.109375" style="1065" hidden="1"/>
    <col min="14089" max="14089" width="12.88671875" style="1065" hidden="1"/>
    <col min="14090" max="14090" width="11.44140625" style="1065" hidden="1"/>
    <col min="14091" max="14091" width="11.88671875" style="1065" hidden="1"/>
    <col min="14092" max="14335" width="11.44140625" style="1065" hidden="1"/>
    <col min="14336" max="14336" width="25.6640625" style="1065" hidden="1"/>
    <col min="14337" max="14337" width="7.6640625" style="1065" hidden="1"/>
    <col min="14338" max="14338" width="9.44140625" style="1065" hidden="1"/>
    <col min="14339" max="14339" width="13.5546875" style="1065" hidden="1"/>
    <col min="14340" max="14340" width="10.109375" style="1065" hidden="1"/>
    <col min="14341" max="14341" width="10.44140625" style="1065" hidden="1"/>
    <col min="14342" max="14342" width="11.109375" style="1065" hidden="1"/>
    <col min="14343" max="14343" width="10.109375" style="1065" hidden="1"/>
    <col min="14344" max="14344" width="7.109375" style="1065" hidden="1"/>
    <col min="14345" max="14345" width="12.88671875" style="1065" hidden="1"/>
    <col min="14346" max="14346" width="11.44140625" style="1065" hidden="1"/>
    <col min="14347" max="14347" width="11.88671875" style="1065" hidden="1"/>
    <col min="14348" max="14591" width="11.44140625" style="1065" hidden="1"/>
    <col min="14592" max="14592" width="25.6640625" style="1065" hidden="1"/>
    <col min="14593" max="14593" width="7.6640625" style="1065" hidden="1"/>
    <col min="14594" max="14594" width="9.44140625" style="1065" hidden="1"/>
    <col min="14595" max="14595" width="13.5546875" style="1065" hidden="1"/>
    <col min="14596" max="14596" width="10.109375" style="1065" hidden="1"/>
    <col min="14597" max="14597" width="10.44140625" style="1065" hidden="1"/>
    <col min="14598" max="14598" width="11.109375" style="1065" hidden="1"/>
    <col min="14599" max="14599" width="10.109375" style="1065" hidden="1"/>
    <col min="14600" max="14600" width="7.109375" style="1065" hidden="1"/>
    <col min="14601" max="14601" width="12.88671875" style="1065" hidden="1"/>
    <col min="14602" max="14602" width="11.44140625" style="1065" hidden="1"/>
    <col min="14603" max="14603" width="11.88671875" style="1065" hidden="1"/>
    <col min="14604" max="14847" width="11.44140625" style="1065" hidden="1"/>
    <col min="14848" max="14848" width="25.6640625" style="1065" hidden="1"/>
    <col min="14849" max="14849" width="7.6640625" style="1065" hidden="1"/>
    <col min="14850" max="14850" width="9.44140625" style="1065" hidden="1"/>
    <col min="14851" max="14851" width="13.5546875" style="1065" hidden="1"/>
    <col min="14852" max="14852" width="10.109375" style="1065" hidden="1"/>
    <col min="14853" max="14853" width="10.44140625" style="1065" hidden="1"/>
    <col min="14854" max="14854" width="11.109375" style="1065" hidden="1"/>
    <col min="14855" max="14855" width="10.109375" style="1065" hidden="1"/>
    <col min="14856" max="14856" width="7.109375" style="1065" hidden="1"/>
    <col min="14857" max="14857" width="12.88671875" style="1065" hidden="1"/>
    <col min="14858" max="14858" width="11.44140625" style="1065" hidden="1"/>
    <col min="14859" max="14859" width="11.88671875" style="1065" hidden="1"/>
    <col min="14860" max="15103" width="11.44140625" style="1065" hidden="1"/>
    <col min="15104" max="15104" width="25.6640625" style="1065" hidden="1"/>
    <col min="15105" max="15105" width="7.6640625" style="1065" hidden="1"/>
    <col min="15106" max="15106" width="9.44140625" style="1065" hidden="1"/>
    <col min="15107" max="15107" width="13.5546875" style="1065" hidden="1"/>
    <col min="15108" max="15108" width="10.109375" style="1065" hidden="1"/>
    <col min="15109" max="15109" width="10.44140625" style="1065" hidden="1"/>
    <col min="15110" max="15110" width="11.109375" style="1065" hidden="1"/>
    <col min="15111" max="15111" width="10.109375" style="1065" hidden="1"/>
    <col min="15112" max="15112" width="7.109375" style="1065" hidden="1"/>
    <col min="15113" max="15113" width="12.88671875" style="1065" hidden="1"/>
    <col min="15114" max="15114" width="11.44140625" style="1065" hidden="1"/>
    <col min="15115" max="15115" width="11.88671875" style="1065" hidden="1"/>
    <col min="15116" max="15359" width="11.44140625" style="1065" hidden="1"/>
    <col min="15360" max="15360" width="25.6640625" style="1065" hidden="1"/>
    <col min="15361" max="15361" width="7.6640625" style="1065" hidden="1"/>
    <col min="15362" max="15362" width="9.44140625" style="1065" hidden="1"/>
    <col min="15363" max="15363" width="13.5546875" style="1065" hidden="1"/>
    <col min="15364" max="15364" width="10.109375" style="1065" hidden="1"/>
    <col min="15365" max="15365" width="10.44140625" style="1065" hidden="1"/>
    <col min="15366" max="15366" width="11.109375" style="1065" hidden="1"/>
    <col min="15367" max="15367" width="10.109375" style="1065" hidden="1"/>
    <col min="15368" max="15368" width="7.109375" style="1065" hidden="1"/>
    <col min="15369" max="15369" width="12.88671875" style="1065" hidden="1"/>
    <col min="15370" max="15370" width="11.44140625" style="1065" hidden="1"/>
    <col min="15371" max="15371" width="11.88671875" style="1065" hidden="1"/>
    <col min="15372" max="15615" width="11.44140625" style="1065" hidden="1"/>
    <col min="15616" max="15616" width="25.6640625" style="1065" hidden="1"/>
    <col min="15617" max="15617" width="7.6640625" style="1065" hidden="1"/>
    <col min="15618" max="15618" width="9.44140625" style="1065" hidden="1"/>
    <col min="15619" max="15619" width="13.5546875" style="1065" hidden="1"/>
    <col min="15620" max="15620" width="10.109375" style="1065" hidden="1"/>
    <col min="15621" max="15621" width="10.44140625" style="1065" hidden="1"/>
    <col min="15622" max="15622" width="11.109375" style="1065" hidden="1"/>
    <col min="15623" max="15623" width="10.109375" style="1065" hidden="1"/>
    <col min="15624" max="15624" width="7.109375" style="1065" hidden="1"/>
    <col min="15625" max="15625" width="12.88671875" style="1065" hidden="1"/>
    <col min="15626" max="15626" width="11.44140625" style="1065" hidden="1"/>
    <col min="15627" max="15627" width="11.88671875" style="1065" hidden="1"/>
    <col min="15628" max="15871" width="11.44140625" style="1065" hidden="1"/>
    <col min="15872" max="15872" width="25.6640625" style="1065" hidden="1"/>
    <col min="15873" max="15873" width="7.6640625" style="1065" hidden="1"/>
    <col min="15874" max="15874" width="9.44140625" style="1065" hidden="1"/>
    <col min="15875" max="15875" width="13.5546875" style="1065" hidden="1"/>
    <col min="15876" max="15876" width="10.109375" style="1065" hidden="1"/>
    <col min="15877" max="15877" width="10.44140625" style="1065" hidden="1"/>
    <col min="15878" max="15878" width="11.109375" style="1065" hidden="1"/>
    <col min="15879" max="15879" width="10.109375" style="1065" hidden="1"/>
    <col min="15880" max="15880" width="7.109375" style="1065" hidden="1"/>
    <col min="15881" max="15881" width="12.88671875" style="1065" hidden="1"/>
    <col min="15882" max="15882" width="11.44140625" style="1065" hidden="1"/>
    <col min="15883" max="15883" width="11.88671875" style="1065" hidden="1"/>
    <col min="15884" max="16127" width="11.44140625" style="1065" hidden="1"/>
    <col min="16128" max="16128" width="25.6640625" style="1065" hidden="1"/>
    <col min="16129" max="16129" width="7.6640625" style="1065" hidden="1"/>
    <col min="16130" max="16130" width="9.44140625" style="1065" hidden="1"/>
    <col min="16131" max="16131" width="13.5546875" style="1065" hidden="1"/>
    <col min="16132" max="16132" width="10.109375" style="1065" hidden="1"/>
    <col min="16133" max="16133" width="10.44140625" style="1065" hidden="1"/>
    <col min="16134" max="16134" width="11.109375" style="1065" hidden="1"/>
    <col min="16135" max="16135" width="10.109375" style="1065" hidden="1"/>
    <col min="16136" max="16136" width="7.109375" style="1065" hidden="1"/>
    <col min="16137" max="16137" width="12.88671875" style="1065" hidden="1"/>
    <col min="16138" max="16138" width="11.44140625" style="1065" hidden="1"/>
    <col min="16139" max="16139" width="11.88671875" style="1065" hidden="1"/>
    <col min="16140" max="16384" width="11.44140625" style="1065" hidden="1"/>
  </cols>
  <sheetData>
    <row r="1" spans="1:16" ht="11.25" customHeight="1" x14ac:dyDescent="0.2">
      <c r="A1" s="2678" t="s">
        <v>1414</v>
      </c>
      <c r="B1" s="2678"/>
      <c r="C1" s="2678"/>
      <c r="D1" s="2678"/>
      <c r="E1" s="2678"/>
      <c r="F1" s="2678"/>
      <c r="G1" s="2678"/>
      <c r="H1" s="2678"/>
      <c r="I1" s="2678"/>
      <c r="J1" s="2678"/>
    </row>
    <row r="2" spans="1:16" ht="11.25" customHeight="1" x14ac:dyDescent="0.2">
      <c r="A2" s="2678" t="s">
        <v>1</v>
      </c>
      <c r="B2" s="2678"/>
      <c r="C2" s="2678"/>
      <c r="D2" s="2678"/>
      <c r="E2" s="2678"/>
      <c r="F2" s="2678"/>
      <c r="G2" s="2678"/>
      <c r="H2" s="2678"/>
      <c r="I2" s="2678"/>
      <c r="J2" s="2678"/>
    </row>
    <row r="3" spans="1:16" x14ac:dyDescent="0.2">
      <c r="A3" s="2679" t="s">
        <v>1415</v>
      </c>
      <c r="B3" s="2679"/>
      <c r="C3" s="2680" t="s">
        <v>1416</v>
      </c>
      <c r="D3" s="2679"/>
      <c r="E3" s="2679"/>
      <c r="F3" s="2679"/>
      <c r="G3" s="2679"/>
      <c r="H3" s="2679"/>
      <c r="I3" s="2679"/>
      <c r="J3" s="2679"/>
    </row>
    <row r="4" spans="1:16" x14ac:dyDescent="0.2">
      <c r="A4" s="2681" t="s">
        <v>0</v>
      </c>
      <c r="B4" s="2682" t="s">
        <v>1417</v>
      </c>
      <c r="C4" s="2683" t="s">
        <v>1418</v>
      </c>
      <c r="D4" s="2684"/>
      <c r="E4" s="2684"/>
      <c r="F4" s="2685"/>
      <c r="G4" s="2685"/>
      <c r="H4" s="2683" t="s">
        <v>1419</v>
      </c>
      <c r="I4" s="2686"/>
      <c r="J4" s="2686"/>
    </row>
    <row r="5" spans="1:16" ht="20.399999999999999" x14ac:dyDescent="0.2">
      <c r="A5" s="2681"/>
      <c r="B5" s="2681"/>
      <c r="C5" s="1067" t="s">
        <v>1018</v>
      </c>
      <c r="D5" s="1068" t="s">
        <v>1420</v>
      </c>
      <c r="E5" s="1068" t="s">
        <v>1421</v>
      </c>
      <c r="F5" s="1068" t="s">
        <v>1422</v>
      </c>
      <c r="G5" s="1068" t="s">
        <v>1423</v>
      </c>
      <c r="H5" s="1067" t="s">
        <v>1424</v>
      </c>
      <c r="I5" s="1068" t="s">
        <v>1425</v>
      </c>
      <c r="J5" s="1068" t="s">
        <v>1426</v>
      </c>
    </row>
    <row r="6" spans="1:16" x14ac:dyDescent="0.2">
      <c r="A6" s="2681"/>
      <c r="B6" s="1069" t="s">
        <v>9</v>
      </c>
      <c r="C6" s="1070" t="s">
        <v>10</v>
      </c>
      <c r="D6" s="1069" t="s">
        <v>12</v>
      </c>
      <c r="E6" s="1069" t="s">
        <v>15</v>
      </c>
      <c r="F6" s="1069" t="s">
        <v>11</v>
      </c>
      <c r="G6" s="1069" t="s">
        <v>1427</v>
      </c>
      <c r="H6" s="1070" t="s">
        <v>1169</v>
      </c>
      <c r="I6" s="1069" t="s">
        <v>1428</v>
      </c>
      <c r="J6" s="1069" t="s">
        <v>1429</v>
      </c>
    </row>
    <row r="7" spans="1:16" ht="15" customHeight="1" x14ac:dyDescent="0.2">
      <c r="A7" s="1071" t="s">
        <v>1430</v>
      </c>
      <c r="B7" s="1072">
        <f>SUM(B8:B11)</f>
        <v>501061.3</v>
      </c>
      <c r="C7" s="1072">
        <f>SUM(C8:C11)</f>
        <v>308322.09999999998</v>
      </c>
      <c r="D7" s="1072">
        <f t="shared" ref="D7:J7" si="0">SUM(D8:D11)</f>
        <v>7708.6</v>
      </c>
      <c r="E7" s="1072">
        <f t="shared" si="0"/>
        <v>2481.6999999999998</v>
      </c>
      <c r="F7" s="1072">
        <f t="shared" si="0"/>
        <v>37108.800000000003</v>
      </c>
      <c r="G7" s="1072">
        <f t="shared" si="0"/>
        <v>355621.19999999995</v>
      </c>
      <c r="H7" s="1073">
        <f t="shared" si="0"/>
        <v>2149.8000000000002</v>
      </c>
      <c r="I7" s="1072">
        <f t="shared" si="0"/>
        <v>143290.29999999999</v>
      </c>
      <c r="J7" s="1072">
        <f t="shared" si="0"/>
        <v>145440.09999999998</v>
      </c>
      <c r="L7" s="1074"/>
      <c r="M7" s="1075"/>
    </row>
    <row r="8" spans="1:16" x14ac:dyDescent="0.2">
      <c r="A8" s="1076" t="s">
        <v>813</v>
      </c>
      <c r="B8" s="1077">
        <v>303126.59999999998</v>
      </c>
      <c r="C8" s="1077">
        <v>301770.59999999998</v>
      </c>
      <c r="D8" s="1077">
        <v>0</v>
      </c>
      <c r="E8" s="1077">
        <v>0</v>
      </c>
      <c r="F8" s="1077">
        <v>1356.1</v>
      </c>
      <c r="G8" s="1077">
        <f>SUM(C8:F8)</f>
        <v>303126.69999999995</v>
      </c>
      <c r="H8" s="1078">
        <v>0</v>
      </c>
      <c r="I8" s="1077">
        <v>0</v>
      </c>
      <c r="J8" s="1077">
        <f>+H8+I8</f>
        <v>0</v>
      </c>
      <c r="L8" s="1074"/>
      <c r="M8" s="1075"/>
    </row>
    <row r="9" spans="1:16" ht="15" customHeight="1" x14ac:dyDescent="0.2">
      <c r="A9" s="1076" t="s">
        <v>765</v>
      </c>
      <c r="B9" s="1077">
        <v>176188.9</v>
      </c>
      <c r="C9" s="1077">
        <v>0</v>
      </c>
      <c r="D9" s="1077">
        <v>0</v>
      </c>
      <c r="E9" s="1077">
        <v>0.1</v>
      </c>
      <c r="F9" s="1077">
        <v>32324.400000000001</v>
      </c>
      <c r="G9" s="1077">
        <f t="shared" ref="G9:G11" si="1">SUM(C9:F9)</f>
        <v>32324.5</v>
      </c>
      <c r="H9" s="1078">
        <v>888</v>
      </c>
      <c r="I9" s="1077">
        <v>142976.29999999999</v>
      </c>
      <c r="J9" s="1077">
        <f t="shared" ref="J9:J11" si="2">+H9+I9</f>
        <v>143864.29999999999</v>
      </c>
      <c r="K9" s="1079"/>
      <c r="L9" s="1080"/>
      <c r="M9" s="1075"/>
      <c r="N9" s="1081"/>
      <c r="O9" s="1082"/>
      <c r="P9" s="1081"/>
    </row>
    <row r="10" spans="1:16" ht="15" customHeight="1" x14ac:dyDescent="0.2">
      <c r="A10" s="1076" t="s">
        <v>1431</v>
      </c>
      <c r="B10" s="1077">
        <v>4263</v>
      </c>
      <c r="C10" s="1077">
        <v>120</v>
      </c>
      <c r="D10" s="1077">
        <v>4143</v>
      </c>
      <c r="E10" s="1077">
        <v>0</v>
      </c>
      <c r="F10" s="1077">
        <v>0</v>
      </c>
      <c r="G10" s="1077">
        <f t="shared" si="1"/>
        <v>4263</v>
      </c>
      <c r="H10" s="1078">
        <v>0</v>
      </c>
      <c r="I10" s="1077">
        <v>0</v>
      </c>
      <c r="J10" s="1077">
        <f t="shared" si="2"/>
        <v>0</v>
      </c>
      <c r="K10" s="1082"/>
      <c r="L10" s="1074"/>
      <c r="M10" s="1075"/>
    </row>
    <row r="11" spans="1:16" ht="15" customHeight="1" x14ac:dyDescent="0.2">
      <c r="A11" s="1076" t="s">
        <v>764</v>
      </c>
      <c r="B11" s="1077">
        <v>17482.8</v>
      </c>
      <c r="C11" s="1077">
        <v>6431.5</v>
      </c>
      <c r="D11" s="1077">
        <v>3565.6</v>
      </c>
      <c r="E11" s="1077">
        <v>2481.6</v>
      </c>
      <c r="F11" s="1077">
        <v>3428.3</v>
      </c>
      <c r="G11" s="1077">
        <f t="shared" si="1"/>
        <v>15907</v>
      </c>
      <c r="H11" s="1078">
        <v>1261.8</v>
      </c>
      <c r="I11" s="1077">
        <v>314</v>
      </c>
      <c r="J11" s="1077">
        <f t="shared" si="2"/>
        <v>1575.8</v>
      </c>
      <c r="L11" s="1074"/>
      <c r="M11" s="1075"/>
      <c r="O11" s="1083"/>
    </row>
    <row r="12" spans="1:16" ht="15" customHeight="1" x14ac:dyDescent="0.2">
      <c r="A12" s="1071" t="s">
        <v>1432</v>
      </c>
      <c r="B12" s="1072">
        <f>+B13+B14+B15+B16</f>
        <v>29627.8</v>
      </c>
      <c r="C12" s="1072">
        <f t="shared" ref="C12:J12" si="3">SUM(C13:C16)</f>
        <v>7353.6</v>
      </c>
      <c r="D12" s="1072">
        <f t="shared" si="3"/>
        <v>650.79999999999995</v>
      </c>
      <c r="E12" s="1072">
        <f t="shared" si="3"/>
        <v>1309.5999999999999</v>
      </c>
      <c r="F12" s="1072">
        <f t="shared" si="3"/>
        <v>19823.799999999996</v>
      </c>
      <c r="G12" s="1072">
        <f t="shared" si="3"/>
        <v>29137.8</v>
      </c>
      <c r="H12" s="1072">
        <f t="shared" si="3"/>
        <v>334.5</v>
      </c>
      <c r="I12" s="1072">
        <f t="shared" si="3"/>
        <v>155.6</v>
      </c>
      <c r="J12" s="1072">
        <f t="shared" si="3"/>
        <v>490.1</v>
      </c>
      <c r="L12" s="1074"/>
      <c r="M12" s="1075"/>
    </row>
    <row r="13" spans="1:16" ht="15" customHeight="1" x14ac:dyDescent="0.2">
      <c r="A13" s="1084" t="s">
        <v>737</v>
      </c>
      <c r="B13" s="1077">
        <v>14372.1</v>
      </c>
      <c r="C13" s="1078">
        <v>359.4</v>
      </c>
      <c r="D13" s="1077">
        <v>650.79999999999995</v>
      </c>
      <c r="E13" s="1077">
        <v>1216.0999999999999</v>
      </c>
      <c r="F13" s="1077">
        <v>12145.8</v>
      </c>
      <c r="G13" s="1077">
        <f>SUM(C13:F13)</f>
        <v>14372.099999999999</v>
      </c>
      <c r="H13" s="1077">
        <v>0</v>
      </c>
      <c r="I13" s="1077">
        <v>0</v>
      </c>
      <c r="J13" s="1077">
        <f>+H13+I13</f>
        <v>0</v>
      </c>
      <c r="L13" s="1074"/>
      <c r="M13" s="1075"/>
    </row>
    <row r="14" spans="1:16" ht="15" customHeight="1" x14ac:dyDescent="0.2">
      <c r="A14" s="1084" t="s">
        <v>738</v>
      </c>
      <c r="B14" s="1077">
        <v>7908.9</v>
      </c>
      <c r="C14" s="1078">
        <v>0</v>
      </c>
      <c r="D14" s="1077">
        <v>0</v>
      </c>
      <c r="E14" s="1077">
        <v>54.1</v>
      </c>
      <c r="F14" s="1077">
        <v>7467.9</v>
      </c>
      <c r="G14" s="1077">
        <f t="shared" ref="G14:G16" si="4">SUM(C14:F14)</f>
        <v>7522</v>
      </c>
      <c r="H14" s="1077">
        <v>231.4</v>
      </c>
      <c r="I14" s="1077">
        <v>155.6</v>
      </c>
      <c r="J14" s="1077">
        <f t="shared" ref="J14:J16" si="5">+H14+I14</f>
        <v>387</v>
      </c>
      <c r="L14" s="1074"/>
      <c r="M14" s="1075"/>
    </row>
    <row r="15" spans="1:16" ht="15" customHeight="1" x14ac:dyDescent="0.2">
      <c r="A15" s="1084" t="s">
        <v>842</v>
      </c>
      <c r="B15" s="1077">
        <v>1037.3</v>
      </c>
      <c r="C15" s="1078">
        <v>684.7</v>
      </c>
      <c r="D15" s="1077">
        <v>0</v>
      </c>
      <c r="E15" s="1077">
        <v>39.4</v>
      </c>
      <c r="F15" s="1077">
        <v>210.1</v>
      </c>
      <c r="G15" s="1077">
        <f t="shared" si="4"/>
        <v>934.2</v>
      </c>
      <c r="H15" s="1077">
        <v>103.1</v>
      </c>
      <c r="I15" s="1077">
        <v>0</v>
      </c>
      <c r="J15" s="1077">
        <f t="shared" si="5"/>
        <v>103.1</v>
      </c>
      <c r="L15" s="1074"/>
      <c r="M15" s="1075"/>
    </row>
    <row r="16" spans="1:16" ht="20.399999999999999" x14ac:dyDescent="0.2">
      <c r="A16" s="1085" t="s">
        <v>761</v>
      </c>
      <c r="B16" s="1077">
        <v>6309.5</v>
      </c>
      <c r="C16" s="1078">
        <v>6309.5</v>
      </c>
      <c r="D16" s="1077">
        <v>0</v>
      </c>
      <c r="E16" s="1077">
        <v>0</v>
      </c>
      <c r="F16" s="1077">
        <v>0</v>
      </c>
      <c r="G16" s="1077">
        <f t="shared" si="4"/>
        <v>6309.5</v>
      </c>
      <c r="H16" s="1077">
        <v>0</v>
      </c>
      <c r="I16" s="1077">
        <v>0</v>
      </c>
      <c r="J16" s="1077">
        <f t="shared" si="5"/>
        <v>0</v>
      </c>
      <c r="L16" s="1074"/>
      <c r="M16" s="1075"/>
    </row>
    <row r="17" spans="1:13" ht="15" customHeight="1" x14ac:dyDescent="0.2">
      <c r="A17" s="1086" t="s">
        <v>1433</v>
      </c>
      <c r="B17" s="1087">
        <f>B7+B12</f>
        <v>530689.1</v>
      </c>
      <c r="C17" s="1088">
        <f t="shared" ref="C17:J17" si="6">C7+C12</f>
        <v>315675.69999999995</v>
      </c>
      <c r="D17" s="1087">
        <f>D7+D12</f>
        <v>8359.4</v>
      </c>
      <c r="E17" s="1087">
        <f t="shared" si="6"/>
        <v>3791.2999999999997</v>
      </c>
      <c r="F17" s="1087">
        <f>F7+F12</f>
        <v>56932.6</v>
      </c>
      <c r="G17" s="1087">
        <f t="shared" si="6"/>
        <v>384758.99999999994</v>
      </c>
      <c r="H17" s="1088">
        <f t="shared" si="6"/>
        <v>2484.3000000000002</v>
      </c>
      <c r="I17" s="1087">
        <f t="shared" si="6"/>
        <v>143445.9</v>
      </c>
      <c r="J17" s="1087">
        <f t="shared" si="6"/>
        <v>145930.19999999998</v>
      </c>
      <c r="L17" s="1074"/>
      <c r="M17" s="1075"/>
    </row>
    <row r="18" spans="1:13" ht="15" customHeight="1" x14ac:dyDescent="0.2">
      <c r="A18" s="1089" t="s">
        <v>846</v>
      </c>
      <c r="B18" s="1090">
        <f>G18+J18</f>
        <v>100.0000188434245</v>
      </c>
      <c r="C18" s="1091">
        <f>(C17/B17)*100</f>
        <v>59.484112260832177</v>
      </c>
      <c r="D18" s="1091">
        <f>(D17/B17)*100</f>
        <v>1.5751972294136058</v>
      </c>
      <c r="E18" s="1091">
        <f>(E17/B17)*100</f>
        <v>0.71441075386700048</v>
      </c>
      <c r="F18" s="1091">
        <f>(F17/B17)*100</f>
        <v>10.728051508877796</v>
      </c>
      <c r="G18" s="1091">
        <f>(G17/B17)*100</f>
        <v>72.501771752990578</v>
      </c>
      <c r="H18" s="1091">
        <f>(H17/B17)*100</f>
        <v>0.4681271953767282</v>
      </c>
      <c r="I18" s="1090">
        <f>(I17/B17)*100</f>
        <v>27.030119895057197</v>
      </c>
      <c r="J18" s="1090">
        <f>(J17/B17)*100</f>
        <v>27.498247090433924</v>
      </c>
      <c r="L18" s="1074"/>
      <c r="M18" s="1075"/>
    </row>
    <row r="19" spans="1:13" x14ac:dyDescent="0.2">
      <c r="B19" s="1092"/>
      <c r="C19" s="1066"/>
      <c r="D19" s="1066"/>
      <c r="E19" s="1066"/>
      <c r="F19" s="1066"/>
      <c r="G19" s="1066"/>
      <c r="H19" s="1092"/>
      <c r="I19" s="1066"/>
      <c r="J19" s="1092"/>
    </row>
    <row r="20" spans="1:13" x14ac:dyDescent="0.2">
      <c r="A20" s="8" t="s">
        <v>166</v>
      </c>
      <c r="G20" s="1093"/>
    </row>
    <row r="21" spans="1:13" hidden="1" x14ac:dyDescent="0.2">
      <c r="B21" s="1093"/>
      <c r="G21" s="1093"/>
      <c r="H21" s="1093"/>
      <c r="I21" s="1093"/>
    </row>
    <row r="22" spans="1:13" hidden="1" x14ac:dyDescent="0.2">
      <c r="B22" s="1082"/>
      <c r="C22" s="1082"/>
      <c r="D22" s="1082"/>
      <c r="E22" s="1082"/>
      <c r="F22" s="1082"/>
      <c r="G22" s="1082"/>
      <c r="H22" s="1082"/>
      <c r="I22" s="1082"/>
      <c r="J22" s="1082"/>
    </row>
    <row r="23" spans="1:13" hidden="1" x14ac:dyDescent="0.2">
      <c r="B23" s="1082"/>
      <c r="C23" s="1082"/>
      <c r="D23" s="1082"/>
      <c r="E23" s="1082"/>
      <c r="F23" s="1082"/>
      <c r="G23" s="1082"/>
      <c r="H23" s="1082"/>
      <c r="I23" s="1082"/>
      <c r="J23" s="1082"/>
    </row>
    <row r="24" spans="1:13" hidden="1" x14ac:dyDescent="0.2">
      <c r="B24" s="1081"/>
      <c r="C24" s="1081"/>
      <c r="D24" s="1081"/>
      <c r="E24" s="1081"/>
      <c r="F24" s="1081"/>
      <c r="G24" s="1081"/>
      <c r="H24" s="1081"/>
      <c r="I24" s="1081"/>
      <c r="J24" s="1081"/>
    </row>
    <row r="25" spans="1:13" hidden="1" x14ac:dyDescent="0.2">
      <c r="B25" s="1082"/>
      <c r="C25" s="1082"/>
      <c r="D25" s="1082"/>
      <c r="E25" s="1082"/>
      <c r="F25" s="1082"/>
      <c r="G25" s="1082"/>
      <c r="H25" s="1082"/>
      <c r="I25" s="1082"/>
      <c r="J25" s="1082"/>
    </row>
    <row r="26" spans="1:13" hidden="1" x14ac:dyDescent="0.2">
      <c r="B26" s="1082"/>
      <c r="C26" s="1082"/>
      <c r="D26" s="1082"/>
      <c r="E26" s="1082"/>
      <c r="G26" s="1082"/>
      <c r="I26" s="1082"/>
      <c r="J26" s="1093"/>
    </row>
    <row r="27" spans="1:13" hidden="1" x14ac:dyDescent="0.2">
      <c r="B27" s="1082"/>
      <c r="C27" s="1082"/>
      <c r="D27" s="1082"/>
      <c r="E27" s="1082"/>
      <c r="F27" s="1083"/>
      <c r="G27" s="1082"/>
      <c r="I27" s="1083"/>
      <c r="J27" s="1082"/>
    </row>
    <row r="28" spans="1:13" hidden="1" x14ac:dyDescent="0.2">
      <c r="B28" s="1082"/>
      <c r="C28" s="1082"/>
      <c r="D28" s="1082"/>
      <c r="E28" s="1082"/>
      <c r="G28" s="1082"/>
      <c r="H28" s="1082"/>
      <c r="I28" s="1083"/>
      <c r="J28" s="1094"/>
    </row>
    <row r="29" spans="1:13" hidden="1" x14ac:dyDescent="0.2">
      <c r="B29" s="1081"/>
      <c r="C29" s="1082"/>
      <c r="D29" s="1082"/>
      <c r="E29" s="1082"/>
      <c r="G29" s="1082"/>
      <c r="I29" s="1082"/>
    </row>
    <row r="30" spans="1:13" hidden="1" x14ac:dyDescent="0.2">
      <c r="B30" s="1082"/>
      <c r="F30" s="1093"/>
      <c r="G30" s="1081"/>
      <c r="H30" s="1081"/>
      <c r="I30" s="1081"/>
      <c r="J30" s="1081"/>
    </row>
    <row r="31" spans="1:13" hidden="1" x14ac:dyDescent="0.2">
      <c r="G31" s="1093"/>
    </row>
    <row r="32" spans="1:13" hidden="1" x14ac:dyDescent="0.2">
      <c r="H32" s="1083"/>
      <c r="I32" s="1095"/>
    </row>
    <row r="33" spans="7:11" hidden="1" x14ac:dyDescent="0.2">
      <c r="G33" s="1075"/>
      <c r="J33" s="1082"/>
      <c r="K33" s="1082"/>
    </row>
    <row r="35" spans="7:11" hidden="1" x14ac:dyDescent="0.2">
      <c r="H35" s="1083"/>
    </row>
    <row r="36" spans="7:11" hidden="1" x14ac:dyDescent="0.2">
      <c r="H36" s="1082"/>
    </row>
    <row r="37" spans="7:11" hidden="1" x14ac:dyDescent="0.2">
      <c r="G37" s="1093"/>
    </row>
  </sheetData>
  <mergeCells count="8">
    <mergeCell ref="A1:J1"/>
    <mergeCell ref="A2:J2"/>
    <mergeCell ref="A3:B3"/>
    <mergeCell ref="C3:J3"/>
    <mergeCell ref="A4:A6"/>
    <mergeCell ref="B4:B5"/>
    <mergeCell ref="C4:G4"/>
    <mergeCell ref="H4:J4"/>
  </mergeCells>
  <printOptions horizontalCentered="1" verticalCentered="1"/>
  <pageMargins left="0.70866141732283472" right="0.70866141732283472" top="0.74803149606299213" bottom="0.74803149606299213" header="0.31496062992125984" footer="0.31496062992125984"/>
  <pageSetup orientation="landscape" r:id="rId1"/>
  <ignoredErrors>
    <ignoredError sqref="B6:J7 B17:J18 B8:F15 H8:J15 B16:F16 H16:J16" numberStoredAsText="1"/>
    <ignoredError sqref="G8:G11" numberStoredAsText="1" formulaRange="1"/>
  </ignoredErrors>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E9ADD-3DE7-4B52-A458-B19ACC0932F0}">
  <dimension ref="A1:WVR37"/>
  <sheetViews>
    <sheetView showGridLines="0" workbookViewId="0">
      <selection sqref="A1:H1"/>
    </sheetView>
  </sheetViews>
  <sheetFormatPr baseColWidth="10" defaultColWidth="0" defaultRowHeight="10.199999999999999" zeroHeight="1" x14ac:dyDescent="0.2"/>
  <cols>
    <col min="1" max="1" width="33.88671875" style="8" customWidth="1"/>
    <col min="2" max="2" width="16.5546875" style="8" bestFit="1" customWidth="1"/>
    <col min="3" max="3" width="13" style="8" customWidth="1"/>
    <col min="4" max="4" width="15.109375" style="8" customWidth="1"/>
    <col min="5" max="5" width="12.109375" style="8" bestFit="1" customWidth="1"/>
    <col min="6" max="6" width="11.88671875" style="8" customWidth="1"/>
    <col min="7" max="7" width="9.6640625" style="8" bestFit="1" customWidth="1"/>
    <col min="8" max="8" width="10.44140625" style="8" bestFit="1" customWidth="1"/>
    <col min="9" max="9" width="15.44140625" style="8" customWidth="1"/>
    <col min="10" max="10" width="12.6640625" style="8" hidden="1"/>
    <col min="11" max="256" width="11.44140625" style="8" hidden="1"/>
    <col min="257" max="257" width="36.33203125" style="8" hidden="1"/>
    <col min="258" max="259" width="7.6640625" style="8" hidden="1"/>
    <col min="260" max="260" width="12.33203125" style="8" hidden="1"/>
    <col min="261" max="261" width="12.6640625" style="8" hidden="1"/>
    <col min="262" max="262" width="13.33203125" style="8" hidden="1"/>
    <col min="263" max="263" width="10.109375" style="8" hidden="1"/>
    <col min="264" max="264" width="9.33203125" style="8" hidden="1"/>
    <col min="265" max="265" width="11.44140625" style="8" hidden="1"/>
    <col min="266" max="266" width="12.6640625" style="8" hidden="1"/>
    <col min="267" max="512" width="11.44140625" style="8" hidden="1"/>
    <col min="513" max="513" width="36.33203125" style="8" hidden="1"/>
    <col min="514" max="515" width="7.6640625" style="8" hidden="1"/>
    <col min="516" max="516" width="12.33203125" style="8" hidden="1"/>
    <col min="517" max="517" width="12.6640625" style="8" hidden="1"/>
    <col min="518" max="518" width="13.33203125" style="8" hidden="1"/>
    <col min="519" max="519" width="10.109375" style="8" hidden="1"/>
    <col min="520" max="520" width="9.33203125" style="8" hidden="1"/>
    <col min="521" max="521" width="11.44140625" style="8" hidden="1"/>
    <col min="522" max="522" width="12.6640625" style="8" hidden="1"/>
    <col min="523" max="768" width="11.44140625" style="8" hidden="1"/>
    <col min="769" max="769" width="36.33203125" style="8" hidden="1"/>
    <col min="770" max="771" width="7.6640625" style="8" hidden="1"/>
    <col min="772" max="772" width="12.33203125" style="8" hidden="1"/>
    <col min="773" max="773" width="12.6640625" style="8" hidden="1"/>
    <col min="774" max="774" width="13.33203125" style="8" hidden="1"/>
    <col min="775" max="775" width="10.109375" style="8" hidden="1"/>
    <col min="776" max="776" width="9.33203125" style="8" hidden="1"/>
    <col min="777" max="777" width="11.44140625" style="8" hidden="1"/>
    <col min="778" max="778" width="12.6640625" style="8" hidden="1"/>
    <col min="779" max="1024" width="11.44140625" style="8" hidden="1"/>
    <col min="1025" max="1025" width="36.33203125" style="8" hidden="1"/>
    <col min="1026" max="1027" width="7.6640625" style="8" hidden="1"/>
    <col min="1028" max="1028" width="12.33203125" style="8" hidden="1"/>
    <col min="1029" max="1029" width="12.6640625" style="8" hidden="1"/>
    <col min="1030" max="1030" width="13.33203125" style="8" hidden="1"/>
    <col min="1031" max="1031" width="10.109375" style="8" hidden="1"/>
    <col min="1032" max="1032" width="9.33203125" style="8" hidden="1"/>
    <col min="1033" max="1033" width="11.44140625" style="8" hidden="1"/>
    <col min="1034" max="1034" width="12.6640625" style="8" hidden="1"/>
    <col min="1035" max="1280" width="11.44140625" style="8" hidden="1"/>
    <col min="1281" max="1281" width="36.33203125" style="8" hidden="1"/>
    <col min="1282" max="1283" width="7.6640625" style="8" hidden="1"/>
    <col min="1284" max="1284" width="12.33203125" style="8" hidden="1"/>
    <col min="1285" max="1285" width="12.6640625" style="8" hidden="1"/>
    <col min="1286" max="1286" width="13.33203125" style="8" hidden="1"/>
    <col min="1287" max="1287" width="10.109375" style="8" hidden="1"/>
    <col min="1288" max="1288" width="9.33203125" style="8" hidden="1"/>
    <col min="1289" max="1289" width="11.44140625" style="8" hidden="1"/>
    <col min="1290" max="1290" width="12.6640625" style="8" hidden="1"/>
    <col min="1291" max="1536" width="11.44140625" style="8" hidden="1"/>
    <col min="1537" max="1537" width="36.33203125" style="8" hidden="1"/>
    <col min="1538" max="1539" width="7.6640625" style="8" hidden="1"/>
    <col min="1540" max="1540" width="12.33203125" style="8" hidden="1"/>
    <col min="1541" max="1541" width="12.6640625" style="8" hidden="1"/>
    <col min="1542" max="1542" width="13.33203125" style="8" hidden="1"/>
    <col min="1543" max="1543" width="10.109375" style="8" hidden="1"/>
    <col min="1544" max="1544" width="9.33203125" style="8" hidden="1"/>
    <col min="1545" max="1545" width="11.44140625" style="8" hidden="1"/>
    <col min="1546" max="1546" width="12.6640625" style="8" hidden="1"/>
    <col min="1547" max="1792" width="11.44140625" style="8" hidden="1"/>
    <col min="1793" max="1793" width="36.33203125" style="8" hidden="1"/>
    <col min="1794" max="1795" width="7.6640625" style="8" hidden="1"/>
    <col min="1796" max="1796" width="12.33203125" style="8" hidden="1"/>
    <col min="1797" max="1797" width="12.6640625" style="8" hidden="1"/>
    <col min="1798" max="1798" width="13.33203125" style="8" hidden="1"/>
    <col min="1799" max="1799" width="10.109375" style="8" hidden="1"/>
    <col min="1800" max="1800" width="9.33203125" style="8" hidden="1"/>
    <col min="1801" max="1801" width="11.44140625" style="8" hidden="1"/>
    <col min="1802" max="1802" width="12.6640625" style="8" hidden="1"/>
    <col min="1803" max="2048" width="11.44140625" style="8" hidden="1"/>
    <col min="2049" max="2049" width="36.33203125" style="8" hidden="1"/>
    <col min="2050" max="2051" width="7.6640625" style="8" hidden="1"/>
    <col min="2052" max="2052" width="12.33203125" style="8" hidden="1"/>
    <col min="2053" max="2053" width="12.6640625" style="8" hidden="1"/>
    <col min="2054" max="2054" width="13.33203125" style="8" hidden="1"/>
    <col min="2055" max="2055" width="10.109375" style="8" hidden="1"/>
    <col min="2056" max="2056" width="9.33203125" style="8" hidden="1"/>
    <col min="2057" max="2057" width="11.44140625" style="8" hidden="1"/>
    <col min="2058" max="2058" width="12.6640625" style="8" hidden="1"/>
    <col min="2059" max="2304" width="11.44140625" style="8" hidden="1"/>
    <col min="2305" max="2305" width="36.33203125" style="8" hidden="1"/>
    <col min="2306" max="2307" width="7.6640625" style="8" hidden="1"/>
    <col min="2308" max="2308" width="12.33203125" style="8" hidden="1"/>
    <col min="2309" max="2309" width="12.6640625" style="8" hidden="1"/>
    <col min="2310" max="2310" width="13.33203125" style="8" hidden="1"/>
    <col min="2311" max="2311" width="10.109375" style="8" hidden="1"/>
    <col min="2312" max="2312" width="9.33203125" style="8" hidden="1"/>
    <col min="2313" max="2313" width="11.44140625" style="8" hidden="1"/>
    <col min="2314" max="2314" width="12.6640625" style="8" hidden="1"/>
    <col min="2315" max="2560" width="11.44140625" style="8" hidden="1"/>
    <col min="2561" max="2561" width="36.33203125" style="8" hidden="1"/>
    <col min="2562" max="2563" width="7.6640625" style="8" hidden="1"/>
    <col min="2564" max="2564" width="12.33203125" style="8" hidden="1"/>
    <col min="2565" max="2565" width="12.6640625" style="8" hidden="1"/>
    <col min="2566" max="2566" width="13.33203125" style="8" hidden="1"/>
    <col min="2567" max="2567" width="10.109375" style="8" hidden="1"/>
    <col min="2568" max="2568" width="9.33203125" style="8" hidden="1"/>
    <col min="2569" max="2569" width="11.44140625" style="8" hidden="1"/>
    <col min="2570" max="2570" width="12.6640625" style="8" hidden="1"/>
    <col min="2571" max="2816" width="11.44140625" style="8" hidden="1"/>
    <col min="2817" max="2817" width="36.33203125" style="8" hidden="1"/>
    <col min="2818" max="2819" width="7.6640625" style="8" hidden="1"/>
    <col min="2820" max="2820" width="12.33203125" style="8" hidden="1"/>
    <col min="2821" max="2821" width="12.6640625" style="8" hidden="1"/>
    <col min="2822" max="2822" width="13.33203125" style="8" hidden="1"/>
    <col min="2823" max="2823" width="10.109375" style="8" hidden="1"/>
    <col min="2824" max="2824" width="9.33203125" style="8" hidden="1"/>
    <col min="2825" max="2825" width="11.44140625" style="8" hidden="1"/>
    <col min="2826" max="2826" width="12.6640625" style="8" hidden="1"/>
    <col min="2827" max="3072" width="11.44140625" style="8" hidden="1"/>
    <col min="3073" max="3073" width="36.33203125" style="8" hidden="1"/>
    <col min="3074" max="3075" width="7.6640625" style="8" hidden="1"/>
    <col min="3076" max="3076" width="12.33203125" style="8" hidden="1"/>
    <col min="3077" max="3077" width="12.6640625" style="8" hidden="1"/>
    <col min="3078" max="3078" width="13.33203125" style="8" hidden="1"/>
    <col min="3079" max="3079" width="10.109375" style="8" hidden="1"/>
    <col min="3080" max="3080" width="9.33203125" style="8" hidden="1"/>
    <col min="3081" max="3081" width="11.44140625" style="8" hidden="1"/>
    <col min="3082" max="3082" width="12.6640625" style="8" hidden="1"/>
    <col min="3083" max="3328" width="11.44140625" style="8" hidden="1"/>
    <col min="3329" max="3329" width="36.33203125" style="8" hidden="1"/>
    <col min="3330" max="3331" width="7.6640625" style="8" hidden="1"/>
    <col min="3332" max="3332" width="12.33203125" style="8" hidden="1"/>
    <col min="3333" max="3333" width="12.6640625" style="8" hidden="1"/>
    <col min="3334" max="3334" width="13.33203125" style="8" hidden="1"/>
    <col min="3335" max="3335" width="10.109375" style="8" hidden="1"/>
    <col min="3336" max="3336" width="9.33203125" style="8" hidden="1"/>
    <col min="3337" max="3337" width="11.44140625" style="8" hidden="1"/>
    <col min="3338" max="3338" width="12.6640625" style="8" hidden="1"/>
    <col min="3339" max="3584" width="11.44140625" style="8" hidden="1"/>
    <col min="3585" max="3585" width="36.33203125" style="8" hidden="1"/>
    <col min="3586" max="3587" width="7.6640625" style="8" hidden="1"/>
    <col min="3588" max="3588" width="12.33203125" style="8" hidden="1"/>
    <col min="3589" max="3589" width="12.6640625" style="8" hidden="1"/>
    <col min="3590" max="3590" width="13.33203125" style="8" hidden="1"/>
    <col min="3591" max="3591" width="10.109375" style="8" hidden="1"/>
    <col min="3592" max="3592" width="9.33203125" style="8" hidden="1"/>
    <col min="3593" max="3593" width="11.44140625" style="8" hidden="1"/>
    <col min="3594" max="3594" width="12.6640625" style="8" hidden="1"/>
    <col min="3595" max="3840" width="11.44140625" style="8" hidden="1"/>
    <col min="3841" max="3841" width="36.33203125" style="8" hidden="1"/>
    <col min="3842" max="3843" width="7.6640625" style="8" hidden="1"/>
    <col min="3844" max="3844" width="12.33203125" style="8" hidden="1"/>
    <col min="3845" max="3845" width="12.6640625" style="8" hidden="1"/>
    <col min="3846" max="3846" width="13.33203125" style="8" hidden="1"/>
    <col min="3847" max="3847" width="10.109375" style="8" hidden="1"/>
    <col min="3848" max="3848" width="9.33203125" style="8" hidden="1"/>
    <col min="3849" max="3849" width="11.44140625" style="8" hidden="1"/>
    <col min="3850" max="3850" width="12.6640625" style="8" hidden="1"/>
    <col min="3851" max="4096" width="11.44140625" style="8" hidden="1"/>
    <col min="4097" max="4097" width="36.33203125" style="8" hidden="1"/>
    <col min="4098" max="4099" width="7.6640625" style="8" hidden="1"/>
    <col min="4100" max="4100" width="12.33203125" style="8" hidden="1"/>
    <col min="4101" max="4101" width="12.6640625" style="8" hidden="1"/>
    <col min="4102" max="4102" width="13.33203125" style="8" hidden="1"/>
    <col min="4103" max="4103" width="10.109375" style="8" hidden="1"/>
    <col min="4104" max="4104" width="9.33203125" style="8" hidden="1"/>
    <col min="4105" max="4105" width="11.44140625" style="8" hidden="1"/>
    <col min="4106" max="4106" width="12.6640625" style="8" hidden="1"/>
    <col min="4107" max="4352" width="11.44140625" style="8" hidden="1"/>
    <col min="4353" max="4353" width="36.33203125" style="8" hidden="1"/>
    <col min="4354" max="4355" width="7.6640625" style="8" hidden="1"/>
    <col min="4356" max="4356" width="12.33203125" style="8" hidden="1"/>
    <col min="4357" max="4357" width="12.6640625" style="8" hidden="1"/>
    <col min="4358" max="4358" width="13.33203125" style="8" hidden="1"/>
    <col min="4359" max="4359" width="10.109375" style="8" hidden="1"/>
    <col min="4360" max="4360" width="9.33203125" style="8" hidden="1"/>
    <col min="4361" max="4361" width="11.44140625" style="8" hidden="1"/>
    <col min="4362" max="4362" width="12.6640625" style="8" hidden="1"/>
    <col min="4363" max="4608" width="11.44140625" style="8" hidden="1"/>
    <col min="4609" max="4609" width="36.33203125" style="8" hidden="1"/>
    <col min="4610" max="4611" width="7.6640625" style="8" hidden="1"/>
    <col min="4612" max="4612" width="12.33203125" style="8" hidden="1"/>
    <col min="4613" max="4613" width="12.6640625" style="8" hidden="1"/>
    <col min="4614" max="4614" width="13.33203125" style="8" hidden="1"/>
    <col min="4615" max="4615" width="10.109375" style="8" hidden="1"/>
    <col min="4616" max="4616" width="9.33203125" style="8" hidden="1"/>
    <col min="4617" max="4617" width="11.44140625" style="8" hidden="1"/>
    <col min="4618" max="4618" width="12.6640625" style="8" hidden="1"/>
    <col min="4619" max="4864" width="11.44140625" style="8" hidden="1"/>
    <col min="4865" max="4865" width="36.33203125" style="8" hidden="1"/>
    <col min="4866" max="4867" width="7.6640625" style="8" hidden="1"/>
    <col min="4868" max="4868" width="12.33203125" style="8" hidden="1"/>
    <col min="4869" max="4869" width="12.6640625" style="8" hidden="1"/>
    <col min="4870" max="4870" width="13.33203125" style="8" hidden="1"/>
    <col min="4871" max="4871" width="10.109375" style="8" hidden="1"/>
    <col min="4872" max="4872" width="9.33203125" style="8" hidden="1"/>
    <col min="4873" max="4873" width="11.44140625" style="8" hidden="1"/>
    <col min="4874" max="4874" width="12.6640625" style="8" hidden="1"/>
    <col min="4875" max="5120" width="11.44140625" style="8" hidden="1"/>
    <col min="5121" max="5121" width="36.33203125" style="8" hidden="1"/>
    <col min="5122" max="5123" width="7.6640625" style="8" hidden="1"/>
    <col min="5124" max="5124" width="12.33203125" style="8" hidden="1"/>
    <col min="5125" max="5125" width="12.6640625" style="8" hidden="1"/>
    <col min="5126" max="5126" width="13.33203125" style="8" hidden="1"/>
    <col min="5127" max="5127" width="10.109375" style="8" hidden="1"/>
    <col min="5128" max="5128" width="9.33203125" style="8" hidden="1"/>
    <col min="5129" max="5129" width="11.44140625" style="8" hidden="1"/>
    <col min="5130" max="5130" width="12.6640625" style="8" hidden="1"/>
    <col min="5131" max="5376" width="11.44140625" style="8" hidden="1"/>
    <col min="5377" max="5377" width="36.33203125" style="8" hidden="1"/>
    <col min="5378" max="5379" width="7.6640625" style="8" hidden="1"/>
    <col min="5380" max="5380" width="12.33203125" style="8" hidden="1"/>
    <col min="5381" max="5381" width="12.6640625" style="8" hidden="1"/>
    <col min="5382" max="5382" width="13.33203125" style="8" hidden="1"/>
    <col min="5383" max="5383" width="10.109375" style="8" hidden="1"/>
    <col min="5384" max="5384" width="9.33203125" style="8" hidden="1"/>
    <col min="5385" max="5385" width="11.44140625" style="8" hidden="1"/>
    <col min="5386" max="5386" width="12.6640625" style="8" hidden="1"/>
    <col min="5387" max="5632" width="11.44140625" style="8" hidden="1"/>
    <col min="5633" max="5633" width="36.33203125" style="8" hidden="1"/>
    <col min="5634" max="5635" width="7.6640625" style="8" hidden="1"/>
    <col min="5636" max="5636" width="12.33203125" style="8" hidden="1"/>
    <col min="5637" max="5637" width="12.6640625" style="8" hidden="1"/>
    <col min="5638" max="5638" width="13.33203125" style="8" hidden="1"/>
    <col min="5639" max="5639" width="10.109375" style="8" hidden="1"/>
    <col min="5640" max="5640" width="9.33203125" style="8" hidden="1"/>
    <col min="5641" max="5641" width="11.44140625" style="8" hidden="1"/>
    <col min="5642" max="5642" width="12.6640625" style="8" hidden="1"/>
    <col min="5643" max="5888" width="11.44140625" style="8" hidden="1"/>
    <col min="5889" max="5889" width="36.33203125" style="8" hidden="1"/>
    <col min="5890" max="5891" width="7.6640625" style="8" hidden="1"/>
    <col min="5892" max="5892" width="12.33203125" style="8" hidden="1"/>
    <col min="5893" max="5893" width="12.6640625" style="8" hidden="1"/>
    <col min="5894" max="5894" width="13.33203125" style="8" hidden="1"/>
    <col min="5895" max="5895" width="10.109375" style="8" hidden="1"/>
    <col min="5896" max="5896" width="9.33203125" style="8" hidden="1"/>
    <col min="5897" max="5897" width="11.44140625" style="8" hidden="1"/>
    <col min="5898" max="5898" width="12.6640625" style="8" hidden="1"/>
    <col min="5899" max="6144" width="11.44140625" style="8" hidden="1"/>
    <col min="6145" max="6145" width="36.33203125" style="8" hidden="1"/>
    <col min="6146" max="6147" width="7.6640625" style="8" hidden="1"/>
    <col min="6148" max="6148" width="12.33203125" style="8" hidden="1"/>
    <col min="6149" max="6149" width="12.6640625" style="8" hidden="1"/>
    <col min="6150" max="6150" width="13.33203125" style="8" hidden="1"/>
    <col min="6151" max="6151" width="10.109375" style="8" hidden="1"/>
    <col min="6152" max="6152" width="9.33203125" style="8" hidden="1"/>
    <col min="6153" max="6153" width="11.44140625" style="8" hidden="1"/>
    <col min="6154" max="6154" width="12.6640625" style="8" hidden="1"/>
    <col min="6155" max="6400" width="11.44140625" style="8" hidden="1"/>
    <col min="6401" max="6401" width="36.33203125" style="8" hidden="1"/>
    <col min="6402" max="6403" width="7.6640625" style="8" hidden="1"/>
    <col min="6404" max="6404" width="12.33203125" style="8" hidden="1"/>
    <col min="6405" max="6405" width="12.6640625" style="8" hidden="1"/>
    <col min="6406" max="6406" width="13.33203125" style="8" hidden="1"/>
    <col min="6407" max="6407" width="10.109375" style="8" hidden="1"/>
    <col min="6408" max="6408" width="9.33203125" style="8" hidden="1"/>
    <col min="6409" max="6409" width="11.44140625" style="8" hidden="1"/>
    <col min="6410" max="6410" width="12.6640625" style="8" hidden="1"/>
    <col min="6411" max="6656" width="11.44140625" style="8" hidden="1"/>
    <col min="6657" max="6657" width="36.33203125" style="8" hidden="1"/>
    <col min="6658" max="6659" width="7.6640625" style="8" hidden="1"/>
    <col min="6660" max="6660" width="12.33203125" style="8" hidden="1"/>
    <col min="6661" max="6661" width="12.6640625" style="8" hidden="1"/>
    <col min="6662" max="6662" width="13.33203125" style="8" hidden="1"/>
    <col min="6663" max="6663" width="10.109375" style="8" hidden="1"/>
    <col min="6664" max="6664" width="9.33203125" style="8" hidden="1"/>
    <col min="6665" max="6665" width="11.44140625" style="8" hidden="1"/>
    <col min="6666" max="6666" width="12.6640625" style="8" hidden="1"/>
    <col min="6667" max="6912" width="11.44140625" style="8" hidden="1"/>
    <col min="6913" max="6913" width="36.33203125" style="8" hidden="1"/>
    <col min="6914" max="6915" width="7.6640625" style="8" hidden="1"/>
    <col min="6916" max="6916" width="12.33203125" style="8" hidden="1"/>
    <col min="6917" max="6917" width="12.6640625" style="8" hidden="1"/>
    <col min="6918" max="6918" width="13.33203125" style="8" hidden="1"/>
    <col min="6919" max="6919" width="10.109375" style="8" hidden="1"/>
    <col min="6920" max="6920" width="9.33203125" style="8" hidden="1"/>
    <col min="6921" max="6921" width="11.44140625" style="8" hidden="1"/>
    <col min="6922" max="6922" width="12.6640625" style="8" hidden="1"/>
    <col min="6923" max="7168" width="11.44140625" style="8" hidden="1"/>
    <col min="7169" max="7169" width="36.33203125" style="8" hidden="1"/>
    <col min="7170" max="7171" width="7.6640625" style="8" hidden="1"/>
    <col min="7172" max="7172" width="12.33203125" style="8" hidden="1"/>
    <col min="7173" max="7173" width="12.6640625" style="8" hidden="1"/>
    <col min="7174" max="7174" width="13.33203125" style="8" hidden="1"/>
    <col min="7175" max="7175" width="10.109375" style="8" hidden="1"/>
    <col min="7176" max="7176" width="9.33203125" style="8" hidden="1"/>
    <col min="7177" max="7177" width="11.44140625" style="8" hidden="1"/>
    <col min="7178" max="7178" width="12.6640625" style="8" hidden="1"/>
    <col min="7179" max="7424" width="11.44140625" style="8" hidden="1"/>
    <col min="7425" max="7425" width="36.33203125" style="8" hidden="1"/>
    <col min="7426" max="7427" width="7.6640625" style="8" hidden="1"/>
    <col min="7428" max="7428" width="12.33203125" style="8" hidden="1"/>
    <col min="7429" max="7429" width="12.6640625" style="8" hidden="1"/>
    <col min="7430" max="7430" width="13.33203125" style="8" hidden="1"/>
    <col min="7431" max="7431" width="10.109375" style="8" hidden="1"/>
    <col min="7432" max="7432" width="9.33203125" style="8" hidden="1"/>
    <col min="7433" max="7433" width="11.44140625" style="8" hidden="1"/>
    <col min="7434" max="7434" width="12.6640625" style="8" hidden="1"/>
    <col min="7435" max="7680" width="11.44140625" style="8" hidden="1"/>
    <col min="7681" max="7681" width="36.33203125" style="8" hidden="1"/>
    <col min="7682" max="7683" width="7.6640625" style="8" hidden="1"/>
    <col min="7684" max="7684" width="12.33203125" style="8" hidden="1"/>
    <col min="7685" max="7685" width="12.6640625" style="8" hidden="1"/>
    <col min="7686" max="7686" width="13.33203125" style="8" hidden="1"/>
    <col min="7687" max="7687" width="10.109375" style="8" hidden="1"/>
    <col min="7688" max="7688" width="9.33203125" style="8" hidden="1"/>
    <col min="7689" max="7689" width="11.44140625" style="8" hidden="1"/>
    <col min="7690" max="7690" width="12.6640625" style="8" hidden="1"/>
    <col min="7691" max="7936" width="11.44140625" style="8" hidden="1"/>
    <col min="7937" max="7937" width="36.33203125" style="8" hidden="1"/>
    <col min="7938" max="7939" width="7.6640625" style="8" hidden="1"/>
    <col min="7940" max="7940" width="12.33203125" style="8" hidden="1"/>
    <col min="7941" max="7941" width="12.6640625" style="8" hidden="1"/>
    <col min="7942" max="7942" width="13.33203125" style="8" hidden="1"/>
    <col min="7943" max="7943" width="10.109375" style="8" hidden="1"/>
    <col min="7944" max="7944" width="9.33203125" style="8" hidden="1"/>
    <col min="7945" max="7945" width="11.44140625" style="8" hidden="1"/>
    <col min="7946" max="7946" width="12.6640625" style="8" hidden="1"/>
    <col min="7947" max="8192" width="11.44140625" style="8" hidden="1"/>
    <col min="8193" max="8193" width="36.33203125" style="8" hidden="1"/>
    <col min="8194" max="8195" width="7.6640625" style="8" hidden="1"/>
    <col min="8196" max="8196" width="12.33203125" style="8" hidden="1"/>
    <col min="8197" max="8197" width="12.6640625" style="8" hidden="1"/>
    <col min="8198" max="8198" width="13.33203125" style="8" hidden="1"/>
    <col min="8199" max="8199" width="10.109375" style="8" hidden="1"/>
    <col min="8200" max="8200" width="9.33203125" style="8" hidden="1"/>
    <col min="8201" max="8201" width="11.44140625" style="8" hidden="1"/>
    <col min="8202" max="8202" width="12.6640625" style="8" hidden="1"/>
    <col min="8203" max="8448" width="11.44140625" style="8" hidden="1"/>
    <col min="8449" max="8449" width="36.33203125" style="8" hidden="1"/>
    <col min="8450" max="8451" width="7.6640625" style="8" hidden="1"/>
    <col min="8452" max="8452" width="12.33203125" style="8" hidden="1"/>
    <col min="8453" max="8453" width="12.6640625" style="8" hidden="1"/>
    <col min="8454" max="8454" width="13.33203125" style="8" hidden="1"/>
    <col min="8455" max="8455" width="10.109375" style="8" hidden="1"/>
    <col min="8456" max="8456" width="9.33203125" style="8" hidden="1"/>
    <col min="8457" max="8457" width="11.44140625" style="8" hidden="1"/>
    <col min="8458" max="8458" width="12.6640625" style="8" hidden="1"/>
    <col min="8459" max="8704" width="11.44140625" style="8" hidden="1"/>
    <col min="8705" max="8705" width="36.33203125" style="8" hidden="1"/>
    <col min="8706" max="8707" width="7.6640625" style="8" hidden="1"/>
    <col min="8708" max="8708" width="12.33203125" style="8" hidden="1"/>
    <col min="8709" max="8709" width="12.6640625" style="8" hidden="1"/>
    <col min="8710" max="8710" width="13.33203125" style="8" hidden="1"/>
    <col min="8711" max="8711" width="10.109375" style="8" hidden="1"/>
    <col min="8712" max="8712" width="9.33203125" style="8" hidden="1"/>
    <col min="8713" max="8713" width="11.44140625" style="8" hidden="1"/>
    <col min="8714" max="8714" width="12.6640625" style="8" hidden="1"/>
    <col min="8715" max="8960" width="11.44140625" style="8" hidden="1"/>
    <col min="8961" max="8961" width="36.33203125" style="8" hidden="1"/>
    <col min="8962" max="8963" width="7.6640625" style="8" hidden="1"/>
    <col min="8964" max="8964" width="12.33203125" style="8" hidden="1"/>
    <col min="8965" max="8965" width="12.6640625" style="8" hidden="1"/>
    <col min="8966" max="8966" width="13.33203125" style="8" hidden="1"/>
    <col min="8967" max="8967" width="10.109375" style="8" hidden="1"/>
    <col min="8968" max="8968" width="9.33203125" style="8" hidden="1"/>
    <col min="8969" max="8969" width="11.44140625" style="8" hidden="1"/>
    <col min="8970" max="8970" width="12.6640625" style="8" hidden="1"/>
    <col min="8971" max="9216" width="11.44140625" style="8" hidden="1"/>
    <col min="9217" max="9217" width="36.33203125" style="8" hidden="1"/>
    <col min="9218" max="9219" width="7.6640625" style="8" hidden="1"/>
    <col min="9220" max="9220" width="12.33203125" style="8" hidden="1"/>
    <col min="9221" max="9221" width="12.6640625" style="8" hidden="1"/>
    <col min="9222" max="9222" width="13.33203125" style="8" hidden="1"/>
    <col min="9223" max="9223" width="10.109375" style="8" hidden="1"/>
    <col min="9224" max="9224" width="9.33203125" style="8" hidden="1"/>
    <col min="9225" max="9225" width="11.44140625" style="8" hidden="1"/>
    <col min="9226" max="9226" width="12.6640625" style="8" hidden="1"/>
    <col min="9227" max="9472" width="11.44140625" style="8" hidden="1"/>
    <col min="9473" max="9473" width="36.33203125" style="8" hidden="1"/>
    <col min="9474" max="9475" width="7.6640625" style="8" hidden="1"/>
    <col min="9476" max="9476" width="12.33203125" style="8" hidden="1"/>
    <col min="9477" max="9477" width="12.6640625" style="8" hidden="1"/>
    <col min="9478" max="9478" width="13.33203125" style="8" hidden="1"/>
    <col min="9479" max="9479" width="10.109375" style="8" hidden="1"/>
    <col min="9480" max="9480" width="9.33203125" style="8" hidden="1"/>
    <col min="9481" max="9481" width="11.44140625" style="8" hidden="1"/>
    <col min="9482" max="9482" width="12.6640625" style="8" hidden="1"/>
    <col min="9483" max="9728" width="11.44140625" style="8" hidden="1"/>
    <col min="9729" max="9729" width="36.33203125" style="8" hidden="1"/>
    <col min="9730" max="9731" width="7.6640625" style="8" hidden="1"/>
    <col min="9732" max="9732" width="12.33203125" style="8" hidden="1"/>
    <col min="9733" max="9733" width="12.6640625" style="8" hidden="1"/>
    <col min="9734" max="9734" width="13.33203125" style="8" hidden="1"/>
    <col min="9735" max="9735" width="10.109375" style="8" hidden="1"/>
    <col min="9736" max="9736" width="9.33203125" style="8" hidden="1"/>
    <col min="9737" max="9737" width="11.44140625" style="8" hidden="1"/>
    <col min="9738" max="9738" width="12.6640625" style="8" hidden="1"/>
    <col min="9739" max="9984" width="11.44140625" style="8" hidden="1"/>
    <col min="9985" max="9985" width="36.33203125" style="8" hidden="1"/>
    <col min="9986" max="9987" width="7.6640625" style="8" hidden="1"/>
    <col min="9988" max="9988" width="12.33203125" style="8" hidden="1"/>
    <col min="9989" max="9989" width="12.6640625" style="8" hidden="1"/>
    <col min="9990" max="9990" width="13.33203125" style="8" hidden="1"/>
    <col min="9991" max="9991" width="10.109375" style="8" hidden="1"/>
    <col min="9992" max="9992" width="9.33203125" style="8" hidden="1"/>
    <col min="9993" max="9993" width="11.44140625" style="8" hidden="1"/>
    <col min="9994" max="9994" width="12.6640625" style="8" hidden="1"/>
    <col min="9995" max="10240" width="11.44140625" style="8" hidden="1"/>
    <col min="10241" max="10241" width="36.33203125" style="8" hidden="1"/>
    <col min="10242" max="10243" width="7.6640625" style="8" hidden="1"/>
    <col min="10244" max="10244" width="12.33203125" style="8" hidden="1"/>
    <col min="10245" max="10245" width="12.6640625" style="8" hidden="1"/>
    <col min="10246" max="10246" width="13.33203125" style="8" hidden="1"/>
    <col min="10247" max="10247" width="10.109375" style="8" hidden="1"/>
    <col min="10248" max="10248" width="9.33203125" style="8" hidden="1"/>
    <col min="10249" max="10249" width="11.44140625" style="8" hidden="1"/>
    <col min="10250" max="10250" width="12.6640625" style="8" hidden="1"/>
    <col min="10251" max="10496" width="11.44140625" style="8" hidden="1"/>
    <col min="10497" max="10497" width="36.33203125" style="8" hidden="1"/>
    <col min="10498" max="10499" width="7.6640625" style="8" hidden="1"/>
    <col min="10500" max="10500" width="12.33203125" style="8" hidden="1"/>
    <col min="10501" max="10501" width="12.6640625" style="8" hidden="1"/>
    <col min="10502" max="10502" width="13.33203125" style="8" hidden="1"/>
    <col min="10503" max="10503" width="10.109375" style="8" hidden="1"/>
    <col min="10504" max="10504" width="9.33203125" style="8" hidden="1"/>
    <col min="10505" max="10505" width="11.44140625" style="8" hidden="1"/>
    <col min="10506" max="10506" width="12.6640625" style="8" hidden="1"/>
    <col min="10507" max="10752" width="11.44140625" style="8" hidden="1"/>
    <col min="10753" max="10753" width="36.33203125" style="8" hidden="1"/>
    <col min="10754" max="10755" width="7.6640625" style="8" hidden="1"/>
    <col min="10756" max="10756" width="12.33203125" style="8" hidden="1"/>
    <col min="10757" max="10757" width="12.6640625" style="8" hidden="1"/>
    <col min="10758" max="10758" width="13.33203125" style="8" hidden="1"/>
    <col min="10759" max="10759" width="10.109375" style="8" hidden="1"/>
    <col min="10760" max="10760" width="9.33203125" style="8" hidden="1"/>
    <col min="10761" max="10761" width="11.44140625" style="8" hidden="1"/>
    <col min="10762" max="10762" width="12.6640625" style="8" hidden="1"/>
    <col min="10763" max="11008" width="11.44140625" style="8" hidden="1"/>
    <col min="11009" max="11009" width="36.33203125" style="8" hidden="1"/>
    <col min="11010" max="11011" width="7.6640625" style="8" hidden="1"/>
    <col min="11012" max="11012" width="12.33203125" style="8" hidden="1"/>
    <col min="11013" max="11013" width="12.6640625" style="8" hidden="1"/>
    <col min="11014" max="11014" width="13.33203125" style="8" hidden="1"/>
    <col min="11015" max="11015" width="10.109375" style="8" hidden="1"/>
    <col min="11016" max="11016" width="9.33203125" style="8" hidden="1"/>
    <col min="11017" max="11017" width="11.44140625" style="8" hidden="1"/>
    <col min="11018" max="11018" width="12.6640625" style="8" hidden="1"/>
    <col min="11019" max="11264" width="11.44140625" style="8" hidden="1"/>
    <col min="11265" max="11265" width="36.33203125" style="8" hidden="1"/>
    <col min="11266" max="11267" width="7.6640625" style="8" hidden="1"/>
    <col min="11268" max="11268" width="12.33203125" style="8" hidden="1"/>
    <col min="11269" max="11269" width="12.6640625" style="8" hidden="1"/>
    <col min="11270" max="11270" width="13.33203125" style="8" hidden="1"/>
    <col min="11271" max="11271" width="10.109375" style="8" hidden="1"/>
    <col min="11272" max="11272" width="9.33203125" style="8" hidden="1"/>
    <col min="11273" max="11273" width="11.44140625" style="8" hidden="1"/>
    <col min="11274" max="11274" width="12.6640625" style="8" hidden="1"/>
    <col min="11275" max="11520" width="11.44140625" style="8" hidden="1"/>
    <col min="11521" max="11521" width="36.33203125" style="8" hidden="1"/>
    <col min="11522" max="11523" width="7.6640625" style="8" hidden="1"/>
    <col min="11524" max="11524" width="12.33203125" style="8" hidden="1"/>
    <col min="11525" max="11525" width="12.6640625" style="8" hidden="1"/>
    <col min="11526" max="11526" width="13.33203125" style="8" hidden="1"/>
    <col min="11527" max="11527" width="10.109375" style="8" hidden="1"/>
    <col min="11528" max="11528" width="9.33203125" style="8" hidden="1"/>
    <col min="11529" max="11529" width="11.44140625" style="8" hidden="1"/>
    <col min="11530" max="11530" width="12.6640625" style="8" hidden="1"/>
    <col min="11531" max="11776" width="11.44140625" style="8" hidden="1"/>
    <col min="11777" max="11777" width="36.33203125" style="8" hidden="1"/>
    <col min="11778" max="11779" width="7.6640625" style="8" hidden="1"/>
    <col min="11780" max="11780" width="12.33203125" style="8" hidden="1"/>
    <col min="11781" max="11781" width="12.6640625" style="8" hidden="1"/>
    <col min="11782" max="11782" width="13.33203125" style="8" hidden="1"/>
    <col min="11783" max="11783" width="10.109375" style="8" hidden="1"/>
    <col min="11784" max="11784" width="9.33203125" style="8" hidden="1"/>
    <col min="11785" max="11785" width="11.44140625" style="8" hidden="1"/>
    <col min="11786" max="11786" width="12.6640625" style="8" hidden="1"/>
    <col min="11787" max="12032" width="11.44140625" style="8" hidden="1"/>
    <col min="12033" max="12033" width="36.33203125" style="8" hidden="1"/>
    <col min="12034" max="12035" width="7.6640625" style="8" hidden="1"/>
    <col min="12036" max="12036" width="12.33203125" style="8" hidden="1"/>
    <col min="12037" max="12037" width="12.6640625" style="8" hidden="1"/>
    <col min="12038" max="12038" width="13.33203125" style="8" hidden="1"/>
    <col min="12039" max="12039" width="10.109375" style="8" hidden="1"/>
    <col min="12040" max="12040" width="9.33203125" style="8" hidden="1"/>
    <col min="12041" max="12041" width="11.44140625" style="8" hidden="1"/>
    <col min="12042" max="12042" width="12.6640625" style="8" hidden="1"/>
    <col min="12043" max="12288" width="11.44140625" style="8" hidden="1"/>
    <col min="12289" max="12289" width="36.33203125" style="8" hidden="1"/>
    <col min="12290" max="12291" width="7.6640625" style="8" hidden="1"/>
    <col min="12292" max="12292" width="12.33203125" style="8" hidden="1"/>
    <col min="12293" max="12293" width="12.6640625" style="8" hidden="1"/>
    <col min="12294" max="12294" width="13.33203125" style="8" hidden="1"/>
    <col min="12295" max="12295" width="10.109375" style="8" hidden="1"/>
    <col min="12296" max="12296" width="9.33203125" style="8" hidden="1"/>
    <col min="12297" max="12297" width="11.44140625" style="8" hidden="1"/>
    <col min="12298" max="12298" width="12.6640625" style="8" hidden="1"/>
    <col min="12299" max="12544" width="11.44140625" style="8" hidden="1"/>
    <col min="12545" max="12545" width="36.33203125" style="8" hidden="1"/>
    <col min="12546" max="12547" width="7.6640625" style="8" hidden="1"/>
    <col min="12548" max="12548" width="12.33203125" style="8" hidden="1"/>
    <col min="12549" max="12549" width="12.6640625" style="8" hidden="1"/>
    <col min="12550" max="12550" width="13.33203125" style="8" hidden="1"/>
    <col min="12551" max="12551" width="10.109375" style="8" hidden="1"/>
    <col min="12552" max="12552" width="9.33203125" style="8" hidden="1"/>
    <col min="12553" max="12553" width="11.44140625" style="8" hidden="1"/>
    <col min="12554" max="12554" width="12.6640625" style="8" hidden="1"/>
    <col min="12555" max="12800" width="11.44140625" style="8" hidden="1"/>
    <col min="12801" max="12801" width="36.33203125" style="8" hidden="1"/>
    <col min="12802" max="12803" width="7.6640625" style="8" hidden="1"/>
    <col min="12804" max="12804" width="12.33203125" style="8" hidden="1"/>
    <col min="12805" max="12805" width="12.6640625" style="8" hidden="1"/>
    <col min="12806" max="12806" width="13.33203125" style="8" hidden="1"/>
    <col min="12807" max="12807" width="10.109375" style="8" hidden="1"/>
    <col min="12808" max="12808" width="9.33203125" style="8" hidden="1"/>
    <col min="12809" max="12809" width="11.44140625" style="8" hidden="1"/>
    <col min="12810" max="12810" width="12.6640625" style="8" hidden="1"/>
    <col min="12811" max="13056" width="11.44140625" style="8" hidden="1"/>
    <col min="13057" max="13057" width="36.33203125" style="8" hidden="1"/>
    <col min="13058" max="13059" width="7.6640625" style="8" hidden="1"/>
    <col min="13060" max="13060" width="12.33203125" style="8" hidden="1"/>
    <col min="13061" max="13061" width="12.6640625" style="8" hidden="1"/>
    <col min="13062" max="13062" width="13.33203125" style="8" hidden="1"/>
    <col min="13063" max="13063" width="10.109375" style="8" hidden="1"/>
    <col min="13064" max="13064" width="9.33203125" style="8" hidden="1"/>
    <col min="13065" max="13065" width="11.44140625" style="8" hidden="1"/>
    <col min="13066" max="13066" width="12.6640625" style="8" hidden="1"/>
    <col min="13067" max="13312" width="11.44140625" style="8" hidden="1"/>
    <col min="13313" max="13313" width="36.33203125" style="8" hidden="1"/>
    <col min="13314" max="13315" width="7.6640625" style="8" hidden="1"/>
    <col min="13316" max="13316" width="12.33203125" style="8" hidden="1"/>
    <col min="13317" max="13317" width="12.6640625" style="8" hidden="1"/>
    <col min="13318" max="13318" width="13.33203125" style="8" hidden="1"/>
    <col min="13319" max="13319" width="10.109375" style="8" hidden="1"/>
    <col min="13320" max="13320" width="9.33203125" style="8" hidden="1"/>
    <col min="13321" max="13321" width="11.44140625" style="8" hidden="1"/>
    <col min="13322" max="13322" width="12.6640625" style="8" hidden="1"/>
    <col min="13323" max="13568" width="11.44140625" style="8" hidden="1"/>
    <col min="13569" max="13569" width="36.33203125" style="8" hidden="1"/>
    <col min="13570" max="13571" width="7.6640625" style="8" hidden="1"/>
    <col min="13572" max="13572" width="12.33203125" style="8" hidden="1"/>
    <col min="13573" max="13573" width="12.6640625" style="8" hidden="1"/>
    <col min="13574" max="13574" width="13.33203125" style="8" hidden="1"/>
    <col min="13575" max="13575" width="10.109375" style="8" hidden="1"/>
    <col min="13576" max="13576" width="9.33203125" style="8" hidden="1"/>
    <col min="13577" max="13577" width="11.44140625" style="8" hidden="1"/>
    <col min="13578" max="13578" width="12.6640625" style="8" hidden="1"/>
    <col min="13579" max="13824" width="11.44140625" style="8" hidden="1"/>
    <col min="13825" max="13825" width="36.33203125" style="8" hidden="1"/>
    <col min="13826" max="13827" width="7.6640625" style="8" hidden="1"/>
    <col min="13828" max="13828" width="12.33203125" style="8" hidden="1"/>
    <col min="13829" max="13829" width="12.6640625" style="8" hidden="1"/>
    <col min="13830" max="13830" width="13.33203125" style="8" hidden="1"/>
    <col min="13831" max="13831" width="10.109375" style="8" hidden="1"/>
    <col min="13832" max="13832" width="9.33203125" style="8" hidden="1"/>
    <col min="13833" max="13833" width="11.44140625" style="8" hidden="1"/>
    <col min="13834" max="13834" width="12.6640625" style="8" hidden="1"/>
    <col min="13835" max="14080" width="11.44140625" style="8" hidden="1"/>
    <col min="14081" max="14081" width="36.33203125" style="8" hidden="1"/>
    <col min="14082" max="14083" width="7.6640625" style="8" hidden="1"/>
    <col min="14084" max="14084" width="12.33203125" style="8" hidden="1"/>
    <col min="14085" max="14085" width="12.6640625" style="8" hidden="1"/>
    <col min="14086" max="14086" width="13.33203125" style="8" hidden="1"/>
    <col min="14087" max="14087" width="10.109375" style="8" hidden="1"/>
    <col min="14088" max="14088" width="9.33203125" style="8" hidden="1"/>
    <col min="14089" max="14089" width="11.44140625" style="8" hidden="1"/>
    <col min="14090" max="14090" width="12.6640625" style="8" hidden="1"/>
    <col min="14091" max="14336" width="11.44140625" style="8" hidden="1"/>
    <col min="14337" max="14337" width="36.33203125" style="8" hidden="1"/>
    <col min="14338" max="14339" width="7.6640625" style="8" hidden="1"/>
    <col min="14340" max="14340" width="12.33203125" style="8" hidden="1"/>
    <col min="14341" max="14341" width="12.6640625" style="8" hidden="1"/>
    <col min="14342" max="14342" width="13.33203125" style="8" hidden="1"/>
    <col min="14343" max="14343" width="10.109375" style="8" hidden="1"/>
    <col min="14344" max="14344" width="9.33203125" style="8" hidden="1"/>
    <col min="14345" max="14345" width="11.44140625" style="8" hidden="1"/>
    <col min="14346" max="14346" width="12.6640625" style="8" hidden="1"/>
    <col min="14347" max="14592" width="11.44140625" style="8" hidden="1"/>
    <col min="14593" max="14593" width="36.33203125" style="8" hidden="1"/>
    <col min="14594" max="14595" width="7.6640625" style="8" hidden="1"/>
    <col min="14596" max="14596" width="12.33203125" style="8" hidden="1"/>
    <col min="14597" max="14597" width="12.6640625" style="8" hidden="1"/>
    <col min="14598" max="14598" width="13.33203125" style="8" hidden="1"/>
    <col min="14599" max="14599" width="10.109375" style="8" hidden="1"/>
    <col min="14600" max="14600" width="9.33203125" style="8" hidden="1"/>
    <col min="14601" max="14601" width="11.44140625" style="8" hidden="1"/>
    <col min="14602" max="14602" width="12.6640625" style="8" hidden="1"/>
    <col min="14603" max="14848" width="11.44140625" style="8" hidden="1"/>
    <col min="14849" max="14849" width="36.33203125" style="8" hidden="1"/>
    <col min="14850" max="14851" width="7.6640625" style="8" hidden="1"/>
    <col min="14852" max="14852" width="12.33203125" style="8" hidden="1"/>
    <col min="14853" max="14853" width="12.6640625" style="8" hidden="1"/>
    <col min="14854" max="14854" width="13.33203125" style="8" hidden="1"/>
    <col min="14855" max="14855" width="10.109375" style="8" hidden="1"/>
    <col min="14856" max="14856" width="9.33203125" style="8" hidden="1"/>
    <col min="14857" max="14857" width="11.44140625" style="8" hidden="1"/>
    <col min="14858" max="14858" width="12.6640625" style="8" hidden="1"/>
    <col min="14859" max="15104" width="11.44140625" style="8" hidden="1"/>
    <col min="15105" max="15105" width="36.33203125" style="8" hidden="1"/>
    <col min="15106" max="15107" width="7.6640625" style="8" hidden="1"/>
    <col min="15108" max="15108" width="12.33203125" style="8" hidden="1"/>
    <col min="15109" max="15109" width="12.6640625" style="8" hidden="1"/>
    <col min="15110" max="15110" width="13.33203125" style="8" hidden="1"/>
    <col min="15111" max="15111" width="10.109375" style="8" hidden="1"/>
    <col min="15112" max="15112" width="9.33203125" style="8" hidden="1"/>
    <col min="15113" max="15113" width="11.44140625" style="8" hidden="1"/>
    <col min="15114" max="15114" width="12.6640625" style="8" hidden="1"/>
    <col min="15115" max="15360" width="11.44140625" style="8" hidden="1"/>
    <col min="15361" max="15361" width="36.33203125" style="8" hidden="1"/>
    <col min="15362" max="15363" width="7.6640625" style="8" hidden="1"/>
    <col min="15364" max="15364" width="12.33203125" style="8" hidden="1"/>
    <col min="15365" max="15365" width="12.6640625" style="8" hidden="1"/>
    <col min="15366" max="15366" width="13.33203125" style="8" hidden="1"/>
    <col min="15367" max="15367" width="10.109375" style="8" hidden="1"/>
    <col min="15368" max="15368" width="9.33203125" style="8" hidden="1"/>
    <col min="15369" max="15369" width="11.44140625" style="8" hidden="1"/>
    <col min="15370" max="15370" width="12.6640625" style="8" hidden="1"/>
    <col min="15371" max="15616" width="11.44140625" style="8" hidden="1"/>
    <col min="15617" max="15617" width="36.33203125" style="8" hidden="1"/>
    <col min="15618" max="15619" width="7.6640625" style="8" hidden="1"/>
    <col min="15620" max="15620" width="12.33203125" style="8" hidden="1"/>
    <col min="15621" max="15621" width="12.6640625" style="8" hidden="1"/>
    <col min="15622" max="15622" width="13.33203125" style="8" hidden="1"/>
    <col min="15623" max="15623" width="10.109375" style="8" hidden="1"/>
    <col min="15624" max="15624" width="9.33203125" style="8" hidden="1"/>
    <col min="15625" max="15625" width="11.44140625" style="8" hidden="1"/>
    <col min="15626" max="15626" width="12.6640625" style="8" hidden="1"/>
    <col min="15627" max="15872" width="11.44140625" style="8" hidden="1"/>
    <col min="15873" max="15873" width="36.33203125" style="8" hidden="1"/>
    <col min="15874" max="15875" width="7.6640625" style="8" hidden="1"/>
    <col min="15876" max="15876" width="12.33203125" style="8" hidden="1"/>
    <col min="15877" max="15877" width="12.6640625" style="8" hidden="1"/>
    <col min="15878" max="15878" width="13.33203125" style="8" hidden="1"/>
    <col min="15879" max="15879" width="10.109375" style="8" hidden="1"/>
    <col min="15880" max="15880" width="9.33203125" style="8" hidden="1"/>
    <col min="15881" max="15881" width="11.44140625" style="8" hidden="1"/>
    <col min="15882" max="15882" width="12.6640625" style="8" hidden="1"/>
    <col min="15883" max="16128" width="11.44140625" style="8" hidden="1"/>
    <col min="16129" max="16129" width="36.33203125" style="8" hidden="1"/>
    <col min="16130" max="16131" width="7.6640625" style="8" hidden="1"/>
    <col min="16132" max="16132" width="12.33203125" style="8" hidden="1"/>
    <col min="16133" max="16133" width="12.6640625" style="8" hidden="1"/>
    <col min="16134" max="16134" width="13.33203125" style="8" hidden="1"/>
    <col min="16135" max="16135" width="10.109375" style="8" hidden="1"/>
    <col min="16136" max="16136" width="9.33203125" style="8" hidden="1"/>
    <col min="16137" max="16137" width="11.44140625" style="8" hidden="1"/>
    <col min="16138" max="16138" width="12.6640625" style="8" hidden="1"/>
    <col min="16139" max="16384" width="11.44140625" style="8" hidden="1"/>
  </cols>
  <sheetData>
    <row r="1" spans="1:13" ht="11.25" customHeight="1" x14ac:dyDescent="0.2">
      <c r="A1" s="2687" t="s">
        <v>1434</v>
      </c>
      <c r="B1" s="2687"/>
      <c r="C1" s="2687"/>
      <c r="D1" s="2687"/>
      <c r="E1" s="2687"/>
      <c r="F1" s="2687"/>
      <c r="G1" s="2687"/>
      <c r="H1" s="2687"/>
    </row>
    <row r="2" spans="1:13" ht="11.25" customHeight="1" x14ac:dyDescent="0.2">
      <c r="A2" s="2688" t="s">
        <v>1</v>
      </c>
      <c r="B2" s="2688"/>
      <c r="C2" s="2688"/>
      <c r="D2" s="2688"/>
      <c r="E2" s="2688"/>
      <c r="F2" s="2688"/>
      <c r="G2" s="2688"/>
      <c r="H2" s="2688"/>
    </row>
    <row r="3" spans="1:13" ht="12.75" customHeight="1" x14ac:dyDescent="0.2">
      <c r="A3" s="2689" t="s">
        <v>1435</v>
      </c>
      <c r="B3" s="2690"/>
      <c r="C3" s="2691" t="s">
        <v>1416</v>
      </c>
      <c r="D3" s="2692"/>
      <c r="E3" s="2692"/>
      <c r="F3" s="2692"/>
      <c r="G3" s="2692"/>
      <c r="H3" s="2692"/>
    </row>
    <row r="4" spans="1:13" x14ac:dyDescent="0.2">
      <c r="A4" s="2693" t="s">
        <v>0</v>
      </c>
      <c r="B4" s="2694" t="str">
        <f>+'Cuadro 4.2.1'!B4</f>
        <v>2026
Proyecto</v>
      </c>
      <c r="C4" s="2695" t="s">
        <v>1436</v>
      </c>
      <c r="D4" s="2696"/>
      <c r="E4" s="2697"/>
      <c r="F4" s="2698" t="s">
        <v>1437</v>
      </c>
      <c r="G4" s="2696"/>
      <c r="H4" s="2696"/>
    </row>
    <row r="5" spans="1:13" ht="30.6" x14ac:dyDescent="0.2">
      <c r="A5" s="2693"/>
      <c r="B5" s="2694"/>
      <c r="C5" s="1068" t="s">
        <v>1394</v>
      </c>
      <c r="D5" s="1068" t="s">
        <v>1438</v>
      </c>
      <c r="E5" s="1068" t="s">
        <v>1439</v>
      </c>
      <c r="F5" s="1096" t="s">
        <v>1424</v>
      </c>
      <c r="G5" s="1097" t="s">
        <v>1425</v>
      </c>
      <c r="H5" s="1097" t="s">
        <v>18</v>
      </c>
    </row>
    <row r="6" spans="1:13" ht="12.75" customHeight="1" x14ac:dyDescent="0.2">
      <c r="A6" s="1098"/>
      <c r="B6" s="1099" t="s">
        <v>9</v>
      </c>
      <c r="C6" s="1100" t="s">
        <v>10</v>
      </c>
      <c r="D6" s="1100" t="s">
        <v>12</v>
      </c>
      <c r="E6" s="1100" t="s">
        <v>1440</v>
      </c>
      <c r="F6" s="1101" t="s">
        <v>11</v>
      </c>
      <c r="G6" s="1102" t="s">
        <v>13</v>
      </c>
      <c r="H6" s="1102" t="s">
        <v>1441</v>
      </c>
    </row>
    <row r="7" spans="1:13" ht="13.5" customHeight="1" x14ac:dyDescent="0.2">
      <c r="A7" s="1103" t="s">
        <v>1442</v>
      </c>
      <c r="B7" s="1104">
        <f>SUM(B8:B15)</f>
        <v>365765.10000000003</v>
      </c>
      <c r="C7" s="1105">
        <f t="shared" ref="C7:H7" si="0">SUM(C8:C15)</f>
        <v>364578.2</v>
      </c>
      <c r="D7" s="1105">
        <f t="shared" si="0"/>
        <v>89.6</v>
      </c>
      <c r="E7" s="1104">
        <f>SUM(E8:E15)</f>
        <v>364667.8</v>
      </c>
      <c r="F7" s="1105">
        <f t="shared" si="0"/>
        <v>759.5</v>
      </c>
      <c r="G7" s="1105">
        <f t="shared" si="0"/>
        <v>337.8</v>
      </c>
      <c r="H7" s="1105">
        <f t="shared" si="0"/>
        <v>1097.3</v>
      </c>
      <c r="J7" s="1080"/>
    </row>
    <row r="8" spans="1:13" ht="13.5" customHeight="1" x14ac:dyDescent="0.2">
      <c r="A8" s="1106" t="s">
        <v>21</v>
      </c>
      <c r="B8" s="1107">
        <v>66787.600000000006</v>
      </c>
      <c r="C8" s="1108">
        <v>66787.600000000006</v>
      </c>
      <c r="D8" s="1108">
        <v>0</v>
      </c>
      <c r="E8" s="1107">
        <f>+C8+D8</f>
        <v>66787.600000000006</v>
      </c>
      <c r="F8" s="1108">
        <v>0</v>
      </c>
      <c r="G8" s="1109">
        <v>0</v>
      </c>
      <c r="H8" s="1108">
        <f>+F8+G8</f>
        <v>0</v>
      </c>
      <c r="J8" s="1080"/>
      <c r="L8" s="1110"/>
    </row>
    <row r="9" spans="1:13" ht="13.5" customHeight="1" x14ac:dyDescent="0.2">
      <c r="A9" s="1106" t="s">
        <v>22</v>
      </c>
      <c r="B9" s="1107">
        <v>18887.8</v>
      </c>
      <c r="C9" s="1108">
        <v>18887.8</v>
      </c>
      <c r="D9" s="1108">
        <v>0</v>
      </c>
      <c r="E9" s="1107">
        <f t="shared" ref="E9:E15" si="1">+C9+D9</f>
        <v>18887.8</v>
      </c>
      <c r="F9" s="1108">
        <v>0</v>
      </c>
      <c r="G9" s="1109">
        <v>0</v>
      </c>
      <c r="H9" s="1108">
        <f t="shared" ref="H9:H15" si="2">+F9+G9</f>
        <v>0</v>
      </c>
      <c r="J9" s="1080"/>
      <c r="L9" s="1110"/>
    </row>
    <row r="10" spans="1:13" ht="13.5" customHeight="1" x14ac:dyDescent="0.2">
      <c r="A10" s="1106" t="s">
        <v>1384</v>
      </c>
      <c r="B10" s="1107">
        <v>274780.2</v>
      </c>
      <c r="C10" s="1108">
        <v>274690.59999999998</v>
      </c>
      <c r="D10" s="1108">
        <v>89.6</v>
      </c>
      <c r="E10" s="1107">
        <f t="shared" si="1"/>
        <v>274780.19999999995</v>
      </c>
      <c r="F10" s="1108">
        <v>0</v>
      </c>
      <c r="G10" s="1109">
        <v>0</v>
      </c>
      <c r="H10" s="1108">
        <f t="shared" si="2"/>
        <v>0</v>
      </c>
      <c r="J10" s="1080"/>
      <c r="L10" s="1110"/>
    </row>
    <row r="11" spans="1:13" ht="13.5" customHeight="1" x14ac:dyDescent="0.2">
      <c r="A11" s="1106" t="s">
        <v>1443</v>
      </c>
      <c r="B11" s="1107">
        <v>778.1</v>
      </c>
      <c r="C11" s="1108">
        <v>778.1</v>
      </c>
      <c r="D11" s="1108">
        <v>0</v>
      </c>
      <c r="E11" s="1107">
        <f t="shared" si="1"/>
        <v>778.1</v>
      </c>
      <c r="F11" s="1108">
        <v>0</v>
      </c>
      <c r="G11" s="1109">
        <v>0</v>
      </c>
      <c r="H11" s="1108">
        <f t="shared" si="2"/>
        <v>0</v>
      </c>
      <c r="J11" s="1080"/>
      <c r="L11" s="1110"/>
    </row>
    <row r="12" spans="1:13" ht="13.5" customHeight="1" x14ac:dyDescent="0.2">
      <c r="A12" s="1106" t="s">
        <v>24</v>
      </c>
      <c r="B12" s="1107">
        <v>2106.1999999999998</v>
      </c>
      <c r="C12" s="1108">
        <v>2106.1999999999998</v>
      </c>
      <c r="D12" s="1108">
        <v>0</v>
      </c>
      <c r="E12" s="1107">
        <f t="shared" si="1"/>
        <v>2106.1999999999998</v>
      </c>
      <c r="F12" s="1108">
        <v>0</v>
      </c>
      <c r="G12" s="1109">
        <v>0</v>
      </c>
      <c r="H12" s="1108">
        <f t="shared" si="2"/>
        <v>0</v>
      </c>
      <c r="J12" s="1080"/>
      <c r="L12" s="1110"/>
    </row>
    <row r="13" spans="1:13" ht="13.5" customHeight="1" x14ac:dyDescent="0.2">
      <c r="A13" s="1106" t="s">
        <v>25</v>
      </c>
      <c r="B13" s="1107">
        <v>759.5</v>
      </c>
      <c r="C13" s="1108">
        <v>0</v>
      </c>
      <c r="D13" s="1108">
        <v>0</v>
      </c>
      <c r="E13" s="1107">
        <f t="shared" si="1"/>
        <v>0</v>
      </c>
      <c r="F13" s="1108">
        <v>759.5</v>
      </c>
      <c r="G13" s="1109">
        <v>0</v>
      </c>
      <c r="H13" s="1108">
        <f t="shared" si="2"/>
        <v>759.5</v>
      </c>
      <c r="J13" s="1080"/>
      <c r="L13" s="1110"/>
    </row>
    <row r="14" spans="1:13" ht="13.5" customHeight="1" x14ac:dyDescent="0.2">
      <c r="A14" s="1106" t="s">
        <v>26</v>
      </c>
      <c r="B14" s="1107">
        <v>337.8</v>
      </c>
      <c r="C14" s="1108">
        <v>0</v>
      </c>
      <c r="D14" s="1108">
        <v>0</v>
      </c>
      <c r="E14" s="1107">
        <f t="shared" si="1"/>
        <v>0</v>
      </c>
      <c r="F14" s="1108">
        <v>0</v>
      </c>
      <c r="G14" s="1109">
        <v>337.8</v>
      </c>
      <c r="H14" s="1108">
        <f t="shared" si="2"/>
        <v>337.8</v>
      </c>
      <c r="J14" s="1080"/>
      <c r="L14" s="1110"/>
    </row>
    <row r="15" spans="1:13" ht="13.5" customHeight="1" x14ac:dyDescent="0.2">
      <c r="A15" s="1106" t="s">
        <v>1395</v>
      </c>
      <c r="B15" s="1107">
        <v>1327.9</v>
      </c>
      <c r="C15" s="1108">
        <v>1327.9</v>
      </c>
      <c r="D15" s="1108">
        <v>0</v>
      </c>
      <c r="E15" s="1107">
        <f t="shared" si="1"/>
        <v>1327.9</v>
      </c>
      <c r="F15" s="1108">
        <v>0</v>
      </c>
      <c r="G15" s="1109">
        <v>0</v>
      </c>
      <c r="H15" s="1108">
        <f t="shared" si="2"/>
        <v>0</v>
      </c>
      <c r="J15" s="1080"/>
      <c r="L15" s="1110"/>
    </row>
    <row r="16" spans="1:13" ht="24.75" customHeight="1" x14ac:dyDescent="0.2">
      <c r="A16" s="1111" t="s">
        <v>1444</v>
      </c>
      <c r="B16" s="1104">
        <f>SUM(B17:B18)</f>
        <v>102449.7</v>
      </c>
      <c r="C16" s="1105">
        <f t="shared" ref="C16:H16" si="3">SUM(C17:C18)</f>
        <v>72163.899999999994</v>
      </c>
      <c r="D16" s="1112">
        <f t="shared" si="3"/>
        <v>0</v>
      </c>
      <c r="E16" s="1104">
        <f>SUM(E17:E18)</f>
        <v>72163.899999999994</v>
      </c>
      <c r="F16" s="1105">
        <f>SUM(F17:F18)</f>
        <v>2665.3</v>
      </c>
      <c r="G16" s="1105">
        <f t="shared" si="3"/>
        <v>27620.5</v>
      </c>
      <c r="H16" s="1105">
        <f t="shared" si="3"/>
        <v>30285.8</v>
      </c>
      <c r="J16" s="1080"/>
      <c r="L16" s="1110"/>
      <c r="M16" s="1081"/>
    </row>
    <row r="17" spans="1:12" ht="13.5" customHeight="1" x14ac:dyDescent="0.2">
      <c r="A17" s="1106" t="s">
        <v>37</v>
      </c>
      <c r="B17" s="1107">
        <v>39406</v>
      </c>
      <c r="C17" s="1108">
        <v>22128.400000000001</v>
      </c>
      <c r="D17" s="1108">
        <v>0</v>
      </c>
      <c r="E17" s="1107">
        <v>22128.400000000001</v>
      </c>
      <c r="F17" s="1108">
        <v>0</v>
      </c>
      <c r="G17" s="1108">
        <v>17277.599999999999</v>
      </c>
      <c r="H17" s="1108">
        <f>F17+G17</f>
        <v>17277.599999999999</v>
      </c>
      <c r="J17" s="1080"/>
      <c r="L17" s="1110"/>
    </row>
    <row r="18" spans="1:12" ht="13.5" customHeight="1" x14ac:dyDescent="0.2">
      <c r="A18" s="1106" t="s">
        <v>38</v>
      </c>
      <c r="B18" s="1107">
        <v>63043.7</v>
      </c>
      <c r="C18" s="1108">
        <v>50035.5</v>
      </c>
      <c r="D18" s="1108">
        <v>0</v>
      </c>
      <c r="E18" s="1108">
        <v>50035.5</v>
      </c>
      <c r="F18" s="1113">
        <v>2665.3</v>
      </c>
      <c r="G18" s="1108">
        <v>10342.9</v>
      </c>
      <c r="H18" s="1108">
        <f>F18+G18</f>
        <v>13008.2</v>
      </c>
      <c r="J18" s="1080"/>
      <c r="L18" s="1110"/>
    </row>
    <row r="19" spans="1:12" ht="13.5" customHeight="1" x14ac:dyDescent="0.2">
      <c r="A19" s="1103" t="s">
        <v>1445</v>
      </c>
      <c r="B19" s="1104">
        <v>88760.3</v>
      </c>
      <c r="C19" s="1105">
        <v>67620.7</v>
      </c>
      <c r="D19" s="1105">
        <v>21139.599999999999</v>
      </c>
      <c r="E19" s="1104">
        <f>+C19+D19</f>
        <v>88760.299999999988</v>
      </c>
      <c r="F19" s="1105">
        <v>0</v>
      </c>
      <c r="G19" s="1105">
        <v>0</v>
      </c>
      <c r="H19" s="1105">
        <f t="shared" ref="H19" si="4">+F19+G19</f>
        <v>0</v>
      </c>
      <c r="J19" s="1080"/>
      <c r="L19" s="1110"/>
    </row>
    <row r="20" spans="1:12" ht="13.5" customHeight="1" x14ac:dyDescent="0.2">
      <c r="A20" s="1114" t="s">
        <v>1446</v>
      </c>
      <c r="B20" s="1115">
        <f>B7+B16+B19</f>
        <v>556975.10000000009</v>
      </c>
      <c r="C20" s="1087">
        <f t="shared" ref="C20:G20" si="5">C7+C16+C19</f>
        <v>504362.8</v>
      </c>
      <c r="D20" s="1087">
        <f t="shared" si="5"/>
        <v>21229.199999999997</v>
      </c>
      <c r="E20" s="1087">
        <f t="shared" si="5"/>
        <v>525592</v>
      </c>
      <c r="F20" s="1116">
        <f t="shared" si="5"/>
        <v>3424.8</v>
      </c>
      <c r="G20" s="1087">
        <f t="shared" si="5"/>
        <v>27958.3</v>
      </c>
      <c r="H20" s="1087">
        <f>H7+H16+H19</f>
        <v>31383.1</v>
      </c>
      <c r="J20" s="1080"/>
      <c r="L20" s="1110"/>
    </row>
    <row r="21" spans="1:12" ht="13.5" customHeight="1" x14ac:dyDescent="0.2">
      <c r="A21" s="1103" t="s">
        <v>846</v>
      </c>
      <c r="B21" s="1117">
        <f>E21+H21</f>
        <v>99.999999999999986</v>
      </c>
      <c r="C21" s="1090">
        <f>(C20/B20)*100</f>
        <v>90.553922428489159</v>
      </c>
      <c r="D21" s="1090">
        <f>(D20/B20)*100</f>
        <v>3.81151688827741</v>
      </c>
      <c r="E21" s="1090">
        <f>(E20/B20)*100</f>
        <v>94.365439316766569</v>
      </c>
      <c r="F21" s="1118">
        <f>(F20/B20)*100</f>
        <v>0.61489283811789786</v>
      </c>
      <c r="G21" s="1090">
        <f>(G20/B20)*100</f>
        <v>5.0196678451155172</v>
      </c>
      <c r="H21" s="1090">
        <f>(H20/B20)*100</f>
        <v>5.6345606832334143</v>
      </c>
      <c r="J21" s="1074"/>
    </row>
    <row r="22" spans="1:12" x14ac:dyDescent="0.2">
      <c r="A22" s="1197" t="s">
        <v>166</v>
      </c>
      <c r="B22" s="1119"/>
      <c r="C22" s="1119"/>
      <c r="D22" s="1119"/>
      <c r="E22" s="1119"/>
      <c r="F22" s="1119"/>
      <c r="G22" s="1119"/>
      <c r="H22" s="1120"/>
      <c r="J22" s="1074"/>
    </row>
    <row r="23" spans="1:12" hidden="1" x14ac:dyDescent="0.2">
      <c r="B23" s="1075"/>
      <c r="C23" s="1121"/>
      <c r="D23" s="1121"/>
      <c r="E23" s="1121"/>
      <c r="F23" s="1122"/>
      <c r="G23" s="1122"/>
      <c r="H23" s="1122"/>
      <c r="J23" s="1074"/>
    </row>
    <row r="24" spans="1:12" hidden="1" x14ac:dyDescent="0.2">
      <c r="C24" s="1081"/>
      <c r="D24" s="1081"/>
      <c r="E24" s="1081"/>
      <c r="F24" s="1123"/>
      <c r="G24" s="1123"/>
      <c r="H24" s="1123"/>
      <c r="I24" s="1124" t="s">
        <v>1447</v>
      </c>
    </row>
    <row r="25" spans="1:12" hidden="1" x14ac:dyDescent="0.2">
      <c r="B25" s="1081"/>
      <c r="C25" s="1081"/>
      <c r="D25" s="1081"/>
      <c r="E25" s="1081"/>
      <c r="F25" s="1123"/>
      <c r="G25" s="1123">
        <f>+G20-G16</f>
        <v>337.79999999999927</v>
      </c>
      <c r="H25" s="1123"/>
    </row>
    <row r="26" spans="1:12" hidden="1" x14ac:dyDescent="0.2">
      <c r="B26" s="1081"/>
      <c r="C26" s="1081"/>
      <c r="D26" s="1081"/>
      <c r="E26" s="1081"/>
      <c r="F26" s="1081"/>
      <c r="G26" s="1081"/>
      <c r="H26" s="1081"/>
    </row>
    <row r="27" spans="1:12" ht="14.4" hidden="1" x14ac:dyDescent="0.3">
      <c r="B27" s="1125"/>
      <c r="D27" s="1081"/>
      <c r="E27" s="1126"/>
      <c r="F27" s="1127"/>
      <c r="G27" s="1081"/>
      <c r="H27" s="1081"/>
    </row>
    <row r="28" spans="1:12" ht="14.4" hidden="1" x14ac:dyDescent="0.3">
      <c r="B28" s="1081"/>
      <c r="C28" s="1081"/>
      <c r="D28" s="1081"/>
      <c r="E28" s="1126"/>
      <c r="F28" s="1127"/>
      <c r="G28" s="1081"/>
      <c r="H28" s="1081"/>
      <c r="I28" s="1125"/>
    </row>
    <row r="29" spans="1:12" ht="14.4" hidden="1" x14ac:dyDescent="0.3">
      <c r="B29" s="1081"/>
      <c r="E29" s="1126"/>
      <c r="F29" s="1127"/>
    </row>
    <row r="30" spans="1:12" hidden="1" x14ac:dyDescent="0.2">
      <c r="B30" s="1081"/>
    </row>
    <row r="31" spans="1:12" hidden="1" x14ac:dyDescent="0.2">
      <c r="B31" s="1081"/>
    </row>
    <row r="32" spans="1:12" hidden="1" x14ac:dyDescent="0.2">
      <c r="B32" s="1081"/>
    </row>
    <row r="33" spans="2:2" hidden="1" x14ac:dyDescent="0.2">
      <c r="B33" s="1081"/>
    </row>
    <row r="34" spans="2:2" hidden="1" x14ac:dyDescent="0.2">
      <c r="B34" s="1081"/>
    </row>
    <row r="35" spans="2:2" hidden="1" x14ac:dyDescent="0.2">
      <c r="B35" s="1081"/>
    </row>
    <row r="36" spans="2:2" hidden="1" x14ac:dyDescent="0.2">
      <c r="B36" s="1081"/>
    </row>
    <row r="37" spans="2:2" hidden="1" x14ac:dyDescent="0.2">
      <c r="B37" s="1081"/>
    </row>
  </sheetData>
  <mergeCells count="8">
    <mergeCell ref="A1:H1"/>
    <mergeCell ref="A2:H2"/>
    <mergeCell ref="A3:B3"/>
    <mergeCell ref="C3:H3"/>
    <mergeCell ref="A4:A5"/>
    <mergeCell ref="B4:B5"/>
    <mergeCell ref="C4:E4"/>
    <mergeCell ref="F4:H4"/>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74A41-6A3C-4645-92C4-D39124A9D21F}">
  <dimension ref="A1:XFB42"/>
  <sheetViews>
    <sheetView showGridLines="0" workbookViewId="0">
      <selection activeCell="G10" sqref="G10"/>
    </sheetView>
  </sheetViews>
  <sheetFormatPr baseColWidth="10" defaultColWidth="0" defaultRowHeight="10.199999999999999" zeroHeight="1" x14ac:dyDescent="0.3"/>
  <cols>
    <col min="1" max="1" width="2.5546875" style="1128" customWidth="1"/>
    <col min="2" max="2" width="58.44140625" style="1128" customWidth="1"/>
    <col min="3" max="4" width="10.33203125" style="1128" bestFit="1" customWidth="1"/>
    <col min="5" max="5" width="17.88671875" style="1128" customWidth="1"/>
    <col min="6" max="6" width="10.44140625" style="1128" bestFit="1" customWidth="1"/>
    <col min="7" max="7" width="6" style="1128" bestFit="1" customWidth="1"/>
    <col min="8" max="9" width="5.6640625" style="1128" customWidth="1"/>
    <col min="10" max="16382" width="0" style="1128" hidden="1"/>
    <col min="16383" max="16384" width="5.6640625" style="1128" hidden="1"/>
  </cols>
  <sheetData>
    <row r="1" spans="2:8" x14ac:dyDescent="0.3">
      <c r="B1" s="2687" t="s">
        <v>1448</v>
      </c>
      <c r="C1" s="2687"/>
      <c r="D1" s="2687"/>
      <c r="E1" s="2687"/>
      <c r="F1" s="2687"/>
    </row>
    <row r="2" spans="2:8" x14ac:dyDescent="0.3">
      <c r="B2" s="2687" t="s">
        <v>1</v>
      </c>
      <c r="C2" s="2687"/>
      <c r="D2" s="2687"/>
      <c r="E2" s="2687"/>
      <c r="F2" s="2687"/>
    </row>
    <row r="3" spans="2:8" ht="12" customHeight="1" x14ac:dyDescent="0.3">
      <c r="B3" s="2689" t="s">
        <v>1435</v>
      </c>
      <c r="C3" s="2690"/>
      <c r="D3" s="2689" t="s">
        <v>1449</v>
      </c>
      <c r="E3" s="2689"/>
      <c r="F3" s="2689"/>
    </row>
    <row r="4" spans="2:8" ht="13.5" customHeight="1" x14ac:dyDescent="0.3">
      <c r="B4" s="2699" t="s">
        <v>0</v>
      </c>
      <c r="C4" s="2700" t="str">
        <f>+'Cuadro 4.2.1'!B4</f>
        <v>2026
Proyecto</v>
      </c>
      <c r="D4" s="2702" t="s">
        <v>1436</v>
      </c>
      <c r="E4" s="2702"/>
      <c r="F4" s="2702"/>
    </row>
    <row r="5" spans="2:8" ht="30.6" x14ac:dyDescent="0.3">
      <c r="B5" s="2699"/>
      <c r="C5" s="2701"/>
      <c r="D5" s="1068" t="s">
        <v>1394</v>
      </c>
      <c r="E5" s="1068" t="s">
        <v>1450</v>
      </c>
      <c r="F5" s="1098" t="s">
        <v>1451</v>
      </c>
    </row>
    <row r="6" spans="2:8" x14ac:dyDescent="0.3">
      <c r="B6" s="2699"/>
      <c r="C6" s="1099" t="s">
        <v>9</v>
      </c>
      <c r="D6" s="1129" t="s">
        <v>10</v>
      </c>
      <c r="E6" s="1129" t="s">
        <v>12</v>
      </c>
      <c r="F6" s="1129" t="s">
        <v>1440</v>
      </c>
    </row>
    <row r="7" spans="2:8" x14ac:dyDescent="0.3">
      <c r="B7" s="1130" t="s">
        <v>857</v>
      </c>
      <c r="C7" s="1131">
        <v>9948.9</v>
      </c>
      <c r="D7" s="1131">
        <v>9948.9</v>
      </c>
      <c r="E7" s="1131">
        <v>0</v>
      </c>
      <c r="F7" s="1132">
        <f t="shared" ref="F7:F26" si="0">+D7+E7</f>
        <v>9948.9</v>
      </c>
      <c r="G7" s="1133"/>
      <c r="H7" s="1134"/>
    </row>
    <row r="8" spans="2:8" ht="30.6" x14ac:dyDescent="0.3">
      <c r="B8" s="1135" t="s">
        <v>1452</v>
      </c>
      <c r="C8" s="1136">
        <v>8946.6</v>
      </c>
      <c r="D8" s="1137">
        <v>8946.6</v>
      </c>
      <c r="E8" s="1137">
        <v>0</v>
      </c>
      <c r="F8" s="1138">
        <f t="shared" si="0"/>
        <v>8946.6</v>
      </c>
      <c r="G8" s="1139"/>
      <c r="H8" s="1134"/>
    </row>
    <row r="9" spans="2:8" x14ac:dyDescent="0.3">
      <c r="B9" s="1135" t="s">
        <v>859</v>
      </c>
      <c r="C9" s="1136">
        <v>8936</v>
      </c>
      <c r="D9" s="1136">
        <v>0</v>
      </c>
      <c r="E9" s="1136">
        <v>8936</v>
      </c>
      <c r="F9" s="1138">
        <f t="shared" si="0"/>
        <v>8936</v>
      </c>
    </row>
    <row r="10" spans="2:8" x14ac:dyDescent="0.3">
      <c r="B10" s="1135" t="s">
        <v>860</v>
      </c>
      <c r="C10" s="1136">
        <v>7499.4</v>
      </c>
      <c r="D10" s="1136">
        <v>7043.7</v>
      </c>
      <c r="E10" s="1136">
        <v>455.7</v>
      </c>
      <c r="F10" s="1138">
        <f t="shared" si="0"/>
        <v>7499.4</v>
      </c>
    </row>
    <row r="11" spans="2:8" x14ac:dyDescent="0.3">
      <c r="B11" s="1135" t="s">
        <v>865</v>
      </c>
      <c r="C11" s="1136">
        <v>4789.6000000000004</v>
      </c>
      <c r="D11" s="1136">
        <v>4789.6000000000004</v>
      </c>
      <c r="E11" s="1136">
        <v>0</v>
      </c>
      <c r="F11" s="1138">
        <f t="shared" si="0"/>
        <v>4789.6000000000004</v>
      </c>
    </row>
    <row r="12" spans="2:8" ht="20.399999999999999" x14ac:dyDescent="0.3">
      <c r="B12" s="1135" t="s">
        <v>1453</v>
      </c>
      <c r="C12" s="1136">
        <v>4332.1000000000004</v>
      </c>
      <c r="D12" s="1136">
        <v>4332.1000000000004</v>
      </c>
      <c r="E12" s="1136">
        <v>0</v>
      </c>
      <c r="F12" s="1138">
        <f t="shared" si="0"/>
        <v>4332.1000000000004</v>
      </c>
    </row>
    <row r="13" spans="2:8" x14ac:dyDescent="0.3">
      <c r="B13" s="1135" t="s">
        <v>1454</v>
      </c>
      <c r="C13" s="1136">
        <v>2702.9</v>
      </c>
      <c r="D13" s="1136">
        <v>2702.9</v>
      </c>
      <c r="E13" s="1136">
        <v>0</v>
      </c>
      <c r="F13" s="1138">
        <f t="shared" si="0"/>
        <v>2702.9</v>
      </c>
    </row>
    <row r="14" spans="2:8" x14ac:dyDescent="0.3">
      <c r="B14" s="1135" t="s">
        <v>869</v>
      </c>
      <c r="C14" s="1136">
        <v>2625.5</v>
      </c>
      <c r="D14" s="1136">
        <v>0</v>
      </c>
      <c r="E14" s="1136">
        <v>2625.5</v>
      </c>
      <c r="F14" s="1138">
        <f t="shared" si="0"/>
        <v>2625.5</v>
      </c>
    </row>
    <row r="15" spans="2:8" ht="20.399999999999999" x14ac:dyDescent="0.3">
      <c r="B15" s="1135" t="s">
        <v>1455</v>
      </c>
      <c r="C15" s="1136">
        <v>2442</v>
      </c>
      <c r="D15" s="1136">
        <v>2442</v>
      </c>
      <c r="E15" s="1136">
        <v>0</v>
      </c>
      <c r="F15" s="1138">
        <f t="shared" si="0"/>
        <v>2442</v>
      </c>
    </row>
    <row r="16" spans="2:8" x14ac:dyDescent="0.3">
      <c r="B16" s="1135" t="s">
        <v>856</v>
      </c>
      <c r="C16" s="1136">
        <v>2438.1999999999998</v>
      </c>
      <c r="D16" s="1136">
        <v>2438.1999999999998</v>
      </c>
      <c r="E16" s="1136">
        <v>0</v>
      </c>
      <c r="F16" s="1138">
        <f t="shared" si="0"/>
        <v>2438.1999999999998</v>
      </c>
    </row>
    <row r="17" spans="1:1022 1026:2047 2051:3072 3076:5117 5121:6142 6146:7167 7171:8192 8196:10237 10241:11262 11266:12287 12291:13312 13316:15357 15361:16382" x14ac:dyDescent="0.3">
      <c r="B17" s="1135" t="s">
        <v>870</v>
      </c>
      <c r="C17" s="1136">
        <v>1929.4</v>
      </c>
      <c r="D17" s="1136">
        <v>0</v>
      </c>
      <c r="E17" s="1136">
        <v>1929.4</v>
      </c>
      <c r="F17" s="1138">
        <f t="shared" si="0"/>
        <v>1929.4</v>
      </c>
    </row>
    <row r="18" spans="1:1022 1026:2047 2051:3072 3076:5117 5121:6142 6146:7167 7171:8192 8196:10237 10241:11262 11266:12287 12291:13312 13316:15357 15361:16382" x14ac:dyDescent="0.3">
      <c r="B18" s="1135" t="s">
        <v>1064</v>
      </c>
      <c r="C18" s="1136">
        <v>1775.6</v>
      </c>
      <c r="D18" s="1136">
        <v>1746.5</v>
      </c>
      <c r="E18" s="1136">
        <v>29.1</v>
      </c>
      <c r="F18" s="1138">
        <f t="shared" si="0"/>
        <v>1775.6</v>
      </c>
    </row>
    <row r="19" spans="1:1022 1026:2047 2051:3072 3076:5117 5121:6142 6146:7167 7171:8192 8196:10237 10241:11262 11266:12287 12291:13312 13316:15357 15361:16382" x14ac:dyDescent="0.3">
      <c r="B19" s="1135" t="s">
        <v>1066</v>
      </c>
      <c r="C19" s="1136">
        <v>1729.3</v>
      </c>
      <c r="D19" s="1136">
        <v>1729.3</v>
      </c>
      <c r="E19" s="1136">
        <v>0</v>
      </c>
      <c r="F19" s="1138">
        <f t="shared" si="0"/>
        <v>1729.3</v>
      </c>
    </row>
    <row r="20" spans="1:1022 1026:2047 2051:3072 3076:5117 5121:6142 6146:7167 7171:8192 8196:10237 10241:11262 11266:12287 12291:13312 13316:15357 15361:16382" x14ac:dyDescent="0.3">
      <c r="B20" s="1135" t="s">
        <v>1065</v>
      </c>
      <c r="C20" s="1136">
        <v>1644</v>
      </c>
      <c r="D20" s="1136">
        <v>0</v>
      </c>
      <c r="E20" s="1136">
        <v>1644</v>
      </c>
      <c r="F20" s="1138">
        <f t="shared" si="0"/>
        <v>1644</v>
      </c>
    </row>
    <row r="21" spans="1:1022 1026:2047 2051:3072 3076:5117 5121:6142 6146:7167 7171:8192 8196:10237 10241:11262 11266:12287 12291:13312 13316:15357 15361:16382" x14ac:dyDescent="0.3">
      <c r="B21" s="1135" t="s">
        <v>855</v>
      </c>
      <c r="C21" s="1136">
        <v>1449.6</v>
      </c>
      <c r="D21" s="1136">
        <v>854.1</v>
      </c>
      <c r="E21" s="1136">
        <v>595.5</v>
      </c>
      <c r="F21" s="1138">
        <f t="shared" si="0"/>
        <v>1449.6</v>
      </c>
    </row>
    <row r="22" spans="1:1022 1026:2047 2051:3072 3076:5117 5121:6142 6146:7167 7171:8192 8196:10237 10241:11262 11266:12287 12291:13312 13316:15357 15361:16382" x14ac:dyDescent="0.3">
      <c r="B22" s="1135" t="s">
        <v>1071</v>
      </c>
      <c r="C22" s="1136">
        <v>1201.9000000000001</v>
      </c>
      <c r="D22" s="1136">
        <v>0</v>
      </c>
      <c r="E22" s="1136">
        <v>1201.9000000000001</v>
      </c>
      <c r="F22" s="1138">
        <f t="shared" si="0"/>
        <v>1201.9000000000001</v>
      </c>
    </row>
    <row r="23" spans="1:1022 1026:2047 2051:3072 3076:5117 5121:6142 6146:7167 7171:8192 8196:10237 10241:11262 11266:12287 12291:13312 13316:15357 15361:16382" x14ac:dyDescent="0.3">
      <c r="B23" s="1135" t="s">
        <v>1069</v>
      </c>
      <c r="C23" s="1136">
        <v>1195.5</v>
      </c>
      <c r="D23" s="1136">
        <v>1195.5</v>
      </c>
      <c r="E23" s="1136">
        <v>0</v>
      </c>
      <c r="F23" s="1138">
        <f t="shared" si="0"/>
        <v>1195.5</v>
      </c>
    </row>
    <row r="24" spans="1:1022 1026:2047 2051:3072 3076:5117 5121:6142 6146:7167 7171:8192 8196:10237 10241:11262 11266:12287 12291:13312 13316:15357 15361:16382" x14ac:dyDescent="0.3">
      <c r="B24" s="1135" t="s">
        <v>850</v>
      </c>
      <c r="C24" s="1136">
        <v>1169.4000000000001</v>
      </c>
      <c r="D24" s="1136">
        <v>1169.4000000000001</v>
      </c>
      <c r="E24" s="1136">
        <v>0</v>
      </c>
      <c r="F24" s="1138">
        <f t="shared" si="0"/>
        <v>1169.4000000000001</v>
      </c>
    </row>
    <row r="25" spans="1:1022 1026:2047 2051:3072 3076:5117 5121:6142 6146:7167 7171:8192 8196:10237 10241:11262 11266:12287 12291:13312 13316:15357 15361:16382" x14ac:dyDescent="0.3">
      <c r="B25" s="1135" t="s">
        <v>852</v>
      </c>
      <c r="C25" s="1136">
        <v>1091.3</v>
      </c>
      <c r="D25" s="1136">
        <v>1091.3</v>
      </c>
      <c r="E25" s="1136">
        <v>0</v>
      </c>
      <c r="F25" s="1140">
        <f t="shared" si="0"/>
        <v>1091.3</v>
      </c>
    </row>
    <row r="26" spans="1:1022 1026:2047 2051:3072 3076:5117 5121:6142 6146:7167 7171:8192 8196:10237 10241:11262 11266:12287 12291:13312 13316:15357 15361:16382" x14ac:dyDescent="0.3">
      <c r="B26" s="1135" t="s">
        <v>1456</v>
      </c>
      <c r="C26" s="1136">
        <v>20913.100000000006</v>
      </c>
      <c r="D26" s="1136">
        <v>17190.599999999991</v>
      </c>
      <c r="E26" s="1136">
        <v>3722.5</v>
      </c>
      <c r="F26" s="1140">
        <f t="shared" si="0"/>
        <v>20913.099999999991</v>
      </c>
    </row>
    <row r="27" spans="1:1022 1026:2047 2051:3072 3076:5117 5121:6142 6146:7167 7171:8192 8196:10237 10241:11262 11266:12287 12291:13312 13316:15357 15361:16382" s="1145" customFormat="1" ht="15.75" customHeight="1" x14ac:dyDescent="0.3">
      <c r="A27" s="1141"/>
      <c r="B27" s="1142" t="s">
        <v>1457</v>
      </c>
      <c r="C27" s="1142">
        <f>SUM(C7:C26)</f>
        <v>88760.3</v>
      </c>
      <c r="D27" s="1142">
        <f>SUM(D7:D26)</f>
        <v>67620.7</v>
      </c>
      <c r="E27" s="1142">
        <f>SUM(E7:E26)</f>
        <v>21139.600000000002</v>
      </c>
      <c r="F27" s="1143">
        <f>+D27+E27</f>
        <v>88760.3</v>
      </c>
      <c r="G27" s="1144"/>
      <c r="K27" s="1141"/>
      <c r="L27" s="1144"/>
      <c r="P27" s="1141"/>
      <c r="Q27" s="1144"/>
      <c r="U27" s="1141"/>
      <c r="V27" s="1144"/>
      <c r="Z27" s="1141"/>
      <c r="AA27" s="1144"/>
      <c r="AE27" s="1141"/>
      <c r="AF27" s="1144"/>
      <c r="AJ27" s="1141"/>
      <c r="AK27" s="1144"/>
      <c r="AO27" s="1141"/>
      <c r="AP27" s="1144"/>
      <c r="AT27" s="1141"/>
      <c r="AU27" s="1144"/>
      <c r="AY27" s="1141"/>
      <c r="AZ27" s="1144"/>
      <c r="BD27" s="1141"/>
      <c r="BE27" s="1144"/>
      <c r="BI27" s="1141"/>
      <c r="BJ27" s="1144"/>
      <c r="BN27" s="1141"/>
      <c r="BO27" s="1144"/>
      <c r="BS27" s="1141"/>
      <c r="BT27" s="1144"/>
      <c r="BX27" s="1141"/>
      <c r="BY27" s="1144"/>
      <c r="CC27" s="1141"/>
      <c r="CD27" s="1144"/>
      <c r="CH27" s="1141"/>
      <c r="CI27" s="1144"/>
      <c r="CM27" s="1141"/>
      <c r="CN27" s="1144"/>
      <c r="CR27" s="1141"/>
      <c r="CS27" s="1144"/>
      <c r="CW27" s="1141"/>
      <c r="CX27" s="1144"/>
      <c r="DB27" s="1141"/>
      <c r="DC27" s="1144"/>
      <c r="DG27" s="1141"/>
      <c r="DH27" s="1144"/>
      <c r="DL27" s="1141"/>
      <c r="DM27" s="1144"/>
      <c r="DQ27" s="1141"/>
      <c r="DR27" s="1144"/>
      <c r="DV27" s="1141"/>
      <c r="DW27" s="1144"/>
      <c r="EA27" s="1141"/>
      <c r="EB27" s="1144"/>
      <c r="EF27" s="1141"/>
      <c r="EG27" s="1144"/>
      <c r="EK27" s="1141"/>
      <c r="EL27" s="1144"/>
      <c r="EP27" s="1141"/>
      <c r="EQ27" s="1144"/>
      <c r="EU27" s="1141"/>
      <c r="EV27" s="1144"/>
      <c r="EZ27" s="1141"/>
      <c r="FA27" s="1144"/>
      <c r="FE27" s="1141"/>
      <c r="FF27" s="1144"/>
      <c r="FJ27" s="1141"/>
      <c r="FK27" s="1144"/>
      <c r="FO27" s="1141"/>
      <c r="FP27" s="1144"/>
      <c r="FT27" s="1141"/>
      <c r="FU27" s="1144"/>
      <c r="FY27" s="1141"/>
      <c r="FZ27" s="1144"/>
      <c r="GD27" s="1141"/>
      <c r="GE27" s="1144"/>
      <c r="GI27" s="1141"/>
      <c r="GJ27" s="1144"/>
      <c r="GN27" s="1141"/>
      <c r="GO27" s="1144"/>
      <c r="GS27" s="1141"/>
      <c r="GT27" s="1144"/>
      <c r="GX27" s="1141"/>
      <c r="GY27" s="1144"/>
      <c r="HC27" s="1141"/>
      <c r="HD27" s="1144"/>
      <c r="HH27" s="1141"/>
      <c r="HI27" s="1144"/>
      <c r="HM27" s="1141"/>
      <c r="HN27" s="1144"/>
      <c r="HR27" s="1141"/>
      <c r="HS27" s="1144"/>
      <c r="HW27" s="1141"/>
      <c r="HX27" s="1144"/>
      <c r="IB27" s="1141"/>
      <c r="IC27" s="1144"/>
      <c r="IG27" s="1141"/>
      <c r="IH27" s="1144"/>
      <c r="IL27" s="1141"/>
      <c r="IM27" s="1144"/>
      <c r="IQ27" s="1141"/>
      <c r="IR27" s="1144"/>
      <c r="IV27" s="1141"/>
      <c r="IW27" s="1144"/>
      <c r="JA27" s="1141"/>
      <c r="JB27" s="1144"/>
      <c r="JF27" s="1141"/>
      <c r="JG27" s="1144"/>
      <c r="JK27" s="1141"/>
      <c r="JL27" s="1144"/>
      <c r="JP27" s="1141"/>
      <c r="JQ27" s="1144"/>
      <c r="JU27" s="1141"/>
      <c r="JV27" s="1144"/>
      <c r="JZ27" s="1141"/>
      <c r="KA27" s="1144"/>
      <c r="KE27" s="1141"/>
      <c r="KF27" s="1144"/>
      <c r="KJ27" s="1141"/>
      <c r="KK27" s="1144"/>
      <c r="KO27" s="1141"/>
      <c r="KP27" s="1144"/>
      <c r="KT27" s="1141"/>
      <c r="KU27" s="1144"/>
      <c r="KY27" s="1141"/>
      <c r="KZ27" s="1144"/>
      <c r="LD27" s="1141"/>
      <c r="LE27" s="1144"/>
      <c r="LI27" s="1141"/>
      <c r="LJ27" s="1144"/>
      <c r="LN27" s="1141"/>
      <c r="LO27" s="1144"/>
      <c r="LS27" s="1141"/>
      <c r="LT27" s="1144"/>
      <c r="LX27" s="1141"/>
      <c r="LY27" s="1144"/>
      <c r="MC27" s="1141"/>
      <c r="MD27" s="1144"/>
      <c r="MH27" s="1141"/>
      <c r="MI27" s="1144"/>
      <c r="MM27" s="1141"/>
      <c r="MN27" s="1144"/>
      <c r="MR27" s="1141"/>
      <c r="MS27" s="1144"/>
      <c r="MW27" s="1141"/>
      <c r="MX27" s="1144"/>
      <c r="NB27" s="1141"/>
      <c r="NC27" s="1144"/>
      <c r="NG27" s="1141"/>
      <c r="NH27" s="1144"/>
      <c r="NL27" s="1141"/>
      <c r="NM27" s="1144"/>
      <c r="NQ27" s="1141"/>
      <c r="NR27" s="1144"/>
      <c r="NV27" s="1141"/>
      <c r="NW27" s="1144"/>
      <c r="OA27" s="1141"/>
      <c r="OB27" s="1144"/>
      <c r="OF27" s="1141"/>
      <c r="OG27" s="1144"/>
      <c r="OK27" s="1141"/>
      <c r="OL27" s="1144"/>
      <c r="OP27" s="1141"/>
      <c r="OQ27" s="1144"/>
      <c r="OU27" s="1141"/>
      <c r="OV27" s="1144"/>
      <c r="OZ27" s="1141"/>
      <c r="PA27" s="1144"/>
      <c r="PE27" s="1141"/>
      <c r="PF27" s="1144"/>
      <c r="PJ27" s="1141"/>
      <c r="PK27" s="1144"/>
      <c r="PO27" s="1141"/>
      <c r="PP27" s="1144"/>
      <c r="PT27" s="1141"/>
      <c r="PU27" s="1144"/>
      <c r="PY27" s="1141"/>
      <c r="PZ27" s="1144"/>
      <c r="QD27" s="1141"/>
      <c r="QE27" s="1144"/>
      <c r="QI27" s="1141"/>
      <c r="QJ27" s="1144"/>
      <c r="QN27" s="1141"/>
      <c r="QO27" s="1144"/>
      <c r="QS27" s="1141"/>
      <c r="QT27" s="1144"/>
      <c r="QX27" s="1141"/>
      <c r="QY27" s="1144"/>
      <c r="RC27" s="1141"/>
      <c r="RD27" s="1144"/>
      <c r="RH27" s="1141"/>
      <c r="RI27" s="1144"/>
      <c r="RM27" s="1141"/>
      <c r="RN27" s="1144"/>
      <c r="RR27" s="1141"/>
      <c r="RS27" s="1144"/>
      <c r="RW27" s="1141"/>
      <c r="RX27" s="1144"/>
      <c r="SB27" s="1141"/>
      <c r="SC27" s="1144"/>
      <c r="SG27" s="1141"/>
      <c r="SH27" s="1144"/>
      <c r="SL27" s="1141"/>
      <c r="SM27" s="1144"/>
      <c r="SQ27" s="1141"/>
      <c r="SR27" s="1144"/>
      <c r="SV27" s="1141"/>
      <c r="SW27" s="1144"/>
      <c r="TA27" s="1141"/>
      <c r="TB27" s="1144"/>
      <c r="TF27" s="1141"/>
      <c r="TG27" s="1144"/>
      <c r="TK27" s="1141"/>
      <c r="TL27" s="1144"/>
      <c r="TP27" s="1141"/>
      <c r="TQ27" s="1144"/>
      <c r="TU27" s="1141"/>
      <c r="TV27" s="1144"/>
      <c r="TZ27" s="1141"/>
      <c r="UA27" s="1144"/>
      <c r="UE27" s="1141"/>
      <c r="UF27" s="1144"/>
      <c r="UJ27" s="1141"/>
      <c r="UK27" s="1144"/>
      <c r="UO27" s="1141"/>
      <c r="UP27" s="1144"/>
      <c r="UT27" s="1141"/>
      <c r="UU27" s="1144"/>
      <c r="UY27" s="1141"/>
      <c r="UZ27" s="1144"/>
      <c r="VD27" s="1141"/>
      <c r="VE27" s="1144"/>
      <c r="VI27" s="1141"/>
      <c r="VJ27" s="1144"/>
      <c r="VN27" s="1141"/>
      <c r="VO27" s="1144"/>
      <c r="VS27" s="1141"/>
      <c r="VT27" s="1144"/>
      <c r="VX27" s="1141"/>
      <c r="VY27" s="1144"/>
      <c r="WC27" s="1141"/>
      <c r="WD27" s="1144"/>
      <c r="WH27" s="1141"/>
      <c r="WI27" s="1144"/>
      <c r="WM27" s="1141"/>
      <c r="WN27" s="1144"/>
      <c r="WR27" s="1141"/>
      <c r="WS27" s="1144"/>
      <c r="WW27" s="1141"/>
      <c r="WX27" s="1144"/>
      <c r="XB27" s="1141"/>
      <c r="XC27" s="1144"/>
      <c r="XG27" s="1141"/>
      <c r="XH27" s="1144"/>
      <c r="XL27" s="1141"/>
      <c r="XM27" s="1144"/>
      <c r="XQ27" s="1141"/>
      <c r="XR27" s="1144"/>
      <c r="XV27" s="1141"/>
      <c r="XW27" s="1144"/>
      <c r="YA27" s="1141"/>
      <c r="YB27" s="1144"/>
      <c r="YF27" s="1141"/>
      <c r="YG27" s="1144"/>
      <c r="YK27" s="1141"/>
      <c r="YL27" s="1144"/>
      <c r="YP27" s="1141"/>
      <c r="YQ27" s="1144"/>
      <c r="YU27" s="1141"/>
      <c r="YV27" s="1144"/>
      <c r="YZ27" s="1141"/>
      <c r="ZA27" s="1144"/>
      <c r="ZE27" s="1141"/>
      <c r="ZF27" s="1144"/>
      <c r="ZJ27" s="1141"/>
      <c r="ZK27" s="1144"/>
      <c r="ZO27" s="1141"/>
      <c r="ZP27" s="1144"/>
      <c r="ZT27" s="1141"/>
      <c r="ZU27" s="1144"/>
      <c r="ZY27" s="1141"/>
      <c r="ZZ27" s="1144"/>
      <c r="AAD27" s="1141"/>
      <c r="AAE27" s="1144"/>
      <c r="AAI27" s="1141"/>
      <c r="AAJ27" s="1144"/>
      <c r="AAN27" s="1141"/>
      <c r="AAO27" s="1144"/>
      <c r="AAS27" s="1141"/>
      <c r="AAT27" s="1144"/>
      <c r="AAX27" s="1141"/>
      <c r="AAY27" s="1144"/>
      <c r="ABC27" s="1141"/>
      <c r="ABD27" s="1144"/>
      <c r="ABH27" s="1141"/>
      <c r="ABI27" s="1144"/>
      <c r="ABM27" s="1141"/>
      <c r="ABN27" s="1144"/>
      <c r="ABR27" s="1141"/>
      <c r="ABS27" s="1144"/>
      <c r="ABW27" s="1141"/>
      <c r="ABX27" s="1144"/>
      <c r="ACB27" s="1141"/>
      <c r="ACC27" s="1144"/>
      <c r="ACG27" s="1141"/>
      <c r="ACH27" s="1144"/>
      <c r="ACL27" s="1141"/>
      <c r="ACM27" s="1144"/>
      <c r="ACQ27" s="1141"/>
      <c r="ACR27" s="1144"/>
      <c r="ACV27" s="1141"/>
      <c r="ACW27" s="1144"/>
      <c r="ADA27" s="1141"/>
      <c r="ADB27" s="1144"/>
      <c r="ADF27" s="1141"/>
      <c r="ADG27" s="1144"/>
      <c r="ADK27" s="1141"/>
      <c r="ADL27" s="1144"/>
      <c r="ADP27" s="1141"/>
      <c r="ADQ27" s="1144"/>
      <c r="ADU27" s="1141"/>
      <c r="ADV27" s="1144"/>
      <c r="ADZ27" s="1141"/>
      <c r="AEA27" s="1144"/>
      <c r="AEE27" s="1141"/>
      <c r="AEF27" s="1144"/>
      <c r="AEJ27" s="1141"/>
      <c r="AEK27" s="1144"/>
      <c r="AEO27" s="1141"/>
      <c r="AEP27" s="1144"/>
      <c r="AET27" s="1141"/>
      <c r="AEU27" s="1144"/>
      <c r="AEY27" s="1141"/>
      <c r="AEZ27" s="1144"/>
      <c r="AFD27" s="1141"/>
      <c r="AFE27" s="1144"/>
      <c r="AFI27" s="1141"/>
      <c r="AFJ27" s="1144"/>
      <c r="AFN27" s="1141"/>
      <c r="AFO27" s="1144"/>
      <c r="AFS27" s="1141"/>
      <c r="AFT27" s="1144"/>
      <c r="AFX27" s="1141"/>
      <c r="AFY27" s="1144"/>
      <c r="AGC27" s="1141"/>
      <c r="AGD27" s="1144"/>
      <c r="AGH27" s="1141"/>
      <c r="AGI27" s="1144"/>
      <c r="AGM27" s="1141"/>
      <c r="AGN27" s="1144"/>
      <c r="AGR27" s="1141"/>
      <c r="AGS27" s="1144"/>
      <c r="AGW27" s="1141"/>
      <c r="AGX27" s="1144"/>
      <c r="AHB27" s="1141"/>
      <c r="AHC27" s="1144"/>
      <c r="AHG27" s="1141"/>
      <c r="AHH27" s="1144"/>
      <c r="AHL27" s="1141"/>
      <c r="AHM27" s="1144"/>
      <c r="AHQ27" s="1141"/>
      <c r="AHR27" s="1144"/>
      <c r="AHV27" s="1141"/>
      <c r="AHW27" s="1144"/>
      <c r="AIA27" s="1141"/>
      <c r="AIB27" s="1144"/>
      <c r="AIF27" s="1141"/>
      <c r="AIG27" s="1144"/>
      <c r="AIK27" s="1141"/>
      <c r="AIL27" s="1144"/>
      <c r="AIP27" s="1141"/>
      <c r="AIQ27" s="1144"/>
      <c r="AIU27" s="1141"/>
      <c r="AIV27" s="1144"/>
      <c r="AIZ27" s="1141"/>
      <c r="AJA27" s="1144"/>
      <c r="AJE27" s="1141"/>
      <c r="AJF27" s="1144"/>
      <c r="AJJ27" s="1141"/>
      <c r="AJK27" s="1144"/>
      <c r="AJO27" s="1141"/>
      <c r="AJP27" s="1144"/>
      <c r="AJT27" s="1141"/>
      <c r="AJU27" s="1144"/>
      <c r="AJY27" s="1141"/>
      <c r="AJZ27" s="1144"/>
      <c r="AKD27" s="1141"/>
      <c r="AKE27" s="1144"/>
      <c r="AKI27" s="1141"/>
      <c r="AKJ27" s="1144"/>
      <c r="AKN27" s="1141"/>
      <c r="AKO27" s="1144"/>
      <c r="AKS27" s="1141"/>
      <c r="AKT27" s="1144"/>
      <c r="AKX27" s="1141"/>
      <c r="AKY27" s="1144"/>
      <c r="ALC27" s="1141"/>
      <c r="ALD27" s="1144"/>
      <c r="ALH27" s="1141"/>
      <c r="ALI27" s="1144"/>
      <c r="ALM27" s="1141"/>
      <c r="ALN27" s="1144"/>
      <c r="ALR27" s="1141"/>
      <c r="ALS27" s="1144"/>
      <c r="ALW27" s="1141"/>
      <c r="ALX27" s="1144"/>
      <c r="AMB27" s="1141"/>
      <c r="AMC27" s="1144"/>
      <c r="AMG27" s="1141"/>
      <c r="AMH27" s="1144"/>
      <c r="AML27" s="1141"/>
      <c r="AMM27" s="1144"/>
      <c r="AMQ27" s="1141"/>
      <c r="AMR27" s="1144"/>
      <c r="AMV27" s="1141"/>
      <c r="AMW27" s="1144"/>
      <c r="ANA27" s="1141"/>
      <c r="ANB27" s="1144"/>
      <c r="ANF27" s="1141"/>
      <c r="ANG27" s="1144"/>
      <c r="ANK27" s="1141"/>
      <c r="ANL27" s="1144"/>
      <c r="ANP27" s="1141"/>
      <c r="ANQ27" s="1144"/>
      <c r="ANU27" s="1141"/>
      <c r="ANV27" s="1144"/>
      <c r="ANZ27" s="1141"/>
      <c r="AOA27" s="1144"/>
      <c r="AOE27" s="1141"/>
      <c r="AOF27" s="1144"/>
      <c r="AOJ27" s="1141"/>
      <c r="AOK27" s="1144"/>
      <c r="AOO27" s="1141"/>
      <c r="AOP27" s="1144"/>
      <c r="AOT27" s="1141"/>
      <c r="AOU27" s="1144"/>
      <c r="AOY27" s="1141"/>
      <c r="AOZ27" s="1144"/>
      <c r="APD27" s="1141"/>
      <c r="APE27" s="1144"/>
      <c r="API27" s="1141"/>
      <c r="APJ27" s="1144"/>
      <c r="APN27" s="1141"/>
      <c r="APO27" s="1144"/>
      <c r="APS27" s="1141"/>
      <c r="APT27" s="1144"/>
      <c r="APX27" s="1141"/>
      <c r="APY27" s="1144"/>
      <c r="AQC27" s="1141"/>
      <c r="AQD27" s="1144"/>
      <c r="AQH27" s="1141"/>
      <c r="AQI27" s="1144"/>
      <c r="AQM27" s="1141"/>
      <c r="AQN27" s="1144"/>
      <c r="AQR27" s="1141"/>
      <c r="AQS27" s="1144"/>
      <c r="AQW27" s="1141"/>
      <c r="AQX27" s="1144"/>
      <c r="ARB27" s="1141"/>
      <c r="ARC27" s="1144"/>
      <c r="ARG27" s="1141"/>
      <c r="ARH27" s="1144"/>
      <c r="ARL27" s="1141"/>
      <c r="ARM27" s="1144"/>
      <c r="ARQ27" s="1141"/>
      <c r="ARR27" s="1144"/>
      <c r="ARV27" s="1141"/>
      <c r="ARW27" s="1144"/>
      <c r="ASA27" s="1141"/>
      <c r="ASB27" s="1144"/>
      <c r="ASF27" s="1141"/>
      <c r="ASG27" s="1144"/>
      <c r="ASK27" s="1141"/>
      <c r="ASL27" s="1144"/>
      <c r="ASP27" s="1141"/>
      <c r="ASQ27" s="1144"/>
      <c r="ASU27" s="1141"/>
      <c r="ASV27" s="1144"/>
      <c r="ASZ27" s="1141"/>
      <c r="ATA27" s="1144"/>
      <c r="ATE27" s="1141"/>
      <c r="ATF27" s="1144"/>
      <c r="ATJ27" s="1141"/>
      <c r="ATK27" s="1144"/>
      <c r="ATO27" s="1141"/>
      <c r="ATP27" s="1144"/>
      <c r="ATT27" s="1141"/>
      <c r="ATU27" s="1144"/>
      <c r="ATY27" s="1141"/>
      <c r="ATZ27" s="1144"/>
      <c r="AUD27" s="1141"/>
      <c r="AUE27" s="1144"/>
      <c r="AUI27" s="1141"/>
      <c r="AUJ27" s="1144"/>
      <c r="AUN27" s="1141"/>
      <c r="AUO27" s="1144"/>
      <c r="AUS27" s="1141"/>
      <c r="AUT27" s="1144"/>
      <c r="AUX27" s="1141"/>
      <c r="AUY27" s="1144"/>
      <c r="AVC27" s="1141"/>
      <c r="AVD27" s="1144"/>
      <c r="AVH27" s="1141"/>
      <c r="AVI27" s="1144"/>
      <c r="AVM27" s="1141"/>
      <c r="AVN27" s="1144"/>
      <c r="AVR27" s="1141"/>
      <c r="AVS27" s="1144"/>
      <c r="AVW27" s="1141"/>
      <c r="AVX27" s="1144"/>
      <c r="AWB27" s="1141"/>
      <c r="AWC27" s="1144"/>
      <c r="AWG27" s="1141"/>
      <c r="AWH27" s="1144"/>
      <c r="AWL27" s="1141"/>
      <c r="AWM27" s="1144"/>
      <c r="AWQ27" s="1141"/>
      <c r="AWR27" s="1144"/>
      <c r="AWV27" s="1141"/>
      <c r="AWW27" s="1144"/>
      <c r="AXA27" s="1141"/>
      <c r="AXB27" s="1144"/>
      <c r="AXF27" s="1141"/>
      <c r="AXG27" s="1144"/>
      <c r="AXK27" s="1141"/>
      <c r="AXL27" s="1144"/>
      <c r="AXP27" s="1141"/>
      <c r="AXQ27" s="1144"/>
      <c r="AXU27" s="1141"/>
      <c r="AXV27" s="1144"/>
      <c r="AXZ27" s="1141"/>
      <c r="AYA27" s="1144"/>
      <c r="AYE27" s="1141"/>
      <c r="AYF27" s="1144"/>
      <c r="AYJ27" s="1141"/>
      <c r="AYK27" s="1144"/>
      <c r="AYO27" s="1141"/>
      <c r="AYP27" s="1144"/>
      <c r="AYT27" s="1141"/>
      <c r="AYU27" s="1144"/>
      <c r="AYY27" s="1141"/>
      <c r="AYZ27" s="1144"/>
      <c r="AZD27" s="1141"/>
      <c r="AZE27" s="1144"/>
      <c r="AZI27" s="1141"/>
      <c r="AZJ27" s="1144"/>
      <c r="AZN27" s="1141"/>
      <c r="AZO27" s="1144"/>
      <c r="AZS27" s="1141"/>
      <c r="AZT27" s="1144"/>
      <c r="AZX27" s="1141"/>
      <c r="AZY27" s="1144"/>
      <c r="BAC27" s="1141"/>
      <c r="BAD27" s="1144"/>
      <c r="BAH27" s="1141"/>
      <c r="BAI27" s="1144"/>
      <c r="BAM27" s="1141"/>
      <c r="BAN27" s="1144"/>
      <c r="BAR27" s="1141"/>
      <c r="BAS27" s="1144"/>
      <c r="BAW27" s="1141"/>
      <c r="BAX27" s="1144"/>
      <c r="BBB27" s="1141"/>
      <c r="BBC27" s="1144"/>
      <c r="BBG27" s="1141"/>
      <c r="BBH27" s="1144"/>
      <c r="BBL27" s="1141"/>
      <c r="BBM27" s="1144"/>
      <c r="BBQ27" s="1141"/>
      <c r="BBR27" s="1144"/>
      <c r="BBV27" s="1141"/>
      <c r="BBW27" s="1144"/>
      <c r="BCA27" s="1141"/>
      <c r="BCB27" s="1144"/>
      <c r="BCF27" s="1141"/>
      <c r="BCG27" s="1144"/>
      <c r="BCK27" s="1141"/>
      <c r="BCL27" s="1144"/>
      <c r="BCP27" s="1141"/>
      <c r="BCQ27" s="1144"/>
      <c r="BCU27" s="1141"/>
      <c r="BCV27" s="1144"/>
      <c r="BCZ27" s="1141"/>
      <c r="BDA27" s="1144"/>
      <c r="BDE27" s="1141"/>
      <c r="BDF27" s="1144"/>
      <c r="BDJ27" s="1141"/>
      <c r="BDK27" s="1144"/>
      <c r="BDO27" s="1141"/>
      <c r="BDP27" s="1144"/>
      <c r="BDT27" s="1141"/>
      <c r="BDU27" s="1144"/>
      <c r="BDY27" s="1141"/>
      <c r="BDZ27" s="1144"/>
      <c r="BED27" s="1141"/>
      <c r="BEE27" s="1144"/>
      <c r="BEI27" s="1141"/>
      <c r="BEJ27" s="1144"/>
      <c r="BEN27" s="1141"/>
      <c r="BEO27" s="1144"/>
      <c r="BES27" s="1141"/>
      <c r="BET27" s="1144"/>
      <c r="BEX27" s="1141"/>
      <c r="BEY27" s="1144"/>
      <c r="BFC27" s="1141"/>
      <c r="BFD27" s="1144"/>
      <c r="BFH27" s="1141"/>
      <c r="BFI27" s="1144"/>
      <c r="BFM27" s="1141"/>
      <c r="BFN27" s="1144"/>
      <c r="BFR27" s="1141"/>
      <c r="BFS27" s="1144"/>
      <c r="BFW27" s="1141"/>
      <c r="BFX27" s="1144"/>
      <c r="BGB27" s="1141"/>
      <c r="BGC27" s="1144"/>
      <c r="BGG27" s="1141"/>
      <c r="BGH27" s="1144"/>
      <c r="BGL27" s="1141"/>
      <c r="BGM27" s="1144"/>
      <c r="BGQ27" s="1141"/>
      <c r="BGR27" s="1144"/>
      <c r="BGV27" s="1141"/>
      <c r="BGW27" s="1144"/>
      <c r="BHA27" s="1141"/>
      <c r="BHB27" s="1144"/>
      <c r="BHF27" s="1141"/>
      <c r="BHG27" s="1144"/>
      <c r="BHK27" s="1141"/>
      <c r="BHL27" s="1144"/>
      <c r="BHP27" s="1141"/>
      <c r="BHQ27" s="1144"/>
      <c r="BHU27" s="1141"/>
      <c r="BHV27" s="1144"/>
      <c r="BHZ27" s="1141"/>
      <c r="BIA27" s="1144"/>
      <c r="BIE27" s="1141"/>
      <c r="BIF27" s="1144"/>
      <c r="BIJ27" s="1141"/>
      <c r="BIK27" s="1144"/>
      <c r="BIO27" s="1141"/>
      <c r="BIP27" s="1144"/>
      <c r="BIT27" s="1141"/>
      <c r="BIU27" s="1144"/>
      <c r="BIY27" s="1141"/>
      <c r="BIZ27" s="1144"/>
      <c r="BJD27" s="1141"/>
      <c r="BJE27" s="1144"/>
      <c r="BJI27" s="1141"/>
      <c r="BJJ27" s="1144"/>
      <c r="BJN27" s="1141"/>
      <c r="BJO27" s="1144"/>
      <c r="BJS27" s="1141"/>
      <c r="BJT27" s="1144"/>
      <c r="BJX27" s="1141"/>
      <c r="BJY27" s="1144"/>
      <c r="BKC27" s="1141"/>
      <c r="BKD27" s="1144"/>
      <c r="BKH27" s="1141"/>
      <c r="BKI27" s="1144"/>
      <c r="BKM27" s="1141"/>
      <c r="BKN27" s="1144"/>
      <c r="BKR27" s="1141"/>
      <c r="BKS27" s="1144"/>
      <c r="BKW27" s="1141"/>
      <c r="BKX27" s="1144"/>
      <c r="BLB27" s="1141"/>
      <c r="BLC27" s="1144"/>
      <c r="BLG27" s="1141"/>
      <c r="BLH27" s="1144"/>
      <c r="BLL27" s="1141"/>
      <c r="BLM27" s="1144"/>
      <c r="BLQ27" s="1141"/>
      <c r="BLR27" s="1144"/>
      <c r="BLV27" s="1141"/>
      <c r="BLW27" s="1144"/>
      <c r="BMA27" s="1141"/>
      <c r="BMB27" s="1144"/>
      <c r="BMF27" s="1141"/>
      <c r="BMG27" s="1144"/>
      <c r="BMK27" s="1141"/>
      <c r="BML27" s="1144"/>
      <c r="BMP27" s="1141"/>
      <c r="BMQ27" s="1144"/>
      <c r="BMU27" s="1141"/>
      <c r="BMV27" s="1144"/>
      <c r="BMZ27" s="1141"/>
      <c r="BNA27" s="1144"/>
      <c r="BNE27" s="1141"/>
      <c r="BNF27" s="1144"/>
      <c r="BNJ27" s="1141"/>
      <c r="BNK27" s="1144"/>
      <c r="BNO27" s="1141"/>
      <c r="BNP27" s="1144"/>
      <c r="BNT27" s="1141"/>
      <c r="BNU27" s="1144"/>
      <c r="BNY27" s="1141"/>
      <c r="BNZ27" s="1144"/>
      <c r="BOD27" s="1141"/>
      <c r="BOE27" s="1144"/>
      <c r="BOI27" s="1141"/>
      <c r="BOJ27" s="1144"/>
      <c r="BON27" s="1141"/>
      <c r="BOO27" s="1144"/>
      <c r="BOS27" s="1141"/>
      <c r="BOT27" s="1144"/>
      <c r="BOX27" s="1141"/>
      <c r="BOY27" s="1144"/>
      <c r="BPC27" s="1141"/>
      <c r="BPD27" s="1144"/>
      <c r="BPH27" s="1141"/>
      <c r="BPI27" s="1144"/>
      <c r="BPM27" s="1141"/>
      <c r="BPN27" s="1144"/>
      <c r="BPR27" s="1141"/>
      <c r="BPS27" s="1144"/>
      <c r="BPW27" s="1141"/>
      <c r="BPX27" s="1144"/>
      <c r="BQB27" s="1141"/>
      <c r="BQC27" s="1144"/>
      <c r="BQG27" s="1141"/>
      <c r="BQH27" s="1144"/>
      <c r="BQL27" s="1141"/>
      <c r="BQM27" s="1144"/>
      <c r="BQQ27" s="1141"/>
      <c r="BQR27" s="1144"/>
      <c r="BQV27" s="1141"/>
      <c r="BQW27" s="1144"/>
      <c r="BRA27" s="1141"/>
      <c r="BRB27" s="1144"/>
      <c r="BRF27" s="1141"/>
      <c r="BRG27" s="1144"/>
      <c r="BRK27" s="1141"/>
      <c r="BRL27" s="1144"/>
      <c r="BRP27" s="1141"/>
      <c r="BRQ27" s="1144"/>
      <c r="BRU27" s="1141"/>
      <c r="BRV27" s="1144"/>
      <c r="BRZ27" s="1141"/>
      <c r="BSA27" s="1144"/>
      <c r="BSE27" s="1141"/>
      <c r="BSF27" s="1144"/>
      <c r="BSJ27" s="1141"/>
      <c r="BSK27" s="1144"/>
      <c r="BSO27" s="1141"/>
      <c r="BSP27" s="1144"/>
      <c r="BST27" s="1141"/>
      <c r="BSU27" s="1144"/>
      <c r="BSY27" s="1141"/>
      <c r="BSZ27" s="1144"/>
      <c r="BTD27" s="1141"/>
      <c r="BTE27" s="1144"/>
      <c r="BTI27" s="1141"/>
      <c r="BTJ27" s="1144"/>
      <c r="BTN27" s="1141"/>
      <c r="BTO27" s="1144"/>
      <c r="BTS27" s="1141"/>
      <c r="BTT27" s="1144"/>
      <c r="BTX27" s="1141"/>
      <c r="BTY27" s="1144"/>
      <c r="BUC27" s="1141"/>
      <c r="BUD27" s="1144"/>
      <c r="BUH27" s="1141"/>
      <c r="BUI27" s="1144"/>
      <c r="BUM27" s="1141"/>
      <c r="BUN27" s="1144"/>
      <c r="BUR27" s="1141"/>
      <c r="BUS27" s="1144"/>
      <c r="BUW27" s="1141"/>
      <c r="BUX27" s="1144"/>
      <c r="BVB27" s="1141"/>
      <c r="BVC27" s="1144"/>
      <c r="BVG27" s="1141"/>
      <c r="BVH27" s="1144"/>
      <c r="BVL27" s="1141"/>
      <c r="BVM27" s="1144"/>
      <c r="BVQ27" s="1141"/>
      <c r="BVR27" s="1144"/>
      <c r="BVV27" s="1141"/>
      <c r="BVW27" s="1144"/>
      <c r="BWA27" s="1141"/>
      <c r="BWB27" s="1144"/>
      <c r="BWF27" s="1141"/>
      <c r="BWG27" s="1144"/>
      <c r="BWK27" s="1141"/>
      <c r="BWL27" s="1144"/>
      <c r="BWP27" s="1141"/>
      <c r="BWQ27" s="1144"/>
      <c r="BWU27" s="1141"/>
      <c r="BWV27" s="1144"/>
      <c r="BWZ27" s="1141"/>
      <c r="BXA27" s="1144"/>
      <c r="BXE27" s="1141"/>
      <c r="BXF27" s="1144"/>
      <c r="BXJ27" s="1141"/>
      <c r="BXK27" s="1144"/>
      <c r="BXO27" s="1141"/>
      <c r="BXP27" s="1144"/>
      <c r="BXT27" s="1141"/>
      <c r="BXU27" s="1144"/>
      <c r="BXY27" s="1141"/>
      <c r="BXZ27" s="1144"/>
      <c r="BYD27" s="1141"/>
      <c r="BYE27" s="1144"/>
      <c r="BYI27" s="1141"/>
      <c r="BYJ27" s="1144"/>
      <c r="BYN27" s="1141"/>
      <c r="BYO27" s="1144"/>
      <c r="BYS27" s="1141"/>
      <c r="BYT27" s="1144"/>
      <c r="BYX27" s="1141"/>
      <c r="BYY27" s="1144"/>
      <c r="BZC27" s="1141"/>
      <c r="BZD27" s="1144"/>
      <c r="BZH27" s="1141"/>
      <c r="BZI27" s="1144"/>
      <c r="BZM27" s="1141"/>
      <c r="BZN27" s="1144"/>
      <c r="BZR27" s="1141"/>
      <c r="BZS27" s="1144"/>
      <c r="BZW27" s="1141"/>
      <c r="BZX27" s="1144"/>
      <c r="CAB27" s="1141"/>
      <c r="CAC27" s="1144"/>
      <c r="CAG27" s="1141"/>
      <c r="CAH27" s="1144"/>
      <c r="CAL27" s="1141"/>
      <c r="CAM27" s="1144"/>
      <c r="CAQ27" s="1141"/>
      <c r="CAR27" s="1144"/>
      <c r="CAV27" s="1141"/>
      <c r="CAW27" s="1144"/>
      <c r="CBA27" s="1141"/>
      <c r="CBB27" s="1144"/>
      <c r="CBF27" s="1141"/>
      <c r="CBG27" s="1144"/>
      <c r="CBK27" s="1141"/>
      <c r="CBL27" s="1144"/>
      <c r="CBP27" s="1141"/>
      <c r="CBQ27" s="1144"/>
      <c r="CBU27" s="1141"/>
      <c r="CBV27" s="1144"/>
      <c r="CBZ27" s="1141"/>
      <c r="CCA27" s="1144"/>
      <c r="CCE27" s="1141"/>
      <c r="CCF27" s="1144"/>
      <c r="CCJ27" s="1141"/>
      <c r="CCK27" s="1144"/>
      <c r="CCO27" s="1141"/>
      <c r="CCP27" s="1144"/>
      <c r="CCT27" s="1141"/>
      <c r="CCU27" s="1144"/>
      <c r="CCY27" s="1141"/>
      <c r="CCZ27" s="1144"/>
      <c r="CDD27" s="1141"/>
      <c r="CDE27" s="1144"/>
      <c r="CDI27" s="1141"/>
      <c r="CDJ27" s="1144"/>
      <c r="CDN27" s="1141"/>
      <c r="CDO27" s="1144"/>
      <c r="CDS27" s="1141"/>
      <c r="CDT27" s="1144"/>
      <c r="CDX27" s="1141"/>
      <c r="CDY27" s="1144"/>
      <c r="CEC27" s="1141"/>
      <c r="CED27" s="1144"/>
      <c r="CEH27" s="1141"/>
      <c r="CEI27" s="1144"/>
      <c r="CEM27" s="1141"/>
      <c r="CEN27" s="1144"/>
      <c r="CER27" s="1141"/>
      <c r="CES27" s="1144"/>
      <c r="CEW27" s="1141"/>
      <c r="CEX27" s="1144"/>
      <c r="CFB27" s="1141"/>
      <c r="CFC27" s="1144"/>
      <c r="CFG27" s="1141"/>
      <c r="CFH27" s="1144"/>
      <c r="CFL27" s="1141"/>
      <c r="CFM27" s="1144"/>
      <c r="CFQ27" s="1141"/>
      <c r="CFR27" s="1144"/>
      <c r="CFV27" s="1141"/>
      <c r="CFW27" s="1144"/>
      <c r="CGA27" s="1141"/>
      <c r="CGB27" s="1144"/>
      <c r="CGF27" s="1141"/>
      <c r="CGG27" s="1144"/>
      <c r="CGK27" s="1141"/>
      <c r="CGL27" s="1144"/>
      <c r="CGP27" s="1141"/>
      <c r="CGQ27" s="1144"/>
      <c r="CGU27" s="1141"/>
      <c r="CGV27" s="1144"/>
      <c r="CGZ27" s="1141"/>
      <c r="CHA27" s="1144"/>
      <c r="CHE27" s="1141"/>
      <c r="CHF27" s="1144"/>
      <c r="CHJ27" s="1141"/>
      <c r="CHK27" s="1144"/>
      <c r="CHO27" s="1141"/>
      <c r="CHP27" s="1144"/>
      <c r="CHT27" s="1141"/>
      <c r="CHU27" s="1144"/>
      <c r="CHY27" s="1141"/>
      <c r="CHZ27" s="1144"/>
      <c r="CID27" s="1141"/>
      <c r="CIE27" s="1144"/>
      <c r="CII27" s="1141"/>
      <c r="CIJ27" s="1144"/>
      <c r="CIN27" s="1141"/>
      <c r="CIO27" s="1144"/>
      <c r="CIS27" s="1141"/>
      <c r="CIT27" s="1144"/>
      <c r="CIX27" s="1141"/>
      <c r="CIY27" s="1144"/>
      <c r="CJC27" s="1141"/>
      <c r="CJD27" s="1144"/>
      <c r="CJH27" s="1141"/>
      <c r="CJI27" s="1144"/>
      <c r="CJM27" s="1141"/>
      <c r="CJN27" s="1144"/>
      <c r="CJR27" s="1141"/>
      <c r="CJS27" s="1144"/>
      <c r="CJW27" s="1141"/>
      <c r="CJX27" s="1144"/>
      <c r="CKB27" s="1141"/>
      <c r="CKC27" s="1144"/>
      <c r="CKG27" s="1141"/>
      <c r="CKH27" s="1144"/>
      <c r="CKL27" s="1141"/>
      <c r="CKM27" s="1144"/>
      <c r="CKQ27" s="1141"/>
      <c r="CKR27" s="1144"/>
      <c r="CKV27" s="1141"/>
      <c r="CKW27" s="1144"/>
      <c r="CLA27" s="1141"/>
      <c r="CLB27" s="1144"/>
      <c r="CLF27" s="1141"/>
      <c r="CLG27" s="1144"/>
      <c r="CLK27" s="1141"/>
      <c r="CLL27" s="1144"/>
      <c r="CLP27" s="1141"/>
      <c r="CLQ27" s="1144"/>
      <c r="CLU27" s="1141"/>
      <c r="CLV27" s="1144"/>
      <c r="CLZ27" s="1141"/>
      <c r="CMA27" s="1144"/>
      <c r="CME27" s="1141"/>
      <c r="CMF27" s="1144"/>
      <c r="CMJ27" s="1141"/>
      <c r="CMK27" s="1144"/>
      <c r="CMO27" s="1141"/>
      <c r="CMP27" s="1144"/>
      <c r="CMT27" s="1141"/>
      <c r="CMU27" s="1144"/>
      <c r="CMY27" s="1141"/>
      <c r="CMZ27" s="1144"/>
      <c r="CND27" s="1141"/>
      <c r="CNE27" s="1144"/>
      <c r="CNI27" s="1141"/>
      <c r="CNJ27" s="1144"/>
      <c r="CNN27" s="1141"/>
      <c r="CNO27" s="1144"/>
      <c r="CNS27" s="1141"/>
      <c r="CNT27" s="1144"/>
      <c r="CNX27" s="1141"/>
      <c r="CNY27" s="1144"/>
      <c r="COC27" s="1141"/>
      <c r="COD27" s="1144"/>
      <c r="COH27" s="1141"/>
      <c r="COI27" s="1144"/>
      <c r="COM27" s="1141"/>
      <c r="CON27" s="1144"/>
      <c r="COR27" s="1141"/>
      <c r="COS27" s="1144"/>
      <c r="COW27" s="1141"/>
      <c r="COX27" s="1144"/>
      <c r="CPB27" s="1141"/>
      <c r="CPC27" s="1144"/>
      <c r="CPG27" s="1141"/>
      <c r="CPH27" s="1144"/>
      <c r="CPL27" s="1141"/>
      <c r="CPM27" s="1144"/>
      <c r="CPQ27" s="1141"/>
      <c r="CPR27" s="1144"/>
      <c r="CPV27" s="1141"/>
      <c r="CPW27" s="1144"/>
      <c r="CQA27" s="1141"/>
      <c r="CQB27" s="1144"/>
      <c r="CQF27" s="1141"/>
      <c r="CQG27" s="1144"/>
      <c r="CQK27" s="1141"/>
      <c r="CQL27" s="1144"/>
      <c r="CQP27" s="1141"/>
      <c r="CQQ27" s="1144"/>
      <c r="CQU27" s="1141"/>
      <c r="CQV27" s="1144"/>
      <c r="CQZ27" s="1141"/>
      <c r="CRA27" s="1144"/>
      <c r="CRE27" s="1141"/>
      <c r="CRF27" s="1144"/>
      <c r="CRJ27" s="1141"/>
      <c r="CRK27" s="1144"/>
      <c r="CRO27" s="1141"/>
      <c r="CRP27" s="1144"/>
      <c r="CRT27" s="1141"/>
      <c r="CRU27" s="1144"/>
      <c r="CRY27" s="1141"/>
      <c r="CRZ27" s="1144"/>
      <c r="CSD27" s="1141"/>
      <c r="CSE27" s="1144"/>
      <c r="CSI27" s="1141"/>
      <c r="CSJ27" s="1144"/>
      <c r="CSN27" s="1141"/>
      <c r="CSO27" s="1144"/>
      <c r="CSS27" s="1141"/>
      <c r="CST27" s="1144"/>
      <c r="CSX27" s="1141"/>
      <c r="CSY27" s="1144"/>
      <c r="CTC27" s="1141"/>
      <c r="CTD27" s="1144"/>
      <c r="CTH27" s="1141"/>
      <c r="CTI27" s="1144"/>
      <c r="CTM27" s="1141"/>
      <c r="CTN27" s="1144"/>
      <c r="CTR27" s="1141"/>
      <c r="CTS27" s="1144"/>
      <c r="CTW27" s="1141"/>
      <c r="CTX27" s="1144"/>
      <c r="CUB27" s="1141"/>
      <c r="CUC27" s="1144"/>
      <c r="CUG27" s="1141"/>
      <c r="CUH27" s="1144"/>
      <c r="CUL27" s="1141"/>
      <c r="CUM27" s="1144"/>
      <c r="CUQ27" s="1141"/>
      <c r="CUR27" s="1144"/>
      <c r="CUV27" s="1141"/>
      <c r="CUW27" s="1144"/>
      <c r="CVA27" s="1141"/>
      <c r="CVB27" s="1144"/>
      <c r="CVF27" s="1141"/>
      <c r="CVG27" s="1144"/>
      <c r="CVK27" s="1141"/>
      <c r="CVL27" s="1144"/>
      <c r="CVP27" s="1141"/>
      <c r="CVQ27" s="1144"/>
      <c r="CVU27" s="1141"/>
      <c r="CVV27" s="1144"/>
      <c r="CVZ27" s="1141"/>
      <c r="CWA27" s="1144"/>
      <c r="CWE27" s="1141"/>
      <c r="CWF27" s="1144"/>
      <c r="CWJ27" s="1141"/>
      <c r="CWK27" s="1144"/>
      <c r="CWO27" s="1141"/>
      <c r="CWP27" s="1144"/>
      <c r="CWT27" s="1141"/>
      <c r="CWU27" s="1144"/>
      <c r="CWY27" s="1141"/>
      <c r="CWZ27" s="1144"/>
      <c r="CXD27" s="1141"/>
      <c r="CXE27" s="1144"/>
      <c r="CXI27" s="1141"/>
      <c r="CXJ27" s="1144"/>
      <c r="CXN27" s="1141"/>
      <c r="CXO27" s="1144"/>
      <c r="CXS27" s="1141"/>
      <c r="CXT27" s="1144"/>
      <c r="CXX27" s="1141"/>
      <c r="CXY27" s="1144"/>
      <c r="CYC27" s="1141"/>
      <c r="CYD27" s="1144"/>
      <c r="CYH27" s="1141"/>
      <c r="CYI27" s="1144"/>
      <c r="CYM27" s="1141"/>
      <c r="CYN27" s="1144"/>
      <c r="CYR27" s="1141"/>
      <c r="CYS27" s="1144"/>
      <c r="CYW27" s="1141"/>
      <c r="CYX27" s="1144"/>
      <c r="CZB27" s="1141"/>
      <c r="CZC27" s="1144"/>
      <c r="CZG27" s="1141"/>
      <c r="CZH27" s="1144"/>
      <c r="CZL27" s="1141"/>
      <c r="CZM27" s="1144"/>
      <c r="CZQ27" s="1141"/>
      <c r="CZR27" s="1144"/>
      <c r="CZV27" s="1141"/>
      <c r="CZW27" s="1144"/>
      <c r="DAA27" s="1141"/>
      <c r="DAB27" s="1144"/>
      <c r="DAF27" s="1141"/>
      <c r="DAG27" s="1144"/>
      <c r="DAK27" s="1141"/>
      <c r="DAL27" s="1144"/>
      <c r="DAP27" s="1141"/>
      <c r="DAQ27" s="1144"/>
      <c r="DAU27" s="1141"/>
      <c r="DAV27" s="1144"/>
      <c r="DAZ27" s="1141"/>
      <c r="DBA27" s="1144"/>
      <c r="DBE27" s="1141"/>
      <c r="DBF27" s="1144"/>
      <c r="DBJ27" s="1141"/>
      <c r="DBK27" s="1144"/>
      <c r="DBO27" s="1141"/>
      <c r="DBP27" s="1144"/>
      <c r="DBT27" s="1141"/>
      <c r="DBU27" s="1144"/>
      <c r="DBY27" s="1141"/>
      <c r="DBZ27" s="1144"/>
      <c r="DCD27" s="1141"/>
      <c r="DCE27" s="1144"/>
      <c r="DCI27" s="1141"/>
      <c r="DCJ27" s="1144"/>
      <c r="DCN27" s="1141"/>
      <c r="DCO27" s="1144"/>
      <c r="DCS27" s="1141"/>
      <c r="DCT27" s="1144"/>
      <c r="DCX27" s="1141"/>
      <c r="DCY27" s="1144"/>
      <c r="DDC27" s="1141"/>
      <c r="DDD27" s="1144"/>
      <c r="DDH27" s="1141"/>
      <c r="DDI27" s="1144"/>
      <c r="DDM27" s="1141"/>
      <c r="DDN27" s="1144"/>
      <c r="DDR27" s="1141"/>
      <c r="DDS27" s="1144"/>
      <c r="DDW27" s="1141"/>
      <c r="DDX27" s="1144"/>
      <c r="DEB27" s="1141"/>
      <c r="DEC27" s="1144"/>
      <c r="DEG27" s="1141"/>
      <c r="DEH27" s="1144"/>
      <c r="DEL27" s="1141"/>
      <c r="DEM27" s="1144"/>
      <c r="DEQ27" s="1141"/>
      <c r="DER27" s="1144"/>
      <c r="DEV27" s="1141"/>
      <c r="DEW27" s="1144"/>
      <c r="DFA27" s="1141"/>
      <c r="DFB27" s="1144"/>
      <c r="DFF27" s="1141"/>
      <c r="DFG27" s="1144"/>
      <c r="DFK27" s="1141"/>
      <c r="DFL27" s="1144"/>
      <c r="DFP27" s="1141"/>
      <c r="DFQ27" s="1144"/>
      <c r="DFU27" s="1141"/>
      <c r="DFV27" s="1144"/>
      <c r="DFZ27" s="1141"/>
      <c r="DGA27" s="1144"/>
      <c r="DGE27" s="1141"/>
      <c r="DGF27" s="1144"/>
      <c r="DGJ27" s="1141"/>
      <c r="DGK27" s="1144"/>
      <c r="DGO27" s="1141"/>
      <c r="DGP27" s="1144"/>
      <c r="DGT27" s="1141"/>
      <c r="DGU27" s="1144"/>
      <c r="DGY27" s="1141"/>
      <c r="DGZ27" s="1144"/>
      <c r="DHD27" s="1141"/>
      <c r="DHE27" s="1144"/>
      <c r="DHI27" s="1141"/>
      <c r="DHJ27" s="1144"/>
      <c r="DHN27" s="1141"/>
      <c r="DHO27" s="1144"/>
      <c r="DHS27" s="1141"/>
      <c r="DHT27" s="1144"/>
      <c r="DHX27" s="1141"/>
      <c r="DHY27" s="1144"/>
      <c r="DIC27" s="1141"/>
      <c r="DID27" s="1144"/>
      <c r="DIH27" s="1141"/>
      <c r="DII27" s="1144"/>
      <c r="DIM27" s="1141"/>
      <c r="DIN27" s="1144"/>
      <c r="DIR27" s="1141"/>
      <c r="DIS27" s="1144"/>
      <c r="DIW27" s="1141"/>
      <c r="DIX27" s="1144"/>
      <c r="DJB27" s="1141"/>
      <c r="DJC27" s="1144"/>
      <c r="DJG27" s="1141"/>
      <c r="DJH27" s="1144"/>
      <c r="DJL27" s="1141"/>
      <c r="DJM27" s="1144"/>
      <c r="DJQ27" s="1141"/>
      <c r="DJR27" s="1144"/>
      <c r="DJV27" s="1141"/>
      <c r="DJW27" s="1144"/>
      <c r="DKA27" s="1141"/>
      <c r="DKB27" s="1144"/>
      <c r="DKF27" s="1141"/>
      <c r="DKG27" s="1144"/>
      <c r="DKK27" s="1141"/>
      <c r="DKL27" s="1144"/>
      <c r="DKP27" s="1141"/>
      <c r="DKQ27" s="1144"/>
      <c r="DKU27" s="1141"/>
      <c r="DKV27" s="1144"/>
      <c r="DKZ27" s="1141"/>
      <c r="DLA27" s="1144"/>
      <c r="DLE27" s="1141"/>
      <c r="DLF27" s="1144"/>
      <c r="DLJ27" s="1141"/>
      <c r="DLK27" s="1144"/>
      <c r="DLO27" s="1141"/>
      <c r="DLP27" s="1144"/>
      <c r="DLT27" s="1141"/>
      <c r="DLU27" s="1144"/>
      <c r="DLY27" s="1141"/>
      <c r="DLZ27" s="1144"/>
      <c r="DMD27" s="1141"/>
      <c r="DME27" s="1144"/>
      <c r="DMI27" s="1141"/>
      <c r="DMJ27" s="1144"/>
      <c r="DMN27" s="1141"/>
      <c r="DMO27" s="1144"/>
      <c r="DMS27" s="1141"/>
      <c r="DMT27" s="1144"/>
      <c r="DMX27" s="1141"/>
      <c r="DMY27" s="1144"/>
      <c r="DNC27" s="1141"/>
      <c r="DND27" s="1144"/>
      <c r="DNH27" s="1141"/>
      <c r="DNI27" s="1144"/>
      <c r="DNM27" s="1141"/>
      <c r="DNN27" s="1144"/>
      <c r="DNR27" s="1141"/>
      <c r="DNS27" s="1144"/>
      <c r="DNW27" s="1141"/>
      <c r="DNX27" s="1144"/>
      <c r="DOB27" s="1141"/>
      <c r="DOC27" s="1144"/>
      <c r="DOG27" s="1141"/>
      <c r="DOH27" s="1144"/>
      <c r="DOL27" s="1141"/>
      <c r="DOM27" s="1144"/>
      <c r="DOQ27" s="1141"/>
      <c r="DOR27" s="1144"/>
      <c r="DOV27" s="1141"/>
      <c r="DOW27" s="1144"/>
      <c r="DPA27" s="1141"/>
      <c r="DPB27" s="1144"/>
      <c r="DPF27" s="1141"/>
      <c r="DPG27" s="1144"/>
      <c r="DPK27" s="1141"/>
      <c r="DPL27" s="1144"/>
      <c r="DPP27" s="1141"/>
      <c r="DPQ27" s="1144"/>
      <c r="DPU27" s="1141"/>
      <c r="DPV27" s="1144"/>
      <c r="DPZ27" s="1141"/>
      <c r="DQA27" s="1144"/>
      <c r="DQE27" s="1141"/>
      <c r="DQF27" s="1144"/>
      <c r="DQJ27" s="1141"/>
      <c r="DQK27" s="1144"/>
      <c r="DQO27" s="1141"/>
      <c r="DQP27" s="1144"/>
      <c r="DQT27" s="1141"/>
      <c r="DQU27" s="1144"/>
      <c r="DQY27" s="1141"/>
      <c r="DQZ27" s="1144"/>
      <c r="DRD27" s="1141"/>
      <c r="DRE27" s="1144"/>
      <c r="DRI27" s="1141"/>
      <c r="DRJ27" s="1144"/>
      <c r="DRN27" s="1141"/>
      <c r="DRO27" s="1144"/>
      <c r="DRS27" s="1141"/>
      <c r="DRT27" s="1144"/>
      <c r="DRX27" s="1141"/>
      <c r="DRY27" s="1144"/>
      <c r="DSC27" s="1141"/>
      <c r="DSD27" s="1144"/>
      <c r="DSH27" s="1141"/>
      <c r="DSI27" s="1144"/>
      <c r="DSM27" s="1141"/>
      <c r="DSN27" s="1144"/>
      <c r="DSR27" s="1141"/>
      <c r="DSS27" s="1144"/>
      <c r="DSW27" s="1141"/>
      <c r="DSX27" s="1144"/>
      <c r="DTB27" s="1141"/>
      <c r="DTC27" s="1144"/>
      <c r="DTG27" s="1141"/>
      <c r="DTH27" s="1144"/>
      <c r="DTL27" s="1141"/>
      <c r="DTM27" s="1144"/>
      <c r="DTQ27" s="1141"/>
      <c r="DTR27" s="1144"/>
      <c r="DTV27" s="1141"/>
      <c r="DTW27" s="1144"/>
      <c r="DUA27" s="1141"/>
      <c r="DUB27" s="1144"/>
      <c r="DUF27" s="1141"/>
      <c r="DUG27" s="1144"/>
      <c r="DUK27" s="1141"/>
      <c r="DUL27" s="1144"/>
      <c r="DUP27" s="1141"/>
      <c r="DUQ27" s="1144"/>
      <c r="DUU27" s="1141"/>
      <c r="DUV27" s="1144"/>
      <c r="DUZ27" s="1141"/>
      <c r="DVA27" s="1144"/>
      <c r="DVE27" s="1141"/>
      <c r="DVF27" s="1144"/>
      <c r="DVJ27" s="1141"/>
      <c r="DVK27" s="1144"/>
      <c r="DVO27" s="1141"/>
      <c r="DVP27" s="1144"/>
      <c r="DVT27" s="1141"/>
      <c r="DVU27" s="1144"/>
      <c r="DVY27" s="1141"/>
      <c r="DVZ27" s="1144"/>
      <c r="DWD27" s="1141"/>
      <c r="DWE27" s="1144"/>
      <c r="DWI27" s="1141"/>
      <c r="DWJ27" s="1144"/>
      <c r="DWN27" s="1141"/>
      <c r="DWO27" s="1144"/>
      <c r="DWS27" s="1141"/>
      <c r="DWT27" s="1144"/>
      <c r="DWX27" s="1141"/>
      <c r="DWY27" s="1144"/>
      <c r="DXC27" s="1141"/>
      <c r="DXD27" s="1144"/>
      <c r="DXH27" s="1141"/>
      <c r="DXI27" s="1144"/>
      <c r="DXM27" s="1141"/>
      <c r="DXN27" s="1144"/>
      <c r="DXR27" s="1141"/>
      <c r="DXS27" s="1144"/>
      <c r="DXW27" s="1141"/>
      <c r="DXX27" s="1144"/>
      <c r="DYB27" s="1141"/>
      <c r="DYC27" s="1144"/>
      <c r="DYG27" s="1141"/>
      <c r="DYH27" s="1144"/>
      <c r="DYL27" s="1141"/>
      <c r="DYM27" s="1144"/>
      <c r="DYQ27" s="1141"/>
      <c r="DYR27" s="1144"/>
      <c r="DYV27" s="1141"/>
      <c r="DYW27" s="1144"/>
      <c r="DZA27" s="1141"/>
      <c r="DZB27" s="1144"/>
      <c r="DZF27" s="1141"/>
      <c r="DZG27" s="1144"/>
      <c r="DZK27" s="1141"/>
      <c r="DZL27" s="1144"/>
      <c r="DZP27" s="1141"/>
      <c r="DZQ27" s="1144"/>
      <c r="DZU27" s="1141"/>
      <c r="DZV27" s="1144"/>
      <c r="DZZ27" s="1141"/>
      <c r="EAA27" s="1144"/>
      <c r="EAE27" s="1141"/>
      <c r="EAF27" s="1144"/>
      <c r="EAJ27" s="1141"/>
      <c r="EAK27" s="1144"/>
      <c r="EAO27" s="1141"/>
      <c r="EAP27" s="1144"/>
      <c r="EAT27" s="1141"/>
      <c r="EAU27" s="1144"/>
      <c r="EAY27" s="1141"/>
      <c r="EAZ27" s="1144"/>
      <c r="EBD27" s="1141"/>
      <c r="EBE27" s="1144"/>
      <c r="EBI27" s="1141"/>
      <c r="EBJ27" s="1144"/>
      <c r="EBN27" s="1141"/>
      <c r="EBO27" s="1144"/>
      <c r="EBS27" s="1141"/>
      <c r="EBT27" s="1144"/>
      <c r="EBX27" s="1141"/>
      <c r="EBY27" s="1144"/>
      <c r="ECC27" s="1141"/>
      <c r="ECD27" s="1144"/>
      <c r="ECH27" s="1141"/>
      <c r="ECI27" s="1144"/>
      <c r="ECM27" s="1141"/>
      <c r="ECN27" s="1144"/>
      <c r="ECR27" s="1141"/>
      <c r="ECS27" s="1144"/>
      <c r="ECW27" s="1141"/>
      <c r="ECX27" s="1144"/>
      <c r="EDB27" s="1141"/>
      <c r="EDC27" s="1144"/>
      <c r="EDG27" s="1141"/>
      <c r="EDH27" s="1144"/>
      <c r="EDL27" s="1141"/>
      <c r="EDM27" s="1144"/>
      <c r="EDQ27" s="1141"/>
      <c r="EDR27" s="1144"/>
      <c r="EDV27" s="1141"/>
      <c r="EDW27" s="1144"/>
      <c r="EEA27" s="1141"/>
      <c r="EEB27" s="1144"/>
      <c r="EEF27" s="1141"/>
      <c r="EEG27" s="1144"/>
      <c r="EEK27" s="1141"/>
      <c r="EEL27" s="1144"/>
      <c r="EEP27" s="1141"/>
      <c r="EEQ27" s="1144"/>
      <c r="EEU27" s="1141"/>
      <c r="EEV27" s="1144"/>
      <c r="EEZ27" s="1141"/>
      <c r="EFA27" s="1144"/>
      <c r="EFE27" s="1141"/>
      <c r="EFF27" s="1144"/>
      <c r="EFJ27" s="1141"/>
      <c r="EFK27" s="1144"/>
      <c r="EFO27" s="1141"/>
      <c r="EFP27" s="1144"/>
      <c r="EFT27" s="1141"/>
      <c r="EFU27" s="1144"/>
      <c r="EFY27" s="1141"/>
      <c r="EFZ27" s="1144"/>
      <c r="EGD27" s="1141"/>
      <c r="EGE27" s="1144"/>
      <c r="EGI27" s="1141"/>
      <c r="EGJ27" s="1144"/>
      <c r="EGN27" s="1141"/>
      <c r="EGO27" s="1144"/>
      <c r="EGS27" s="1141"/>
      <c r="EGT27" s="1144"/>
      <c r="EGX27" s="1141"/>
      <c r="EGY27" s="1144"/>
      <c r="EHC27" s="1141"/>
      <c r="EHD27" s="1144"/>
      <c r="EHH27" s="1141"/>
      <c r="EHI27" s="1144"/>
      <c r="EHM27" s="1141"/>
      <c r="EHN27" s="1144"/>
      <c r="EHR27" s="1141"/>
      <c r="EHS27" s="1144"/>
      <c r="EHW27" s="1141"/>
      <c r="EHX27" s="1144"/>
      <c r="EIB27" s="1141"/>
      <c r="EIC27" s="1144"/>
      <c r="EIG27" s="1141"/>
      <c r="EIH27" s="1144"/>
      <c r="EIL27" s="1141"/>
      <c r="EIM27" s="1144"/>
      <c r="EIQ27" s="1141"/>
      <c r="EIR27" s="1144"/>
      <c r="EIV27" s="1141"/>
      <c r="EIW27" s="1144"/>
      <c r="EJA27" s="1141"/>
      <c r="EJB27" s="1144"/>
      <c r="EJF27" s="1141"/>
      <c r="EJG27" s="1144"/>
      <c r="EJK27" s="1141"/>
      <c r="EJL27" s="1144"/>
      <c r="EJP27" s="1141"/>
      <c r="EJQ27" s="1144"/>
      <c r="EJU27" s="1141"/>
      <c r="EJV27" s="1144"/>
      <c r="EJZ27" s="1141"/>
      <c r="EKA27" s="1144"/>
      <c r="EKE27" s="1141"/>
      <c r="EKF27" s="1144"/>
      <c r="EKJ27" s="1141"/>
      <c r="EKK27" s="1144"/>
      <c r="EKO27" s="1141"/>
      <c r="EKP27" s="1144"/>
      <c r="EKT27" s="1141"/>
      <c r="EKU27" s="1144"/>
      <c r="EKY27" s="1141"/>
      <c r="EKZ27" s="1144"/>
      <c r="ELD27" s="1141"/>
      <c r="ELE27" s="1144"/>
      <c r="ELI27" s="1141"/>
      <c r="ELJ27" s="1144"/>
      <c r="ELN27" s="1141"/>
      <c r="ELO27" s="1144"/>
      <c r="ELS27" s="1141"/>
      <c r="ELT27" s="1144"/>
      <c r="ELX27" s="1141"/>
      <c r="ELY27" s="1144"/>
      <c r="EMC27" s="1141"/>
      <c r="EMD27" s="1144"/>
      <c r="EMH27" s="1141"/>
      <c r="EMI27" s="1144"/>
      <c r="EMM27" s="1141"/>
      <c r="EMN27" s="1144"/>
      <c r="EMR27" s="1141"/>
      <c r="EMS27" s="1144"/>
      <c r="EMW27" s="1141"/>
      <c r="EMX27" s="1144"/>
      <c r="ENB27" s="1141"/>
      <c r="ENC27" s="1144"/>
      <c r="ENG27" s="1141"/>
      <c r="ENH27" s="1144"/>
      <c r="ENL27" s="1141"/>
      <c r="ENM27" s="1144"/>
      <c r="ENQ27" s="1141"/>
      <c r="ENR27" s="1144"/>
      <c r="ENV27" s="1141"/>
      <c r="ENW27" s="1144"/>
      <c r="EOA27" s="1141"/>
      <c r="EOB27" s="1144"/>
      <c r="EOF27" s="1141"/>
      <c r="EOG27" s="1144"/>
      <c r="EOK27" s="1141"/>
      <c r="EOL27" s="1144"/>
      <c r="EOP27" s="1141"/>
      <c r="EOQ27" s="1144"/>
      <c r="EOU27" s="1141"/>
      <c r="EOV27" s="1144"/>
      <c r="EOZ27" s="1141"/>
      <c r="EPA27" s="1144"/>
      <c r="EPE27" s="1141"/>
      <c r="EPF27" s="1144"/>
      <c r="EPJ27" s="1141"/>
      <c r="EPK27" s="1144"/>
      <c r="EPO27" s="1141"/>
      <c r="EPP27" s="1144"/>
      <c r="EPT27" s="1141"/>
      <c r="EPU27" s="1144"/>
      <c r="EPY27" s="1141"/>
      <c r="EPZ27" s="1144"/>
      <c r="EQD27" s="1141"/>
      <c r="EQE27" s="1144"/>
      <c r="EQI27" s="1141"/>
      <c r="EQJ27" s="1144"/>
      <c r="EQN27" s="1141"/>
      <c r="EQO27" s="1144"/>
      <c r="EQS27" s="1141"/>
      <c r="EQT27" s="1144"/>
      <c r="EQX27" s="1141"/>
      <c r="EQY27" s="1144"/>
      <c r="ERC27" s="1141"/>
      <c r="ERD27" s="1144"/>
      <c r="ERH27" s="1141"/>
      <c r="ERI27" s="1144"/>
      <c r="ERM27" s="1141"/>
      <c r="ERN27" s="1144"/>
      <c r="ERR27" s="1141"/>
      <c r="ERS27" s="1144"/>
      <c r="ERW27" s="1141"/>
      <c r="ERX27" s="1144"/>
      <c r="ESB27" s="1141"/>
      <c r="ESC27" s="1144"/>
      <c r="ESG27" s="1141"/>
      <c r="ESH27" s="1144"/>
      <c r="ESL27" s="1141"/>
      <c r="ESM27" s="1144"/>
      <c r="ESQ27" s="1141"/>
      <c r="ESR27" s="1144"/>
      <c r="ESV27" s="1141"/>
      <c r="ESW27" s="1144"/>
      <c r="ETA27" s="1141"/>
      <c r="ETB27" s="1144"/>
      <c r="ETF27" s="1141"/>
      <c r="ETG27" s="1144"/>
      <c r="ETK27" s="1141"/>
      <c r="ETL27" s="1144"/>
      <c r="ETP27" s="1141"/>
      <c r="ETQ27" s="1144"/>
      <c r="ETU27" s="1141"/>
      <c r="ETV27" s="1144"/>
      <c r="ETZ27" s="1141"/>
      <c r="EUA27" s="1144"/>
      <c r="EUE27" s="1141"/>
      <c r="EUF27" s="1144"/>
      <c r="EUJ27" s="1141"/>
      <c r="EUK27" s="1144"/>
      <c r="EUO27" s="1141"/>
      <c r="EUP27" s="1144"/>
      <c r="EUT27" s="1141"/>
      <c r="EUU27" s="1144"/>
      <c r="EUY27" s="1141"/>
      <c r="EUZ27" s="1144"/>
      <c r="EVD27" s="1141"/>
      <c r="EVE27" s="1144"/>
      <c r="EVI27" s="1141"/>
      <c r="EVJ27" s="1144"/>
      <c r="EVN27" s="1141"/>
      <c r="EVO27" s="1144"/>
      <c r="EVS27" s="1141"/>
      <c r="EVT27" s="1144"/>
      <c r="EVX27" s="1141"/>
      <c r="EVY27" s="1144"/>
      <c r="EWC27" s="1141"/>
      <c r="EWD27" s="1144"/>
      <c r="EWH27" s="1141"/>
      <c r="EWI27" s="1144"/>
      <c r="EWM27" s="1141"/>
      <c r="EWN27" s="1144"/>
      <c r="EWR27" s="1141"/>
      <c r="EWS27" s="1144"/>
      <c r="EWW27" s="1141"/>
      <c r="EWX27" s="1144"/>
      <c r="EXB27" s="1141"/>
      <c r="EXC27" s="1144"/>
      <c r="EXG27" s="1141"/>
      <c r="EXH27" s="1144"/>
      <c r="EXL27" s="1141"/>
      <c r="EXM27" s="1144"/>
      <c r="EXQ27" s="1141"/>
      <c r="EXR27" s="1144"/>
      <c r="EXV27" s="1141"/>
      <c r="EXW27" s="1144"/>
      <c r="EYA27" s="1141"/>
      <c r="EYB27" s="1144"/>
      <c r="EYF27" s="1141"/>
      <c r="EYG27" s="1144"/>
      <c r="EYK27" s="1141"/>
      <c r="EYL27" s="1144"/>
      <c r="EYP27" s="1141"/>
      <c r="EYQ27" s="1144"/>
      <c r="EYU27" s="1141"/>
      <c r="EYV27" s="1144"/>
      <c r="EYZ27" s="1141"/>
      <c r="EZA27" s="1144"/>
      <c r="EZE27" s="1141"/>
      <c r="EZF27" s="1144"/>
      <c r="EZJ27" s="1141"/>
      <c r="EZK27" s="1144"/>
      <c r="EZO27" s="1141"/>
      <c r="EZP27" s="1144"/>
      <c r="EZT27" s="1141"/>
      <c r="EZU27" s="1144"/>
      <c r="EZY27" s="1141"/>
      <c r="EZZ27" s="1144"/>
      <c r="FAD27" s="1141"/>
      <c r="FAE27" s="1144"/>
      <c r="FAI27" s="1141"/>
      <c r="FAJ27" s="1144"/>
      <c r="FAN27" s="1141"/>
      <c r="FAO27" s="1144"/>
      <c r="FAS27" s="1141"/>
      <c r="FAT27" s="1144"/>
      <c r="FAX27" s="1141"/>
      <c r="FAY27" s="1144"/>
      <c r="FBC27" s="1141"/>
      <c r="FBD27" s="1144"/>
      <c r="FBH27" s="1141"/>
      <c r="FBI27" s="1144"/>
      <c r="FBM27" s="1141"/>
      <c r="FBN27" s="1144"/>
      <c r="FBR27" s="1141"/>
      <c r="FBS27" s="1144"/>
      <c r="FBW27" s="1141"/>
      <c r="FBX27" s="1144"/>
      <c r="FCB27" s="1141"/>
      <c r="FCC27" s="1144"/>
      <c r="FCG27" s="1141"/>
      <c r="FCH27" s="1144"/>
      <c r="FCL27" s="1141"/>
      <c r="FCM27" s="1144"/>
      <c r="FCQ27" s="1141"/>
      <c r="FCR27" s="1144"/>
      <c r="FCV27" s="1141"/>
      <c r="FCW27" s="1144"/>
      <c r="FDA27" s="1141"/>
      <c r="FDB27" s="1144"/>
      <c r="FDF27" s="1141"/>
      <c r="FDG27" s="1144"/>
      <c r="FDK27" s="1141"/>
      <c r="FDL27" s="1144"/>
      <c r="FDP27" s="1141"/>
      <c r="FDQ27" s="1144"/>
      <c r="FDU27" s="1141"/>
      <c r="FDV27" s="1144"/>
      <c r="FDZ27" s="1141"/>
      <c r="FEA27" s="1144"/>
      <c r="FEE27" s="1141"/>
      <c r="FEF27" s="1144"/>
      <c r="FEJ27" s="1141"/>
      <c r="FEK27" s="1144"/>
      <c r="FEO27" s="1141"/>
      <c r="FEP27" s="1144"/>
      <c r="FET27" s="1141"/>
      <c r="FEU27" s="1144"/>
      <c r="FEY27" s="1141"/>
      <c r="FEZ27" s="1144"/>
      <c r="FFD27" s="1141"/>
      <c r="FFE27" s="1144"/>
      <c r="FFI27" s="1141"/>
      <c r="FFJ27" s="1144"/>
      <c r="FFN27" s="1141"/>
      <c r="FFO27" s="1144"/>
      <c r="FFS27" s="1141"/>
      <c r="FFT27" s="1144"/>
      <c r="FFX27" s="1141"/>
      <c r="FFY27" s="1144"/>
      <c r="FGC27" s="1141"/>
      <c r="FGD27" s="1144"/>
      <c r="FGH27" s="1141"/>
      <c r="FGI27" s="1144"/>
      <c r="FGM27" s="1141"/>
      <c r="FGN27" s="1144"/>
      <c r="FGR27" s="1141"/>
      <c r="FGS27" s="1144"/>
      <c r="FGW27" s="1141"/>
      <c r="FGX27" s="1144"/>
      <c r="FHB27" s="1141"/>
      <c r="FHC27" s="1144"/>
      <c r="FHG27" s="1141"/>
      <c r="FHH27" s="1144"/>
      <c r="FHL27" s="1141"/>
      <c r="FHM27" s="1144"/>
      <c r="FHQ27" s="1141"/>
      <c r="FHR27" s="1144"/>
      <c r="FHV27" s="1141"/>
      <c r="FHW27" s="1144"/>
      <c r="FIA27" s="1141"/>
      <c r="FIB27" s="1144"/>
      <c r="FIF27" s="1141"/>
      <c r="FIG27" s="1144"/>
      <c r="FIK27" s="1141"/>
      <c r="FIL27" s="1144"/>
      <c r="FIP27" s="1141"/>
      <c r="FIQ27" s="1144"/>
      <c r="FIU27" s="1141"/>
      <c r="FIV27" s="1144"/>
      <c r="FIZ27" s="1141"/>
      <c r="FJA27" s="1144"/>
      <c r="FJE27" s="1141"/>
      <c r="FJF27" s="1144"/>
      <c r="FJJ27" s="1141"/>
      <c r="FJK27" s="1144"/>
      <c r="FJO27" s="1141"/>
      <c r="FJP27" s="1144"/>
      <c r="FJT27" s="1141"/>
      <c r="FJU27" s="1144"/>
      <c r="FJY27" s="1141"/>
      <c r="FJZ27" s="1144"/>
      <c r="FKD27" s="1141"/>
      <c r="FKE27" s="1144"/>
      <c r="FKI27" s="1141"/>
      <c r="FKJ27" s="1144"/>
      <c r="FKN27" s="1141"/>
      <c r="FKO27" s="1144"/>
      <c r="FKS27" s="1141"/>
      <c r="FKT27" s="1144"/>
      <c r="FKX27" s="1141"/>
      <c r="FKY27" s="1144"/>
      <c r="FLC27" s="1141"/>
      <c r="FLD27" s="1144"/>
      <c r="FLH27" s="1141"/>
      <c r="FLI27" s="1144"/>
      <c r="FLM27" s="1141"/>
      <c r="FLN27" s="1144"/>
      <c r="FLR27" s="1141"/>
      <c r="FLS27" s="1144"/>
      <c r="FLW27" s="1141"/>
      <c r="FLX27" s="1144"/>
      <c r="FMB27" s="1141"/>
      <c r="FMC27" s="1144"/>
      <c r="FMG27" s="1141"/>
      <c r="FMH27" s="1144"/>
      <c r="FML27" s="1141"/>
      <c r="FMM27" s="1144"/>
      <c r="FMQ27" s="1141"/>
      <c r="FMR27" s="1144"/>
      <c r="FMV27" s="1141"/>
      <c r="FMW27" s="1144"/>
      <c r="FNA27" s="1141"/>
      <c r="FNB27" s="1144"/>
      <c r="FNF27" s="1141"/>
      <c r="FNG27" s="1144"/>
      <c r="FNK27" s="1141"/>
      <c r="FNL27" s="1144"/>
      <c r="FNP27" s="1141"/>
      <c r="FNQ27" s="1144"/>
      <c r="FNU27" s="1141"/>
      <c r="FNV27" s="1144"/>
      <c r="FNZ27" s="1141"/>
      <c r="FOA27" s="1144"/>
      <c r="FOE27" s="1141"/>
      <c r="FOF27" s="1144"/>
      <c r="FOJ27" s="1141"/>
      <c r="FOK27" s="1144"/>
      <c r="FOO27" s="1141"/>
      <c r="FOP27" s="1144"/>
      <c r="FOT27" s="1141"/>
      <c r="FOU27" s="1144"/>
      <c r="FOY27" s="1141"/>
      <c r="FOZ27" s="1144"/>
      <c r="FPD27" s="1141"/>
      <c r="FPE27" s="1144"/>
      <c r="FPI27" s="1141"/>
      <c r="FPJ27" s="1144"/>
      <c r="FPN27" s="1141"/>
      <c r="FPO27" s="1144"/>
      <c r="FPS27" s="1141"/>
      <c r="FPT27" s="1144"/>
      <c r="FPX27" s="1141"/>
      <c r="FPY27" s="1144"/>
      <c r="FQC27" s="1141"/>
      <c r="FQD27" s="1144"/>
      <c r="FQH27" s="1141"/>
      <c r="FQI27" s="1144"/>
      <c r="FQM27" s="1141"/>
      <c r="FQN27" s="1144"/>
      <c r="FQR27" s="1141"/>
      <c r="FQS27" s="1144"/>
      <c r="FQW27" s="1141"/>
      <c r="FQX27" s="1144"/>
      <c r="FRB27" s="1141"/>
      <c r="FRC27" s="1144"/>
      <c r="FRG27" s="1141"/>
      <c r="FRH27" s="1144"/>
      <c r="FRL27" s="1141"/>
      <c r="FRM27" s="1144"/>
      <c r="FRQ27" s="1141"/>
      <c r="FRR27" s="1144"/>
      <c r="FRV27" s="1141"/>
      <c r="FRW27" s="1144"/>
      <c r="FSA27" s="1141"/>
      <c r="FSB27" s="1144"/>
      <c r="FSF27" s="1141"/>
      <c r="FSG27" s="1144"/>
      <c r="FSK27" s="1141"/>
      <c r="FSL27" s="1144"/>
      <c r="FSP27" s="1141"/>
      <c r="FSQ27" s="1144"/>
      <c r="FSU27" s="1141"/>
      <c r="FSV27" s="1144"/>
      <c r="FSZ27" s="1141"/>
      <c r="FTA27" s="1144"/>
      <c r="FTE27" s="1141"/>
      <c r="FTF27" s="1144"/>
      <c r="FTJ27" s="1141"/>
      <c r="FTK27" s="1144"/>
      <c r="FTO27" s="1141"/>
      <c r="FTP27" s="1144"/>
      <c r="FTT27" s="1141"/>
      <c r="FTU27" s="1144"/>
      <c r="FTY27" s="1141"/>
      <c r="FTZ27" s="1144"/>
      <c r="FUD27" s="1141"/>
      <c r="FUE27" s="1144"/>
      <c r="FUI27" s="1141"/>
      <c r="FUJ27" s="1144"/>
      <c r="FUN27" s="1141"/>
      <c r="FUO27" s="1144"/>
      <c r="FUS27" s="1141"/>
      <c r="FUT27" s="1144"/>
      <c r="FUX27" s="1141"/>
      <c r="FUY27" s="1144"/>
      <c r="FVC27" s="1141"/>
      <c r="FVD27" s="1144"/>
      <c r="FVH27" s="1141"/>
      <c r="FVI27" s="1144"/>
      <c r="FVM27" s="1141"/>
      <c r="FVN27" s="1144"/>
      <c r="FVR27" s="1141"/>
      <c r="FVS27" s="1144"/>
      <c r="FVW27" s="1141"/>
      <c r="FVX27" s="1144"/>
      <c r="FWB27" s="1141"/>
      <c r="FWC27" s="1144"/>
      <c r="FWG27" s="1141"/>
      <c r="FWH27" s="1144"/>
      <c r="FWL27" s="1141"/>
      <c r="FWM27" s="1144"/>
      <c r="FWQ27" s="1141"/>
      <c r="FWR27" s="1144"/>
      <c r="FWV27" s="1141"/>
      <c r="FWW27" s="1144"/>
      <c r="FXA27" s="1141"/>
      <c r="FXB27" s="1144"/>
      <c r="FXF27" s="1141"/>
      <c r="FXG27" s="1144"/>
      <c r="FXK27" s="1141"/>
      <c r="FXL27" s="1144"/>
      <c r="FXP27" s="1141"/>
      <c r="FXQ27" s="1144"/>
      <c r="FXU27" s="1141"/>
      <c r="FXV27" s="1144"/>
      <c r="FXZ27" s="1141"/>
      <c r="FYA27" s="1144"/>
      <c r="FYE27" s="1141"/>
      <c r="FYF27" s="1144"/>
      <c r="FYJ27" s="1141"/>
      <c r="FYK27" s="1144"/>
      <c r="FYO27" s="1141"/>
      <c r="FYP27" s="1144"/>
      <c r="FYT27" s="1141"/>
      <c r="FYU27" s="1144"/>
      <c r="FYY27" s="1141"/>
      <c r="FYZ27" s="1144"/>
      <c r="FZD27" s="1141"/>
      <c r="FZE27" s="1144"/>
      <c r="FZI27" s="1141"/>
      <c r="FZJ27" s="1144"/>
      <c r="FZN27" s="1141"/>
      <c r="FZO27" s="1144"/>
      <c r="FZS27" s="1141"/>
      <c r="FZT27" s="1144"/>
      <c r="FZX27" s="1141"/>
      <c r="FZY27" s="1144"/>
      <c r="GAC27" s="1141"/>
      <c r="GAD27" s="1144"/>
      <c r="GAH27" s="1141"/>
      <c r="GAI27" s="1144"/>
      <c r="GAM27" s="1141"/>
      <c r="GAN27" s="1144"/>
      <c r="GAR27" s="1141"/>
      <c r="GAS27" s="1144"/>
      <c r="GAW27" s="1141"/>
      <c r="GAX27" s="1144"/>
      <c r="GBB27" s="1141"/>
      <c r="GBC27" s="1144"/>
      <c r="GBG27" s="1141"/>
      <c r="GBH27" s="1144"/>
      <c r="GBL27" s="1141"/>
      <c r="GBM27" s="1144"/>
      <c r="GBQ27" s="1141"/>
      <c r="GBR27" s="1144"/>
      <c r="GBV27" s="1141"/>
      <c r="GBW27" s="1144"/>
      <c r="GCA27" s="1141"/>
      <c r="GCB27" s="1144"/>
      <c r="GCF27" s="1141"/>
      <c r="GCG27" s="1144"/>
      <c r="GCK27" s="1141"/>
      <c r="GCL27" s="1144"/>
      <c r="GCP27" s="1141"/>
      <c r="GCQ27" s="1144"/>
      <c r="GCU27" s="1141"/>
      <c r="GCV27" s="1144"/>
      <c r="GCZ27" s="1141"/>
      <c r="GDA27" s="1144"/>
      <c r="GDE27" s="1141"/>
      <c r="GDF27" s="1144"/>
      <c r="GDJ27" s="1141"/>
      <c r="GDK27" s="1144"/>
      <c r="GDO27" s="1141"/>
      <c r="GDP27" s="1144"/>
      <c r="GDT27" s="1141"/>
      <c r="GDU27" s="1144"/>
      <c r="GDY27" s="1141"/>
      <c r="GDZ27" s="1144"/>
      <c r="GED27" s="1141"/>
      <c r="GEE27" s="1144"/>
      <c r="GEI27" s="1141"/>
      <c r="GEJ27" s="1144"/>
      <c r="GEN27" s="1141"/>
      <c r="GEO27" s="1144"/>
      <c r="GES27" s="1141"/>
      <c r="GET27" s="1144"/>
      <c r="GEX27" s="1141"/>
      <c r="GEY27" s="1144"/>
      <c r="GFC27" s="1141"/>
      <c r="GFD27" s="1144"/>
      <c r="GFH27" s="1141"/>
      <c r="GFI27" s="1144"/>
      <c r="GFM27" s="1141"/>
      <c r="GFN27" s="1144"/>
      <c r="GFR27" s="1141"/>
      <c r="GFS27" s="1144"/>
      <c r="GFW27" s="1141"/>
      <c r="GFX27" s="1144"/>
      <c r="GGB27" s="1141"/>
      <c r="GGC27" s="1144"/>
      <c r="GGG27" s="1141"/>
      <c r="GGH27" s="1144"/>
      <c r="GGL27" s="1141"/>
      <c r="GGM27" s="1144"/>
      <c r="GGQ27" s="1141"/>
      <c r="GGR27" s="1144"/>
      <c r="GGV27" s="1141"/>
      <c r="GGW27" s="1144"/>
      <c r="GHA27" s="1141"/>
      <c r="GHB27" s="1144"/>
      <c r="GHF27" s="1141"/>
      <c r="GHG27" s="1144"/>
      <c r="GHK27" s="1141"/>
      <c r="GHL27" s="1144"/>
      <c r="GHP27" s="1141"/>
      <c r="GHQ27" s="1144"/>
      <c r="GHU27" s="1141"/>
      <c r="GHV27" s="1144"/>
      <c r="GHZ27" s="1141"/>
      <c r="GIA27" s="1144"/>
      <c r="GIE27" s="1141"/>
      <c r="GIF27" s="1144"/>
      <c r="GIJ27" s="1141"/>
      <c r="GIK27" s="1144"/>
      <c r="GIO27" s="1141"/>
      <c r="GIP27" s="1144"/>
      <c r="GIT27" s="1141"/>
      <c r="GIU27" s="1144"/>
      <c r="GIY27" s="1141"/>
      <c r="GIZ27" s="1144"/>
      <c r="GJD27" s="1141"/>
      <c r="GJE27" s="1144"/>
      <c r="GJI27" s="1141"/>
      <c r="GJJ27" s="1144"/>
      <c r="GJN27" s="1141"/>
      <c r="GJO27" s="1144"/>
      <c r="GJS27" s="1141"/>
      <c r="GJT27" s="1144"/>
      <c r="GJX27" s="1141"/>
      <c r="GJY27" s="1144"/>
      <c r="GKC27" s="1141"/>
      <c r="GKD27" s="1144"/>
      <c r="GKH27" s="1141"/>
      <c r="GKI27" s="1144"/>
      <c r="GKM27" s="1141"/>
      <c r="GKN27" s="1144"/>
      <c r="GKR27" s="1141"/>
      <c r="GKS27" s="1144"/>
      <c r="GKW27" s="1141"/>
      <c r="GKX27" s="1144"/>
      <c r="GLB27" s="1141"/>
      <c r="GLC27" s="1144"/>
      <c r="GLG27" s="1141"/>
      <c r="GLH27" s="1144"/>
      <c r="GLL27" s="1141"/>
      <c r="GLM27" s="1144"/>
      <c r="GLQ27" s="1141"/>
      <c r="GLR27" s="1144"/>
      <c r="GLV27" s="1141"/>
      <c r="GLW27" s="1144"/>
      <c r="GMA27" s="1141"/>
      <c r="GMB27" s="1144"/>
      <c r="GMF27" s="1141"/>
      <c r="GMG27" s="1144"/>
      <c r="GMK27" s="1141"/>
      <c r="GML27" s="1144"/>
      <c r="GMP27" s="1141"/>
      <c r="GMQ27" s="1144"/>
      <c r="GMU27" s="1141"/>
      <c r="GMV27" s="1144"/>
      <c r="GMZ27" s="1141"/>
      <c r="GNA27" s="1144"/>
      <c r="GNE27" s="1141"/>
      <c r="GNF27" s="1144"/>
      <c r="GNJ27" s="1141"/>
      <c r="GNK27" s="1144"/>
      <c r="GNO27" s="1141"/>
      <c r="GNP27" s="1144"/>
      <c r="GNT27" s="1141"/>
      <c r="GNU27" s="1144"/>
      <c r="GNY27" s="1141"/>
      <c r="GNZ27" s="1144"/>
      <c r="GOD27" s="1141"/>
      <c r="GOE27" s="1144"/>
      <c r="GOI27" s="1141"/>
      <c r="GOJ27" s="1144"/>
      <c r="GON27" s="1141"/>
      <c r="GOO27" s="1144"/>
      <c r="GOS27" s="1141"/>
      <c r="GOT27" s="1144"/>
      <c r="GOX27" s="1141"/>
      <c r="GOY27" s="1144"/>
      <c r="GPC27" s="1141"/>
      <c r="GPD27" s="1144"/>
      <c r="GPH27" s="1141"/>
      <c r="GPI27" s="1144"/>
      <c r="GPM27" s="1141"/>
      <c r="GPN27" s="1144"/>
      <c r="GPR27" s="1141"/>
      <c r="GPS27" s="1144"/>
      <c r="GPW27" s="1141"/>
      <c r="GPX27" s="1144"/>
      <c r="GQB27" s="1141"/>
      <c r="GQC27" s="1144"/>
      <c r="GQG27" s="1141"/>
      <c r="GQH27" s="1144"/>
      <c r="GQL27" s="1141"/>
      <c r="GQM27" s="1144"/>
      <c r="GQQ27" s="1141"/>
      <c r="GQR27" s="1144"/>
      <c r="GQV27" s="1141"/>
      <c r="GQW27" s="1144"/>
      <c r="GRA27" s="1141"/>
      <c r="GRB27" s="1144"/>
      <c r="GRF27" s="1141"/>
      <c r="GRG27" s="1144"/>
      <c r="GRK27" s="1141"/>
      <c r="GRL27" s="1144"/>
      <c r="GRP27" s="1141"/>
      <c r="GRQ27" s="1144"/>
      <c r="GRU27" s="1141"/>
      <c r="GRV27" s="1144"/>
      <c r="GRZ27" s="1141"/>
      <c r="GSA27" s="1144"/>
      <c r="GSE27" s="1141"/>
      <c r="GSF27" s="1144"/>
      <c r="GSJ27" s="1141"/>
      <c r="GSK27" s="1144"/>
      <c r="GSO27" s="1141"/>
      <c r="GSP27" s="1144"/>
      <c r="GST27" s="1141"/>
      <c r="GSU27" s="1144"/>
      <c r="GSY27" s="1141"/>
      <c r="GSZ27" s="1144"/>
      <c r="GTD27" s="1141"/>
      <c r="GTE27" s="1144"/>
      <c r="GTI27" s="1141"/>
      <c r="GTJ27" s="1144"/>
      <c r="GTN27" s="1141"/>
      <c r="GTO27" s="1144"/>
      <c r="GTS27" s="1141"/>
      <c r="GTT27" s="1144"/>
      <c r="GTX27" s="1141"/>
      <c r="GTY27" s="1144"/>
      <c r="GUC27" s="1141"/>
      <c r="GUD27" s="1144"/>
      <c r="GUH27" s="1141"/>
      <c r="GUI27" s="1144"/>
      <c r="GUM27" s="1141"/>
      <c r="GUN27" s="1144"/>
      <c r="GUR27" s="1141"/>
      <c r="GUS27" s="1144"/>
      <c r="GUW27" s="1141"/>
      <c r="GUX27" s="1144"/>
      <c r="GVB27" s="1141"/>
      <c r="GVC27" s="1144"/>
      <c r="GVG27" s="1141"/>
      <c r="GVH27" s="1144"/>
      <c r="GVL27" s="1141"/>
      <c r="GVM27" s="1144"/>
      <c r="GVQ27" s="1141"/>
      <c r="GVR27" s="1144"/>
      <c r="GVV27" s="1141"/>
      <c r="GVW27" s="1144"/>
      <c r="GWA27" s="1141"/>
      <c r="GWB27" s="1144"/>
      <c r="GWF27" s="1141"/>
      <c r="GWG27" s="1144"/>
      <c r="GWK27" s="1141"/>
      <c r="GWL27" s="1144"/>
      <c r="GWP27" s="1141"/>
      <c r="GWQ27" s="1144"/>
      <c r="GWU27" s="1141"/>
      <c r="GWV27" s="1144"/>
      <c r="GWZ27" s="1141"/>
      <c r="GXA27" s="1144"/>
      <c r="GXE27" s="1141"/>
      <c r="GXF27" s="1144"/>
      <c r="GXJ27" s="1141"/>
      <c r="GXK27" s="1144"/>
      <c r="GXO27" s="1141"/>
      <c r="GXP27" s="1144"/>
      <c r="GXT27" s="1141"/>
      <c r="GXU27" s="1144"/>
      <c r="GXY27" s="1141"/>
      <c r="GXZ27" s="1144"/>
      <c r="GYD27" s="1141"/>
      <c r="GYE27" s="1144"/>
      <c r="GYI27" s="1141"/>
      <c r="GYJ27" s="1144"/>
      <c r="GYN27" s="1141"/>
      <c r="GYO27" s="1144"/>
      <c r="GYS27" s="1141"/>
      <c r="GYT27" s="1144"/>
      <c r="GYX27" s="1141"/>
      <c r="GYY27" s="1144"/>
      <c r="GZC27" s="1141"/>
      <c r="GZD27" s="1144"/>
      <c r="GZH27" s="1141"/>
      <c r="GZI27" s="1144"/>
      <c r="GZM27" s="1141"/>
      <c r="GZN27" s="1144"/>
      <c r="GZR27" s="1141"/>
      <c r="GZS27" s="1144"/>
      <c r="GZW27" s="1141"/>
      <c r="GZX27" s="1144"/>
      <c r="HAB27" s="1141"/>
      <c r="HAC27" s="1144"/>
      <c r="HAG27" s="1141"/>
      <c r="HAH27" s="1144"/>
      <c r="HAL27" s="1141"/>
      <c r="HAM27" s="1144"/>
      <c r="HAQ27" s="1141"/>
      <c r="HAR27" s="1144"/>
      <c r="HAV27" s="1141"/>
      <c r="HAW27" s="1144"/>
      <c r="HBA27" s="1141"/>
      <c r="HBB27" s="1144"/>
      <c r="HBF27" s="1141"/>
      <c r="HBG27" s="1144"/>
      <c r="HBK27" s="1141"/>
      <c r="HBL27" s="1144"/>
      <c r="HBP27" s="1141"/>
      <c r="HBQ27" s="1144"/>
      <c r="HBU27" s="1141"/>
      <c r="HBV27" s="1144"/>
      <c r="HBZ27" s="1141"/>
      <c r="HCA27" s="1144"/>
      <c r="HCE27" s="1141"/>
      <c r="HCF27" s="1144"/>
      <c r="HCJ27" s="1141"/>
      <c r="HCK27" s="1144"/>
      <c r="HCO27" s="1141"/>
      <c r="HCP27" s="1144"/>
      <c r="HCT27" s="1141"/>
      <c r="HCU27" s="1144"/>
      <c r="HCY27" s="1141"/>
      <c r="HCZ27" s="1144"/>
      <c r="HDD27" s="1141"/>
      <c r="HDE27" s="1144"/>
      <c r="HDI27" s="1141"/>
      <c r="HDJ27" s="1144"/>
      <c r="HDN27" s="1141"/>
      <c r="HDO27" s="1144"/>
      <c r="HDS27" s="1141"/>
      <c r="HDT27" s="1144"/>
      <c r="HDX27" s="1141"/>
      <c r="HDY27" s="1144"/>
      <c r="HEC27" s="1141"/>
      <c r="HED27" s="1144"/>
      <c r="HEH27" s="1141"/>
      <c r="HEI27" s="1144"/>
      <c r="HEM27" s="1141"/>
      <c r="HEN27" s="1144"/>
      <c r="HER27" s="1141"/>
      <c r="HES27" s="1144"/>
      <c r="HEW27" s="1141"/>
      <c r="HEX27" s="1144"/>
      <c r="HFB27" s="1141"/>
      <c r="HFC27" s="1144"/>
      <c r="HFG27" s="1141"/>
      <c r="HFH27" s="1144"/>
      <c r="HFL27" s="1141"/>
      <c r="HFM27" s="1144"/>
      <c r="HFQ27" s="1141"/>
      <c r="HFR27" s="1144"/>
      <c r="HFV27" s="1141"/>
      <c r="HFW27" s="1144"/>
      <c r="HGA27" s="1141"/>
      <c r="HGB27" s="1144"/>
      <c r="HGF27" s="1141"/>
      <c r="HGG27" s="1144"/>
      <c r="HGK27" s="1141"/>
      <c r="HGL27" s="1144"/>
      <c r="HGP27" s="1141"/>
      <c r="HGQ27" s="1144"/>
      <c r="HGU27" s="1141"/>
      <c r="HGV27" s="1144"/>
      <c r="HGZ27" s="1141"/>
      <c r="HHA27" s="1144"/>
      <c r="HHE27" s="1141"/>
      <c r="HHF27" s="1144"/>
      <c r="HHJ27" s="1141"/>
      <c r="HHK27" s="1144"/>
      <c r="HHO27" s="1141"/>
      <c r="HHP27" s="1144"/>
      <c r="HHT27" s="1141"/>
      <c r="HHU27" s="1144"/>
      <c r="HHY27" s="1141"/>
      <c r="HHZ27" s="1144"/>
      <c r="HID27" s="1141"/>
      <c r="HIE27" s="1144"/>
      <c r="HII27" s="1141"/>
      <c r="HIJ27" s="1144"/>
      <c r="HIN27" s="1141"/>
      <c r="HIO27" s="1144"/>
      <c r="HIS27" s="1141"/>
      <c r="HIT27" s="1144"/>
      <c r="HIX27" s="1141"/>
      <c r="HIY27" s="1144"/>
      <c r="HJC27" s="1141"/>
      <c r="HJD27" s="1144"/>
      <c r="HJH27" s="1141"/>
      <c r="HJI27" s="1144"/>
      <c r="HJM27" s="1141"/>
      <c r="HJN27" s="1144"/>
      <c r="HJR27" s="1141"/>
      <c r="HJS27" s="1144"/>
      <c r="HJW27" s="1141"/>
      <c r="HJX27" s="1144"/>
      <c r="HKB27" s="1141"/>
      <c r="HKC27" s="1144"/>
      <c r="HKG27" s="1141"/>
      <c r="HKH27" s="1144"/>
      <c r="HKL27" s="1141"/>
      <c r="HKM27" s="1144"/>
      <c r="HKQ27" s="1141"/>
      <c r="HKR27" s="1144"/>
      <c r="HKV27" s="1141"/>
      <c r="HKW27" s="1144"/>
      <c r="HLA27" s="1141"/>
      <c r="HLB27" s="1144"/>
      <c r="HLF27" s="1141"/>
      <c r="HLG27" s="1144"/>
      <c r="HLK27" s="1141"/>
      <c r="HLL27" s="1144"/>
      <c r="HLP27" s="1141"/>
      <c r="HLQ27" s="1144"/>
      <c r="HLU27" s="1141"/>
      <c r="HLV27" s="1144"/>
      <c r="HLZ27" s="1141"/>
      <c r="HMA27" s="1144"/>
      <c r="HME27" s="1141"/>
      <c r="HMF27" s="1144"/>
      <c r="HMJ27" s="1141"/>
      <c r="HMK27" s="1144"/>
      <c r="HMO27" s="1141"/>
      <c r="HMP27" s="1144"/>
      <c r="HMT27" s="1141"/>
      <c r="HMU27" s="1144"/>
      <c r="HMY27" s="1141"/>
      <c r="HMZ27" s="1144"/>
      <c r="HND27" s="1141"/>
      <c r="HNE27" s="1144"/>
      <c r="HNI27" s="1141"/>
      <c r="HNJ27" s="1144"/>
      <c r="HNN27" s="1141"/>
      <c r="HNO27" s="1144"/>
      <c r="HNS27" s="1141"/>
      <c r="HNT27" s="1144"/>
      <c r="HNX27" s="1141"/>
      <c r="HNY27" s="1144"/>
      <c r="HOC27" s="1141"/>
      <c r="HOD27" s="1144"/>
      <c r="HOH27" s="1141"/>
      <c r="HOI27" s="1144"/>
      <c r="HOM27" s="1141"/>
      <c r="HON27" s="1144"/>
      <c r="HOR27" s="1141"/>
      <c r="HOS27" s="1144"/>
      <c r="HOW27" s="1141"/>
      <c r="HOX27" s="1144"/>
      <c r="HPB27" s="1141"/>
      <c r="HPC27" s="1144"/>
      <c r="HPG27" s="1141"/>
      <c r="HPH27" s="1144"/>
      <c r="HPL27" s="1141"/>
      <c r="HPM27" s="1144"/>
      <c r="HPQ27" s="1141"/>
      <c r="HPR27" s="1144"/>
      <c r="HPV27" s="1141"/>
      <c r="HPW27" s="1144"/>
      <c r="HQA27" s="1141"/>
      <c r="HQB27" s="1144"/>
      <c r="HQF27" s="1141"/>
      <c r="HQG27" s="1144"/>
      <c r="HQK27" s="1141"/>
      <c r="HQL27" s="1144"/>
      <c r="HQP27" s="1141"/>
      <c r="HQQ27" s="1144"/>
      <c r="HQU27" s="1141"/>
      <c r="HQV27" s="1144"/>
      <c r="HQZ27" s="1141"/>
      <c r="HRA27" s="1144"/>
      <c r="HRE27" s="1141"/>
      <c r="HRF27" s="1144"/>
      <c r="HRJ27" s="1141"/>
      <c r="HRK27" s="1144"/>
      <c r="HRO27" s="1141"/>
      <c r="HRP27" s="1144"/>
      <c r="HRT27" s="1141"/>
      <c r="HRU27" s="1144"/>
      <c r="HRY27" s="1141"/>
      <c r="HRZ27" s="1144"/>
      <c r="HSD27" s="1141"/>
      <c r="HSE27" s="1144"/>
      <c r="HSI27" s="1141"/>
      <c r="HSJ27" s="1144"/>
      <c r="HSN27" s="1141"/>
      <c r="HSO27" s="1144"/>
      <c r="HSS27" s="1141"/>
      <c r="HST27" s="1144"/>
      <c r="HSX27" s="1141"/>
      <c r="HSY27" s="1144"/>
      <c r="HTC27" s="1141"/>
      <c r="HTD27" s="1144"/>
      <c r="HTH27" s="1141"/>
      <c r="HTI27" s="1144"/>
      <c r="HTM27" s="1141"/>
      <c r="HTN27" s="1144"/>
      <c r="HTR27" s="1141"/>
      <c r="HTS27" s="1144"/>
      <c r="HTW27" s="1141"/>
      <c r="HTX27" s="1144"/>
      <c r="HUB27" s="1141"/>
      <c r="HUC27" s="1144"/>
      <c r="HUG27" s="1141"/>
      <c r="HUH27" s="1144"/>
      <c r="HUL27" s="1141"/>
      <c r="HUM27" s="1144"/>
      <c r="HUQ27" s="1141"/>
      <c r="HUR27" s="1144"/>
      <c r="HUV27" s="1141"/>
      <c r="HUW27" s="1144"/>
      <c r="HVA27" s="1141"/>
      <c r="HVB27" s="1144"/>
      <c r="HVF27" s="1141"/>
      <c r="HVG27" s="1144"/>
      <c r="HVK27" s="1141"/>
      <c r="HVL27" s="1144"/>
      <c r="HVP27" s="1141"/>
      <c r="HVQ27" s="1144"/>
      <c r="HVU27" s="1141"/>
      <c r="HVV27" s="1144"/>
      <c r="HVZ27" s="1141"/>
      <c r="HWA27" s="1144"/>
      <c r="HWE27" s="1141"/>
      <c r="HWF27" s="1144"/>
      <c r="HWJ27" s="1141"/>
      <c r="HWK27" s="1144"/>
      <c r="HWO27" s="1141"/>
      <c r="HWP27" s="1144"/>
      <c r="HWT27" s="1141"/>
      <c r="HWU27" s="1144"/>
      <c r="HWY27" s="1141"/>
      <c r="HWZ27" s="1144"/>
      <c r="HXD27" s="1141"/>
      <c r="HXE27" s="1144"/>
      <c r="HXI27" s="1141"/>
      <c r="HXJ27" s="1144"/>
      <c r="HXN27" s="1141"/>
      <c r="HXO27" s="1144"/>
      <c r="HXS27" s="1141"/>
      <c r="HXT27" s="1144"/>
      <c r="HXX27" s="1141"/>
      <c r="HXY27" s="1144"/>
      <c r="HYC27" s="1141"/>
      <c r="HYD27" s="1144"/>
      <c r="HYH27" s="1141"/>
      <c r="HYI27" s="1144"/>
      <c r="HYM27" s="1141"/>
      <c r="HYN27" s="1144"/>
      <c r="HYR27" s="1141"/>
      <c r="HYS27" s="1144"/>
      <c r="HYW27" s="1141"/>
      <c r="HYX27" s="1144"/>
      <c r="HZB27" s="1141"/>
      <c r="HZC27" s="1144"/>
      <c r="HZG27" s="1141"/>
      <c r="HZH27" s="1144"/>
      <c r="HZL27" s="1141"/>
      <c r="HZM27" s="1144"/>
      <c r="HZQ27" s="1141"/>
      <c r="HZR27" s="1144"/>
      <c r="HZV27" s="1141"/>
      <c r="HZW27" s="1144"/>
      <c r="IAA27" s="1141"/>
      <c r="IAB27" s="1144"/>
      <c r="IAF27" s="1141"/>
      <c r="IAG27" s="1144"/>
      <c r="IAK27" s="1141"/>
      <c r="IAL27" s="1144"/>
      <c r="IAP27" s="1141"/>
      <c r="IAQ27" s="1144"/>
      <c r="IAU27" s="1141"/>
      <c r="IAV27" s="1144"/>
      <c r="IAZ27" s="1141"/>
      <c r="IBA27" s="1144"/>
      <c r="IBE27" s="1141"/>
      <c r="IBF27" s="1144"/>
      <c r="IBJ27" s="1141"/>
      <c r="IBK27" s="1144"/>
      <c r="IBO27" s="1141"/>
      <c r="IBP27" s="1144"/>
      <c r="IBT27" s="1141"/>
      <c r="IBU27" s="1144"/>
      <c r="IBY27" s="1141"/>
      <c r="IBZ27" s="1144"/>
      <c r="ICD27" s="1141"/>
      <c r="ICE27" s="1144"/>
      <c r="ICI27" s="1141"/>
      <c r="ICJ27" s="1144"/>
      <c r="ICN27" s="1141"/>
      <c r="ICO27" s="1144"/>
      <c r="ICS27" s="1141"/>
      <c r="ICT27" s="1144"/>
      <c r="ICX27" s="1141"/>
      <c r="ICY27" s="1144"/>
      <c r="IDC27" s="1141"/>
      <c r="IDD27" s="1144"/>
      <c r="IDH27" s="1141"/>
      <c r="IDI27" s="1144"/>
      <c r="IDM27" s="1141"/>
      <c r="IDN27" s="1144"/>
      <c r="IDR27" s="1141"/>
      <c r="IDS27" s="1144"/>
      <c r="IDW27" s="1141"/>
      <c r="IDX27" s="1144"/>
      <c r="IEB27" s="1141"/>
      <c r="IEC27" s="1144"/>
      <c r="IEG27" s="1141"/>
      <c r="IEH27" s="1144"/>
      <c r="IEL27" s="1141"/>
      <c r="IEM27" s="1144"/>
      <c r="IEQ27" s="1141"/>
      <c r="IER27" s="1144"/>
      <c r="IEV27" s="1141"/>
      <c r="IEW27" s="1144"/>
      <c r="IFA27" s="1141"/>
      <c r="IFB27" s="1144"/>
      <c r="IFF27" s="1141"/>
      <c r="IFG27" s="1144"/>
      <c r="IFK27" s="1141"/>
      <c r="IFL27" s="1144"/>
      <c r="IFP27" s="1141"/>
      <c r="IFQ27" s="1144"/>
      <c r="IFU27" s="1141"/>
      <c r="IFV27" s="1144"/>
      <c r="IFZ27" s="1141"/>
      <c r="IGA27" s="1144"/>
      <c r="IGE27" s="1141"/>
      <c r="IGF27" s="1144"/>
      <c r="IGJ27" s="1141"/>
      <c r="IGK27" s="1144"/>
      <c r="IGO27" s="1141"/>
      <c r="IGP27" s="1144"/>
      <c r="IGT27" s="1141"/>
      <c r="IGU27" s="1144"/>
      <c r="IGY27" s="1141"/>
      <c r="IGZ27" s="1144"/>
      <c r="IHD27" s="1141"/>
      <c r="IHE27" s="1144"/>
      <c r="IHI27" s="1141"/>
      <c r="IHJ27" s="1144"/>
      <c r="IHN27" s="1141"/>
      <c r="IHO27" s="1144"/>
      <c r="IHS27" s="1141"/>
      <c r="IHT27" s="1144"/>
      <c r="IHX27" s="1141"/>
      <c r="IHY27" s="1144"/>
      <c r="IIC27" s="1141"/>
      <c r="IID27" s="1144"/>
      <c r="IIH27" s="1141"/>
      <c r="III27" s="1144"/>
      <c r="IIM27" s="1141"/>
      <c r="IIN27" s="1144"/>
      <c r="IIR27" s="1141"/>
      <c r="IIS27" s="1144"/>
      <c r="IIW27" s="1141"/>
      <c r="IIX27" s="1144"/>
      <c r="IJB27" s="1141"/>
      <c r="IJC27" s="1144"/>
      <c r="IJG27" s="1141"/>
      <c r="IJH27" s="1144"/>
      <c r="IJL27" s="1141"/>
      <c r="IJM27" s="1144"/>
      <c r="IJQ27" s="1141"/>
      <c r="IJR27" s="1144"/>
      <c r="IJV27" s="1141"/>
      <c r="IJW27" s="1144"/>
      <c r="IKA27" s="1141"/>
      <c r="IKB27" s="1144"/>
      <c r="IKF27" s="1141"/>
      <c r="IKG27" s="1144"/>
      <c r="IKK27" s="1141"/>
      <c r="IKL27" s="1144"/>
      <c r="IKP27" s="1141"/>
      <c r="IKQ27" s="1144"/>
      <c r="IKU27" s="1141"/>
      <c r="IKV27" s="1144"/>
      <c r="IKZ27" s="1141"/>
      <c r="ILA27" s="1144"/>
      <c r="ILE27" s="1141"/>
      <c r="ILF27" s="1144"/>
      <c r="ILJ27" s="1141"/>
      <c r="ILK27" s="1144"/>
      <c r="ILO27" s="1141"/>
      <c r="ILP27" s="1144"/>
      <c r="ILT27" s="1141"/>
      <c r="ILU27" s="1144"/>
      <c r="ILY27" s="1141"/>
      <c r="ILZ27" s="1144"/>
      <c r="IMD27" s="1141"/>
      <c r="IME27" s="1144"/>
      <c r="IMI27" s="1141"/>
      <c r="IMJ27" s="1144"/>
      <c r="IMN27" s="1141"/>
      <c r="IMO27" s="1144"/>
      <c r="IMS27" s="1141"/>
      <c r="IMT27" s="1144"/>
      <c r="IMX27" s="1141"/>
      <c r="IMY27" s="1144"/>
      <c r="INC27" s="1141"/>
      <c r="IND27" s="1144"/>
      <c r="INH27" s="1141"/>
      <c r="INI27" s="1144"/>
      <c r="INM27" s="1141"/>
      <c r="INN27" s="1144"/>
      <c r="INR27" s="1141"/>
      <c r="INS27" s="1144"/>
      <c r="INW27" s="1141"/>
      <c r="INX27" s="1144"/>
      <c r="IOB27" s="1141"/>
      <c r="IOC27" s="1144"/>
      <c r="IOG27" s="1141"/>
      <c r="IOH27" s="1144"/>
      <c r="IOL27" s="1141"/>
      <c r="IOM27" s="1144"/>
      <c r="IOQ27" s="1141"/>
      <c r="IOR27" s="1144"/>
      <c r="IOV27" s="1141"/>
      <c r="IOW27" s="1144"/>
      <c r="IPA27" s="1141"/>
      <c r="IPB27" s="1144"/>
      <c r="IPF27" s="1141"/>
      <c r="IPG27" s="1144"/>
      <c r="IPK27" s="1141"/>
      <c r="IPL27" s="1144"/>
      <c r="IPP27" s="1141"/>
      <c r="IPQ27" s="1144"/>
      <c r="IPU27" s="1141"/>
      <c r="IPV27" s="1144"/>
      <c r="IPZ27" s="1141"/>
      <c r="IQA27" s="1144"/>
      <c r="IQE27" s="1141"/>
      <c r="IQF27" s="1144"/>
      <c r="IQJ27" s="1141"/>
      <c r="IQK27" s="1144"/>
      <c r="IQO27" s="1141"/>
      <c r="IQP27" s="1144"/>
      <c r="IQT27" s="1141"/>
      <c r="IQU27" s="1144"/>
      <c r="IQY27" s="1141"/>
      <c r="IQZ27" s="1144"/>
      <c r="IRD27" s="1141"/>
      <c r="IRE27" s="1144"/>
      <c r="IRI27" s="1141"/>
      <c r="IRJ27" s="1144"/>
      <c r="IRN27" s="1141"/>
      <c r="IRO27" s="1144"/>
      <c r="IRS27" s="1141"/>
      <c r="IRT27" s="1144"/>
      <c r="IRX27" s="1141"/>
      <c r="IRY27" s="1144"/>
      <c r="ISC27" s="1141"/>
      <c r="ISD27" s="1144"/>
      <c r="ISH27" s="1141"/>
      <c r="ISI27" s="1144"/>
      <c r="ISM27" s="1141"/>
      <c r="ISN27" s="1144"/>
      <c r="ISR27" s="1141"/>
      <c r="ISS27" s="1144"/>
      <c r="ISW27" s="1141"/>
      <c r="ISX27" s="1144"/>
      <c r="ITB27" s="1141"/>
      <c r="ITC27" s="1144"/>
      <c r="ITG27" s="1141"/>
      <c r="ITH27" s="1144"/>
      <c r="ITL27" s="1141"/>
      <c r="ITM27" s="1144"/>
      <c r="ITQ27" s="1141"/>
      <c r="ITR27" s="1144"/>
      <c r="ITV27" s="1141"/>
      <c r="ITW27" s="1144"/>
      <c r="IUA27" s="1141"/>
      <c r="IUB27" s="1144"/>
      <c r="IUF27" s="1141"/>
      <c r="IUG27" s="1144"/>
      <c r="IUK27" s="1141"/>
      <c r="IUL27" s="1144"/>
      <c r="IUP27" s="1141"/>
      <c r="IUQ27" s="1144"/>
      <c r="IUU27" s="1141"/>
      <c r="IUV27" s="1144"/>
      <c r="IUZ27" s="1141"/>
      <c r="IVA27" s="1144"/>
      <c r="IVE27" s="1141"/>
      <c r="IVF27" s="1144"/>
      <c r="IVJ27" s="1141"/>
      <c r="IVK27" s="1144"/>
      <c r="IVO27" s="1141"/>
      <c r="IVP27" s="1144"/>
      <c r="IVT27" s="1141"/>
      <c r="IVU27" s="1144"/>
      <c r="IVY27" s="1141"/>
      <c r="IVZ27" s="1144"/>
      <c r="IWD27" s="1141"/>
      <c r="IWE27" s="1144"/>
      <c r="IWI27" s="1141"/>
      <c r="IWJ27" s="1144"/>
      <c r="IWN27" s="1141"/>
      <c r="IWO27" s="1144"/>
      <c r="IWS27" s="1141"/>
      <c r="IWT27" s="1144"/>
      <c r="IWX27" s="1141"/>
      <c r="IWY27" s="1144"/>
      <c r="IXC27" s="1141"/>
      <c r="IXD27" s="1144"/>
      <c r="IXH27" s="1141"/>
      <c r="IXI27" s="1144"/>
      <c r="IXM27" s="1141"/>
      <c r="IXN27" s="1144"/>
      <c r="IXR27" s="1141"/>
      <c r="IXS27" s="1144"/>
      <c r="IXW27" s="1141"/>
      <c r="IXX27" s="1144"/>
      <c r="IYB27" s="1141"/>
      <c r="IYC27" s="1144"/>
      <c r="IYG27" s="1141"/>
      <c r="IYH27" s="1144"/>
      <c r="IYL27" s="1141"/>
      <c r="IYM27" s="1144"/>
      <c r="IYQ27" s="1141"/>
      <c r="IYR27" s="1144"/>
      <c r="IYV27" s="1141"/>
      <c r="IYW27" s="1144"/>
      <c r="IZA27" s="1141"/>
      <c r="IZB27" s="1144"/>
      <c r="IZF27" s="1141"/>
      <c r="IZG27" s="1144"/>
      <c r="IZK27" s="1141"/>
      <c r="IZL27" s="1144"/>
      <c r="IZP27" s="1141"/>
      <c r="IZQ27" s="1144"/>
      <c r="IZU27" s="1141"/>
      <c r="IZV27" s="1144"/>
      <c r="IZZ27" s="1141"/>
      <c r="JAA27" s="1144"/>
      <c r="JAE27" s="1141"/>
      <c r="JAF27" s="1144"/>
      <c r="JAJ27" s="1141"/>
      <c r="JAK27" s="1144"/>
      <c r="JAO27" s="1141"/>
      <c r="JAP27" s="1144"/>
      <c r="JAT27" s="1141"/>
      <c r="JAU27" s="1144"/>
      <c r="JAY27" s="1141"/>
      <c r="JAZ27" s="1144"/>
      <c r="JBD27" s="1141"/>
      <c r="JBE27" s="1144"/>
      <c r="JBI27" s="1141"/>
      <c r="JBJ27" s="1144"/>
      <c r="JBN27" s="1141"/>
      <c r="JBO27" s="1144"/>
      <c r="JBS27" s="1141"/>
      <c r="JBT27" s="1144"/>
      <c r="JBX27" s="1141"/>
      <c r="JBY27" s="1144"/>
      <c r="JCC27" s="1141"/>
      <c r="JCD27" s="1144"/>
      <c r="JCH27" s="1141"/>
      <c r="JCI27" s="1144"/>
      <c r="JCM27" s="1141"/>
      <c r="JCN27" s="1144"/>
      <c r="JCR27" s="1141"/>
      <c r="JCS27" s="1144"/>
      <c r="JCW27" s="1141"/>
      <c r="JCX27" s="1144"/>
      <c r="JDB27" s="1141"/>
      <c r="JDC27" s="1144"/>
      <c r="JDG27" s="1141"/>
      <c r="JDH27" s="1144"/>
      <c r="JDL27" s="1141"/>
      <c r="JDM27" s="1144"/>
      <c r="JDQ27" s="1141"/>
      <c r="JDR27" s="1144"/>
      <c r="JDV27" s="1141"/>
      <c r="JDW27" s="1144"/>
      <c r="JEA27" s="1141"/>
      <c r="JEB27" s="1144"/>
      <c r="JEF27" s="1141"/>
      <c r="JEG27" s="1144"/>
      <c r="JEK27" s="1141"/>
      <c r="JEL27" s="1144"/>
      <c r="JEP27" s="1141"/>
      <c r="JEQ27" s="1144"/>
      <c r="JEU27" s="1141"/>
      <c r="JEV27" s="1144"/>
      <c r="JEZ27" s="1141"/>
      <c r="JFA27" s="1144"/>
      <c r="JFE27" s="1141"/>
      <c r="JFF27" s="1144"/>
      <c r="JFJ27" s="1141"/>
      <c r="JFK27" s="1144"/>
      <c r="JFO27" s="1141"/>
      <c r="JFP27" s="1144"/>
      <c r="JFT27" s="1141"/>
      <c r="JFU27" s="1144"/>
      <c r="JFY27" s="1141"/>
      <c r="JFZ27" s="1144"/>
      <c r="JGD27" s="1141"/>
      <c r="JGE27" s="1144"/>
      <c r="JGI27" s="1141"/>
      <c r="JGJ27" s="1144"/>
      <c r="JGN27" s="1141"/>
      <c r="JGO27" s="1144"/>
      <c r="JGS27" s="1141"/>
      <c r="JGT27" s="1144"/>
      <c r="JGX27" s="1141"/>
      <c r="JGY27" s="1144"/>
      <c r="JHC27" s="1141"/>
      <c r="JHD27" s="1144"/>
      <c r="JHH27" s="1141"/>
      <c r="JHI27" s="1144"/>
      <c r="JHM27" s="1141"/>
      <c r="JHN27" s="1144"/>
      <c r="JHR27" s="1141"/>
      <c r="JHS27" s="1144"/>
      <c r="JHW27" s="1141"/>
      <c r="JHX27" s="1144"/>
      <c r="JIB27" s="1141"/>
      <c r="JIC27" s="1144"/>
      <c r="JIG27" s="1141"/>
      <c r="JIH27" s="1144"/>
      <c r="JIL27" s="1141"/>
      <c r="JIM27" s="1144"/>
      <c r="JIQ27" s="1141"/>
      <c r="JIR27" s="1144"/>
      <c r="JIV27" s="1141"/>
      <c r="JIW27" s="1144"/>
      <c r="JJA27" s="1141"/>
      <c r="JJB27" s="1144"/>
      <c r="JJF27" s="1141"/>
      <c r="JJG27" s="1144"/>
      <c r="JJK27" s="1141"/>
      <c r="JJL27" s="1144"/>
      <c r="JJP27" s="1141"/>
      <c r="JJQ27" s="1144"/>
      <c r="JJU27" s="1141"/>
      <c r="JJV27" s="1144"/>
      <c r="JJZ27" s="1141"/>
      <c r="JKA27" s="1144"/>
      <c r="JKE27" s="1141"/>
      <c r="JKF27" s="1144"/>
      <c r="JKJ27" s="1141"/>
      <c r="JKK27" s="1144"/>
      <c r="JKO27" s="1141"/>
      <c r="JKP27" s="1144"/>
      <c r="JKT27" s="1141"/>
      <c r="JKU27" s="1144"/>
      <c r="JKY27" s="1141"/>
      <c r="JKZ27" s="1144"/>
      <c r="JLD27" s="1141"/>
      <c r="JLE27" s="1144"/>
      <c r="JLI27" s="1141"/>
      <c r="JLJ27" s="1144"/>
      <c r="JLN27" s="1141"/>
      <c r="JLO27" s="1144"/>
      <c r="JLS27" s="1141"/>
      <c r="JLT27" s="1144"/>
      <c r="JLX27" s="1141"/>
      <c r="JLY27" s="1144"/>
      <c r="JMC27" s="1141"/>
      <c r="JMD27" s="1144"/>
      <c r="JMH27" s="1141"/>
      <c r="JMI27" s="1144"/>
      <c r="JMM27" s="1141"/>
      <c r="JMN27" s="1144"/>
      <c r="JMR27" s="1141"/>
      <c r="JMS27" s="1144"/>
      <c r="JMW27" s="1141"/>
      <c r="JMX27" s="1144"/>
      <c r="JNB27" s="1141"/>
      <c r="JNC27" s="1144"/>
      <c r="JNG27" s="1141"/>
      <c r="JNH27" s="1144"/>
      <c r="JNL27" s="1141"/>
      <c r="JNM27" s="1144"/>
      <c r="JNQ27" s="1141"/>
      <c r="JNR27" s="1144"/>
      <c r="JNV27" s="1141"/>
      <c r="JNW27" s="1144"/>
      <c r="JOA27" s="1141"/>
      <c r="JOB27" s="1144"/>
      <c r="JOF27" s="1141"/>
      <c r="JOG27" s="1144"/>
      <c r="JOK27" s="1141"/>
      <c r="JOL27" s="1144"/>
      <c r="JOP27" s="1141"/>
      <c r="JOQ27" s="1144"/>
      <c r="JOU27" s="1141"/>
      <c r="JOV27" s="1144"/>
      <c r="JOZ27" s="1141"/>
      <c r="JPA27" s="1144"/>
      <c r="JPE27" s="1141"/>
      <c r="JPF27" s="1144"/>
      <c r="JPJ27" s="1141"/>
      <c r="JPK27" s="1144"/>
      <c r="JPO27" s="1141"/>
      <c r="JPP27" s="1144"/>
      <c r="JPT27" s="1141"/>
      <c r="JPU27" s="1144"/>
      <c r="JPY27" s="1141"/>
      <c r="JPZ27" s="1144"/>
      <c r="JQD27" s="1141"/>
      <c r="JQE27" s="1144"/>
      <c r="JQI27" s="1141"/>
      <c r="JQJ27" s="1144"/>
      <c r="JQN27" s="1141"/>
      <c r="JQO27" s="1144"/>
      <c r="JQS27" s="1141"/>
      <c r="JQT27" s="1144"/>
      <c r="JQX27" s="1141"/>
      <c r="JQY27" s="1144"/>
      <c r="JRC27" s="1141"/>
      <c r="JRD27" s="1144"/>
      <c r="JRH27" s="1141"/>
      <c r="JRI27" s="1144"/>
      <c r="JRM27" s="1141"/>
      <c r="JRN27" s="1144"/>
      <c r="JRR27" s="1141"/>
      <c r="JRS27" s="1144"/>
      <c r="JRW27" s="1141"/>
      <c r="JRX27" s="1144"/>
      <c r="JSB27" s="1141"/>
      <c r="JSC27" s="1144"/>
      <c r="JSG27" s="1141"/>
      <c r="JSH27" s="1144"/>
      <c r="JSL27" s="1141"/>
      <c r="JSM27" s="1144"/>
      <c r="JSQ27" s="1141"/>
      <c r="JSR27" s="1144"/>
      <c r="JSV27" s="1141"/>
      <c r="JSW27" s="1144"/>
      <c r="JTA27" s="1141"/>
      <c r="JTB27" s="1144"/>
      <c r="JTF27" s="1141"/>
      <c r="JTG27" s="1144"/>
      <c r="JTK27" s="1141"/>
      <c r="JTL27" s="1144"/>
      <c r="JTP27" s="1141"/>
      <c r="JTQ27" s="1144"/>
      <c r="JTU27" s="1141"/>
      <c r="JTV27" s="1144"/>
      <c r="JTZ27" s="1141"/>
      <c r="JUA27" s="1144"/>
      <c r="JUE27" s="1141"/>
      <c r="JUF27" s="1144"/>
      <c r="JUJ27" s="1141"/>
      <c r="JUK27" s="1144"/>
      <c r="JUO27" s="1141"/>
      <c r="JUP27" s="1144"/>
      <c r="JUT27" s="1141"/>
      <c r="JUU27" s="1144"/>
      <c r="JUY27" s="1141"/>
      <c r="JUZ27" s="1144"/>
      <c r="JVD27" s="1141"/>
      <c r="JVE27" s="1144"/>
      <c r="JVI27" s="1141"/>
      <c r="JVJ27" s="1144"/>
      <c r="JVN27" s="1141"/>
      <c r="JVO27" s="1144"/>
      <c r="JVS27" s="1141"/>
      <c r="JVT27" s="1144"/>
      <c r="JVX27" s="1141"/>
      <c r="JVY27" s="1144"/>
      <c r="JWC27" s="1141"/>
      <c r="JWD27" s="1144"/>
      <c r="JWH27" s="1141"/>
      <c r="JWI27" s="1144"/>
      <c r="JWM27" s="1141"/>
      <c r="JWN27" s="1144"/>
      <c r="JWR27" s="1141"/>
      <c r="JWS27" s="1144"/>
      <c r="JWW27" s="1141"/>
      <c r="JWX27" s="1144"/>
      <c r="JXB27" s="1141"/>
      <c r="JXC27" s="1144"/>
      <c r="JXG27" s="1141"/>
      <c r="JXH27" s="1144"/>
      <c r="JXL27" s="1141"/>
      <c r="JXM27" s="1144"/>
      <c r="JXQ27" s="1141"/>
      <c r="JXR27" s="1144"/>
      <c r="JXV27" s="1141"/>
      <c r="JXW27" s="1144"/>
      <c r="JYA27" s="1141"/>
      <c r="JYB27" s="1144"/>
      <c r="JYF27" s="1141"/>
      <c r="JYG27" s="1144"/>
      <c r="JYK27" s="1141"/>
      <c r="JYL27" s="1144"/>
      <c r="JYP27" s="1141"/>
      <c r="JYQ27" s="1144"/>
      <c r="JYU27" s="1141"/>
      <c r="JYV27" s="1144"/>
      <c r="JYZ27" s="1141"/>
      <c r="JZA27" s="1144"/>
      <c r="JZE27" s="1141"/>
      <c r="JZF27" s="1144"/>
      <c r="JZJ27" s="1141"/>
      <c r="JZK27" s="1144"/>
      <c r="JZO27" s="1141"/>
      <c r="JZP27" s="1144"/>
      <c r="JZT27" s="1141"/>
      <c r="JZU27" s="1144"/>
      <c r="JZY27" s="1141"/>
      <c r="JZZ27" s="1144"/>
      <c r="KAD27" s="1141"/>
      <c r="KAE27" s="1144"/>
      <c r="KAI27" s="1141"/>
      <c r="KAJ27" s="1144"/>
      <c r="KAN27" s="1141"/>
      <c r="KAO27" s="1144"/>
      <c r="KAS27" s="1141"/>
      <c r="KAT27" s="1144"/>
      <c r="KAX27" s="1141"/>
      <c r="KAY27" s="1144"/>
      <c r="KBC27" s="1141"/>
      <c r="KBD27" s="1144"/>
      <c r="KBH27" s="1141"/>
      <c r="KBI27" s="1144"/>
      <c r="KBM27" s="1141"/>
      <c r="KBN27" s="1144"/>
      <c r="KBR27" s="1141"/>
      <c r="KBS27" s="1144"/>
      <c r="KBW27" s="1141"/>
      <c r="KBX27" s="1144"/>
      <c r="KCB27" s="1141"/>
      <c r="KCC27" s="1144"/>
      <c r="KCG27" s="1141"/>
      <c r="KCH27" s="1144"/>
      <c r="KCL27" s="1141"/>
      <c r="KCM27" s="1144"/>
      <c r="KCQ27" s="1141"/>
      <c r="KCR27" s="1144"/>
      <c r="KCV27" s="1141"/>
      <c r="KCW27" s="1144"/>
      <c r="KDA27" s="1141"/>
      <c r="KDB27" s="1144"/>
      <c r="KDF27" s="1141"/>
      <c r="KDG27" s="1144"/>
      <c r="KDK27" s="1141"/>
      <c r="KDL27" s="1144"/>
      <c r="KDP27" s="1141"/>
      <c r="KDQ27" s="1144"/>
      <c r="KDU27" s="1141"/>
      <c r="KDV27" s="1144"/>
      <c r="KDZ27" s="1141"/>
      <c r="KEA27" s="1144"/>
      <c r="KEE27" s="1141"/>
      <c r="KEF27" s="1144"/>
      <c r="KEJ27" s="1141"/>
      <c r="KEK27" s="1144"/>
      <c r="KEO27" s="1141"/>
      <c r="KEP27" s="1144"/>
      <c r="KET27" s="1141"/>
      <c r="KEU27" s="1144"/>
      <c r="KEY27" s="1141"/>
      <c r="KEZ27" s="1144"/>
      <c r="KFD27" s="1141"/>
      <c r="KFE27" s="1144"/>
      <c r="KFI27" s="1141"/>
      <c r="KFJ27" s="1144"/>
      <c r="KFN27" s="1141"/>
      <c r="KFO27" s="1144"/>
      <c r="KFS27" s="1141"/>
      <c r="KFT27" s="1144"/>
      <c r="KFX27" s="1141"/>
      <c r="KFY27" s="1144"/>
      <c r="KGC27" s="1141"/>
      <c r="KGD27" s="1144"/>
      <c r="KGH27" s="1141"/>
      <c r="KGI27" s="1144"/>
      <c r="KGM27" s="1141"/>
      <c r="KGN27" s="1144"/>
      <c r="KGR27" s="1141"/>
      <c r="KGS27" s="1144"/>
      <c r="KGW27" s="1141"/>
      <c r="KGX27" s="1144"/>
      <c r="KHB27" s="1141"/>
      <c r="KHC27" s="1144"/>
      <c r="KHG27" s="1141"/>
      <c r="KHH27" s="1144"/>
      <c r="KHL27" s="1141"/>
      <c r="KHM27" s="1144"/>
      <c r="KHQ27" s="1141"/>
      <c r="KHR27" s="1144"/>
      <c r="KHV27" s="1141"/>
      <c r="KHW27" s="1144"/>
      <c r="KIA27" s="1141"/>
      <c r="KIB27" s="1144"/>
      <c r="KIF27" s="1141"/>
      <c r="KIG27" s="1144"/>
      <c r="KIK27" s="1141"/>
      <c r="KIL27" s="1144"/>
      <c r="KIP27" s="1141"/>
      <c r="KIQ27" s="1144"/>
      <c r="KIU27" s="1141"/>
      <c r="KIV27" s="1144"/>
      <c r="KIZ27" s="1141"/>
      <c r="KJA27" s="1144"/>
      <c r="KJE27" s="1141"/>
      <c r="KJF27" s="1144"/>
      <c r="KJJ27" s="1141"/>
      <c r="KJK27" s="1144"/>
      <c r="KJO27" s="1141"/>
      <c r="KJP27" s="1144"/>
      <c r="KJT27" s="1141"/>
      <c r="KJU27" s="1144"/>
      <c r="KJY27" s="1141"/>
      <c r="KJZ27" s="1144"/>
      <c r="KKD27" s="1141"/>
      <c r="KKE27" s="1144"/>
      <c r="KKI27" s="1141"/>
      <c r="KKJ27" s="1144"/>
      <c r="KKN27" s="1141"/>
      <c r="KKO27" s="1144"/>
      <c r="KKS27" s="1141"/>
      <c r="KKT27" s="1144"/>
      <c r="KKX27" s="1141"/>
      <c r="KKY27" s="1144"/>
      <c r="KLC27" s="1141"/>
      <c r="KLD27" s="1144"/>
      <c r="KLH27" s="1141"/>
      <c r="KLI27" s="1144"/>
      <c r="KLM27" s="1141"/>
      <c r="KLN27" s="1144"/>
      <c r="KLR27" s="1141"/>
      <c r="KLS27" s="1144"/>
      <c r="KLW27" s="1141"/>
      <c r="KLX27" s="1144"/>
      <c r="KMB27" s="1141"/>
      <c r="KMC27" s="1144"/>
      <c r="KMG27" s="1141"/>
      <c r="KMH27" s="1144"/>
      <c r="KML27" s="1141"/>
      <c r="KMM27" s="1144"/>
      <c r="KMQ27" s="1141"/>
      <c r="KMR27" s="1144"/>
      <c r="KMV27" s="1141"/>
      <c r="KMW27" s="1144"/>
      <c r="KNA27" s="1141"/>
      <c r="KNB27" s="1144"/>
      <c r="KNF27" s="1141"/>
      <c r="KNG27" s="1144"/>
      <c r="KNK27" s="1141"/>
      <c r="KNL27" s="1144"/>
      <c r="KNP27" s="1141"/>
      <c r="KNQ27" s="1144"/>
      <c r="KNU27" s="1141"/>
      <c r="KNV27" s="1144"/>
      <c r="KNZ27" s="1141"/>
      <c r="KOA27" s="1144"/>
      <c r="KOE27" s="1141"/>
      <c r="KOF27" s="1144"/>
      <c r="KOJ27" s="1141"/>
      <c r="KOK27" s="1144"/>
      <c r="KOO27" s="1141"/>
      <c r="KOP27" s="1144"/>
      <c r="KOT27" s="1141"/>
      <c r="KOU27" s="1144"/>
      <c r="KOY27" s="1141"/>
      <c r="KOZ27" s="1144"/>
      <c r="KPD27" s="1141"/>
      <c r="KPE27" s="1144"/>
      <c r="KPI27" s="1141"/>
      <c r="KPJ27" s="1144"/>
      <c r="KPN27" s="1141"/>
      <c r="KPO27" s="1144"/>
      <c r="KPS27" s="1141"/>
      <c r="KPT27" s="1144"/>
      <c r="KPX27" s="1141"/>
      <c r="KPY27" s="1144"/>
      <c r="KQC27" s="1141"/>
      <c r="KQD27" s="1144"/>
      <c r="KQH27" s="1141"/>
      <c r="KQI27" s="1144"/>
      <c r="KQM27" s="1141"/>
      <c r="KQN27" s="1144"/>
      <c r="KQR27" s="1141"/>
      <c r="KQS27" s="1144"/>
      <c r="KQW27" s="1141"/>
      <c r="KQX27" s="1144"/>
      <c r="KRB27" s="1141"/>
      <c r="KRC27" s="1144"/>
      <c r="KRG27" s="1141"/>
      <c r="KRH27" s="1144"/>
      <c r="KRL27" s="1141"/>
      <c r="KRM27" s="1144"/>
      <c r="KRQ27" s="1141"/>
      <c r="KRR27" s="1144"/>
      <c r="KRV27" s="1141"/>
      <c r="KRW27" s="1144"/>
      <c r="KSA27" s="1141"/>
      <c r="KSB27" s="1144"/>
      <c r="KSF27" s="1141"/>
      <c r="KSG27" s="1144"/>
      <c r="KSK27" s="1141"/>
      <c r="KSL27" s="1144"/>
      <c r="KSP27" s="1141"/>
      <c r="KSQ27" s="1144"/>
      <c r="KSU27" s="1141"/>
      <c r="KSV27" s="1144"/>
      <c r="KSZ27" s="1141"/>
      <c r="KTA27" s="1144"/>
      <c r="KTE27" s="1141"/>
      <c r="KTF27" s="1144"/>
      <c r="KTJ27" s="1141"/>
      <c r="KTK27" s="1144"/>
      <c r="KTO27" s="1141"/>
      <c r="KTP27" s="1144"/>
      <c r="KTT27" s="1141"/>
      <c r="KTU27" s="1144"/>
      <c r="KTY27" s="1141"/>
      <c r="KTZ27" s="1144"/>
      <c r="KUD27" s="1141"/>
      <c r="KUE27" s="1144"/>
      <c r="KUI27" s="1141"/>
      <c r="KUJ27" s="1144"/>
      <c r="KUN27" s="1141"/>
      <c r="KUO27" s="1144"/>
      <c r="KUS27" s="1141"/>
      <c r="KUT27" s="1144"/>
      <c r="KUX27" s="1141"/>
      <c r="KUY27" s="1144"/>
      <c r="KVC27" s="1141"/>
      <c r="KVD27" s="1144"/>
      <c r="KVH27" s="1141"/>
      <c r="KVI27" s="1144"/>
      <c r="KVM27" s="1141"/>
      <c r="KVN27" s="1144"/>
      <c r="KVR27" s="1141"/>
      <c r="KVS27" s="1144"/>
      <c r="KVW27" s="1141"/>
      <c r="KVX27" s="1144"/>
      <c r="KWB27" s="1141"/>
      <c r="KWC27" s="1144"/>
      <c r="KWG27" s="1141"/>
      <c r="KWH27" s="1144"/>
      <c r="KWL27" s="1141"/>
      <c r="KWM27" s="1144"/>
      <c r="KWQ27" s="1141"/>
      <c r="KWR27" s="1144"/>
      <c r="KWV27" s="1141"/>
      <c r="KWW27" s="1144"/>
      <c r="KXA27" s="1141"/>
      <c r="KXB27" s="1144"/>
      <c r="KXF27" s="1141"/>
      <c r="KXG27" s="1144"/>
      <c r="KXK27" s="1141"/>
      <c r="KXL27" s="1144"/>
      <c r="KXP27" s="1141"/>
      <c r="KXQ27" s="1144"/>
      <c r="KXU27" s="1141"/>
      <c r="KXV27" s="1144"/>
      <c r="KXZ27" s="1141"/>
      <c r="KYA27" s="1144"/>
      <c r="KYE27" s="1141"/>
      <c r="KYF27" s="1144"/>
      <c r="KYJ27" s="1141"/>
      <c r="KYK27" s="1144"/>
      <c r="KYO27" s="1141"/>
      <c r="KYP27" s="1144"/>
      <c r="KYT27" s="1141"/>
      <c r="KYU27" s="1144"/>
      <c r="KYY27" s="1141"/>
      <c r="KYZ27" s="1144"/>
      <c r="KZD27" s="1141"/>
      <c r="KZE27" s="1144"/>
      <c r="KZI27" s="1141"/>
      <c r="KZJ27" s="1144"/>
      <c r="KZN27" s="1141"/>
      <c r="KZO27" s="1144"/>
      <c r="KZS27" s="1141"/>
      <c r="KZT27" s="1144"/>
      <c r="KZX27" s="1141"/>
      <c r="KZY27" s="1144"/>
      <c r="LAC27" s="1141"/>
      <c r="LAD27" s="1144"/>
      <c r="LAH27" s="1141"/>
      <c r="LAI27" s="1144"/>
      <c r="LAM27" s="1141"/>
      <c r="LAN27" s="1144"/>
      <c r="LAR27" s="1141"/>
      <c r="LAS27" s="1144"/>
      <c r="LAW27" s="1141"/>
      <c r="LAX27" s="1144"/>
      <c r="LBB27" s="1141"/>
      <c r="LBC27" s="1144"/>
      <c r="LBG27" s="1141"/>
      <c r="LBH27" s="1144"/>
      <c r="LBL27" s="1141"/>
      <c r="LBM27" s="1144"/>
      <c r="LBQ27" s="1141"/>
      <c r="LBR27" s="1144"/>
      <c r="LBV27" s="1141"/>
      <c r="LBW27" s="1144"/>
      <c r="LCA27" s="1141"/>
      <c r="LCB27" s="1144"/>
      <c r="LCF27" s="1141"/>
      <c r="LCG27" s="1144"/>
      <c r="LCK27" s="1141"/>
      <c r="LCL27" s="1144"/>
      <c r="LCP27" s="1141"/>
      <c r="LCQ27" s="1144"/>
      <c r="LCU27" s="1141"/>
      <c r="LCV27" s="1144"/>
      <c r="LCZ27" s="1141"/>
      <c r="LDA27" s="1144"/>
      <c r="LDE27" s="1141"/>
      <c r="LDF27" s="1144"/>
      <c r="LDJ27" s="1141"/>
      <c r="LDK27" s="1144"/>
      <c r="LDO27" s="1141"/>
      <c r="LDP27" s="1144"/>
      <c r="LDT27" s="1141"/>
      <c r="LDU27" s="1144"/>
      <c r="LDY27" s="1141"/>
      <c r="LDZ27" s="1144"/>
      <c r="LED27" s="1141"/>
      <c r="LEE27" s="1144"/>
      <c r="LEI27" s="1141"/>
      <c r="LEJ27" s="1144"/>
      <c r="LEN27" s="1141"/>
      <c r="LEO27" s="1144"/>
      <c r="LES27" s="1141"/>
      <c r="LET27" s="1144"/>
      <c r="LEX27" s="1141"/>
      <c r="LEY27" s="1144"/>
      <c r="LFC27" s="1141"/>
      <c r="LFD27" s="1144"/>
      <c r="LFH27" s="1141"/>
      <c r="LFI27" s="1144"/>
      <c r="LFM27" s="1141"/>
      <c r="LFN27" s="1144"/>
      <c r="LFR27" s="1141"/>
      <c r="LFS27" s="1144"/>
      <c r="LFW27" s="1141"/>
      <c r="LFX27" s="1144"/>
      <c r="LGB27" s="1141"/>
      <c r="LGC27" s="1144"/>
      <c r="LGG27" s="1141"/>
      <c r="LGH27" s="1144"/>
      <c r="LGL27" s="1141"/>
      <c r="LGM27" s="1144"/>
      <c r="LGQ27" s="1141"/>
      <c r="LGR27" s="1144"/>
      <c r="LGV27" s="1141"/>
      <c r="LGW27" s="1144"/>
      <c r="LHA27" s="1141"/>
      <c r="LHB27" s="1144"/>
      <c r="LHF27" s="1141"/>
      <c r="LHG27" s="1144"/>
      <c r="LHK27" s="1141"/>
      <c r="LHL27" s="1144"/>
      <c r="LHP27" s="1141"/>
      <c r="LHQ27" s="1144"/>
      <c r="LHU27" s="1141"/>
      <c r="LHV27" s="1144"/>
      <c r="LHZ27" s="1141"/>
      <c r="LIA27" s="1144"/>
      <c r="LIE27" s="1141"/>
      <c r="LIF27" s="1144"/>
      <c r="LIJ27" s="1141"/>
      <c r="LIK27" s="1144"/>
      <c r="LIO27" s="1141"/>
      <c r="LIP27" s="1144"/>
      <c r="LIT27" s="1141"/>
      <c r="LIU27" s="1144"/>
      <c r="LIY27" s="1141"/>
      <c r="LIZ27" s="1144"/>
      <c r="LJD27" s="1141"/>
      <c r="LJE27" s="1144"/>
      <c r="LJI27" s="1141"/>
      <c r="LJJ27" s="1144"/>
      <c r="LJN27" s="1141"/>
      <c r="LJO27" s="1144"/>
      <c r="LJS27" s="1141"/>
      <c r="LJT27" s="1144"/>
      <c r="LJX27" s="1141"/>
      <c r="LJY27" s="1144"/>
      <c r="LKC27" s="1141"/>
      <c r="LKD27" s="1144"/>
      <c r="LKH27" s="1141"/>
      <c r="LKI27" s="1144"/>
      <c r="LKM27" s="1141"/>
      <c r="LKN27" s="1144"/>
      <c r="LKR27" s="1141"/>
      <c r="LKS27" s="1144"/>
      <c r="LKW27" s="1141"/>
      <c r="LKX27" s="1144"/>
      <c r="LLB27" s="1141"/>
      <c r="LLC27" s="1144"/>
      <c r="LLG27" s="1141"/>
      <c r="LLH27" s="1144"/>
      <c r="LLL27" s="1141"/>
      <c r="LLM27" s="1144"/>
      <c r="LLQ27" s="1141"/>
      <c r="LLR27" s="1144"/>
      <c r="LLV27" s="1141"/>
      <c r="LLW27" s="1144"/>
      <c r="LMA27" s="1141"/>
      <c r="LMB27" s="1144"/>
      <c r="LMF27" s="1141"/>
      <c r="LMG27" s="1144"/>
      <c r="LMK27" s="1141"/>
      <c r="LML27" s="1144"/>
      <c r="LMP27" s="1141"/>
      <c r="LMQ27" s="1144"/>
      <c r="LMU27" s="1141"/>
      <c r="LMV27" s="1144"/>
      <c r="LMZ27" s="1141"/>
      <c r="LNA27" s="1144"/>
      <c r="LNE27" s="1141"/>
      <c r="LNF27" s="1144"/>
      <c r="LNJ27" s="1141"/>
      <c r="LNK27" s="1144"/>
      <c r="LNO27" s="1141"/>
      <c r="LNP27" s="1144"/>
      <c r="LNT27" s="1141"/>
      <c r="LNU27" s="1144"/>
      <c r="LNY27" s="1141"/>
      <c r="LNZ27" s="1144"/>
      <c r="LOD27" s="1141"/>
      <c r="LOE27" s="1144"/>
      <c r="LOI27" s="1141"/>
      <c r="LOJ27" s="1144"/>
      <c r="LON27" s="1141"/>
      <c r="LOO27" s="1144"/>
      <c r="LOS27" s="1141"/>
      <c r="LOT27" s="1144"/>
      <c r="LOX27" s="1141"/>
      <c r="LOY27" s="1144"/>
      <c r="LPC27" s="1141"/>
      <c r="LPD27" s="1144"/>
      <c r="LPH27" s="1141"/>
      <c r="LPI27" s="1144"/>
      <c r="LPM27" s="1141"/>
      <c r="LPN27" s="1144"/>
      <c r="LPR27" s="1141"/>
      <c r="LPS27" s="1144"/>
      <c r="LPW27" s="1141"/>
      <c r="LPX27" s="1144"/>
      <c r="LQB27" s="1141"/>
      <c r="LQC27" s="1144"/>
      <c r="LQG27" s="1141"/>
      <c r="LQH27" s="1144"/>
      <c r="LQL27" s="1141"/>
      <c r="LQM27" s="1144"/>
      <c r="LQQ27" s="1141"/>
      <c r="LQR27" s="1144"/>
      <c r="LQV27" s="1141"/>
      <c r="LQW27" s="1144"/>
      <c r="LRA27" s="1141"/>
      <c r="LRB27" s="1144"/>
      <c r="LRF27" s="1141"/>
      <c r="LRG27" s="1144"/>
      <c r="LRK27" s="1141"/>
      <c r="LRL27" s="1144"/>
      <c r="LRP27" s="1141"/>
      <c r="LRQ27" s="1144"/>
      <c r="LRU27" s="1141"/>
      <c r="LRV27" s="1144"/>
      <c r="LRZ27" s="1141"/>
      <c r="LSA27" s="1144"/>
      <c r="LSE27" s="1141"/>
      <c r="LSF27" s="1144"/>
      <c r="LSJ27" s="1141"/>
      <c r="LSK27" s="1144"/>
      <c r="LSO27" s="1141"/>
      <c r="LSP27" s="1144"/>
      <c r="LST27" s="1141"/>
      <c r="LSU27" s="1144"/>
      <c r="LSY27" s="1141"/>
      <c r="LSZ27" s="1144"/>
      <c r="LTD27" s="1141"/>
      <c r="LTE27" s="1144"/>
      <c r="LTI27" s="1141"/>
      <c r="LTJ27" s="1144"/>
      <c r="LTN27" s="1141"/>
      <c r="LTO27" s="1144"/>
      <c r="LTS27" s="1141"/>
      <c r="LTT27" s="1144"/>
      <c r="LTX27" s="1141"/>
      <c r="LTY27" s="1144"/>
      <c r="LUC27" s="1141"/>
      <c r="LUD27" s="1144"/>
      <c r="LUH27" s="1141"/>
      <c r="LUI27" s="1144"/>
      <c r="LUM27" s="1141"/>
      <c r="LUN27" s="1144"/>
      <c r="LUR27" s="1141"/>
      <c r="LUS27" s="1144"/>
      <c r="LUW27" s="1141"/>
      <c r="LUX27" s="1144"/>
      <c r="LVB27" s="1141"/>
      <c r="LVC27" s="1144"/>
      <c r="LVG27" s="1141"/>
      <c r="LVH27" s="1144"/>
      <c r="LVL27" s="1141"/>
      <c r="LVM27" s="1144"/>
      <c r="LVQ27" s="1141"/>
      <c r="LVR27" s="1144"/>
      <c r="LVV27" s="1141"/>
      <c r="LVW27" s="1144"/>
      <c r="LWA27" s="1141"/>
      <c r="LWB27" s="1144"/>
      <c r="LWF27" s="1141"/>
      <c r="LWG27" s="1144"/>
      <c r="LWK27" s="1141"/>
      <c r="LWL27" s="1144"/>
      <c r="LWP27" s="1141"/>
      <c r="LWQ27" s="1144"/>
      <c r="LWU27" s="1141"/>
      <c r="LWV27" s="1144"/>
      <c r="LWZ27" s="1141"/>
      <c r="LXA27" s="1144"/>
      <c r="LXE27" s="1141"/>
      <c r="LXF27" s="1144"/>
      <c r="LXJ27" s="1141"/>
      <c r="LXK27" s="1144"/>
      <c r="LXO27" s="1141"/>
      <c r="LXP27" s="1144"/>
      <c r="LXT27" s="1141"/>
      <c r="LXU27" s="1144"/>
      <c r="LXY27" s="1141"/>
      <c r="LXZ27" s="1144"/>
      <c r="LYD27" s="1141"/>
      <c r="LYE27" s="1144"/>
      <c r="LYI27" s="1141"/>
      <c r="LYJ27" s="1144"/>
      <c r="LYN27" s="1141"/>
      <c r="LYO27" s="1144"/>
      <c r="LYS27" s="1141"/>
      <c r="LYT27" s="1144"/>
      <c r="LYX27" s="1141"/>
      <c r="LYY27" s="1144"/>
      <c r="LZC27" s="1141"/>
      <c r="LZD27" s="1144"/>
      <c r="LZH27" s="1141"/>
      <c r="LZI27" s="1144"/>
      <c r="LZM27" s="1141"/>
      <c r="LZN27" s="1144"/>
      <c r="LZR27" s="1141"/>
      <c r="LZS27" s="1144"/>
      <c r="LZW27" s="1141"/>
      <c r="LZX27" s="1144"/>
      <c r="MAB27" s="1141"/>
      <c r="MAC27" s="1144"/>
      <c r="MAG27" s="1141"/>
      <c r="MAH27" s="1144"/>
      <c r="MAL27" s="1141"/>
      <c r="MAM27" s="1144"/>
      <c r="MAQ27" s="1141"/>
      <c r="MAR27" s="1144"/>
      <c r="MAV27" s="1141"/>
      <c r="MAW27" s="1144"/>
      <c r="MBA27" s="1141"/>
      <c r="MBB27" s="1144"/>
      <c r="MBF27" s="1141"/>
      <c r="MBG27" s="1144"/>
      <c r="MBK27" s="1141"/>
      <c r="MBL27" s="1144"/>
      <c r="MBP27" s="1141"/>
      <c r="MBQ27" s="1144"/>
      <c r="MBU27" s="1141"/>
      <c r="MBV27" s="1144"/>
      <c r="MBZ27" s="1141"/>
      <c r="MCA27" s="1144"/>
      <c r="MCE27" s="1141"/>
      <c r="MCF27" s="1144"/>
      <c r="MCJ27" s="1141"/>
      <c r="MCK27" s="1144"/>
      <c r="MCO27" s="1141"/>
      <c r="MCP27" s="1144"/>
      <c r="MCT27" s="1141"/>
      <c r="MCU27" s="1144"/>
      <c r="MCY27" s="1141"/>
      <c r="MCZ27" s="1144"/>
      <c r="MDD27" s="1141"/>
      <c r="MDE27" s="1144"/>
      <c r="MDI27" s="1141"/>
      <c r="MDJ27" s="1144"/>
      <c r="MDN27" s="1141"/>
      <c r="MDO27" s="1144"/>
      <c r="MDS27" s="1141"/>
      <c r="MDT27" s="1144"/>
      <c r="MDX27" s="1141"/>
      <c r="MDY27" s="1144"/>
      <c r="MEC27" s="1141"/>
      <c r="MED27" s="1144"/>
      <c r="MEH27" s="1141"/>
      <c r="MEI27" s="1144"/>
      <c r="MEM27" s="1141"/>
      <c r="MEN27" s="1144"/>
      <c r="MER27" s="1141"/>
      <c r="MES27" s="1144"/>
      <c r="MEW27" s="1141"/>
      <c r="MEX27" s="1144"/>
      <c r="MFB27" s="1141"/>
      <c r="MFC27" s="1144"/>
      <c r="MFG27" s="1141"/>
      <c r="MFH27" s="1144"/>
      <c r="MFL27" s="1141"/>
      <c r="MFM27" s="1144"/>
      <c r="MFQ27" s="1141"/>
      <c r="MFR27" s="1144"/>
      <c r="MFV27" s="1141"/>
      <c r="MFW27" s="1144"/>
      <c r="MGA27" s="1141"/>
      <c r="MGB27" s="1144"/>
      <c r="MGF27" s="1141"/>
      <c r="MGG27" s="1144"/>
      <c r="MGK27" s="1141"/>
      <c r="MGL27" s="1144"/>
      <c r="MGP27" s="1141"/>
      <c r="MGQ27" s="1144"/>
      <c r="MGU27" s="1141"/>
      <c r="MGV27" s="1144"/>
      <c r="MGZ27" s="1141"/>
      <c r="MHA27" s="1144"/>
      <c r="MHE27" s="1141"/>
      <c r="MHF27" s="1144"/>
      <c r="MHJ27" s="1141"/>
      <c r="MHK27" s="1144"/>
      <c r="MHO27" s="1141"/>
      <c r="MHP27" s="1144"/>
      <c r="MHT27" s="1141"/>
      <c r="MHU27" s="1144"/>
      <c r="MHY27" s="1141"/>
      <c r="MHZ27" s="1144"/>
      <c r="MID27" s="1141"/>
      <c r="MIE27" s="1144"/>
      <c r="MII27" s="1141"/>
      <c r="MIJ27" s="1144"/>
      <c r="MIN27" s="1141"/>
      <c r="MIO27" s="1144"/>
      <c r="MIS27" s="1141"/>
      <c r="MIT27" s="1144"/>
      <c r="MIX27" s="1141"/>
      <c r="MIY27" s="1144"/>
      <c r="MJC27" s="1141"/>
      <c r="MJD27" s="1144"/>
      <c r="MJH27" s="1141"/>
      <c r="MJI27" s="1144"/>
      <c r="MJM27" s="1141"/>
      <c r="MJN27" s="1144"/>
      <c r="MJR27" s="1141"/>
      <c r="MJS27" s="1144"/>
      <c r="MJW27" s="1141"/>
      <c r="MJX27" s="1144"/>
      <c r="MKB27" s="1141"/>
      <c r="MKC27" s="1144"/>
      <c r="MKG27" s="1141"/>
      <c r="MKH27" s="1144"/>
      <c r="MKL27" s="1141"/>
      <c r="MKM27" s="1144"/>
      <c r="MKQ27" s="1141"/>
      <c r="MKR27" s="1144"/>
      <c r="MKV27" s="1141"/>
      <c r="MKW27" s="1144"/>
      <c r="MLA27" s="1141"/>
      <c r="MLB27" s="1144"/>
      <c r="MLF27" s="1141"/>
      <c r="MLG27" s="1144"/>
      <c r="MLK27" s="1141"/>
      <c r="MLL27" s="1144"/>
      <c r="MLP27" s="1141"/>
      <c r="MLQ27" s="1144"/>
      <c r="MLU27" s="1141"/>
      <c r="MLV27" s="1144"/>
      <c r="MLZ27" s="1141"/>
      <c r="MMA27" s="1144"/>
      <c r="MME27" s="1141"/>
      <c r="MMF27" s="1144"/>
      <c r="MMJ27" s="1141"/>
      <c r="MMK27" s="1144"/>
      <c r="MMO27" s="1141"/>
      <c r="MMP27" s="1144"/>
      <c r="MMT27" s="1141"/>
      <c r="MMU27" s="1144"/>
      <c r="MMY27" s="1141"/>
      <c r="MMZ27" s="1144"/>
      <c r="MND27" s="1141"/>
      <c r="MNE27" s="1144"/>
      <c r="MNI27" s="1141"/>
      <c r="MNJ27" s="1144"/>
      <c r="MNN27" s="1141"/>
      <c r="MNO27" s="1144"/>
      <c r="MNS27" s="1141"/>
      <c r="MNT27" s="1144"/>
      <c r="MNX27" s="1141"/>
      <c r="MNY27" s="1144"/>
      <c r="MOC27" s="1141"/>
      <c r="MOD27" s="1144"/>
      <c r="MOH27" s="1141"/>
      <c r="MOI27" s="1144"/>
      <c r="MOM27" s="1141"/>
      <c r="MON27" s="1144"/>
      <c r="MOR27" s="1141"/>
      <c r="MOS27" s="1144"/>
      <c r="MOW27" s="1141"/>
      <c r="MOX27" s="1144"/>
      <c r="MPB27" s="1141"/>
      <c r="MPC27" s="1144"/>
      <c r="MPG27" s="1141"/>
      <c r="MPH27" s="1144"/>
      <c r="MPL27" s="1141"/>
      <c r="MPM27" s="1144"/>
      <c r="MPQ27" s="1141"/>
      <c r="MPR27" s="1144"/>
      <c r="MPV27" s="1141"/>
      <c r="MPW27" s="1144"/>
      <c r="MQA27" s="1141"/>
      <c r="MQB27" s="1144"/>
      <c r="MQF27" s="1141"/>
      <c r="MQG27" s="1144"/>
      <c r="MQK27" s="1141"/>
      <c r="MQL27" s="1144"/>
      <c r="MQP27" s="1141"/>
      <c r="MQQ27" s="1144"/>
      <c r="MQU27" s="1141"/>
      <c r="MQV27" s="1144"/>
      <c r="MQZ27" s="1141"/>
      <c r="MRA27" s="1144"/>
      <c r="MRE27" s="1141"/>
      <c r="MRF27" s="1144"/>
      <c r="MRJ27" s="1141"/>
      <c r="MRK27" s="1144"/>
      <c r="MRO27" s="1141"/>
      <c r="MRP27" s="1144"/>
      <c r="MRT27" s="1141"/>
      <c r="MRU27" s="1144"/>
      <c r="MRY27" s="1141"/>
      <c r="MRZ27" s="1144"/>
      <c r="MSD27" s="1141"/>
      <c r="MSE27" s="1144"/>
      <c r="MSI27" s="1141"/>
      <c r="MSJ27" s="1144"/>
      <c r="MSN27" s="1141"/>
      <c r="MSO27" s="1144"/>
      <c r="MSS27" s="1141"/>
      <c r="MST27" s="1144"/>
      <c r="MSX27" s="1141"/>
      <c r="MSY27" s="1144"/>
      <c r="MTC27" s="1141"/>
      <c r="MTD27" s="1144"/>
      <c r="MTH27" s="1141"/>
      <c r="MTI27" s="1144"/>
      <c r="MTM27" s="1141"/>
      <c r="MTN27" s="1144"/>
      <c r="MTR27" s="1141"/>
      <c r="MTS27" s="1144"/>
      <c r="MTW27" s="1141"/>
      <c r="MTX27" s="1144"/>
      <c r="MUB27" s="1141"/>
      <c r="MUC27" s="1144"/>
      <c r="MUG27" s="1141"/>
      <c r="MUH27" s="1144"/>
      <c r="MUL27" s="1141"/>
      <c r="MUM27" s="1144"/>
      <c r="MUQ27" s="1141"/>
      <c r="MUR27" s="1144"/>
      <c r="MUV27" s="1141"/>
      <c r="MUW27" s="1144"/>
      <c r="MVA27" s="1141"/>
      <c r="MVB27" s="1144"/>
      <c r="MVF27" s="1141"/>
      <c r="MVG27" s="1144"/>
      <c r="MVK27" s="1141"/>
      <c r="MVL27" s="1144"/>
      <c r="MVP27" s="1141"/>
      <c r="MVQ27" s="1144"/>
      <c r="MVU27" s="1141"/>
      <c r="MVV27" s="1144"/>
      <c r="MVZ27" s="1141"/>
      <c r="MWA27" s="1144"/>
      <c r="MWE27" s="1141"/>
      <c r="MWF27" s="1144"/>
      <c r="MWJ27" s="1141"/>
      <c r="MWK27" s="1144"/>
      <c r="MWO27" s="1141"/>
      <c r="MWP27" s="1144"/>
      <c r="MWT27" s="1141"/>
      <c r="MWU27" s="1144"/>
      <c r="MWY27" s="1141"/>
      <c r="MWZ27" s="1144"/>
      <c r="MXD27" s="1141"/>
      <c r="MXE27" s="1144"/>
      <c r="MXI27" s="1141"/>
      <c r="MXJ27" s="1144"/>
      <c r="MXN27" s="1141"/>
      <c r="MXO27" s="1144"/>
      <c r="MXS27" s="1141"/>
      <c r="MXT27" s="1144"/>
      <c r="MXX27" s="1141"/>
      <c r="MXY27" s="1144"/>
      <c r="MYC27" s="1141"/>
      <c r="MYD27" s="1144"/>
      <c r="MYH27" s="1141"/>
      <c r="MYI27" s="1144"/>
      <c r="MYM27" s="1141"/>
      <c r="MYN27" s="1144"/>
      <c r="MYR27" s="1141"/>
      <c r="MYS27" s="1144"/>
      <c r="MYW27" s="1141"/>
      <c r="MYX27" s="1144"/>
      <c r="MZB27" s="1141"/>
      <c r="MZC27" s="1144"/>
      <c r="MZG27" s="1141"/>
      <c r="MZH27" s="1144"/>
      <c r="MZL27" s="1141"/>
      <c r="MZM27" s="1144"/>
      <c r="MZQ27" s="1141"/>
      <c r="MZR27" s="1144"/>
      <c r="MZV27" s="1141"/>
      <c r="MZW27" s="1144"/>
      <c r="NAA27" s="1141"/>
      <c r="NAB27" s="1144"/>
      <c r="NAF27" s="1141"/>
      <c r="NAG27" s="1144"/>
      <c r="NAK27" s="1141"/>
      <c r="NAL27" s="1144"/>
      <c r="NAP27" s="1141"/>
      <c r="NAQ27" s="1144"/>
      <c r="NAU27" s="1141"/>
      <c r="NAV27" s="1144"/>
      <c r="NAZ27" s="1141"/>
      <c r="NBA27" s="1144"/>
      <c r="NBE27" s="1141"/>
      <c r="NBF27" s="1144"/>
      <c r="NBJ27" s="1141"/>
      <c r="NBK27" s="1144"/>
      <c r="NBO27" s="1141"/>
      <c r="NBP27" s="1144"/>
      <c r="NBT27" s="1141"/>
      <c r="NBU27" s="1144"/>
      <c r="NBY27" s="1141"/>
      <c r="NBZ27" s="1144"/>
      <c r="NCD27" s="1141"/>
      <c r="NCE27" s="1144"/>
      <c r="NCI27" s="1141"/>
      <c r="NCJ27" s="1144"/>
      <c r="NCN27" s="1141"/>
      <c r="NCO27" s="1144"/>
      <c r="NCS27" s="1141"/>
      <c r="NCT27" s="1144"/>
      <c r="NCX27" s="1141"/>
      <c r="NCY27" s="1144"/>
      <c r="NDC27" s="1141"/>
      <c r="NDD27" s="1144"/>
      <c r="NDH27" s="1141"/>
      <c r="NDI27" s="1144"/>
      <c r="NDM27" s="1141"/>
      <c r="NDN27" s="1144"/>
      <c r="NDR27" s="1141"/>
      <c r="NDS27" s="1144"/>
      <c r="NDW27" s="1141"/>
      <c r="NDX27" s="1144"/>
      <c r="NEB27" s="1141"/>
      <c r="NEC27" s="1144"/>
      <c r="NEG27" s="1141"/>
      <c r="NEH27" s="1144"/>
      <c r="NEL27" s="1141"/>
      <c r="NEM27" s="1144"/>
      <c r="NEQ27" s="1141"/>
      <c r="NER27" s="1144"/>
      <c r="NEV27" s="1141"/>
      <c r="NEW27" s="1144"/>
      <c r="NFA27" s="1141"/>
      <c r="NFB27" s="1144"/>
      <c r="NFF27" s="1141"/>
      <c r="NFG27" s="1144"/>
      <c r="NFK27" s="1141"/>
      <c r="NFL27" s="1144"/>
      <c r="NFP27" s="1141"/>
      <c r="NFQ27" s="1144"/>
      <c r="NFU27" s="1141"/>
      <c r="NFV27" s="1144"/>
      <c r="NFZ27" s="1141"/>
      <c r="NGA27" s="1144"/>
      <c r="NGE27" s="1141"/>
      <c r="NGF27" s="1144"/>
      <c r="NGJ27" s="1141"/>
      <c r="NGK27" s="1144"/>
      <c r="NGO27" s="1141"/>
      <c r="NGP27" s="1144"/>
      <c r="NGT27" s="1141"/>
      <c r="NGU27" s="1144"/>
      <c r="NGY27" s="1141"/>
      <c r="NGZ27" s="1144"/>
      <c r="NHD27" s="1141"/>
      <c r="NHE27" s="1144"/>
      <c r="NHI27" s="1141"/>
      <c r="NHJ27" s="1144"/>
      <c r="NHN27" s="1141"/>
      <c r="NHO27" s="1144"/>
      <c r="NHS27" s="1141"/>
      <c r="NHT27" s="1144"/>
      <c r="NHX27" s="1141"/>
      <c r="NHY27" s="1144"/>
      <c r="NIC27" s="1141"/>
      <c r="NID27" s="1144"/>
      <c r="NIH27" s="1141"/>
      <c r="NII27" s="1144"/>
      <c r="NIM27" s="1141"/>
      <c r="NIN27" s="1144"/>
      <c r="NIR27" s="1141"/>
      <c r="NIS27" s="1144"/>
      <c r="NIW27" s="1141"/>
      <c r="NIX27" s="1144"/>
      <c r="NJB27" s="1141"/>
      <c r="NJC27" s="1144"/>
      <c r="NJG27" s="1141"/>
      <c r="NJH27" s="1144"/>
      <c r="NJL27" s="1141"/>
      <c r="NJM27" s="1144"/>
      <c r="NJQ27" s="1141"/>
      <c r="NJR27" s="1144"/>
      <c r="NJV27" s="1141"/>
      <c r="NJW27" s="1144"/>
      <c r="NKA27" s="1141"/>
      <c r="NKB27" s="1144"/>
      <c r="NKF27" s="1141"/>
      <c r="NKG27" s="1144"/>
      <c r="NKK27" s="1141"/>
      <c r="NKL27" s="1144"/>
      <c r="NKP27" s="1141"/>
      <c r="NKQ27" s="1144"/>
      <c r="NKU27" s="1141"/>
      <c r="NKV27" s="1144"/>
      <c r="NKZ27" s="1141"/>
      <c r="NLA27" s="1144"/>
      <c r="NLE27" s="1141"/>
      <c r="NLF27" s="1144"/>
      <c r="NLJ27" s="1141"/>
      <c r="NLK27" s="1144"/>
      <c r="NLO27" s="1141"/>
      <c r="NLP27" s="1144"/>
      <c r="NLT27" s="1141"/>
      <c r="NLU27" s="1144"/>
      <c r="NLY27" s="1141"/>
      <c r="NLZ27" s="1144"/>
      <c r="NMD27" s="1141"/>
      <c r="NME27" s="1144"/>
      <c r="NMI27" s="1141"/>
      <c r="NMJ27" s="1144"/>
      <c r="NMN27" s="1141"/>
      <c r="NMO27" s="1144"/>
      <c r="NMS27" s="1141"/>
      <c r="NMT27" s="1144"/>
      <c r="NMX27" s="1141"/>
      <c r="NMY27" s="1144"/>
      <c r="NNC27" s="1141"/>
      <c r="NND27" s="1144"/>
      <c r="NNH27" s="1141"/>
      <c r="NNI27" s="1144"/>
      <c r="NNM27" s="1141"/>
      <c r="NNN27" s="1144"/>
      <c r="NNR27" s="1141"/>
      <c r="NNS27" s="1144"/>
      <c r="NNW27" s="1141"/>
      <c r="NNX27" s="1144"/>
      <c r="NOB27" s="1141"/>
      <c r="NOC27" s="1144"/>
      <c r="NOG27" s="1141"/>
      <c r="NOH27" s="1144"/>
      <c r="NOL27" s="1141"/>
      <c r="NOM27" s="1144"/>
      <c r="NOQ27" s="1141"/>
      <c r="NOR27" s="1144"/>
      <c r="NOV27" s="1141"/>
      <c r="NOW27" s="1144"/>
      <c r="NPA27" s="1141"/>
      <c r="NPB27" s="1144"/>
      <c r="NPF27" s="1141"/>
      <c r="NPG27" s="1144"/>
      <c r="NPK27" s="1141"/>
      <c r="NPL27" s="1144"/>
      <c r="NPP27" s="1141"/>
      <c r="NPQ27" s="1144"/>
      <c r="NPU27" s="1141"/>
      <c r="NPV27" s="1144"/>
      <c r="NPZ27" s="1141"/>
      <c r="NQA27" s="1144"/>
      <c r="NQE27" s="1141"/>
      <c r="NQF27" s="1144"/>
      <c r="NQJ27" s="1141"/>
      <c r="NQK27" s="1144"/>
      <c r="NQO27" s="1141"/>
      <c r="NQP27" s="1144"/>
      <c r="NQT27" s="1141"/>
      <c r="NQU27" s="1144"/>
      <c r="NQY27" s="1141"/>
      <c r="NQZ27" s="1144"/>
      <c r="NRD27" s="1141"/>
      <c r="NRE27" s="1144"/>
      <c r="NRI27" s="1141"/>
      <c r="NRJ27" s="1144"/>
      <c r="NRN27" s="1141"/>
      <c r="NRO27" s="1144"/>
      <c r="NRS27" s="1141"/>
      <c r="NRT27" s="1144"/>
      <c r="NRX27" s="1141"/>
      <c r="NRY27" s="1144"/>
      <c r="NSC27" s="1141"/>
      <c r="NSD27" s="1144"/>
      <c r="NSH27" s="1141"/>
      <c r="NSI27" s="1144"/>
      <c r="NSM27" s="1141"/>
      <c r="NSN27" s="1144"/>
      <c r="NSR27" s="1141"/>
      <c r="NSS27" s="1144"/>
      <c r="NSW27" s="1141"/>
      <c r="NSX27" s="1144"/>
      <c r="NTB27" s="1141"/>
      <c r="NTC27" s="1144"/>
      <c r="NTG27" s="1141"/>
      <c r="NTH27" s="1144"/>
      <c r="NTL27" s="1141"/>
      <c r="NTM27" s="1144"/>
      <c r="NTQ27" s="1141"/>
      <c r="NTR27" s="1144"/>
      <c r="NTV27" s="1141"/>
      <c r="NTW27" s="1144"/>
      <c r="NUA27" s="1141"/>
      <c r="NUB27" s="1144"/>
      <c r="NUF27" s="1141"/>
      <c r="NUG27" s="1144"/>
      <c r="NUK27" s="1141"/>
      <c r="NUL27" s="1144"/>
      <c r="NUP27" s="1141"/>
      <c r="NUQ27" s="1144"/>
      <c r="NUU27" s="1141"/>
      <c r="NUV27" s="1144"/>
      <c r="NUZ27" s="1141"/>
      <c r="NVA27" s="1144"/>
      <c r="NVE27" s="1141"/>
      <c r="NVF27" s="1144"/>
      <c r="NVJ27" s="1141"/>
      <c r="NVK27" s="1144"/>
      <c r="NVO27" s="1141"/>
      <c r="NVP27" s="1144"/>
      <c r="NVT27" s="1141"/>
      <c r="NVU27" s="1144"/>
      <c r="NVY27" s="1141"/>
      <c r="NVZ27" s="1144"/>
      <c r="NWD27" s="1141"/>
      <c r="NWE27" s="1144"/>
      <c r="NWI27" s="1141"/>
      <c r="NWJ27" s="1144"/>
      <c r="NWN27" s="1141"/>
      <c r="NWO27" s="1144"/>
      <c r="NWS27" s="1141"/>
      <c r="NWT27" s="1144"/>
      <c r="NWX27" s="1141"/>
      <c r="NWY27" s="1144"/>
      <c r="NXC27" s="1141"/>
      <c r="NXD27" s="1144"/>
      <c r="NXH27" s="1141"/>
      <c r="NXI27" s="1144"/>
      <c r="NXM27" s="1141"/>
      <c r="NXN27" s="1144"/>
      <c r="NXR27" s="1141"/>
      <c r="NXS27" s="1144"/>
      <c r="NXW27" s="1141"/>
      <c r="NXX27" s="1144"/>
      <c r="NYB27" s="1141"/>
      <c r="NYC27" s="1144"/>
      <c r="NYG27" s="1141"/>
      <c r="NYH27" s="1144"/>
      <c r="NYL27" s="1141"/>
      <c r="NYM27" s="1144"/>
      <c r="NYQ27" s="1141"/>
      <c r="NYR27" s="1144"/>
      <c r="NYV27" s="1141"/>
      <c r="NYW27" s="1144"/>
      <c r="NZA27" s="1141"/>
      <c r="NZB27" s="1144"/>
      <c r="NZF27" s="1141"/>
      <c r="NZG27" s="1144"/>
      <c r="NZK27" s="1141"/>
      <c r="NZL27" s="1144"/>
      <c r="NZP27" s="1141"/>
      <c r="NZQ27" s="1144"/>
      <c r="NZU27" s="1141"/>
      <c r="NZV27" s="1144"/>
      <c r="NZZ27" s="1141"/>
      <c r="OAA27" s="1144"/>
      <c r="OAE27" s="1141"/>
      <c r="OAF27" s="1144"/>
      <c r="OAJ27" s="1141"/>
      <c r="OAK27" s="1144"/>
      <c r="OAO27" s="1141"/>
      <c r="OAP27" s="1144"/>
      <c r="OAT27" s="1141"/>
      <c r="OAU27" s="1144"/>
      <c r="OAY27" s="1141"/>
      <c r="OAZ27" s="1144"/>
      <c r="OBD27" s="1141"/>
      <c r="OBE27" s="1144"/>
      <c r="OBI27" s="1141"/>
      <c r="OBJ27" s="1144"/>
      <c r="OBN27" s="1141"/>
      <c r="OBO27" s="1144"/>
      <c r="OBS27" s="1141"/>
      <c r="OBT27" s="1144"/>
      <c r="OBX27" s="1141"/>
      <c r="OBY27" s="1144"/>
      <c r="OCC27" s="1141"/>
      <c r="OCD27" s="1144"/>
      <c r="OCH27" s="1141"/>
      <c r="OCI27" s="1144"/>
      <c r="OCM27" s="1141"/>
      <c r="OCN27" s="1144"/>
      <c r="OCR27" s="1141"/>
      <c r="OCS27" s="1144"/>
      <c r="OCW27" s="1141"/>
      <c r="OCX27" s="1144"/>
      <c r="ODB27" s="1141"/>
      <c r="ODC27" s="1144"/>
      <c r="ODG27" s="1141"/>
      <c r="ODH27" s="1144"/>
      <c r="ODL27" s="1141"/>
      <c r="ODM27" s="1144"/>
      <c r="ODQ27" s="1141"/>
      <c r="ODR27" s="1144"/>
      <c r="ODV27" s="1141"/>
      <c r="ODW27" s="1144"/>
      <c r="OEA27" s="1141"/>
      <c r="OEB27" s="1144"/>
      <c r="OEF27" s="1141"/>
      <c r="OEG27" s="1144"/>
      <c r="OEK27" s="1141"/>
      <c r="OEL27" s="1144"/>
      <c r="OEP27" s="1141"/>
      <c r="OEQ27" s="1144"/>
      <c r="OEU27" s="1141"/>
      <c r="OEV27" s="1144"/>
      <c r="OEZ27" s="1141"/>
      <c r="OFA27" s="1144"/>
      <c r="OFE27" s="1141"/>
      <c r="OFF27" s="1144"/>
      <c r="OFJ27" s="1141"/>
      <c r="OFK27" s="1144"/>
      <c r="OFO27" s="1141"/>
      <c r="OFP27" s="1144"/>
      <c r="OFT27" s="1141"/>
      <c r="OFU27" s="1144"/>
      <c r="OFY27" s="1141"/>
      <c r="OFZ27" s="1144"/>
      <c r="OGD27" s="1141"/>
      <c r="OGE27" s="1144"/>
      <c r="OGI27" s="1141"/>
      <c r="OGJ27" s="1144"/>
      <c r="OGN27" s="1141"/>
      <c r="OGO27" s="1144"/>
      <c r="OGS27" s="1141"/>
      <c r="OGT27" s="1144"/>
      <c r="OGX27" s="1141"/>
      <c r="OGY27" s="1144"/>
      <c r="OHC27" s="1141"/>
      <c r="OHD27" s="1144"/>
      <c r="OHH27" s="1141"/>
      <c r="OHI27" s="1144"/>
      <c r="OHM27" s="1141"/>
      <c r="OHN27" s="1144"/>
      <c r="OHR27" s="1141"/>
      <c r="OHS27" s="1144"/>
      <c r="OHW27" s="1141"/>
      <c r="OHX27" s="1144"/>
      <c r="OIB27" s="1141"/>
      <c r="OIC27" s="1144"/>
      <c r="OIG27" s="1141"/>
      <c r="OIH27" s="1144"/>
      <c r="OIL27" s="1141"/>
      <c r="OIM27" s="1144"/>
      <c r="OIQ27" s="1141"/>
      <c r="OIR27" s="1144"/>
      <c r="OIV27" s="1141"/>
      <c r="OIW27" s="1144"/>
      <c r="OJA27" s="1141"/>
      <c r="OJB27" s="1144"/>
      <c r="OJF27" s="1141"/>
      <c r="OJG27" s="1144"/>
      <c r="OJK27" s="1141"/>
      <c r="OJL27" s="1144"/>
      <c r="OJP27" s="1141"/>
      <c r="OJQ27" s="1144"/>
      <c r="OJU27" s="1141"/>
      <c r="OJV27" s="1144"/>
      <c r="OJZ27" s="1141"/>
      <c r="OKA27" s="1144"/>
      <c r="OKE27" s="1141"/>
      <c r="OKF27" s="1144"/>
      <c r="OKJ27" s="1141"/>
      <c r="OKK27" s="1144"/>
      <c r="OKO27" s="1141"/>
      <c r="OKP27" s="1144"/>
      <c r="OKT27" s="1141"/>
      <c r="OKU27" s="1144"/>
      <c r="OKY27" s="1141"/>
      <c r="OKZ27" s="1144"/>
      <c r="OLD27" s="1141"/>
      <c r="OLE27" s="1144"/>
      <c r="OLI27" s="1141"/>
      <c r="OLJ27" s="1144"/>
      <c r="OLN27" s="1141"/>
      <c r="OLO27" s="1144"/>
      <c r="OLS27" s="1141"/>
      <c r="OLT27" s="1144"/>
      <c r="OLX27" s="1141"/>
      <c r="OLY27" s="1144"/>
      <c r="OMC27" s="1141"/>
      <c r="OMD27" s="1144"/>
      <c r="OMH27" s="1141"/>
      <c r="OMI27" s="1144"/>
      <c r="OMM27" s="1141"/>
      <c r="OMN27" s="1144"/>
      <c r="OMR27" s="1141"/>
      <c r="OMS27" s="1144"/>
      <c r="OMW27" s="1141"/>
      <c r="OMX27" s="1144"/>
      <c r="ONB27" s="1141"/>
      <c r="ONC27" s="1144"/>
      <c r="ONG27" s="1141"/>
      <c r="ONH27" s="1144"/>
      <c r="ONL27" s="1141"/>
      <c r="ONM27" s="1144"/>
      <c r="ONQ27" s="1141"/>
      <c r="ONR27" s="1144"/>
      <c r="ONV27" s="1141"/>
      <c r="ONW27" s="1144"/>
      <c r="OOA27" s="1141"/>
      <c r="OOB27" s="1144"/>
      <c r="OOF27" s="1141"/>
      <c r="OOG27" s="1144"/>
      <c r="OOK27" s="1141"/>
      <c r="OOL27" s="1144"/>
      <c r="OOP27" s="1141"/>
      <c r="OOQ27" s="1144"/>
      <c r="OOU27" s="1141"/>
      <c r="OOV27" s="1144"/>
      <c r="OOZ27" s="1141"/>
      <c r="OPA27" s="1144"/>
      <c r="OPE27" s="1141"/>
      <c r="OPF27" s="1144"/>
      <c r="OPJ27" s="1141"/>
      <c r="OPK27" s="1144"/>
      <c r="OPO27" s="1141"/>
      <c r="OPP27" s="1144"/>
      <c r="OPT27" s="1141"/>
      <c r="OPU27" s="1144"/>
      <c r="OPY27" s="1141"/>
      <c r="OPZ27" s="1144"/>
      <c r="OQD27" s="1141"/>
      <c r="OQE27" s="1144"/>
      <c r="OQI27" s="1141"/>
      <c r="OQJ27" s="1144"/>
      <c r="OQN27" s="1141"/>
      <c r="OQO27" s="1144"/>
      <c r="OQS27" s="1141"/>
      <c r="OQT27" s="1144"/>
      <c r="OQX27" s="1141"/>
      <c r="OQY27" s="1144"/>
      <c r="ORC27" s="1141"/>
      <c r="ORD27" s="1144"/>
      <c r="ORH27" s="1141"/>
      <c r="ORI27" s="1144"/>
      <c r="ORM27" s="1141"/>
      <c r="ORN27" s="1144"/>
      <c r="ORR27" s="1141"/>
      <c r="ORS27" s="1144"/>
      <c r="ORW27" s="1141"/>
      <c r="ORX27" s="1144"/>
      <c r="OSB27" s="1141"/>
      <c r="OSC27" s="1144"/>
      <c r="OSG27" s="1141"/>
      <c r="OSH27" s="1144"/>
      <c r="OSL27" s="1141"/>
      <c r="OSM27" s="1144"/>
      <c r="OSQ27" s="1141"/>
      <c r="OSR27" s="1144"/>
      <c r="OSV27" s="1141"/>
      <c r="OSW27" s="1144"/>
      <c r="OTA27" s="1141"/>
      <c r="OTB27" s="1144"/>
      <c r="OTF27" s="1141"/>
      <c r="OTG27" s="1144"/>
      <c r="OTK27" s="1141"/>
      <c r="OTL27" s="1144"/>
      <c r="OTP27" s="1141"/>
      <c r="OTQ27" s="1144"/>
      <c r="OTU27" s="1141"/>
      <c r="OTV27" s="1144"/>
      <c r="OTZ27" s="1141"/>
      <c r="OUA27" s="1144"/>
      <c r="OUE27" s="1141"/>
      <c r="OUF27" s="1144"/>
      <c r="OUJ27" s="1141"/>
      <c r="OUK27" s="1144"/>
      <c r="OUO27" s="1141"/>
      <c r="OUP27" s="1144"/>
      <c r="OUT27" s="1141"/>
      <c r="OUU27" s="1144"/>
      <c r="OUY27" s="1141"/>
      <c r="OUZ27" s="1144"/>
      <c r="OVD27" s="1141"/>
      <c r="OVE27" s="1144"/>
      <c r="OVI27" s="1141"/>
      <c r="OVJ27" s="1144"/>
      <c r="OVN27" s="1141"/>
      <c r="OVO27" s="1144"/>
      <c r="OVS27" s="1141"/>
      <c r="OVT27" s="1144"/>
      <c r="OVX27" s="1141"/>
      <c r="OVY27" s="1144"/>
      <c r="OWC27" s="1141"/>
      <c r="OWD27" s="1144"/>
      <c r="OWH27" s="1141"/>
      <c r="OWI27" s="1144"/>
      <c r="OWM27" s="1141"/>
      <c r="OWN27" s="1144"/>
      <c r="OWR27" s="1141"/>
      <c r="OWS27" s="1144"/>
      <c r="OWW27" s="1141"/>
      <c r="OWX27" s="1144"/>
      <c r="OXB27" s="1141"/>
      <c r="OXC27" s="1144"/>
      <c r="OXG27" s="1141"/>
      <c r="OXH27" s="1144"/>
      <c r="OXL27" s="1141"/>
      <c r="OXM27" s="1144"/>
      <c r="OXQ27" s="1141"/>
      <c r="OXR27" s="1144"/>
      <c r="OXV27" s="1141"/>
      <c r="OXW27" s="1144"/>
      <c r="OYA27" s="1141"/>
      <c r="OYB27" s="1144"/>
      <c r="OYF27" s="1141"/>
      <c r="OYG27" s="1144"/>
      <c r="OYK27" s="1141"/>
      <c r="OYL27" s="1144"/>
      <c r="OYP27" s="1141"/>
      <c r="OYQ27" s="1144"/>
      <c r="OYU27" s="1141"/>
      <c r="OYV27" s="1144"/>
      <c r="OYZ27" s="1141"/>
      <c r="OZA27" s="1144"/>
      <c r="OZE27" s="1141"/>
      <c r="OZF27" s="1144"/>
      <c r="OZJ27" s="1141"/>
      <c r="OZK27" s="1144"/>
      <c r="OZO27" s="1141"/>
      <c r="OZP27" s="1144"/>
      <c r="OZT27" s="1141"/>
      <c r="OZU27" s="1144"/>
      <c r="OZY27" s="1141"/>
      <c r="OZZ27" s="1144"/>
      <c r="PAD27" s="1141"/>
      <c r="PAE27" s="1144"/>
      <c r="PAI27" s="1141"/>
      <c r="PAJ27" s="1144"/>
      <c r="PAN27" s="1141"/>
      <c r="PAO27" s="1144"/>
      <c r="PAS27" s="1141"/>
      <c r="PAT27" s="1144"/>
      <c r="PAX27" s="1141"/>
      <c r="PAY27" s="1144"/>
      <c r="PBC27" s="1141"/>
      <c r="PBD27" s="1144"/>
      <c r="PBH27" s="1141"/>
      <c r="PBI27" s="1144"/>
      <c r="PBM27" s="1141"/>
      <c r="PBN27" s="1144"/>
      <c r="PBR27" s="1141"/>
      <c r="PBS27" s="1144"/>
      <c r="PBW27" s="1141"/>
      <c r="PBX27" s="1144"/>
      <c r="PCB27" s="1141"/>
      <c r="PCC27" s="1144"/>
      <c r="PCG27" s="1141"/>
      <c r="PCH27" s="1144"/>
      <c r="PCL27" s="1141"/>
      <c r="PCM27" s="1144"/>
      <c r="PCQ27" s="1141"/>
      <c r="PCR27" s="1144"/>
      <c r="PCV27" s="1141"/>
      <c r="PCW27" s="1144"/>
      <c r="PDA27" s="1141"/>
      <c r="PDB27" s="1144"/>
      <c r="PDF27" s="1141"/>
      <c r="PDG27" s="1144"/>
      <c r="PDK27" s="1141"/>
      <c r="PDL27" s="1144"/>
      <c r="PDP27" s="1141"/>
      <c r="PDQ27" s="1144"/>
      <c r="PDU27" s="1141"/>
      <c r="PDV27" s="1144"/>
      <c r="PDZ27" s="1141"/>
      <c r="PEA27" s="1144"/>
      <c r="PEE27" s="1141"/>
      <c r="PEF27" s="1144"/>
      <c r="PEJ27" s="1141"/>
      <c r="PEK27" s="1144"/>
      <c r="PEO27" s="1141"/>
      <c r="PEP27" s="1144"/>
      <c r="PET27" s="1141"/>
      <c r="PEU27" s="1144"/>
      <c r="PEY27" s="1141"/>
      <c r="PEZ27" s="1144"/>
      <c r="PFD27" s="1141"/>
      <c r="PFE27" s="1144"/>
      <c r="PFI27" s="1141"/>
      <c r="PFJ27" s="1144"/>
      <c r="PFN27" s="1141"/>
      <c r="PFO27" s="1144"/>
      <c r="PFS27" s="1141"/>
      <c r="PFT27" s="1144"/>
      <c r="PFX27" s="1141"/>
      <c r="PFY27" s="1144"/>
      <c r="PGC27" s="1141"/>
      <c r="PGD27" s="1144"/>
      <c r="PGH27" s="1141"/>
      <c r="PGI27" s="1144"/>
      <c r="PGM27" s="1141"/>
      <c r="PGN27" s="1144"/>
      <c r="PGR27" s="1141"/>
      <c r="PGS27" s="1144"/>
      <c r="PGW27" s="1141"/>
      <c r="PGX27" s="1144"/>
      <c r="PHB27" s="1141"/>
      <c r="PHC27" s="1144"/>
      <c r="PHG27" s="1141"/>
      <c r="PHH27" s="1144"/>
      <c r="PHL27" s="1141"/>
      <c r="PHM27" s="1144"/>
      <c r="PHQ27" s="1141"/>
      <c r="PHR27" s="1144"/>
      <c r="PHV27" s="1141"/>
      <c r="PHW27" s="1144"/>
      <c r="PIA27" s="1141"/>
      <c r="PIB27" s="1144"/>
      <c r="PIF27" s="1141"/>
      <c r="PIG27" s="1144"/>
      <c r="PIK27" s="1141"/>
      <c r="PIL27" s="1144"/>
      <c r="PIP27" s="1141"/>
      <c r="PIQ27" s="1144"/>
      <c r="PIU27" s="1141"/>
      <c r="PIV27" s="1144"/>
      <c r="PIZ27" s="1141"/>
      <c r="PJA27" s="1144"/>
      <c r="PJE27" s="1141"/>
      <c r="PJF27" s="1144"/>
      <c r="PJJ27" s="1141"/>
      <c r="PJK27" s="1144"/>
      <c r="PJO27" s="1141"/>
      <c r="PJP27" s="1144"/>
      <c r="PJT27" s="1141"/>
      <c r="PJU27" s="1144"/>
      <c r="PJY27" s="1141"/>
      <c r="PJZ27" s="1144"/>
      <c r="PKD27" s="1141"/>
      <c r="PKE27" s="1144"/>
      <c r="PKI27" s="1141"/>
      <c r="PKJ27" s="1144"/>
      <c r="PKN27" s="1141"/>
      <c r="PKO27" s="1144"/>
      <c r="PKS27" s="1141"/>
      <c r="PKT27" s="1144"/>
      <c r="PKX27" s="1141"/>
      <c r="PKY27" s="1144"/>
      <c r="PLC27" s="1141"/>
      <c r="PLD27" s="1144"/>
      <c r="PLH27" s="1141"/>
      <c r="PLI27" s="1144"/>
      <c r="PLM27" s="1141"/>
      <c r="PLN27" s="1144"/>
      <c r="PLR27" s="1141"/>
      <c r="PLS27" s="1144"/>
      <c r="PLW27" s="1141"/>
      <c r="PLX27" s="1144"/>
      <c r="PMB27" s="1141"/>
      <c r="PMC27" s="1144"/>
      <c r="PMG27" s="1141"/>
      <c r="PMH27" s="1144"/>
      <c r="PML27" s="1141"/>
      <c r="PMM27" s="1144"/>
      <c r="PMQ27" s="1141"/>
      <c r="PMR27" s="1144"/>
      <c r="PMV27" s="1141"/>
      <c r="PMW27" s="1144"/>
      <c r="PNA27" s="1141"/>
      <c r="PNB27" s="1144"/>
      <c r="PNF27" s="1141"/>
      <c r="PNG27" s="1144"/>
      <c r="PNK27" s="1141"/>
      <c r="PNL27" s="1144"/>
      <c r="PNP27" s="1141"/>
      <c r="PNQ27" s="1144"/>
      <c r="PNU27" s="1141"/>
      <c r="PNV27" s="1144"/>
      <c r="PNZ27" s="1141"/>
      <c r="POA27" s="1144"/>
      <c r="POE27" s="1141"/>
      <c r="POF27" s="1144"/>
      <c r="POJ27" s="1141"/>
      <c r="POK27" s="1144"/>
      <c r="POO27" s="1141"/>
      <c r="POP27" s="1144"/>
      <c r="POT27" s="1141"/>
      <c r="POU27" s="1144"/>
      <c r="POY27" s="1141"/>
      <c r="POZ27" s="1144"/>
      <c r="PPD27" s="1141"/>
      <c r="PPE27" s="1144"/>
      <c r="PPI27" s="1141"/>
      <c r="PPJ27" s="1144"/>
      <c r="PPN27" s="1141"/>
      <c r="PPO27" s="1144"/>
      <c r="PPS27" s="1141"/>
      <c r="PPT27" s="1144"/>
      <c r="PPX27" s="1141"/>
      <c r="PPY27" s="1144"/>
      <c r="PQC27" s="1141"/>
      <c r="PQD27" s="1144"/>
      <c r="PQH27" s="1141"/>
      <c r="PQI27" s="1144"/>
      <c r="PQM27" s="1141"/>
      <c r="PQN27" s="1144"/>
      <c r="PQR27" s="1141"/>
      <c r="PQS27" s="1144"/>
      <c r="PQW27" s="1141"/>
      <c r="PQX27" s="1144"/>
      <c r="PRB27" s="1141"/>
      <c r="PRC27" s="1144"/>
      <c r="PRG27" s="1141"/>
      <c r="PRH27" s="1144"/>
      <c r="PRL27" s="1141"/>
      <c r="PRM27" s="1144"/>
      <c r="PRQ27" s="1141"/>
      <c r="PRR27" s="1144"/>
      <c r="PRV27" s="1141"/>
      <c r="PRW27" s="1144"/>
      <c r="PSA27" s="1141"/>
      <c r="PSB27" s="1144"/>
      <c r="PSF27" s="1141"/>
      <c r="PSG27" s="1144"/>
      <c r="PSK27" s="1141"/>
      <c r="PSL27" s="1144"/>
      <c r="PSP27" s="1141"/>
      <c r="PSQ27" s="1144"/>
      <c r="PSU27" s="1141"/>
      <c r="PSV27" s="1144"/>
      <c r="PSZ27" s="1141"/>
      <c r="PTA27" s="1144"/>
      <c r="PTE27" s="1141"/>
      <c r="PTF27" s="1144"/>
      <c r="PTJ27" s="1141"/>
      <c r="PTK27" s="1144"/>
      <c r="PTO27" s="1141"/>
      <c r="PTP27" s="1144"/>
      <c r="PTT27" s="1141"/>
      <c r="PTU27" s="1144"/>
      <c r="PTY27" s="1141"/>
      <c r="PTZ27" s="1144"/>
      <c r="PUD27" s="1141"/>
      <c r="PUE27" s="1144"/>
      <c r="PUI27" s="1141"/>
      <c r="PUJ27" s="1144"/>
      <c r="PUN27" s="1141"/>
      <c r="PUO27" s="1144"/>
      <c r="PUS27" s="1141"/>
      <c r="PUT27" s="1144"/>
      <c r="PUX27" s="1141"/>
      <c r="PUY27" s="1144"/>
      <c r="PVC27" s="1141"/>
      <c r="PVD27" s="1144"/>
      <c r="PVH27" s="1141"/>
      <c r="PVI27" s="1144"/>
      <c r="PVM27" s="1141"/>
      <c r="PVN27" s="1144"/>
      <c r="PVR27" s="1141"/>
      <c r="PVS27" s="1144"/>
      <c r="PVW27" s="1141"/>
      <c r="PVX27" s="1144"/>
      <c r="PWB27" s="1141"/>
      <c r="PWC27" s="1144"/>
      <c r="PWG27" s="1141"/>
      <c r="PWH27" s="1144"/>
      <c r="PWL27" s="1141"/>
      <c r="PWM27" s="1144"/>
      <c r="PWQ27" s="1141"/>
      <c r="PWR27" s="1144"/>
      <c r="PWV27" s="1141"/>
      <c r="PWW27" s="1144"/>
      <c r="PXA27" s="1141"/>
      <c r="PXB27" s="1144"/>
      <c r="PXF27" s="1141"/>
      <c r="PXG27" s="1144"/>
      <c r="PXK27" s="1141"/>
      <c r="PXL27" s="1144"/>
      <c r="PXP27" s="1141"/>
      <c r="PXQ27" s="1144"/>
      <c r="PXU27" s="1141"/>
      <c r="PXV27" s="1144"/>
      <c r="PXZ27" s="1141"/>
      <c r="PYA27" s="1144"/>
      <c r="PYE27" s="1141"/>
      <c r="PYF27" s="1144"/>
      <c r="PYJ27" s="1141"/>
      <c r="PYK27" s="1144"/>
      <c r="PYO27" s="1141"/>
      <c r="PYP27" s="1144"/>
      <c r="PYT27" s="1141"/>
      <c r="PYU27" s="1144"/>
      <c r="PYY27" s="1141"/>
      <c r="PYZ27" s="1144"/>
      <c r="PZD27" s="1141"/>
      <c r="PZE27" s="1144"/>
      <c r="PZI27" s="1141"/>
      <c r="PZJ27" s="1144"/>
      <c r="PZN27" s="1141"/>
      <c r="PZO27" s="1144"/>
      <c r="PZS27" s="1141"/>
      <c r="PZT27" s="1144"/>
      <c r="PZX27" s="1141"/>
      <c r="PZY27" s="1144"/>
      <c r="QAC27" s="1141"/>
      <c r="QAD27" s="1144"/>
      <c r="QAH27" s="1141"/>
      <c r="QAI27" s="1144"/>
      <c r="QAM27" s="1141"/>
      <c r="QAN27" s="1144"/>
      <c r="QAR27" s="1141"/>
      <c r="QAS27" s="1144"/>
      <c r="QAW27" s="1141"/>
      <c r="QAX27" s="1144"/>
      <c r="QBB27" s="1141"/>
      <c r="QBC27" s="1144"/>
      <c r="QBG27" s="1141"/>
      <c r="QBH27" s="1144"/>
      <c r="QBL27" s="1141"/>
      <c r="QBM27" s="1144"/>
      <c r="QBQ27" s="1141"/>
      <c r="QBR27" s="1144"/>
      <c r="QBV27" s="1141"/>
      <c r="QBW27" s="1144"/>
      <c r="QCA27" s="1141"/>
      <c r="QCB27" s="1144"/>
      <c r="QCF27" s="1141"/>
      <c r="QCG27" s="1144"/>
      <c r="QCK27" s="1141"/>
      <c r="QCL27" s="1144"/>
      <c r="QCP27" s="1141"/>
      <c r="QCQ27" s="1144"/>
      <c r="QCU27" s="1141"/>
      <c r="QCV27" s="1144"/>
      <c r="QCZ27" s="1141"/>
      <c r="QDA27" s="1144"/>
      <c r="QDE27" s="1141"/>
      <c r="QDF27" s="1144"/>
      <c r="QDJ27" s="1141"/>
      <c r="QDK27" s="1144"/>
      <c r="QDO27" s="1141"/>
      <c r="QDP27" s="1144"/>
      <c r="QDT27" s="1141"/>
      <c r="QDU27" s="1144"/>
      <c r="QDY27" s="1141"/>
      <c r="QDZ27" s="1144"/>
      <c r="QED27" s="1141"/>
      <c r="QEE27" s="1144"/>
      <c r="QEI27" s="1141"/>
      <c r="QEJ27" s="1144"/>
      <c r="QEN27" s="1141"/>
      <c r="QEO27" s="1144"/>
      <c r="QES27" s="1141"/>
      <c r="QET27" s="1144"/>
      <c r="QEX27" s="1141"/>
      <c r="QEY27" s="1144"/>
      <c r="QFC27" s="1141"/>
      <c r="QFD27" s="1144"/>
      <c r="QFH27" s="1141"/>
      <c r="QFI27" s="1144"/>
      <c r="QFM27" s="1141"/>
      <c r="QFN27" s="1144"/>
      <c r="QFR27" s="1141"/>
      <c r="QFS27" s="1144"/>
      <c r="QFW27" s="1141"/>
      <c r="QFX27" s="1144"/>
      <c r="QGB27" s="1141"/>
      <c r="QGC27" s="1144"/>
      <c r="QGG27" s="1141"/>
      <c r="QGH27" s="1144"/>
      <c r="QGL27" s="1141"/>
      <c r="QGM27" s="1144"/>
      <c r="QGQ27" s="1141"/>
      <c r="QGR27" s="1144"/>
      <c r="QGV27" s="1141"/>
      <c r="QGW27" s="1144"/>
      <c r="QHA27" s="1141"/>
      <c r="QHB27" s="1144"/>
      <c r="QHF27" s="1141"/>
      <c r="QHG27" s="1144"/>
      <c r="QHK27" s="1141"/>
      <c r="QHL27" s="1144"/>
      <c r="QHP27" s="1141"/>
      <c r="QHQ27" s="1144"/>
      <c r="QHU27" s="1141"/>
      <c r="QHV27" s="1144"/>
      <c r="QHZ27" s="1141"/>
      <c r="QIA27" s="1144"/>
      <c r="QIE27" s="1141"/>
      <c r="QIF27" s="1144"/>
      <c r="QIJ27" s="1141"/>
      <c r="QIK27" s="1144"/>
      <c r="QIO27" s="1141"/>
      <c r="QIP27" s="1144"/>
      <c r="QIT27" s="1141"/>
      <c r="QIU27" s="1144"/>
      <c r="QIY27" s="1141"/>
      <c r="QIZ27" s="1144"/>
      <c r="QJD27" s="1141"/>
      <c r="QJE27" s="1144"/>
      <c r="QJI27" s="1141"/>
      <c r="QJJ27" s="1144"/>
      <c r="QJN27" s="1141"/>
      <c r="QJO27" s="1144"/>
      <c r="QJS27" s="1141"/>
      <c r="QJT27" s="1144"/>
      <c r="QJX27" s="1141"/>
      <c r="QJY27" s="1144"/>
      <c r="QKC27" s="1141"/>
      <c r="QKD27" s="1144"/>
      <c r="QKH27" s="1141"/>
      <c r="QKI27" s="1144"/>
      <c r="QKM27" s="1141"/>
      <c r="QKN27" s="1144"/>
      <c r="QKR27" s="1141"/>
      <c r="QKS27" s="1144"/>
      <c r="QKW27" s="1141"/>
      <c r="QKX27" s="1144"/>
      <c r="QLB27" s="1141"/>
      <c r="QLC27" s="1144"/>
      <c r="QLG27" s="1141"/>
      <c r="QLH27" s="1144"/>
      <c r="QLL27" s="1141"/>
      <c r="QLM27" s="1144"/>
      <c r="QLQ27" s="1141"/>
      <c r="QLR27" s="1144"/>
      <c r="QLV27" s="1141"/>
      <c r="QLW27" s="1144"/>
      <c r="QMA27" s="1141"/>
      <c r="QMB27" s="1144"/>
      <c r="QMF27" s="1141"/>
      <c r="QMG27" s="1144"/>
      <c r="QMK27" s="1141"/>
      <c r="QML27" s="1144"/>
      <c r="QMP27" s="1141"/>
      <c r="QMQ27" s="1144"/>
      <c r="QMU27" s="1141"/>
      <c r="QMV27" s="1144"/>
      <c r="QMZ27" s="1141"/>
      <c r="QNA27" s="1144"/>
      <c r="QNE27" s="1141"/>
      <c r="QNF27" s="1144"/>
      <c r="QNJ27" s="1141"/>
      <c r="QNK27" s="1144"/>
      <c r="QNO27" s="1141"/>
      <c r="QNP27" s="1144"/>
      <c r="QNT27" s="1141"/>
      <c r="QNU27" s="1144"/>
      <c r="QNY27" s="1141"/>
      <c r="QNZ27" s="1144"/>
      <c r="QOD27" s="1141"/>
      <c r="QOE27" s="1144"/>
      <c r="QOI27" s="1141"/>
      <c r="QOJ27" s="1144"/>
      <c r="QON27" s="1141"/>
      <c r="QOO27" s="1144"/>
      <c r="QOS27" s="1141"/>
      <c r="QOT27" s="1144"/>
      <c r="QOX27" s="1141"/>
      <c r="QOY27" s="1144"/>
      <c r="QPC27" s="1141"/>
      <c r="QPD27" s="1144"/>
      <c r="QPH27" s="1141"/>
      <c r="QPI27" s="1144"/>
      <c r="QPM27" s="1141"/>
      <c r="QPN27" s="1144"/>
      <c r="QPR27" s="1141"/>
      <c r="QPS27" s="1144"/>
      <c r="QPW27" s="1141"/>
      <c r="QPX27" s="1144"/>
      <c r="QQB27" s="1141"/>
      <c r="QQC27" s="1144"/>
      <c r="QQG27" s="1141"/>
      <c r="QQH27" s="1144"/>
      <c r="QQL27" s="1141"/>
      <c r="QQM27" s="1144"/>
      <c r="QQQ27" s="1141"/>
      <c r="QQR27" s="1144"/>
      <c r="QQV27" s="1141"/>
      <c r="QQW27" s="1144"/>
      <c r="QRA27" s="1141"/>
      <c r="QRB27" s="1144"/>
      <c r="QRF27" s="1141"/>
      <c r="QRG27" s="1144"/>
      <c r="QRK27" s="1141"/>
      <c r="QRL27" s="1144"/>
      <c r="QRP27" s="1141"/>
      <c r="QRQ27" s="1144"/>
      <c r="QRU27" s="1141"/>
      <c r="QRV27" s="1144"/>
      <c r="QRZ27" s="1141"/>
      <c r="QSA27" s="1144"/>
      <c r="QSE27" s="1141"/>
      <c r="QSF27" s="1144"/>
      <c r="QSJ27" s="1141"/>
      <c r="QSK27" s="1144"/>
      <c r="QSO27" s="1141"/>
      <c r="QSP27" s="1144"/>
      <c r="QST27" s="1141"/>
      <c r="QSU27" s="1144"/>
      <c r="QSY27" s="1141"/>
      <c r="QSZ27" s="1144"/>
      <c r="QTD27" s="1141"/>
      <c r="QTE27" s="1144"/>
      <c r="QTI27" s="1141"/>
      <c r="QTJ27" s="1144"/>
      <c r="QTN27" s="1141"/>
      <c r="QTO27" s="1144"/>
      <c r="QTS27" s="1141"/>
      <c r="QTT27" s="1144"/>
      <c r="QTX27" s="1141"/>
      <c r="QTY27" s="1144"/>
      <c r="QUC27" s="1141"/>
      <c r="QUD27" s="1144"/>
      <c r="QUH27" s="1141"/>
      <c r="QUI27" s="1144"/>
      <c r="QUM27" s="1141"/>
      <c r="QUN27" s="1144"/>
      <c r="QUR27" s="1141"/>
      <c r="QUS27" s="1144"/>
      <c r="QUW27" s="1141"/>
      <c r="QUX27" s="1144"/>
      <c r="QVB27" s="1141"/>
      <c r="QVC27" s="1144"/>
      <c r="QVG27" s="1141"/>
      <c r="QVH27" s="1144"/>
      <c r="QVL27" s="1141"/>
      <c r="QVM27" s="1144"/>
      <c r="QVQ27" s="1141"/>
      <c r="QVR27" s="1144"/>
      <c r="QVV27" s="1141"/>
      <c r="QVW27" s="1144"/>
      <c r="QWA27" s="1141"/>
      <c r="QWB27" s="1144"/>
      <c r="QWF27" s="1141"/>
      <c r="QWG27" s="1144"/>
      <c r="QWK27" s="1141"/>
      <c r="QWL27" s="1144"/>
      <c r="QWP27" s="1141"/>
      <c r="QWQ27" s="1144"/>
      <c r="QWU27" s="1141"/>
      <c r="QWV27" s="1144"/>
      <c r="QWZ27" s="1141"/>
      <c r="QXA27" s="1144"/>
      <c r="QXE27" s="1141"/>
      <c r="QXF27" s="1144"/>
      <c r="QXJ27" s="1141"/>
      <c r="QXK27" s="1144"/>
      <c r="QXO27" s="1141"/>
      <c r="QXP27" s="1144"/>
      <c r="QXT27" s="1141"/>
      <c r="QXU27" s="1144"/>
      <c r="QXY27" s="1141"/>
      <c r="QXZ27" s="1144"/>
      <c r="QYD27" s="1141"/>
      <c r="QYE27" s="1144"/>
      <c r="QYI27" s="1141"/>
      <c r="QYJ27" s="1144"/>
      <c r="QYN27" s="1141"/>
      <c r="QYO27" s="1144"/>
      <c r="QYS27" s="1141"/>
      <c r="QYT27" s="1144"/>
      <c r="QYX27" s="1141"/>
      <c r="QYY27" s="1144"/>
      <c r="QZC27" s="1141"/>
      <c r="QZD27" s="1144"/>
      <c r="QZH27" s="1141"/>
      <c r="QZI27" s="1144"/>
      <c r="QZM27" s="1141"/>
      <c r="QZN27" s="1144"/>
      <c r="QZR27" s="1141"/>
      <c r="QZS27" s="1144"/>
      <c r="QZW27" s="1141"/>
      <c r="QZX27" s="1144"/>
      <c r="RAB27" s="1141"/>
      <c r="RAC27" s="1144"/>
      <c r="RAG27" s="1141"/>
      <c r="RAH27" s="1144"/>
      <c r="RAL27" s="1141"/>
      <c r="RAM27" s="1144"/>
      <c r="RAQ27" s="1141"/>
      <c r="RAR27" s="1144"/>
      <c r="RAV27" s="1141"/>
      <c r="RAW27" s="1144"/>
      <c r="RBA27" s="1141"/>
      <c r="RBB27" s="1144"/>
      <c r="RBF27" s="1141"/>
      <c r="RBG27" s="1144"/>
      <c r="RBK27" s="1141"/>
      <c r="RBL27" s="1144"/>
      <c r="RBP27" s="1141"/>
      <c r="RBQ27" s="1144"/>
      <c r="RBU27" s="1141"/>
      <c r="RBV27" s="1144"/>
      <c r="RBZ27" s="1141"/>
      <c r="RCA27" s="1144"/>
      <c r="RCE27" s="1141"/>
      <c r="RCF27" s="1144"/>
      <c r="RCJ27" s="1141"/>
      <c r="RCK27" s="1144"/>
      <c r="RCO27" s="1141"/>
      <c r="RCP27" s="1144"/>
      <c r="RCT27" s="1141"/>
      <c r="RCU27" s="1144"/>
      <c r="RCY27" s="1141"/>
      <c r="RCZ27" s="1144"/>
      <c r="RDD27" s="1141"/>
      <c r="RDE27" s="1144"/>
      <c r="RDI27" s="1141"/>
      <c r="RDJ27" s="1144"/>
      <c r="RDN27" s="1141"/>
      <c r="RDO27" s="1144"/>
      <c r="RDS27" s="1141"/>
      <c r="RDT27" s="1144"/>
      <c r="RDX27" s="1141"/>
      <c r="RDY27" s="1144"/>
      <c r="REC27" s="1141"/>
      <c r="RED27" s="1144"/>
      <c r="REH27" s="1141"/>
      <c r="REI27" s="1144"/>
      <c r="REM27" s="1141"/>
      <c r="REN27" s="1144"/>
      <c r="RER27" s="1141"/>
      <c r="RES27" s="1144"/>
      <c r="REW27" s="1141"/>
      <c r="REX27" s="1144"/>
      <c r="RFB27" s="1141"/>
      <c r="RFC27" s="1144"/>
      <c r="RFG27" s="1141"/>
      <c r="RFH27" s="1144"/>
      <c r="RFL27" s="1141"/>
      <c r="RFM27" s="1144"/>
      <c r="RFQ27" s="1141"/>
      <c r="RFR27" s="1144"/>
      <c r="RFV27" s="1141"/>
      <c r="RFW27" s="1144"/>
      <c r="RGA27" s="1141"/>
      <c r="RGB27" s="1144"/>
      <c r="RGF27" s="1141"/>
      <c r="RGG27" s="1144"/>
      <c r="RGK27" s="1141"/>
      <c r="RGL27" s="1144"/>
      <c r="RGP27" s="1141"/>
      <c r="RGQ27" s="1144"/>
      <c r="RGU27" s="1141"/>
      <c r="RGV27" s="1144"/>
      <c r="RGZ27" s="1141"/>
      <c r="RHA27" s="1144"/>
      <c r="RHE27" s="1141"/>
      <c r="RHF27" s="1144"/>
      <c r="RHJ27" s="1141"/>
      <c r="RHK27" s="1144"/>
      <c r="RHO27" s="1141"/>
      <c r="RHP27" s="1144"/>
      <c r="RHT27" s="1141"/>
      <c r="RHU27" s="1144"/>
      <c r="RHY27" s="1141"/>
      <c r="RHZ27" s="1144"/>
      <c r="RID27" s="1141"/>
      <c r="RIE27" s="1144"/>
      <c r="RII27" s="1141"/>
      <c r="RIJ27" s="1144"/>
      <c r="RIN27" s="1141"/>
      <c r="RIO27" s="1144"/>
      <c r="RIS27" s="1141"/>
      <c r="RIT27" s="1144"/>
      <c r="RIX27" s="1141"/>
      <c r="RIY27" s="1144"/>
      <c r="RJC27" s="1141"/>
      <c r="RJD27" s="1144"/>
      <c r="RJH27" s="1141"/>
      <c r="RJI27" s="1144"/>
      <c r="RJM27" s="1141"/>
      <c r="RJN27" s="1144"/>
      <c r="RJR27" s="1141"/>
      <c r="RJS27" s="1144"/>
      <c r="RJW27" s="1141"/>
      <c r="RJX27" s="1144"/>
      <c r="RKB27" s="1141"/>
      <c r="RKC27" s="1144"/>
      <c r="RKG27" s="1141"/>
      <c r="RKH27" s="1144"/>
      <c r="RKL27" s="1141"/>
      <c r="RKM27" s="1144"/>
      <c r="RKQ27" s="1141"/>
      <c r="RKR27" s="1144"/>
      <c r="RKV27" s="1141"/>
      <c r="RKW27" s="1144"/>
      <c r="RLA27" s="1141"/>
      <c r="RLB27" s="1144"/>
      <c r="RLF27" s="1141"/>
      <c r="RLG27" s="1144"/>
      <c r="RLK27" s="1141"/>
      <c r="RLL27" s="1144"/>
      <c r="RLP27" s="1141"/>
      <c r="RLQ27" s="1144"/>
      <c r="RLU27" s="1141"/>
      <c r="RLV27" s="1144"/>
      <c r="RLZ27" s="1141"/>
      <c r="RMA27" s="1144"/>
      <c r="RME27" s="1141"/>
      <c r="RMF27" s="1144"/>
      <c r="RMJ27" s="1141"/>
      <c r="RMK27" s="1144"/>
      <c r="RMO27" s="1141"/>
      <c r="RMP27" s="1144"/>
      <c r="RMT27" s="1141"/>
      <c r="RMU27" s="1144"/>
      <c r="RMY27" s="1141"/>
      <c r="RMZ27" s="1144"/>
      <c r="RND27" s="1141"/>
      <c r="RNE27" s="1144"/>
      <c r="RNI27" s="1141"/>
      <c r="RNJ27" s="1144"/>
      <c r="RNN27" s="1141"/>
      <c r="RNO27" s="1144"/>
      <c r="RNS27" s="1141"/>
      <c r="RNT27" s="1144"/>
      <c r="RNX27" s="1141"/>
      <c r="RNY27" s="1144"/>
      <c r="ROC27" s="1141"/>
      <c r="ROD27" s="1144"/>
      <c r="ROH27" s="1141"/>
      <c r="ROI27" s="1144"/>
      <c r="ROM27" s="1141"/>
      <c r="RON27" s="1144"/>
      <c r="ROR27" s="1141"/>
      <c r="ROS27" s="1144"/>
      <c r="ROW27" s="1141"/>
      <c r="ROX27" s="1144"/>
      <c r="RPB27" s="1141"/>
      <c r="RPC27" s="1144"/>
      <c r="RPG27" s="1141"/>
      <c r="RPH27" s="1144"/>
      <c r="RPL27" s="1141"/>
      <c r="RPM27" s="1144"/>
      <c r="RPQ27" s="1141"/>
      <c r="RPR27" s="1144"/>
      <c r="RPV27" s="1141"/>
      <c r="RPW27" s="1144"/>
      <c r="RQA27" s="1141"/>
      <c r="RQB27" s="1144"/>
      <c r="RQF27" s="1141"/>
      <c r="RQG27" s="1144"/>
      <c r="RQK27" s="1141"/>
      <c r="RQL27" s="1144"/>
      <c r="RQP27" s="1141"/>
      <c r="RQQ27" s="1144"/>
      <c r="RQU27" s="1141"/>
      <c r="RQV27" s="1144"/>
      <c r="RQZ27" s="1141"/>
      <c r="RRA27" s="1144"/>
      <c r="RRE27" s="1141"/>
      <c r="RRF27" s="1144"/>
      <c r="RRJ27" s="1141"/>
      <c r="RRK27" s="1144"/>
      <c r="RRO27" s="1141"/>
      <c r="RRP27" s="1144"/>
      <c r="RRT27" s="1141"/>
      <c r="RRU27" s="1144"/>
      <c r="RRY27" s="1141"/>
      <c r="RRZ27" s="1144"/>
      <c r="RSD27" s="1141"/>
      <c r="RSE27" s="1144"/>
      <c r="RSI27" s="1141"/>
      <c r="RSJ27" s="1144"/>
      <c r="RSN27" s="1141"/>
      <c r="RSO27" s="1144"/>
      <c r="RSS27" s="1141"/>
      <c r="RST27" s="1144"/>
      <c r="RSX27" s="1141"/>
      <c r="RSY27" s="1144"/>
      <c r="RTC27" s="1141"/>
      <c r="RTD27" s="1144"/>
      <c r="RTH27" s="1141"/>
      <c r="RTI27" s="1144"/>
      <c r="RTM27" s="1141"/>
      <c r="RTN27" s="1144"/>
      <c r="RTR27" s="1141"/>
      <c r="RTS27" s="1144"/>
      <c r="RTW27" s="1141"/>
      <c r="RTX27" s="1144"/>
      <c r="RUB27" s="1141"/>
      <c r="RUC27" s="1144"/>
      <c r="RUG27" s="1141"/>
      <c r="RUH27" s="1144"/>
      <c r="RUL27" s="1141"/>
      <c r="RUM27" s="1144"/>
      <c r="RUQ27" s="1141"/>
      <c r="RUR27" s="1144"/>
      <c r="RUV27" s="1141"/>
      <c r="RUW27" s="1144"/>
      <c r="RVA27" s="1141"/>
      <c r="RVB27" s="1144"/>
      <c r="RVF27" s="1141"/>
      <c r="RVG27" s="1144"/>
      <c r="RVK27" s="1141"/>
      <c r="RVL27" s="1144"/>
      <c r="RVP27" s="1141"/>
      <c r="RVQ27" s="1144"/>
      <c r="RVU27" s="1141"/>
      <c r="RVV27" s="1144"/>
      <c r="RVZ27" s="1141"/>
      <c r="RWA27" s="1144"/>
      <c r="RWE27" s="1141"/>
      <c r="RWF27" s="1144"/>
      <c r="RWJ27" s="1141"/>
      <c r="RWK27" s="1144"/>
      <c r="RWO27" s="1141"/>
      <c r="RWP27" s="1144"/>
      <c r="RWT27" s="1141"/>
      <c r="RWU27" s="1144"/>
      <c r="RWY27" s="1141"/>
      <c r="RWZ27" s="1144"/>
      <c r="RXD27" s="1141"/>
      <c r="RXE27" s="1144"/>
      <c r="RXI27" s="1141"/>
      <c r="RXJ27" s="1144"/>
      <c r="RXN27" s="1141"/>
      <c r="RXO27" s="1144"/>
      <c r="RXS27" s="1141"/>
      <c r="RXT27" s="1144"/>
      <c r="RXX27" s="1141"/>
      <c r="RXY27" s="1144"/>
      <c r="RYC27" s="1141"/>
      <c r="RYD27" s="1144"/>
      <c r="RYH27" s="1141"/>
      <c r="RYI27" s="1144"/>
      <c r="RYM27" s="1141"/>
      <c r="RYN27" s="1144"/>
      <c r="RYR27" s="1141"/>
      <c r="RYS27" s="1144"/>
      <c r="RYW27" s="1141"/>
      <c r="RYX27" s="1144"/>
      <c r="RZB27" s="1141"/>
      <c r="RZC27" s="1144"/>
      <c r="RZG27" s="1141"/>
      <c r="RZH27" s="1144"/>
      <c r="RZL27" s="1141"/>
      <c r="RZM27" s="1144"/>
      <c r="RZQ27" s="1141"/>
      <c r="RZR27" s="1144"/>
      <c r="RZV27" s="1141"/>
      <c r="RZW27" s="1144"/>
      <c r="SAA27" s="1141"/>
      <c r="SAB27" s="1144"/>
      <c r="SAF27" s="1141"/>
      <c r="SAG27" s="1144"/>
      <c r="SAK27" s="1141"/>
      <c r="SAL27" s="1144"/>
      <c r="SAP27" s="1141"/>
      <c r="SAQ27" s="1144"/>
      <c r="SAU27" s="1141"/>
      <c r="SAV27" s="1144"/>
      <c r="SAZ27" s="1141"/>
      <c r="SBA27" s="1144"/>
      <c r="SBE27" s="1141"/>
      <c r="SBF27" s="1144"/>
      <c r="SBJ27" s="1141"/>
      <c r="SBK27" s="1144"/>
      <c r="SBO27" s="1141"/>
      <c r="SBP27" s="1144"/>
      <c r="SBT27" s="1141"/>
      <c r="SBU27" s="1144"/>
      <c r="SBY27" s="1141"/>
      <c r="SBZ27" s="1144"/>
      <c r="SCD27" s="1141"/>
      <c r="SCE27" s="1144"/>
      <c r="SCI27" s="1141"/>
      <c r="SCJ27" s="1144"/>
      <c r="SCN27" s="1141"/>
      <c r="SCO27" s="1144"/>
      <c r="SCS27" s="1141"/>
      <c r="SCT27" s="1144"/>
      <c r="SCX27" s="1141"/>
      <c r="SCY27" s="1144"/>
      <c r="SDC27" s="1141"/>
      <c r="SDD27" s="1144"/>
      <c r="SDH27" s="1141"/>
      <c r="SDI27" s="1144"/>
      <c r="SDM27" s="1141"/>
      <c r="SDN27" s="1144"/>
      <c r="SDR27" s="1141"/>
      <c r="SDS27" s="1144"/>
      <c r="SDW27" s="1141"/>
      <c r="SDX27" s="1144"/>
      <c r="SEB27" s="1141"/>
      <c r="SEC27" s="1144"/>
      <c r="SEG27" s="1141"/>
      <c r="SEH27" s="1144"/>
      <c r="SEL27" s="1141"/>
      <c r="SEM27" s="1144"/>
      <c r="SEQ27" s="1141"/>
      <c r="SER27" s="1144"/>
      <c r="SEV27" s="1141"/>
      <c r="SEW27" s="1144"/>
      <c r="SFA27" s="1141"/>
      <c r="SFB27" s="1144"/>
      <c r="SFF27" s="1141"/>
      <c r="SFG27" s="1144"/>
      <c r="SFK27" s="1141"/>
      <c r="SFL27" s="1144"/>
      <c r="SFP27" s="1141"/>
      <c r="SFQ27" s="1144"/>
      <c r="SFU27" s="1141"/>
      <c r="SFV27" s="1144"/>
      <c r="SFZ27" s="1141"/>
      <c r="SGA27" s="1144"/>
      <c r="SGE27" s="1141"/>
      <c r="SGF27" s="1144"/>
      <c r="SGJ27" s="1141"/>
      <c r="SGK27" s="1144"/>
      <c r="SGO27" s="1141"/>
      <c r="SGP27" s="1144"/>
      <c r="SGT27" s="1141"/>
      <c r="SGU27" s="1144"/>
      <c r="SGY27" s="1141"/>
      <c r="SGZ27" s="1144"/>
      <c r="SHD27" s="1141"/>
      <c r="SHE27" s="1144"/>
      <c r="SHI27" s="1141"/>
      <c r="SHJ27" s="1144"/>
      <c r="SHN27" s="1141"/>
      <c r="SHO27" s="1144"/>
      <c r="SHS27" s="1141"/>
      <c r="SHT27" s="1144"/>
      <c r="SHX27" s="1141"/>
      <c r="SHY27" s="1144"/>
      <c r="SIC27" s="1141"/>
      <c r="SID27" s="1144"/>
      <c r="SIH27" s="1141"/>
      <c r="SII27" s="1144"/>
      <c r="SIM27" s="1141"/>
      <c r="SIN27" s="1144"/>
      <c r="SIR27" s="1141"/>
      <c r="SIS27" s="1144"/>
      <c r="SIW27" s="1141"/>
      <c r="SIX27" s="1144"/>
      <c r="SJB27" s="1141"/>
      <c r="SJC27" s="1144"/>
      <c r="SJG27" s="1141"/>
      <c r="SJH27" s="1144"/>
      <c r="SJL27" s="1141"/>
      <c r="SJM27" s="1144"/>
      <c r="SJQ27" s="1141"/>
      <c r="SJR27" s="1144"/>
      <c r="SJV27" s="1141"/>
      <c r="SJW27" s="1144"/>
      <c r="SKA27" s="1141"/>
      <c r="SKB27" s="1144"/>
      <c r="SKF27" s="1141"/>
      <c r="SKG27" s="1144"/>
      <c r="SKK27" s="1141"/>
      <c r="SKL27" s="1144"/>
      <c r="SKP27" s="1141"/>
      <c r="SKQ27" s="1144"/>
      <c r="SKU27" s="1141"/>
      <c r="SKV27" s="1144"/>
      <c r="SKZ27" s="1141"/>
      <c r="SLA27" s="1144"/>
      <c r="SLE27" s="1141"/>
      <c r="SLF27" s="1144"/>
      <c r="SLJ27" s="1141"/>
      <c r="SLK27" s="1144"/>
      <c r="SLO27" s="1141"/>
      <c r="SLP27" s="1144"/>
      <c r="SLT27" s="1141"/>
      <c r="SLU27" s="1144"/>
      <c r="SLY27" s="1141"/>
      <c r="SLZ27" s="1144"/>
      <c r="SMD27" s="1141"/>
      <c r="SME27" s="1144"/>
      <c r="SMI27" s="1141"/>
      <c r="SMJ27" s="1144"/>
      <c r="SMN27" s="1141"/>
      <c r="SMO27" s="1144"/>
      <c r="SMS27" s="1141"/>
      <c r="SMT27" s="1144"/>
      <c r="SMX27" s="1141"/>
      <c r="SMY27" s="1144"/>
      <c r="SNC27" s="1141"/>
      <c r="SND27" s="1144"/>
      <c r="SNH27" s="1141"/>
      <c r="SNI27" s="1144"/>
      <c r="SNM27" s="1141"/>
      <c r="SNN27" s="1144"/>
      <c r="SNR27" s="1141"/>
      <c r="SNS27" s="1144"/>
      <c r="SNW27" s="1141"/>
      <c r="SNX27" s="1144"/>
      <c r="SOB27" s="1141"/>
      <c r="SOC27" s="1144"/>
      <c r="SOG27" s="1141"/>
      <c r="SOH27" s="1144"/>
      <c r="SOL27" s="1141"/>
      <c r="SOM27" s="1144"/>
      <c r="SOQ27" s="1141"/>
      <c r="SOR27" s="1144"/>
      <c r="SOV27" s="1141"/>
      <c r="SOW27" s="1144"/>
      <c r="SPA27" s="1141"/>
      <c r="SPB27" s="1144"/>
      <c r="SPF27" s="1141"/>
      <c r="SPG27" s="1144"/>
      <c r="SPK27" s="1141"/>
      <c r="SPL27" s="1144"/>
      <c r="SPP27" s="1141"/>
      <c r="SPQ27" s="1144"/>
      <c r="SPU27" s="1141"/>
      <c r="SPV27" s="1144"/>
      <c r="SPZ27" s="1141"/>
      <c r="SQA27" s="1144"/>
      <c r="SQE27" s="1141"/>
      <c r="SQF27" s="1144"/>
      <c r="SQJ27" s="1141"/>
      <c r="SQK27" s="1144"/>
      <c r="SQO27" s="1141"/>
      <c r="SQP27" s="1144"/>
      <c r="SQT27" s="1141"/>
      <c r="SQU27" s="1144"/>
      <c r="SQY27" s="1141"/>
      <c r="SQZ27" s="1144"/>
      <c r="SRD27" s="1141"/>
      <c r="SRE27" s="1144"/>
      <c r="SRI27" s="1141"/>
      <c r="SRJ27" s="1144"/>
      <c r="SRN27" s="1141"/>
      <c r="SRO27" s="1144"/>
      <c r="SRS27" s="1141"/>
      <c r="SRT27" s="1144"/>
      <c r="SRX27" s="1141"/>
      <c r="SRY27" s="1144"/>
      <c r="SSC27" s="1141"/>
      <c r="SSD27" s="1144"/>
      <c r="SSH27" s="1141"/>
      <c r="SSI27" s="1144"/>
      <c r="SSM27" s="1141"/>
      <c r="SSN27" s="1144"/>
      <c r="SSR27" s="1141"/>
      <c r="SSS27" s="1144"/>
      <c r="SSW27" s="1141"/>
      <c r="SSX27" s="1144"/>
      <c r="STB27" s="1141"/>
      <c r="STC27" s="1144"/>
      <c r="STG27" s="1141"/>
      <c r="STH27" s="1144"/>
      <c r="STL27" s="1141"/>
      <c r="STM27" s="1144"/>
      <c r="STQ27" s="1141"/>
      <c r="STR27" s="1144"/>
      <c r="STV27" s="1141"/>
      <c r="STW27" s="1144"/>
      <c r="SUA27" s="1141"/>
      <c r="SUB27" s="1144"/>
      <c r="SUF27" s="1141"/>
      <c r="SUG27" s="1144"/>
      <c r="SUK27" s="1141"/>
      <c r="SUL27" s="1144"/>
      <c r="SUP27" s="1141"/>
      <c r="SUQ27" s="1144"/>
      <c r="SUU27" s="1141"/>
      <c r="SUV27" s="1144"/>
      <c r="SUZ27" s="1141"/>
      <c r="SVA27" s="1144"/>
      <c r="SVE27" s="1141"/>
      <c r="SVF27" s="1144"/>
      <c r="SVJ27" s="1141"/>
      <c r="SVK27" s="1144"/>
      <c r="SVO27" s="1141"/>
      <c r="SVP27" s="1144"/>
      <c r="SVT27" s="1141"/>
      <c r="SVU27" s="1144"/>
      <c r="SVY27" s="1141"/>
      <c r="SVZ27" s="1144"/>
      <c r="SWD27" s="1141"/>
      <c r="SWE27" s="1144"/>
      <c r="SWI27" s="1141"/>
      <c r="SWJ27" s="1144"/>
      <c r="SWN27" s="1141"/>
      <c r="SWO27" s="1144"/>
      <c r="SWS27" s="1141"/>
      <c r="SWT27" s="1144"/>
      <c r="SWX27" s="1141"/>
      <c r="SWY27" s="1144"/>
      <c r="SXC27" s="1141"/>
      <c r="SXD27" s="1144"/>
      <c r="SXH27" s="1141"/>
      <c r="SXI27" s="1144"/>
      <c r="SXM27" s="1141"/>
      <c r="SXN27" s="1144"/>
      <c r="SXR27" s="1141"/>
      <c r="SXS27" s="1144"/>
      <c r="SXW27" s="1141"/>
      <c r="SXX27" s="1144"/>
      <c r="SYB27" s="1141"/>
      <c r="SYC27" s="1144"/>
      <c r="SYG27" s="1141"/>
      <c r="SYH27" s="1144"/>
      <c r="SYL27" s="1141"/>
      <c r="SYM27" s="1144"/>
      <c r="SYQ27" s="1141"/>
      <c r="SYR27" s="1144"/>
      <c r="SYV27" s="1141"/>
      <c r="SYW27" s="1144"/>
      <c r="SZA27" s="1141"/>
      <c r="SZB27" s="1144"/>
      <c r="SZF27" s="1141"/>
      <c r="SZG27" s="1144"/>
      <c r="SZK27" s="1141"/>
      <c r="SZL27" s="1144"/>
      <c r="SZP27" s="1141"/>
      <c r="SZQ27" s="1144"/>
      <c r="SZU27" s="1141"/>
      <c r="SZV27" s="1144"/>
      <c r="SZZ27" s="1141"/>
      <c r="TAA27" s="1144"/>
      <c r="TAE27" s="1141"/>
      <c r="TAF27" s="1144"/>
      <c r="TAJ27" s="1141"/>
      <c r="TAK27" s="1144"/>
      <c r="TAO27" s="1141"/>
      <c r="TAP27" s="1144"/>
      <c r="TAT27" s="1141"/>
      <c r="TAU27" s="1144"/>
      <c r="TAY27" s="1141"/>
      <c r="TAZ27" s="1144"/>
      <c r="TBD27" s="1141"/>
      <c r="TBE27" s="1144"/>
      <c r="TBI27" s="1141"/>
      <c r="TBJ27" s="1144"/>
      <c r="TBN27" s="1141"/>
      <c r="TBO27" s="1144"/>
      <c r="TBS27" s="1141"/>
      <c r="TBT27" s="1144"/>
      <c r="TBX27" s="1141"/>
      <c r="TBY27" s="1144"/>
      <c r="TCC27" s="1141"/>
      <c r="TCD27" s="1144"/>
      <c r="TCH27" s="1141"/>
      <c r="TCI27" s="1144"/>
      <c r="TCM27" s="1141"/>
      <c r="TCN27" s="1144"/>
      <c r="TCR27" s="1141"/>
      <c r="TCS27" s="1144"/>
      <c r="TCW27" s="1141"/>
      <c r="TCX27" s="1144"/>
      <c r="TDB27" s="1141"/>
      <c r="TDC27" s="1144"/>
      <c r="TDG27" s="1141"/>
      <c r="TDH27" s="1144"/>
      <c r="TDL27" s="1141"/>
      <c r="TDM27" s="1144"/>
      <c r="TDQ27" s="1141"/>
      <c r="TDR27" s="1144"/>
      <c r="TDV27" s="1141"/>
      <c r="TDW27" s="1144"/>
      <c r="TEA27" s="1141"/>
      <c r="TEB27" s="1144"/>
      <c r="TEF27" s="1141"/>
      <c r="TEG27" s="1144"/>
      <c r="TEK27" s="1141"/>
      <c r="TEL27" s="1144"/>
      <c r="TEP27" s="1141"/>
      <c r="TEQ27" s="1144"/>
      <c r="TEU27" s="1141"/>
      <c r="TEV27" s="1144"/>
      <c r="TEZ27" s="1141"/>
      <c r="TFA27" s="1144"/>
      <c r="TFE27" s="1141"/>
      <c r="TFF27" s="1144"/>
      <c r="TFJ27" s="1141"/>
      <c r="TFK27" s="1144"/>
      <c r="TFO27" s="1141"/>
      <c r="TFP27" s="1144"/>
      <c r="TFT27" s="1141"/>
      <c r="TFU27" s="1144"/>
      <c r="TFY27" s="1141"/>
      <c r="TFZ27" s="1144"/>
      <c r="TGD27" s="1141"/>
      <c r="TGE27" s="1144"/>
      <c r="TGI27" s="1141"/>
      <c r="TGJ27" s="1144"/>
      <c r="TGN27" s="1141"/>
      <c r="TGO27" s="1144"/>
      <c r="TGS27" s="1141"/>
      <c r="TGT27" s="1144"/>
      <c r="TGX27" s="1141"/>
      <c r="TGY27" s="1144"/>
      <c r="THC27" s="1141"/>
      <c r="THD27" s="1144"/>
      <c r="THH27" s="1141"/>
      <c r="THI27" s="1144"/>
      <c r="THM27" s="1141"/>
      <c r="THN27" s="1144"/>
      <c r="THR27" s="1141"/>
      <c r="THS27" s="1144"/>
      <c r="THW27" s="1141"/>
      <c r="THX27" s="1144"/>
      <c r="TIB27" s="1141"/>
      <c r="TIC27" s="1144"/>
      <c r="TIG27" s="1141"/>
      <c r="TIH27" s="1144"/>
      <c r="TIL27" s="1141"/>
      <c r="TIM27" s="1144"/>
      <c r="TIQ27" s="1141"/>
      <c r="TIR27" s="1144"/>
      <c r="TIV27" s="1141"/>
      <c r="TIW27" s="1144"/>
      <c r="TJA27" s="1141"/>
      <c r="TJB27" s="1144"/>
      <c r="TJF27" s="1141"/>
      <c r="TJG27" s="1144"/>
      <c r="TJK27" s="1141"/>
      <c r="TJL27" s="1144"/>
      <c r="TJP27" s="1141"/>
      <c r="TJQ27" s="1144"/>
      <c r="TJU27" s="1141"/>
      <c r="TJV27" s="1144"/>
      <c r="TJZ27" s="1141"/>
      <c r="TKA27" s="1144"/>
      <c r="TKE27" s="1141"/>
      <c r="TKF27" s="1144"/>
      <c r="TKJ27" s="1141"/>
      <c r="TKK27" s="1144"/>
      <c r="TKO27" s="1141"/>
      <c r="TKP27" s="1144"/>
      <c r="TKT27" s="1141"/>
      <c r="TKU27" s="1144"/>
      <c r="TKY27" s="1141"/>
      <c r="TKZ27" s="1144"/>
      <c r="TLD27" s="1141"/>
      <c r="TLE27" s="1144"/>
      <c r="TLI27" s="1141"/>
      <c r="TLJ27" s="1144"/>
      <c r="TLN27" s="1141"/>
      <c r="TLO27" s="1144"/>
      <c r="TLS27" s="1141"/>
      <c r="TLT27" s="1144"/>
      <c r="TLX27" s="1141"/>
      <c r="TLY27" s="1144"/>
      <c r="TMC27" s="1141"/>
      <c r="TMD27" s="1144"/>
      <c r="TMH27" s="1141"/>
      <c r="TMI27" s="1144"/>
      <c r="TMM27" s="1141"/>
      <c r="TMN27" s="1144"/>
      <c r="TMR27" s="1141"/>
      <c r="TMS27" s="1144"/>
      <c r="TMW27" s="1141"/>
      <c r="TMX27" s="1144"/>
      <c r="TNB27" s="1141"/>
      <c r="TNC27" s="1144"/>
      <c r="TNG27" s="1141"/>
      <c r="TNH27" s="1144"/>
      <c r="TNL27" s="1141"/>
      <c r="TNM27" s="1144"/>
      <c r="TNQ27" s="1141"/>
      <c r="TNR27" s="1144"/>
      <c r="TNV27" s="1141"/>
      <c r="TNW27" s="1144"/>
      <c r="TOA27" s="1141"/>
      <c r="TOB27" s="1144"/>
      <c r="TOF27" s="1141"/>
      <c r="TOG27" s="1144"/>
      <c r="TOK27" s="1141"/>
      <c r="TOL27" s="1144"/>
      <c r="TOP27" s="1141"/>
      <c r="TOQ27" s="1144"/>
      <c r="TOU27" s="1141"/>
      <c r="TOV27" s="1144"/>
      <c r="TOZ27" s="1141"/>
      <c r="TPA27" s="1144"/>
      <c r="TPE27" s="1141"/>
      <c r="TPF27" s="1144"/>
      <c r="TPJ27" s="1141"/>
      <c r="TPK27" s="1144"/>
      <c r="TPO27" s="1141"/>
      <c r="TPP27" s="1144"/>
      <c r="TPT27" s="1141"/>
      <c r="TPU27" s="1144"/>
      <c r="TPY27" s="1141"/>
      <c r="TPZ27" s="1144"/>
      <c r="TQD27" s="1141"/>
      <c r="TQE27" s="1144"/>
      <c r="TQI27" s="1141"/>
      <c r="TQJ27" s="1144"/>
      <c r="TQN27" s="1141"/>
      <c r="TQO27" s="1144"/>
      <c r="TQS27" s="1141"/>
      <c r="TQT27" s="1144"/>
      <c r="TQX27" s="1141"/>
      <c r="TQY27" s="1144"/>
      <c r="TRC27" s="1141"/>
      <c r="TRD27" s="1144"/>
      <c r="TRH27" s="1141"/>
      <c r="TRI27" s="1144"/>
      <c r="TRM27" s="1141"/>
      <c r="TRN27" s="1144"/>
      <c r="TRR27" s="1141"/>
      <c r="TRS27" s="1144"/>
      <c r="TRW27" s="1141"/>
      <c r="TRX27" s="1144"/>
      <c r="TSB27" s="1141"/>
      <c r="TSC27" s="1144"/>
      <c r="TSG27" s="1141"/>
      <c r="TSH27" s="1144"/>
      <c r="TSL27" s="1141"/>
      <c r="TSM27" s="1144"/>
      <c r="TSQ27" s="1141"/>
      <c r="TSR27" s="1144"/>
      <c r="TSV27" s="1141"/>
      <c r="TSW27" s="1144"/>
      <c r="TTA27" s="1141"/>
      <c r="TTB27" s="1144"/>
      <c r="TTF27" s="1141"/>
      <c r="TTG27" s="1144"/>
      <c r="TTK27" s="1141"/>
      <c r="TTL27" s="1144"/>
      <c r="TTP27" s="1141"/>
      <c r="TTQ27" s="1144"/>
      <c r="TTU27" s="1141"/>
      <c r="TTV27" s="1144"/>
      <c r="TTZ27" s="1141"/>
      <c r="TUA27" s="1144"/>
      <c r="TUE27" s="1141"/>
      <c r="TUF27" s="1144"/>
      <c r="TUJ27" s="1141"/>
      <c r="TUK27" s="1144"/>
      <c r="TUO27" s="1141"/>
      <c r="TUP27" s="1144"/>
      <c r="TUT27" s="1141"/>
      <c r="TUU27" s="1144"/>
      <c r="TUY27" s="1141"/>
      <c r="TUZ27" s="1144"/>
      <c r="TVD27" s="1141"/>
      <c r="TVE27" s="1144"/>
      <c r="TVI27" s="1141"/>
      <c r="TVJ27" s="1144"/>
      <c r="TVN27" s="1141"/>
      <c r="TVO27" s="1144"/>
      <c r="TVS27" s="1141"/>
      <c r="TVT27" s="1144"/>
      <c r="TVX27" s="1141"/>
      <c r="TVY27" s="1144"/>
      <c r="TWC27" s="1141"/>
      <c r="TWD27" s="1144"/>
      <c r="TWH27" s="1141"/>
      <c r="TWI27" s="1144"/>
      <c r="TWM27" s="1141"/>
      <c r="TWN27" s="1144"/>
      <c r="TWR27" s="1141"/>
      <c r="TWS27" s="1144"/>
      <c r="TWW27" s="1141"/>
      <c r="TWX27" s="1144"/>
      <c r="TXB27" s="1141"/>
      <c r="TXC27" s="1144"/>
      <c r="TXG27" s="1141"/>
      <c r="TXH27" s="1144"/>
      <c r="TXL27" s="1141"/>
      <c r="TXM27" s="1144"/>
      <c r="TXQ27" s="1141"/>
      <c r="TXR27" s="1144"/>
      <c r="TXV27" s="1141"/>
      <c r="TXW27" s="1144"/>
      <c r="TYA27" s="1141"/>
      <c r="TYB27" s="1144"/>
      <c r="TYF27" s="1141"/>
      <c r="TYG27" s="1144"/>
      <c r="TYK27" s="1141"/>
      <c r="TYL27" s="1144"/>
      <c r="TYP27" s="1141"/>
      <c r="TYQ27" s="1144"/>
      <c r="TYU27" s="1141"/>
      <c r="TYV27" s="1144"/>
      <c r="TYZ27" s="1141"/>
      <c r="TZA27" s="1144"/>
      <c r="TZE27" s="1141"/>
      <c r="TZF27" s="1144"/>
      <c r="TZJ27" s="1141"/>
      <c r="TZK27" s="1144"/>
      <c r="TZO27" s="1141"/>
      <c r="TZP27" s="1144"/>
      <c r="TZT27" s="1141"/>
      <c r="TZU27" s="1144"/>
      <c r="TZY27" s="1141"/>
      <c r="TZZ27" s="1144"/>
      <c r="UAD27" s="1141"/>
      <c r="UAE27" s="1144"/>
      <c r="UAI27" s="1141"/>
      <c r="UAJ27" s="1144"/>
      <c r="UAN27" s="1141"/>
      <c r="UAO27" s="1144"/>
      <c r="UAS27" s="1141"/>
      <c r="UAT27" s="1144"/>
      <c r="UAX27" s="1141"/>
      <c r="UAY27" s="1144"/>
      <c r="UBC27" s="1141"/>
      <c r="UBD27" s="1144"/>
      <c r="UBH27" s="1141"/>
      <c r="UBI27" s="1144"/>
      <c r="UBM27" s="1141"/>
      <c r="UBN27" s="1144"/>
      <c r="UBR27" s="1141"/>
      <c r="UBS27" s="1144"/>
      <c r="UBW27" s="1141"/>
      <c r="UBX27" s="1144"/>
      <c r="UCB27" s="1141"/>
      <c r="UCC27" s="1144"/>
      <c r="UCG27" s="1141"/>
      <c r="UCH27" s="1144"/>
      <c r="UCL27" s="1141"/>
      <c r="UCM27" s="1144"/>
      <c r="UCQ27" s="1141"/>
      <c r="UCR27" s="1144"/>
      <c r="UCV27" s="1141"/>
      <c r="UCW27" s="1144"/>
      <c r="UDA27" s="1141"/>
      <c r="UDB27" s="1144"/>
      <c r="UDF27" s="1141"/>
      <c r="UDG27" s="1144"/>
      <c r="UDK27" s="1141"/>
      <c r="UDL27" s="1144"/>
      <c r="UDP27" s="1141"/>
      <c r="UDQ27" s="1144"/>
      <c r="UDU27" s="1141"/>
      <c r="UDV27" s="1144"/>
      <c r="UDZ27" s="1141"/>
      <c r="UEA27" s="1144"/>
      <c r="UEE27" s="1141"/>
      <c r="UEF27" s="1144"/>
      <c r="UEJ27" s="1141"/>
      <c r="UEK27" s="1144"/>
      <c r="UEO27" s="1141"/>
      <c r="UEP27" s="1144"/>
      <c r="UET27" s="1141"/>
      <c r="UEU27" s="1144"/>
      <c r="UEY27" s="1141"/>
      <c r="UEZ27" s="1144"/>
      <c r="UFD27" s="1141"/>
      <c r="UFE27" s="1144"/>
      <c r="UFI27" s="1141"/>
      <c r="UFJ27" s="1144"/>
      <c r="UFN27" s="1141"/>
      <c r="UFO27" s="1144"/>
      <c r="UFS27" s="1141"/>
      <c r="UFT27" s="1144"/>
      <c r="UFX27" s="1141"/>
      <c r="UFY27" s="1144"/>
      <c r="UGC27" s="1141"/>
      <c r="UGD27" s="1144"/>
      <c r="UGH27" s="1141"/>
      <c r="UGI27" s="1144"/>
      <c r="UGM27" s="1141"/>
      <c r="UGN27" s="1144"/>
      <c r="UGR27" s="1141"/>
      <c r="UGS27" s="1144"/>
      <c r="UGW27" s="1141"/>
      <c r="UGX27" s="1144"/>
      <c r="UHB27" s="1141"/>
      <c r="UHC27" s="1144"/>
      <c r="UHG27" s="1141"/>
      <c r="UHH27" s="1144"/>
      <c r="UHL27" s="1141"/>
      <c r="UHM27" s="1144"/>
      <c r="UHQ27" s="1141"/>
      <c r="UHR27" s="1144"/>
      <c r="UHV27" s="1141"/>
      <c r="UHW27" s="1144"/>
      <c r="UIA27" s="1141"/>
      <c r="UIB27" s="1144"/>
      <c r="UIF27" s="1141"/>
      <c r="UIG27" s="1144"/>
      <c r="UIK27" s="1141"/>
      <c r="UIL27" s="1144"/>
      <c r="UIP27" s="1141"/>
      <c r="UIQ27" s="1144"/>
      <c r="UIU27" s="1141"/>
      <c r="UIV27" s="1144"/>
      <c r="UIZ27" s="1141"/>
      <c r="UJA27" s="1144"/>
      <c r="UJE27" s="1141"/>
      <c r="UJF27" s="1144"/>
      <c r="UJJ27" s="1141"/>
      <c r="UJK27" s="1144"/>
      <c r="UJO27" s="1141"/>
      <c r="UJP27" s="1144"/>
      <c r="UJT27" s="1141"/>
      <c r="UJU27" s="1144"/>
      <c r="UJY27" s="1141"/>
      <c r="UJZ27" s="1144"/>
      <c r="UKD27" s="1141"/>
      <c r="UKE27" s="1144"/>
      <c r="UKI27" s="1141"/>
      <c r="UKJ27" s="1144"/>
      <c r="UKN27" s="1141"/>
      <c r="UKO27" s="1144"/>
      <c r="UKS27" s="1141"/>
      <c r="UKT27" s="1144"/>
      <c r="UKX27" s="1141"/>
      <c r="UKY27" s="1144"/>
      <c r="ULC27" s="1141"/>
      <c r="ULD27" s="1144"/>
      <c r="ULH27" s="1141"/>
      <c r="ULI27" s="1144"/>
      <c r="ULM27" s="1141"/>
      <c r="ULN27" s="1144"/>
      <c r="ULR27" s="1141"/>
      <c r="ULS27" s="1144"/>
      <c r="ULW27" s="1141"/>
      <c r="ULX27" s="1144"/>
      <c r="UMB27" s="1141"/>
      <c r="UMC27" s="1144"/>
      <c r="UMG27" s="1141"/>
      <c r="UMH27" s="1144"/>
      <c r="UML27" s="1141"/>
      <c r="UMM27" s="1144"/>
      <c r="UMQ27" s="1141"/>
      <c r="UMR27" s="1144"/>
      <c r="UMV27" s="1141"/>
      <c r="UMW27" s="1144"/>
      <c r="UNA27" s="1141"/>
      <c r="UNB27" s="1144"/>
      <c r="UNF27" s="1141"/>
      <c r="UNG27" s="1144"/>
      <c r="UNK27" s="1141"/>
      <c r="UNL27" s="1144"/>
      <c r="UNP27" s="1141"/>
      <c r="UNQ27" s="1144"/>
      <c r="UNU27" s="1141"/>
      <c r="UNV27" s="1144"/>
      <c r="UNZ27" s="1141"/>
      <c r="UOA27" s="1144"/>
      <c r="UOE27" s="1141"/>
      <c r="UOF27" s="1144"/>
      <c r="UOJ27" s="1141"/>
      <c r="UOK27" s="1144"/>
      <c r="UOO27" s="1141"/>
      <c r="UOP27" s="1144"/>
      <c r="UOT27" s="1141"/>
      <c r="UOU27" s="1144"/>
      <c r="UOY27" s="1141"/>
      <c r="UOZ27" s="1144"/>
      <c r="UPD27" s="1141"/>
      <c r="UPE27" s="1144"/>
      <c r="UPI27" s="1141"/>
      <c r="UPJ27" s="1144"/>
      <c r="UPN27" s="1141"/>
      <c r="UPO27" s="1144"/>
      <c r="UPS27" s="1141"/>
      <c r="UPT27" s="1144"/>
      <c r="UPX27" s="1141"/>
      <c r="UPY27" s="1144"/>
      <c r="UQC27" s="1141"/>
      <c r="UQD27" s="1144"/>
      <c r="UQH27" s="1141"/>
      <c r="UQI27" s="1144"/>
      <c r="UQM27" s="1141"/>
      <c r="UQN27" s="1144"/>
      <c r="UQR27" s="1141"/>
      <c r="UQS27" s="1144"/>
      <c r="UQW27" s="1141"/>
      <c r="UQX27" s="1144"/>
      <c r="URB27" s="1141"/>
      <c r="URC27" s="1144"/>
      <c r="URG27" s="1141"/>
      <c r="URH27" s="1144"/>
      <c r="URL27" s="1141"/>
      <c r="URM27" s="1144"/>
      <c r="URQ27" s="1141"/>
      <c r="URR27" s="1144"/>
      <c r="URV27" s="1141"/>
      <c r="URW27" s="1144"/>
      <c r="USA27" s="1141"/>
      <c r="USB27" s="1144"/>
      <c r="USF27" s="1141"/>
      <c r="USG27" s="1144"/>
      <c r="USK27" s="1141"/>
      <c r="USL27" s="1144"/>
      <c r="USP27" s="1141"/>
      <c r="USQ27" s="1144"/>
      <c r="USU27" s="1141"/>
      <c r="USV27" s="1144"/>
      <c r="USZ27" s="1141"/>
      <c r="UTA27" s="1144"/>
      <c r="UTE27" s="1141"/>
      <c r="UTF27" s="1144"/>
      <c r="UTJ27" s="1141"/>
      <c r="UTK27" s="1144"/>
      <c r="UTO27" s="1141"/>
      <c r="UTP27" s="1144"/>
      <c r="UTT27" s="1141"/>
      <c r="UTU27" s="1144"/>
      <c r="UTY27" s="1141"/>
      <c r="UTZ27" s="1144"/>
      <c r="UUD27" s="1141"/>
      <c r="UUE27" s="1144"/>
      <c r="UUI27" s="1141"/>
      <c r="UUJ27" s="1144"/>
      <c r="UUN27" s="1141"/>
      <c r="UUO27" s="1144"/>
      <c r="UUS27" s="1141"/>
      <c r="UUT27" s="1144"/>
      <c r="UUX27" s="1141"/>
      <c r="UUY27" s="1144"/>
      <c r="UVC27" s="1141"/>
      <c r="UVD27" s="1144"/>
      <c r="UVH27" s="1141"/>
      <c r="UVI27" s="1144"/>
      <c r="UVM27" s="1141"/>
      <c r="UVN27" s="1144"/>
      <c r="UVR27" s="1141"/>
      <c r="UVS27" s="1144"/>
      <c r="UVW27" s="1141"/>
      <c r="UVX27" s="1144"/>
      <c r="UWB27" s="1141"/>
      <c r="UWC27" s="1144"/>
      <c r="UWG27" s="1141"/>
      <c r="UWH27" s="1144"/>
      <c r="UWL27" s="1141"/>
      <c r="UWM27" s="1144"/>
      <c r="UWQ27" s="1141"/>
      <c r="UWR27" s="1144"/>
      <c r="UWV27" s="1141"/>
      <c r="UWW27" s="1144"/>
      <c r="UXA27" s="1141"/>
      <c r="UXB27" s="1144"/>
      <c r="UXF27" s="1141"/>
      <c r="UXG27" s="1144"/>
      <c r="UXK27" s="1141"/>
      <c r="UXL27" s="1144"/>
      <c r="UXP27" s="1141"/>
      <c r="UXQ27" s="1144"/>
      <c r="UXU27" s="1141"/>
      <c r="UXV27" s="1144"/>
      <c r="UXZ27" s="1141"/>
      <c r="UYA27" s="1144"/>
      <c r="UYE27" s="1141"/>
      <c r="UYF27" s="1144"/>
      <c r="UYJ27" s="1141"/>
      <c r="UYK27" s="1144"/>
      <c r="UYO27" s="1141"/>
      <c r="UYP27" s="1144"/>
      <c r="UYT27" s="1141"/>
      <c r="UYU27" s="1144"/>
      <c r="UYY27" s="1141"/>
      <c r="UYZ27" s="1144"/>
      <c r="UZD27" s="1141"/>
      <c r="UZE27" s="1144"/>
      <c r="UZI27" s="1141"/>
      <c r="UZJ27" s="1144"/>
      <c r="UZN27" s="1141"/>
      <c r="UZO27" s="1144"/>
      <c r="UZS27" s="1141"/>
      <c r="UZT27" s="1144"/>
      <c r="UZX27" s="1141"/>
      <c r="UZY27" s="1144"/>
      <c r="VAC27" s="1141"/>
      <c r="VAD27" s="1144"/>
      <c r="VAH27" s="1141"/>
      <c r="VAI27" s="1144"/>
      <c r="VAM27" s="1141"/>
      <c r="VAN27" s="1144"/>
      <c r="VAR27" s="1141"/>
      <c r="VAS27" s="1144"/>
      <c r="VAW27" s="1141"/>
      <c r="VAX27" s="1144"/>
      <c r="VBB27" s="1141"/>
      <c r="VBC27" s="1144"/>
      <c r="VBG27" s="1141"/>
      <c r="VBH27" s="1144"/>
      <c r="VBL27" s="1141"/>
      <c r="VBM27" s="1144"/>
      <c r="VBQ27" s="1141"/>
      <c r="VBR27" s="1144"/>
      <c r="VBV27" s="1141"/>
      <c r="VBW27" s="1144"/>
      <c r="VCA27" s="1141"/>
      <c r="VCB27" s="1144"/>
      <c r="VCF27" s="1141"/>
      <c r="VCG27" s="1144"/>
      <c r="VCK27" s="1141"/>
      <c r="VCL27" s="1144"/>
      <c r="VCP27" s="1141"/>
      <c r="VCQ27" s="1144"/>
      <c r="VCU27" s="1141"/>
      <c r="VCV27" s="1144"/>
      <c r="VCZ27" s="1141"/>
      <c r="VDA27" s="1144"/>
      <c r="VDE27" s="1141"/>
      <c r="VDF27" s="1144"/>
      <c r="VDJ27" s="1141"/>
      <c r="VDK27" s="1144"/>
      <c r="VDO27" s="1141"/>
      <c r="VDP27" s="1144"/>
      <c r="VDT27" s="1141"/>
      <c r="VDU27" s="1144"/>
      <c r="VDY27" s="1141"/>
      <c r="VDZ27" s="1144"/>
      <c r="VED27" s="1141"/>
      <c r="VEE27" s="1144"/>
      <c r="VEI27" s="1141"/>
      <c r="VEJ27" s="1144"/>
      <c r="VEN27" s="1141"/>
      <c r="VEO27" s="1144"/>
      <c r="VES27" s="1141"/>
      <c r="VET27" s="1144"/>
      <c r="VEX27" s="1141"/>
      <c r="VEY27" s="1144"/>
      <c r="VFC27" s="1141"/>
      <c r="VFD27" s="1144"/>
      <c r="VFH27" s="1141"/>
      <c r="VFI27" s="1144"/>
      <c r="VFM27" s="1141"/>
      <c r="VFN27" s="1144"/>
      <c r="VFR27" s="1141"/>
      <c r="VFS27" s="1144"/>
      <c r="VFW27" s="1141"/>
      <c r="VFX27" s="1144"/>
      <c r="VGB27" s="1141"/>
      <c r="VGC27" s="1144"/>
      <c r="VGG27" s="1141"/>
      <c r="VGH27" s="1144"/>
      <c r="VGL27" s="1141"/>
      <c r="VGM27" s="1144"/>
      <c r="VGQ27" s="1141"/>
      <c r="VGR27" s="1144"/>
      <c r="VGV27" s="1141"/>
      <c r="VGW27" s="1144"/>
      <c r="VHA27" s="1141"/>
      <c r="VHB27" s="1144"/>
      <c r="VHF27" s="1141"/>
      <c r="VHG27" s="1144"/>
      <c r="VHK27" s="1141"/>
      <c r="VHL27" s="1144"/>
      <c r="VHP27" s="1141"/>
      <c r="VHQ27" s="1144"/>
      <c r="VHU27" s="1141"/>
      <c r="VHV27" s="1144"/>
      <c r="VHZ27" s="1141"/>
      <c r="VIA27" s="1144"/>
      <c r="VIE27" s="1141"/>
      <c r="VIF27" s="1144"/>
      <c r="VIJ27" s="1141"/>
      <c r="VIK27" s="1144"/>
      <c r="VIO27" s="1141"/>
      <c r="VIP27" s="1144"/>
      <c r="VIT27" s="1141"/>
      <c r="VIU27" s="1144"/>
      <c r="VIY27" s="1141"/>
      <c r="VIZ27" s="1144"/>
      <c r="VJD27" s="1141"/>
      <c r="VJE27" s="1144"/>
      <c r="VJI27" s="1141"/>
      <c r="VJJ27" s="1144"/>
      <c r="VJN27" s="1141"/>
      <c r="VJO27" s="1144"/>
      <c r="VJS27" s="1141"/>
      <c r="VJT27" s="1144"/>
      <c r="VJX27" s="1141"/>
      <c r="VJY27" s="1144"/>
      <c r="VKC27" s="1141"/>
      <c r="VKD27" s="1144"/>
      <c r="VKH27" s="1141"/>
      <c r="VKI27" s="1144"/>
      <c r="VKM27" s="1141"/>
      <c r="VKN27" s="1144"/>
      <c r="VKR27" s="1141"/>
      <c r="VKS27" s="1144"/>
      <c r="VKW27" s="1141"/>
      <c r="VKX27" s="1144"/>
      <c r="VLB27" s="1141"/>
      <c r="VLC27" s="1144"/>
      <c r="VLG27" s="1141"/>
      <c r="VLH27" s="1144"/>
      <c r="VLL27" s="1141"/>
      <c r="VLM27" s="1144"/>
      <c r="VLQ27" s="1141"/>
      <c r="VLR27" s="1144"/>
      <c r="VLV27" s="1141"/>
      <c r="VLW27" s="1144"/>
      <c r="VMA27" s="1141"/>
      <c r="VMB27" s="1144"/>
      <c r="VMF27" s="1141"/>
      <c r="VMG27" s="1144"/>
      <c r="VMK27" s="1141"/>
      <c r="VML27" s="1144"/>
      <c r="VMP27" s="1141"/>
      <c r="VMQ27" s="1144"/>
      <c r="VMU27" s="1141"/>
      <c r="VMV27" s="1144"/>
      <c r="VMZ27" s="1141"/>
      <c r="VNA27" s="1144"/>
      <c r="VNE27" s="1141"/>
      <c r="VNF27" s="1144"/>
      <c r="VNJ27" s="1141"/>
      <c r="VNK27" s="1144"/>
      <c r="VNO27" s="1141"/>
      <c r="VNP27" s="1144"/>
      <c r="VNT27" s="1141"/>
      <c r="VNU27" s="1144"/>
      <c r="VNY27" s="1141"/>
      <c r="VNZ27" s="1144"/>
      <c r="VOD27" s="1141"/>
      <c r="VOE27" s="1144"/>
      <c r="VOI27" s="1141"/>
      <c r="VOJ27" s="1144"/>
      <c r="VON27" s="1141"/>
      <c r="VOO27" s="1144"/>
      <c r="VOS27" s="1141"/>
      <c r="VOT27" s="1144"/>
      <c r="VOX27" s="1141"/>
      <c r="VOY27" s="1144"/>
      <c r="VPC27" s="1141"/>
      <c r="VPD27" s="1144"/>
      <c r="VPH27" s="1141"/>
      <c r="VPI27" s="1144"/>
      <c r="VPM27" s="1141"/>
      <c r="VPN27" s="1144"/>
      <c r="VPR27" s="1141"/>
      <c r="VPS27" s="1144"/>
      <c r="VPW27" s="1141"/>
      <c r="VPX27" s="1144"/>
      <c r="VQB27" s="1141"/>
      <c r="VQC27" s="1144"/>
      <c r="VQG27" s="1141"/>
      <c r="VQH27" s="1144"/>
      <c r="VQL27" s="1141"/>
      <c r="VQM27" s="1144"/>
      <c r="VQQ27" s="1141"/>
      <c r="VQR27" s="1144"/>
      <c r="VQV27" s="1141"/>
      <c r="VQW27" s="1144"/>
      <c r="VRA27" s="1141"/>
      <c r="VRB27" s="1144"/>
      <c r="VRF27" s="1141"/>
      <c r="VRG27" s="1144"/>
      <c r="VRK27" s="1141"/>
      <c r="VRL27" s="1144"/>
      <c r="VRP27" s="1141"/>
      <c r="VRQ27" s="1144"/>
      <c r="VRU27" s="1141"/>
      <c r="VRV27" s="1144"/>
      <c r="VRZ27" s="1141"/>
      <c r="VSA27" s="1144"/>
      <c r="VSE27" s="1141"/>
      <c r="VSF27" s="1144"/>
      <c r="VSJ27" s="1141"/>
      <c r="VSK27" s="1144"/>
      <c r="VSO27" s="1141"/>
      <c r="VSP27" s="1144"/>
      <c r="VST27" s="1141"/>
      <c r="VSU27" s="1144"/>
      <c r="VSY27" s="1141"/>
      <c r="VSZ27" s="1144"/>
      <c r="VTD27" s="1141"/>
      <c r="VTE27" s="1144"/>
      <c r="VTI27" s="1141"/>
      <c r="VTJ27" s="1144"/>
      <c r="VTN27" s="1141"/>
      <c r="VTO27" s="1144"/>
      <c r="VTS27" s="1141"/>
      <c r="VTT27" s="1144"/>
      <c r="VTX27" s="1141"/>
      <c r="VTY27" s="1144"/>
      <c r="VUC27" s="1141"/>
      <c r="VUD27" s="1144"/>
      <c r="VUH27" s="1141"/>
      <c r="VUI27" s="1144"/>
      <c r="VUM27" s="1141"/>
      <c r="VUN27" s="1144"/>
      <c r="VUR27" s="1141"/>
      <c r="VUS27" s="1144"/>
      <c r="VUW27" s="1141"/>
      <c r="VUX27" s="1144"/>
      <c r="VVB27" s="1141"/>
      <c r="VVC27" s="1144"/>
      <c r="VVG27" s="1141"/>
      <c r="VVH27" s="1144"/>
      <c r="VVL27" s="1141"/>
      <c r="VVM27" s="1144"/>
      <c r="VVQ27" s="1141"/>
      <c r="VVR27" s="1144"/>
      <c r="VVV27" s="1141"/>
      <c r="VVW27" s="1144"/>
      <c r="VWA27" s="1141"/>
      <c r="VWB27" s="1144"/>
      <c r="VWF27" s="1141"/>
      <c r="VWG27" s="1144"/>
      <c r="VWK27" s="1141"/>
      <c r="VWL27" s="1144"/>
      <c r="VWP27" s="1141"/>
      <c r="VWQ27" s="1144"/>
      <c r="VWU27" s="1141"/>
      <c r="VWV27" s="1144"/>
      <c r="VWZ27" s="1141"/>
      <c r="VXA27" s="1144"/>
      <c r="VXE27" s="1141"/>
      <c r="VXF27" s="1144"/>
      <c r="VXJ27" s="1141"/>
      <c r="VXK27" s="1144"/>
      <c r="VXO27" s="1141"/>
      <c r="VXP27" s="1144"/>
      <c r="VXT27" s="1141"/>
      <c r="VXU27" s="1144"/>
      <c r="VXY27" s="1141"/>
      <c r="VXZ27" s="1144"/>
      <c r="VYD27" s="1141"/>
      <c r="VYE27" s="1144"/>
      <c r="VYI27" s="1141"/>
      <c r="VYJ27" s="1144"/>
      <c r="VYN27" s="1141"/>
      <c r="VYO27" s="1144"/>
      <c r="VYS27" s="1141"/>
      <c r="VYT27" s="1144"/>
      <c r="VYX27" s="1141"/>
      <c r="VYY27" s="1144"/>
      <c r="VZC27" s="1141"/>
      <c r="VZD27" s="1144"/>
      <c r="VZH27" s="1141"/>
      <c r="VZI27" s="1144"/>
      <c r="VZM27" s="1141"/>
      <c r="VZN27" s="1144"/>
      <c r="VZR27" s="1141"/>
      <c r="VZS27" s="1144"/>
      <c r="VZW27" s="1141"/>
      <c r="VZX27" s="1144"/>
      <c r="WAB27" s="1141"/>
      <c r="WAC27" s="1144"/>
      <c r="WAG27" s="1141"/>
      <c r="WAH27" s="1144"/>
      <c r="WAL27" s="1141"/>
      <c r="WAM27" s="1144"/>
      <c r="WAQ27" s="1141"/>
      <c r="WAR27" s="1144"/>
      <c r="WAV27" s="1141"/>
      <c r="WAW27" s="1144"/>
      <c r="WBA27" s="1141"/>
      <c r="WBB27" s="1144"/>
      <c r="WBF27" s="1141"/>
      <c r="WBG27" s="1144"/>
      <c r="WBK27" s="1141"/>
      <c r="WBL27" s="1144"/>
      <c r="WBP27" s="1141"/>
      <c r="WBQ27" s="1144"/>
      <c r="WBU27" s="1141"/>
      <c r="WBV27" s="1144"/>
      <c r="WBZ27" s="1141"/>
      <c r="WCA27" s="1144"/>
      <c r="WCE27" s="1141"/>
      <c r="WCF27" s="1144"/>
      <c r="WCJ27" s="1141"/>
      <c r="WCK27" s="1144"/>
      <c r="WCO27" s="1141"/>
      <c r="WCP27" s="1144"/>
      <c r="WCT27" s="1141"/>
      <c r="WCU27" s="1144"/>
      <c r="WCY27" s="1141"/>
      <c r="WCZ27" s="1144"/>
      <c r="WDD27" s="1141"/>
      <c r="WDE27" s="1144"/>
      <c r="WDI27" s="1141"/>
      <c r="WDJ27" s="1144"/>
      <c r="WDN27" s="1141"/>
      <c r="WDO27" s="1144"/>
      <c r="WDS27" s="1141"/>
      <c r="WDT27" s="1144"/>
      <c r="WDX27" s="1141"/>
      <c r="WDY27" s="1144"/>
      <c r="WEC27" s="1141"/>
      <c r="WED27" s="1144"/>
      <c r="WEH27" s="1141"/>
      <c r="WEI27" s="1144"/>
      <c r="WEM27" s="1141"/>
      <c r="WEN27" s="1144"/>
      <c r="WER27" s="1141"/>
      <c r="WES27" s="1144"/>
      <c r="WEW27" s="1141"/>
      <c r="WEX27" s="1144"/>
      <c r="WFB27" s="1141"/>
      <c r="WFC27" s="1144"/>
      <c r="WFG27" s="1141"/>
      <c r="WFH27" s="1144"/>
      <c r="WFL27" s="1141"/>
      <c r="WFM27" s="1144"/>
      <c r="WFQ27" s="1141"/>
      <c r="WFR27" s="1144"/>
      <c r="WFV27" s="1141"/>
      <c r="WFW27" s="1144"/>
      <c r="WGA27" s="1141"/>
      <c r="WGB27" s="1144"/>
      <c r="WGF27" s="1141"/>
      <c r="WGG27" s="1144"/>
      <c r="WGK27" s="1141"/>
      <c r="WGL27" s="1144"/>
      <c r="WGP27" s="1141"/>
      <c r="WGQ27" s="1144"/>
      <c r="WGU27" s="1141"/>
      <c r="WGV27" s="1144"/>
      <c r="WGZ27" s="1141"/>
      <c r="WHA27" s="1144"/>
      <c r="WHE27" s="1141"/>
      <c r="WHF27" s="1144"/>
      <c r="WHJ27" s="1141"/>
      <c r="WHK27" s="1144"/>
      <c r="WHO27" s="1141"/>
      <c r="WHP27" s="1144"/>
      <c r="WHT27" s="1141"/>
      <c r="WHU27" s="1144"/>
      <c r="WHY27" s="1141"/>
      <c r="WHZ27" s="1144"/>
      <c r="WID27" s="1141"/>
      <c r="WIE27" s="1144"/>
      <c r="WII27" s="1141"/>
      <c r="WIJ27" s="1144"/>
      <c r="WIN27" s="1141"/>
      <c r="WIO27" s="1144"/>
      <c r="WIS27" s="1141"/>
      <c r="WIT27" s="1144"/>
      <c r="WIX27" s="1141"/>
      <c r="WIY27" s="1144"/>
      <c r="WJC27" s="1141"/>
      <c r="WJD27" s="1144"/>
      <c r="WJH27" s="1141"/>
      <c r="WJI27" s="1144"/>
      <c r="WJM27" s="1141"/>
      <c r="WJN27" s="1144"/>
      <c r="WJR27" s="1141"/>
      <c r="WJS27" s="1144"/>
      <c r="WJW27" s="1141"/>
      <c r="WJX27" s="1144"/>
      <c r="WKB27" s="1141"/>
      <c r="WKC27" s="1144"/>
      <c r="WKG27" s="1141"/>
      <c r="WKH27" s="1144"/>
      <c r="WKL27" s="1141"/>
      <c r="WKM27" s="1144"/>
      <c r="WKQ27" s="1141"/>
      <c r="WKR27" s="1144"/>
      <c r="WKV27" s="1141"/>
      <c r="WKW27" s="1144"/>
      <c r="WLA27" s="1141"/>
      <c r="WLB27" s="1144"/>
      <c r="WLF27" s="1141"/>
      <c r="WLG27" s="1144"/>
      <c r="WLK27" s="1141"/>
      <c r="WLL27" s="1144"/>
      <c r="WLP27" s="1141"/>
      <c r="WLQ27" s="1144"/>
      <c r="WLU27" s="1141"/>
      <c r="WLV27" s="1144"/>
      <c r="WLZ27" s="1141"/>
      <c r="WMA27" s="1144"/>
      <c r="WME27" s="1141"/>
      <c r="WMF27" s="1144"/>
      <c r="WMJ27" s="1141"/>
      <c r="WMK27" s="1144"/>
      <c r="WMO27" s="1141"/>
      <c r="WMP27" s="1144"/>
      <c r="WMT27" s="1141"/>
      <c r="WMU27" s="1144"/>
      <c r="WMY27" s="1141"/>
      <c r="WMZ27" s="1144"/>
      <c r="WND27" s="1141"/>
      <c r="WNE27" s="1144"/>
      <c r="WNI27" s="1141"/>
      <c r="WNJ27" s="1144"/>
      <c r="WNN27" s="1141"/>
      <c r="WNO27" s="1144"/>
      <c r="WNS27" s="1141"/>
      <c r="WNT27" s="1144"/>
      <c r="WNX27" s="1141"/>
      <c r="WNY27" s="1144"/>
      <c r="WOC27" s="1141"/>
      <c r="WOD27" s="1144"/>
      <c r="WOH27" s="1141"/>
      <c r="WOI27" s="1144"/>
      <c r="WOM27" s="1141"/>
      <c r="WON27" s="1144"/>
      <c r="WOR27" s="1141"/>
      <c r="WOS27" s="1144"/>
      <c r="WOW27" s="1141"/>
      <c r="WOX27" s="1144"/>
      <c r="WPB27" s="1141"/>
      <c r="WPC27" s="1144"/>
      <c r="WPG27" s="1141"/>
      <c r="WPH27" s="1144"/>
      <c r="WPL27" s="1141"/>
      <c r="WPM27" s="1144"/>
      <c r="WPQ27" s="1141"/>
      <c r="WPR27" s="1144"/>
      <c r="WPV27" s="1141"/>
      <c r="WPW27" s="1144"/>
      <c r="WQA27" s="1141"/>
      <c r="WQB27" s="1144"/>
      <c r="WQF27" s="1141"/>
      <c r="WQG27" s="1144"/>
      <c r="WQK27" s="1141"/>
      <c r="WQL27" s="1144"/>
      <c r="WQP27" s="1141"/>
      <c r="WQQ27" s="1144"/>
      <c r="WQU27" s="1141"/>
      <c r="WQV27" s="1144"/>
      <c r="WQZ27" s="1141"/>
      <c r="WRA27" s="1144"/>
      <c r="WRE27" s="1141"/>
      <c r="WRF27" s="1144"/>
      <c r="WRJ27" s="1141"/>
      <c r="WRK27" s="1144"/>
      <c r="WRO27" s="1141"/>
      <c r="WRP27" s="1144"/>
      <c r="WRT27" s="1141"/>
      <c r="WRU27" s="1144"/>
      <c r="WRY27" s="1141"/>
      <c r="WRZ27" s="1144"/>
      <c r="WSD27" s="1141"/>
      <c r="WSE27" s="1144"/>
      <c r="WSI27" s="1141"/>
      <c r="WSJ27" s="1144"/>
      <c r="WSN27" s="1141"/>
      <c r="WSO27" s="1144"/>
      <c r="WSS27" s="1141"/>
      <c r="WST27" s="1144"/>
      <c r="WSX27" s="1141"/>
      <c r="WSY27" s="1144"/>
      <c r="WTC27" s="1141"/>
      <c r="WTD27" s="1144"/>
      <c r="WTH27" s="1141"/>
      <c r="WTI27" s="1144"/>
      <c r="WTM27" s="1141"/>
      <c r="WTN27" s="1144"/>
      <c r="WTR27" s="1141"/>
      <c r="WTS27" s="1144"/>
      <c r="WTW27" s="1141"/>
      <c r="WTX27" s="1144"/>
      <c r="WUB27" s="1141"/>
      <c r="WUC27" s="1144"/>
      <c r="WUG27" s="1141"/>
      <c r="WUH27" s="1144"/>
      <c r="WUL27" s="1141"/>
      <c r="WUM27" s="1144"/>
      <c r="WUQ27" s="1141"/>
      <c r="WUR27" s="1144"/>
      <c r="WUV27" s="1141"/>
      <c r="WUW27" s="1144"/>
      <c r="WVA27" s="1141"/>
      <c r="WVB27" s="1144"/>
      <c r="WVF27" s="1141"/>
      <c r="WVG27" s="1144"/>
      <c r="WVK27" s="1141"/>
      <c r="WVL27" s="1144"/>
      <c r="WVP27" s="1141"/>
      <c r="WVQ27" s="1144"/>
      <c r="WVU27" s="1141"/>
      <c r="WVV27" s="1144"/>
      <c r="WVZ27" s="1141"/>
      <c r="WWA27" s="1144"/>
      <c r="WWE27" s="1141"/>
      <c r="WWF27" s="1144"/>
      <c r="WWJ27" s="1141"/>
      <c r="WWK27" s="1144"/>
      <c r="WWO27" s="1141"/>
      <c r="WWP27" s="1144"/>
      <c r="WWT27" s="1141"/>
      <c r="WWU27" s="1144"/>
      <c r="WWY27" s="1141"/>
      <c r="WWZ27" s="1144"/>
      <c r="WXD27" s="1141"/>
      <c r="WXE27" s="1144"/>
      <c r="WXI27" s="1141"/>
      <c r="WXJ27" s="1144"/>
      <c r="WXN27" s="1141"/>
      <c r="WXO27" s="1144"/>
      <c r="WXS27" s="1141"/>
      <c r="WXT27" s="1144"/>
      <c r="WXX27" s="1141"/>
      <c r="WXY27" s="1144"/>
      <c r="WYC27" s="1141"/>
      <c r="WYD27" s="1144"/>
      <c r="WYH27" s="1141"/>
      <c r="WYI27" s="1144"/>
      <c r="WYM27" s="1141"/>
      <c r="WYN27" s="1144"/>
      <c r="WYR27" s="1141"/>
      <c r="WYS27" s="1144"/>
      <c r="WYW27" s="1141"/>
      <c r="WYX27" s="1144"/>
      <c r="WZB27" s="1141"/>
      <c r="WZC27" s="1144"/>
      <c r="WZG27" s="1141"/>
      <c r="WZH27" s="1144"/>
      <c r="WZL27" s="1141"/>
      <c r="WZM27" s="1144"/>
      <c r="WZQ27" s="1141"/>
      <c r="WZR27" s="1144"/>
      <c r="WZV27" s="1141"/>
      <c r="WZW27" s="1144"/>
      <c r="XAA27" s="1141"/>
      <c r="XAB27" s="1144"/>
      <c r="XAF27" s="1141"/>
      <c r="XAG27" s="1144"/>
      <c r="XAK27" s="1141"/>
      <c r="XAL27" s="1144"/>
      <c r="XAP27" s="1141"/>
      <c r="XAQ27" s="1144"/>
      <c r="XAU27" s="1141"/>
      <c r="XAV27" s="1144"/>
      <c r="XAZ27" s="1141"/>
      <c r="XBA27" s="1144"/>
      <c r="XBE27" s="1141"/>
      <c r="XBF27" s="1144"/>
      <c r="XBJ27" s="1141"/>
      <c r="XBK27" s="1144"/>
      <c r="XBO27" s="1141"/>
      <c r="XBP27" s="1144"/>
      <c r="XBT27" s="1141"/>
      <c r="XBU27" s="1144"/>
      <c r="XBY27" s="1141"/>
      <c r="XBZ27" s="1144"/>
      <c r="XCD27" s="1141"/>
      <c r="XCE27" s="1144"/>
      <c r="XCI27" s="1141"/>
      <c r="XCJ27" s="1144"/>
      <c r="XCN27" s="1141"/>
      <c r="XCO27" s="1144"/>
      <c r="XCS27" s="1141"/>
      <c r="XCT27" s="1144"/>
      <c r="XCX27" s="1141"/>
      <c r="XCY27" s="1144"/>
      <c r="XDC27" s="1141"/>
      <c r="XDD27" s="1144"/>
      <c r="XDH27" s="1141"/>
      <c r="XDI27" s="1144"/>
      <c r="XDM27" s="1141"/>
      <c r="XDN27" s="1144"/>
      <c r="XDR27" s="1141"/>
      <c r="XDS27" s="1144"/>
      <c r="XDW27" s="1141"/>
      <c r="XDX27" s="1144"/>
      <c r="XEB27" s="1141"/>
      <c r="XEC27" s="1144"/>
      <c r="XEG27" s="1141"/>
      <c r="XEH27" s="1144"/>
      <c r="XEL27" s="1141"/>
      <c r="XEM27" s="1144"/>
      <c r="XEQ27" s="1141"/>
      <c r="XER27" s="1144"/>
      <c r="XEV27" s="1141"/>
      <c r="XEW27" s="1144"/>
      <c r="XFA27" s="1141"/>
      <c r="XFB27" s="1144"/>
    </row>
    <row r="28" spans="1:1022 1026:2047 2051:3072 3076:5117 5121:6142 6146:7167 7171:8192 8196:10237 10241:11262 11266:12287 12291:13312 13316:15357 15361:16382" x14ac:dyDescent="0.3">
      <c r="B28" s="1146" t="s">
        <v>846</v>
      </c>
      <c r="C28" s="1147">
        <f>D28+E28</f>
        <v>100</v>
      </c>
      <c r="D28" s="1148">
        <f>(D27/C27)*100</f>
        <v>76.183496450552781</v>
      </c>
      <c r="E28" s="1149">
        <f>(E27/C27)*100</f>
        <v>23.816503549447219</v>
      </c>
      <c r="F28" s="1149">
        <f t="shared" ref="F28" si="1">+D28+E28</f>
        <v>100</v>
      </c>
    </row>
    <row r="29" spans="1:1022 1026:2047 2051:3072 3076:5117 5121:6142 6146:7167 7171:8192 8196:10237 10241:11262 11266:12287 12291:13312 13316:15357 15361:16382" x14ac:dyDescent="0.3">
      <c r="B29" s="1198" t="s">
        <v>166</v>
      </c>
      <c r="C29" s="1150"/>
      <c r="D29" s="1151"/>
      <c r="E29" s="1151"/>
      <c r="F29" s="1150"/>
    </row>
    <row r="30" spans="1:1022 1026:2047 2051:3072 3076:5117 5121:6142 6146:7167 7171:8192 8196:10237 10241:11262 11266:12287 12291:13312 13316:15357 15361:16382" x14ac:dyDescent="0.3">
      <c r="B30" s="1152"/>
      <c r="C30" s="1152"/>
      <c r="D30" s="1152"/>
      <c r="E30" s="1152"/>
      <c r="F30" s="1152"/>
    </row>
    <row r="31" spans="1:1022 1026:2047 2051:3072 3076:5117 5121:6142 6146:7167 7171:8192 8196:10237 10241:11262 11266:12287 12291:13312 13316:15357 15361:16382" hidden="1" x14ac:dyDescent="0.3">
      <c r="D31" s="1153"/>
      <c r="E31" s="1153"/>
    </row>
    <row r="32" spans="1:1022 1026:2047 2051:3072 3076:5117 5121:6142 6146:7167 7171:8192 8196:10237 10241:11262 11266:12287 12291:13312 13316:15357 15361:16382" hidden="1" x14ac:dyDescent="0.3">
      <c r="C32" s="1154"/>
      <c r="D32" s="1155"/>
      <c r="E32" s="1155"/>
    </row>
    <row r="33" spans="3:6" hidden="1" x14ac:dyDescent="0.3">
      <c r="C33" s="1154"/>
      <c r="D33" s="1154"/>
      <c r="E33" s="1154"/>
      <c r="F33" s="1156"/>
    </row>
    <row r="34" spans="3:6" hidden="1" x14ac:dyDescent="0.3">
      <c r="C34" s="1157"/>
      <c r="D34" s="1157"/>
      <c r="E34" s="1157"/>
      <c r="F34" s="1157"/>
    </row>
    <row r="35" spans="3:6" hidden="1" x14ac:dyDescent="0.3">
      <c r="C35" s="1158"/>
      <c r="D35" s="1158"/>
      <c r="E35" s="1158"/>
    </row>
    <row r="36" spans="3:6" hidden="1" x14ac:dyDescent="0.3">
      <c r="D36" s="1159"/>
      <c r="E36" s="1159"/>
      <c r="F36" s="1159"/>
    </row>
    <row r="39" spans="3:6" hidden="1" x14ac:dyDescent="0.3">
      <c r="C39" s="1134"/>
      <c r="D39" s="1134"/>
      <c r="E39" s="1134"/>
      <c r="F39" s="1134"/>
    </row>
    <row r="40" spans="3:6" hidden="1" x14ac:dyDescent="0.3">
      <c r="C40" s="1134"/>
      <c r="D40" s="1134"/>
      <c r="E40" s="1134"/>
      <c r="F40" s="1134"/>
    </row>
    <row r="42" spans="3:6" hidden="1" x14ac:dyDescent="0.3">
      <c r="E42" s="1134"/>
      <c r="F42" s="1134"/>
    </row>
  </sheetData>
  <mergeCells count="7">
    <mergeCell ref="B1:F1"/>
    <mergeCell ref="B2:F2"/>
    <mergeCell ref="B3:C3"/>
    <mergeCell ref="D3:F3"/>
    <mergeCell ref="B4:B6"/>
    <mergeCell ref="C4:C5"/>
    <mergeCell ref="D4:F4"/>
  </mergeCells>
  <printOptions horizontalCentered="1" verticalCentered="1"/>
  <pageMargins left="0.70866141732283472" right="0.70866141732283472" top="0.74803149606299213" bottom="0.74803149606299213" header="0.31496062992125984" footer="0.31496062992125984"/>
  <pageSetup scale="90"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711B1-16FF-46CD-993D-9BDAE00067C5}">
  <dimension ref="A1:WUT45"/>
  <sheetViews>
    <sheetView showGridLines="0" workbookViewId="0">
      <selection sqref="A1:C1"/>
    </sheetView>
  </sheetViews>
  <sheetFormatPr baseColWidth="10" defaultColWidth="0" defaultRowHeight="10.199999999999999" zeroHeight="1" x14ac:dyDescent="0.2"/>
  <cols>
    <col min="1" max="1" width="63.6640625" style="8" customWidth="1"/>
    <col min="2" max="2" width="10.109375" style="8" bestFit="1" customWidth="1"/>
    <col min="3" max="3" width="13" style="8" customWidth="1"/>
    <col min="4" max="5" width="11.44140625" style="8" customWidth="1"/>
    <col min="6" max="239" width="11.44140625" style="8" hidden="1"/>
    <col min="240" max="240" width="58" style="8" hidden="1"/>
    <col min="241" max="241" width="8.5546875" style="8" hidden="1"/>
    <col min="242" max="242" width="9.44140625" style="8" hidden="1"/>
    <col min="243" max="495" width="11.44140625" style="8" hidden="1"/>
    <col min="496" max="496" width="58" style="8" hidden="1"/>
    <col min="497" max="497" width="8.5546875" style="8" hidden="1"/>
    <col min="498" max="498" width="9.44140625" style="8" hidden="1"/>
    <col min="499" max="751" width="11.44140625" style="8" hidden="1"/>
    <col min="752" max="752" width="58" style="8" hidden="1"/>
    <col min="753" max="753" width="8.5546875" style="8" hidden="1"/>
    <col min="754" max="754" width="9.44140625" style="8" hidden="1"/>
    <col min="755" max="1007" width="11.44140625" style="8" hidden="1"/>
    <col min="1008" max="1008" width="58" style="8" hidden="1"/>
    <col min="1009" max="1009" width="8.5546875" style="8" hidden="1"/>
    <col min="1010" max="1010" width="9.44140625" style="8" hidden="1"/>
    <col min="1011" max="1263" width="11.44140625" style="8" hidden="1"/>
    <col min="1264" max="1264" width="58" style="8" hidden="1"/>
    <col min="1265" max="1265" width="8.5546875" style="8" hidden="1"/>
    <col min="1266" max="1266" width="9.44140625" style="8" hidden="1"/>
    <col min="1267" max="1519" width="11.44140625" style="8" hidden="1"/>
    <col min="1520" max="1520" width="58" style="8" hidden="1"/>
    <col min="1521" max="1521" width="8.5546875" style="8" hidden="1"/>
    <col min="1522" max="1522" width="9.44140625" style="8" hidden="1"/>
    <col min="1523" max="1775" width="11.44140625" style="8" hidden="1"/>
    <col min="1776" max="1776" width="58" style="8" hidden="1"/>
    <col min="1777" max="1777" width="8.5546875" style="8" hidden="1"/>
    <col min="1778" max="1778" width="9.44140625" style="8" hidden="1"/>
    <col min="1779" max="2031" width="11.44140625" style="8" hidden="1"/>
    <col min="2032" max="2032" width="58" style="8" hidden="1"/>
    <col min="2033" max="2033" width="8.5546875" style="8" hidden="1"/>
    <col min="2034" max="2034" width="9.44140625" style="8" hidden="1"/>
    <col min="2035" max="2287" width="11.44140625" style="8" hidden="1"/>
    <col min="2288" max="2288" width="58" style="8" hidden="1"/>
    <col min="2289" max="2289" width="8.5546875" style="8" hidden="1"/>
    <col min="2290" max="2290" width="9.44140625" style="8" hidden="1"/>
    <col min="2291" max="2543" width="11.44140625" style="8" hidden="1"/>
    <col min="2544" max="2544" width="58" style="8" hidden="1"/>
    <col min="2545" max="2545" width="8.5546875" style="8" hidden="1"/>
    <col min="2546" max="2546" width="9.44140625" style="8" hidden="1"/>
    <col min="2547" max="2799" width="11.44140625" style="8" hidden="1"/>
    <col min="2800" max="2800" width="58" style="8" hidden="1"/>
    <col min="2801" max="2801" width="8.5546875" style="8" hidden="1"/>
    <col min="2802" max="2802" width="9.44140625" style="8" hidden="1"/>
    <col min="2803" max="3055" width="11.44140625" style="8" hidden="1"/>
    <col min="3056" max="3056" width="58" style="8" hidden="1"/>
    <col min="3057" max="3057" width="8.5546875" style="8" hidden="1"/>
    <col min="3058" max="3058" width="9.44140625" style="8" hidden="1"/>
    <col min="3059" max="3311" width="11.44140625" style="8" hidden="1"/>
    <col min="3312" max="3312" width="58" style="8" hidden="1"/>
    <col min="3313" max="3313" width="8.5546875" style="8" hidden="1"/>
    <col min="3314" max="3314" width="9.44140625" style="8" hidden="1"/>
    <col min="3315" max="3567" width="11.44140625" style="8" hidden="1"/>
    <col min="3568" max="3568" width="58" style="8" hidden="1"/>
    <col min="3569" max="3569" width="8.5546875" style="8" hidden="1"/>
    <col min="3570" max="3570" width="9.44140625" style="8" hidden="1"/>
    <col min="3571" max="3823" width="11.44140625" style="8" hidden="1"/>
    <col min="3824" max="3824" width="58" style="8" hidden="1"/>
    <col min="3825" max="3825" width="8.5546875" style="8" hidden="1"/>
    <col min="3826" max="3826" width="9.44140625" style="8" hidden="1"/>
    <col min="3827" max="4079" width="11.44140625" style="8" hidden="1"/>
    <col min="4080" max="4080" width="58" style="8" hidden="1"/>
    <col min="4081" max="4081" width="8.5546875" style="8" hidden="1"/>
    <col min="4082" max="4082" width="9.44140625" style="8" hidden="1"/>
    <col min="4083" max="4335" width="11.44140625" style="8" hidden="1"/>
    <col min="4336" max="4336" width="58" style="8" hidden="1"/>
    <col min="4337" max="4337" width="8.5546875" style="8" hidden="1"/>
    <col min="4338" max="4338" width="9.44140625" style="8" hidden="1"/>
    <col min="4339" max="4591" width="11.44140625" style="8" hidden="1"/>
    <col min="4592" max="4592" width="58" style="8" hidden="1"/>
    <col min="4593" max="4593" width="8.5546875" style="8" hidden="1"/>
    <col min="4594" max="4594" width="9.44140625" style="8" hidden="1"/>
    <col min="4595" max="4847" width="11.44140625" style="8" hidden="1"/>
    <col min="4848" max="4848" width="58" style="8" hidden="1"/>
    <col min="4849" max="4849" width="8.5546875" style="8" hidden="1"/>
    <col min="4850" max="4850" width="9.44140625" style="8" hidden="1"/>
    <col min="4851" max="5103" width="11.44140625" style="8" hidden="1"/>
    <col min="5104" max="5104" width="58" style="8" hidden="1"/>
    <col min="5105" max="5105" width="8.5546875" style="8" hidden="1"/>
    <col min="5106" max="5106" width="9.44140625" style="8" hidden="1"/>
    <col min="5107" max="5359" width="11.44140625" style="8" hidden="1"/>
    <col min="5360" max="5360" width="58" style="8" hidden="1"/>
    <col min="5361" max="5361" width="8.5546875" style="8" hidden="1"/>
    <col min="5362" max="5362" width="9.44140625" style="8" hidden="1"/>
    <col min="5363" max="5615" width="11.44140625" style="8" hidden="1"/>
    <col min="5616" max="5616" width="58" style="8" hidden="1"/>
    <col min="5617" max="5617" width="8.5546875" style="8" hidden="1"/>
    <col min="5618" max="5618" width="9.44140625" style="8" hidden="1"/>
    <col min="5619" max="5871" width="11.44140625" style="8" hidden="1"/>
    <col min="5872" max="5872" width="58" style="8" hidden="1"/>
    <col min="5873" max="5873" width="8.5546875" style="8" hidden="1"/>
    <col min="5874" max="5874" width="9.44140625" style="8" hidden="1"/>
    <col min="5875" max="6127" width="11.44140625" style="8" hidden="1"/>
    <col min="6128" max="6128" width="58" style="8" hidden="1"/>
    <col min="6129" max="6129" width="8.5546875" style="8" hidden="1"/>
    <col min="6130" max="6130" width="9.44140625" style="8" hidden="1"/>
    <col min="6131" max="6383" width="11.44140625" style="8" hidden="1"/>
    <col min="6384" max="6384" width="58" style="8" hidden="1"/>
    <col min="6385" max="6385" width="8.5546875" style="8" hidden="1"/>
    <col min="6386" max="6386" width="9.44140625" style="8" hidden="1"/>
    <col min="6387" max="6639" width="11.44140625" style="8" hidden="1"/>
    <col min="6640" max="6640" width="58" style="8" hidden="1"/>
    <col min="6641" max="6641" width="8.5546875" style="8" hidden="1"/>
    <col min="6642" max="6642" width="9.44140625" style="8" hidden="1"/>
    <col min="6643" max="6895" width="11.44140625" style="8" hidden="1"/>
    <col min="6896" max="6896" width="58" style="8" hidden="1"/>
    <col min="6897" max="6897" width="8.5546875" style="8" hidden="1"/>
    <col min="6898" max="6898" width="9.44140625" style="8" hidden="1"/>
    <col min="6899" max="7151" width="11.44140625" style="8" hidden="1"/>
    <col min="7152" max="7152" width="58" style="8" hidden="1"/>
    <col min="7153" max="7153" width="8.5546875" style="8" hidden="1"/>
    <col min="7154" max="7154" width="9.44140625" style="8" hidden="1"/>
    <col min="7155" max="7407" width="11.44140625" style="8" hidden="1"/>
    <col min="7408" max="7408" width="58" style="8" hidden="1"/>
    <col min="7409" max="7409" width="8.5546875" style="8" hidden="1"/>
    <col min="7410" max="7410" width="9.44140625" style="8" hidden="1"/>
    <col min="7411" max="7663" width="11.44140625" style="8" hidden="1"/>
    <col min="7664" max="7664" width="58" style="8" hidden="1"/>
    <col min="7665" max="7665" width="8.5546875" style="8" hidden="1"/>
    <col min="7666" max="7666" width="9.44140625" style="8" hidden="1"/>
    <col min="7667" max="7919" width="11.44140625" style="8" hidden="1"/>
    <col min="7920" max="7920" width="58" style="8" hidden="1"/>
    <col min="7921" max="7921" width="8.5546875" style="8" hidden="1"/>
    <col min="7922" max="7922" width="9.44140625" style="8" hidden="1"/>
    <col min="7923" max="8175" width="11.44140625" style="8" hidden="1"/>
    <col min="8176" max="8176" width="58" style="8" hidden="1"/>
    <col min="8177" max="8177" width="8.5546875" style="8" hidden="1"/>
    <col min="8178" max="8178" width="9.44140625" style="8" hidden="1"/>
    <col min="8179" max="8431" width="11.44140625" style="8" hidden="1"/>
    <col min="8432" max="8432" width="58" style="8" hidden="1"/>
    <col min="8433" max="8433" width="8.5546875" style="8" hidden="1"/>
    <col min="8434" max="8434" width="9.44140625" style="8" hidden="1"/>
    <col min="8435" max="8687" width="11.44140625" style="8" hidden="1"/>
    <col min="8688" max="8688" width="58" style="8" hidden="1"/>
    <col min="8689" max="8689" width="8.5546875" style="8" hidden="1"/>
    <col min="8690" max="8690" width="9.44140625" style="8" hidden="1"/>
    <col min="8691" max="8943" width="11.44140625" style="8" hidden="1"/>
    <col min="8944" max="8944" width="58" style="8" hidden="1"/>
    <col min="8945" max="8945" width="8.5546875" style="8" hidden="1"/>
    <col min="8946" max="8946" width="9.44140625" style="8" hidden="1"/>
    <col min="8947" max="9199" width="11.44140625" style="8" hidden="1"/>
    <col min="9200" max="9200" width="58" style="8" hidden="1"/>
    <col min="9201" max="9201" width="8.5546875" style="8" hidden="1"/>
    <col min="9202" max="9202" width="9.44140625" style="8" hidden="1"/>
    <col min="9203" max="9455" width="11.44140625" style="8" hidden="1"/>
    <col min="9456" max="9456" width="58" style="8" hidden="1"/>
    <col min="9457" max="9457" width="8.5546875" style="8" hidden="1"/>
    <col min="9458" max="9458" width="9.44140625" style="8" hidden="1"/>
    <col min="9459" max="9711" width="11.44140625" style="8" hidden="1"/>
    <col min="9712" max="9712" width="58" style="8" hidden="1"/>
    <col min="9713" max="9713" width="8.5546875" style="8" hidden="1"/>
    <col min="9714" max="9714" width="9.44140625" style="8" hidden="1"/>
    <col min="9715" max="9967" width="11.44140625" style="8" hidden="1"/>
    <col min="9968" max="9968" width="58" style="8" hidden="1"/>
    <col min="9969" max="9969" width="8.5546875" style="8" hidden="1"/>
    <col min="9970" max="9970" width="9.44140625" style="8" hidden="1"/>
    <col min="9971" max="10223" width="11.44140625" style="8" hidden="1"/>
    <col min="10224" max="10224" width="58" style="8" hidden="1"/>
    <col min="10225" max="10225" width="8.5546875" style="8" hidden="1"/>
    <col min="10226" max="10226" width="9.44140625" style="8" hidden="1"/>
    <col min="10227" max="10479" width="11.44140625" style="8" hidden="1"/>
    <col min="10480" max="10480" width="58" style="8" hidden="1"/>
    <col min="10481" max="10481" width="8.5546875" style="8" hidden="1"/>
    <col min="10482" max="10482" width="9.44140625" style="8" hidden="1"/>
    <col min="10483" max="10735" width="11.44140625" style="8" hidden="1"/>
    <col min="10736" max="10736" width="58" style="8" hidden="1"/>
    <col min="10737" max="10737" width="8.5546875" style="8" hidden="1"/>
    <col min="10738" max="10738" width="9.44140625" style="8" hidden="1"/>
    <col min="10739" max="10991" width="11.44140625" style="8" hidden="1"/>
    <col min="10992" max="10992" width="58" style="8" hidden="1"/>
    <col min="10993" max="10993" width="8.5546875" style="8" hidden="1"/>
    <col min="10994" max="10994" width="9.44140625" style="8" hidden="1"/>
    <col min="10995" max="11247" width="11.44140625" style="8" hidden="1"/>
    <col min="11248" max="11248" width="58" style="8" hidden="1"/>
    <col min="11249" max="11249" width="8.5546875" style="8" hidden="1"/>
    <col min="11250" max="11250" width="9.44140625" style="8" hidden="1"/>
    <col min="11251" max="11503" width="11.44140625" style="8" hidden="1"/>
    <col min="11504" max="11504" width="58" style="8" hidden="1"/>
    <col min="11505" max="11505" width="8.5546875" style="8" hidden="1"/>
    <col min="11506" max="11506" width="9.44140625" style="8" hidden="1"/>
    <col min="11507" max="11759" width="11.44140625" style="8" hidden="1"/>
    <col min="11760" max="11760" width="58" style="8" hidden="1"/>
    <col min="11761" max="11761" width="8.5546875" style="8" hidden="1"/>
    <col min="11762" max="11762" width="9.44140625" style="8" hidden="1"/>
    <col min="11763" max="12015" width="11.44140625" style="8" hidden="1"/>
    <col min="12016" max="12016" width="58" style="8" hidden="1"/>
    <col min="12017" max="12017" width="8.5546875" style="8" hidden="1"/>
    <col min="12018" max="12018" width="9.44140625" style="8" hidden="1"/>
    <col min="12019" max="12271" width="11.44140625" style="8" hidden="1"/>
    <col min="12272" max="12272" width="58" style="8" hidden="1"/>
    <col min="12273" max="12273" width="8.5546875" style="8" hidden="1"/>
    <col min="12274" max="12274" width="9.44140625" style="8" hidden="1"/>
    <col min="12275" max="12527" width="11.44140625" style="8" hidden="1"/>
    <col min="12528" max="12528" width="58" style="8" hidden="1"/>
    <col min="12529" max="12529" width="8.5546875" style="8" hidden="1"/>
    <col min="12530" max="12530" width="9.44140625" style="8" hidden="1"/>
    <col min="12531" max="12783" width="11.44140625" style="8" hidden="1"/>
    <col min="12784" max="12784" width="58" style="8" hidden="1"/>
    <col min="12785" max="12785" width="8.5546875" style="8" hidden="1"/>
    <col min="12786" max="12786" width="9.44140625" style="8" hidden="1"/>
    <col min="12787" max="13039" width="11.44140625" style="8" hidden="1"/>
    <col min="13040" max="13040" width="58" style="8" hidden="1"/>
    <col min="13041" max="13041" width="8.5546875" style="8" hidden="1"/>
    <col min="13042" max="13042" width="9.44140625" style="8" hidden="1"/>
    <col min="13043" max="13295" width="11.44140625" style="8" hidden="1"/>
    <col min="13296" max="13296" width="58" style="8" hidden="1"/>
    <col min="13297" max="13297" width="8.5546875" style="8" hidden="1"/>
    <col min="13298" max="13298" width="9.44140625" style="8" hidden="1"/>
    <col min="13299" max="13551" width="11.44140625" style="8" hidden="1"/>
    <col min="13552" max="13552" width="58" style="8" hidden="1"/>
    <col min="13553" max="13553" width="8.5546875" style="8" hidden="1"/>
    <col min="13554" max="13554" width="9.44140625" style="8" hidden="1"/>
    <col min="13555" max="13807" width="11.44140625" style="8" hidden="1"/>
    <col min="13808" max="13808" width="58" style="8" hidden="1"/>
    <col min="13809" max="13809" width="8.5546875" style="8" hidden="1"/>
    <col min="13810" max="13810" width="9.44140625" style="8" hidden="1"/>
    <col min="13811" max="14063" width="11.44140625" style="8" hidden="1"/>
    <col min="14064" max="14064" width="58" style="8" hidden="1"/>
    <col min="14065" max="14065" width="8.5546875" style="8" hidden="1"/>
    <col min="14066" max="14066" width="9.44140625" style="8" hidden="1"/>
    <col min="14067" max="14319" width="11.44140625" style="8" hidden="1"/>
    <col min="14320" max="14320" width="58" style="8" hidden="1"/>
    <col min="14321" max="14321" width="8.5546875" style="8" hidden="1"/>
    <col min="14322" max="14322" width="9.44140625" style="8" hidden="1"/>
    <col min="14323" max="14575" width="11.44140625" style="8" hidden="1"/>
    <col min="14576" max="14576" width="58" style="8" hidden="1"/>
    <col min="14577" max="14577" width="8.5546875" style="8" hidden="1"/>
    <col min="14578" max="14578" width="9.44140625" style="8" hidden="1"/>
    <col min="14579" max="14831" width="11.44140625" style="8" hidden="1"/>
    <col min="14832" max="14832" width="58" style="8" hidden="1"/>
    <col min="14833" max="14833" width="8.5546875" style="8" hidden="1"/>
    <col min="14834" max="14834" width="9.44140625" style="8" hidden="1"/>
    <col min="14835" max="15087" width="11.44140625" style="8" hidden="1"/>
    <col min="15088" max="15088" width="58" style="8" hidden="1"/>
    <col min="15089" max="15089" width="8.5546875" style="8" hidden="1"/>
    <col min="15090" max="15090" width="9.44140625" style="8" hidden="1"/>
    <col min="15091" max="15343" width="11.44140625" style="8" hidden="1"/>
    <col min="15344" max="15344" width="58" style="8" hidden="1"/>
    <col min="15345" max="15345" width="8.5546875" style="8" hidden="1"/>
    <col min="15346" max="15346" width="9.44140625" style="8" hidden="1"/>
    <col min="15347" max="15599" width="11.44140625" style="8" hidden="1"/>
    <col min="15600" max="15600" width="58" style="8" hidden="1"/>
    <col min="15601" max="15601" width="8.5546875" style="8" hidden="1"/>
    <col min="15602" max="15602" width="9.44140625" style="8" hidden="1"/>
    <col min="15603" max="15855" width="11.44140625" style="8" hidden="1"/>
    <col min="15856" max="15856" width="58" style="8" hidden="1"/>
    <col min="15857" max="15857" width="8.5546875" style="8" hidden="1"/>
    <col min="15858" max="15858" width="9.44140625" style="8" hidden="1"/>
    <col min="15859" max="16111" width="11.44140625" style="8" hidden="1"/>
    <col min="16112" max="16112" width="58" style="8" hidden="1"/>
    <col min="16113" max="16113" width="8.5546875" style="8" hidden="1"/>
    <col min="16114" max="16114" width="9.44140625" style="8" hidden="1"/>
    <col min="16115" max="16384" width="11.44140625" style="8" hidden="1"/>
  </cols>
  <sheetData>
    <row r="1" spans="1:6" ht="11.25" customHeight="1" x14ac:dyDescent="0.2">
      <c r="A1" s="2703" t="s">
        <v>1458</v>
      </c>
      <c r="B1" s="2703"/>
      <c r="C1" s="2703"/>
    </row>
    <row r="2" spans="1:6" ht="11.25" customHeight="1" x14ac:dyDescent="0.2">
      <c r="A2" s="2704" t="s">
        <v>1</v>
      </c>
      <c r="B2" s="2703"/>
      <c r="C2" s="2703"/>
    </row>
    <row r="3" spans="1:6" ht="1.5" customHeight="1" x14ac:dyDescent="0.2">
      <c r="A3" s="2705" t="s">
        <v>1459</v>
      </c>
      <c r="B3" s="2707" t="str">
        <f>+'Cuadro 4.2.1'!B4</f>
        <v>2026
Proyecto</v>
      </c>
      <c r="C3" s="2708" t="s">
        <v>734</v>
      </c>
    </row>
    <row r="4" spans="1:6" ht="11.25" customHeight="1" x14ac:dyDescent="0.2">
      <c r="A4" s="2705"/>
      <c r="B4" s="2707"/>
      <c r="C4" s="2708"/>
    </row>
    <row r="5" spans="1:6" x14ac:dyDescent="0.2">
      <c r="A5" s="2706"/>
      <c r="B5" s="2707"/>
      <c r="C5" s="2708"/>
    </row>
    <row r="6" spans="1:6" ht="11.25" customHeight="1" x14ac:dyDescent="0.2">
      <c r="A6" s="2706"/>
      <c r="B6" s="1160" t="s">
        <v>9</v>
      </c>
      <c r="C6" s="1161" t="s">
        <v>10</v>
      </c>
    </row>
    <row r="7" spans="1:6" ht="13.5" customHeight="1" x14ac:dyDescent="0.2">
      <c r="A7" s="1162" t="s">
        <v>1460</v>
      </c>
      <c r="B7" s="1163">
        <f>SUM(B8:B11)</f>
        <v>384758.89999999997</v>
      </c>
      <c r="C7" s="1164">
        <f>SUM(C8:C11)</f>
        <v>19.94113086240748</v>
      </c>
    </row>
    <row r="8" spans="1:6" ht="13.5" customHeight="1" x14ac:dyDescent="0.2">
      <c r="A8" s="1165" t="s">
        <v>1018</v>
      </c>
      <c r="B8" s="1166">
        <v>315675.59999999998</v>
      </c>
      <c r="C8" s="1167">
        <f>(B8/C44)*100</f>
        <v>16.360709134133085</v>
      </c>
      <c r="E8" s="1168"/>
      <c r="F8" s="1074"/>
    </row>
    <row r="9" spans="1:6" ht="13.5" customHeight="1" x14ac:dyDescent="0.2">
      <c r="A9" s="1165" t="s">
        <v>1461</v>
      </c>
      <c r="B9" s="1166">
        <v>8359.4</v>
      </c>
      <c r="C9" s="1167">
        <f>(B9/C44)*100</f>
        <v>0.43324765023293577</v>
      </c>
      <c r="E9" s="1169"/>
      <c r="F9" s="1170"/>
    </row>
    <row r="10" spans="1:6" ht="13.5" customHeight="1" x14ac:dyDescent="0.2">
      <c r="A10" s="1165" t="s">
        <v>1421</v>
      </c>
      <c r="B10" s="1166">
        <v>3791.3</v>
      </c>
      <c r="C10" s="1167">
        <f>(B10/C44)*100</f>
        <v>0.19649398477499933</v>
      </c>
      <c r="F10" s="1074"/>
    </row>
    <row r="11" spans="1:6" ht="13.5" customHeight="1" x14ac:dyDescent="0.2">
      <c r="A11" s="1165" t="s">
        <v>1462</v>
      </c>
      <c r="B11" s="1166">
        <v>56932.6</v>
      </c>
      <c r="C11" s="1167">
        <f>(B11/C44)*100</f>
        <v>2.9506800932664592</v>
      </c>
      <c r="F11" s="1074"/>
    </row>
    <row r="12" spans="1:6" ht="13.5" customHeight="1" x14ac:dyDescent="0.2">
      <c r="A12" s="1162" t="s">
        <v>1463</v>
      </c>
      <c r="B12" s="1163">
        <f>SUM(B13:B19)</f>
        <v>504362.80000000005</v>
      </c>
      <c r="C12" s="1164">
        <f>SUM(C13:C19)</f>
        <v>26.139914104469717</v>
      </c>
      <c r="F12" s="1074"/>
    </row>
    <row r="13" spans="1:6" ht="13.5" customHeight="1" x14ac:dyDescent="0.2">
      <c r="A13" s="1165" t="s">
        <v>1464</v>
      </c>
      <c r="B13" s="1166">
        <v>66787.600000000006</v>
      </c>
      <c r="C13" s="1167">
        <f>(B13/C44)*100</f>
        <v>3.461441103990385</v>
      </c>
      <c r="D13" s="1169"/>
      <c r="E13" s="1169"/>
      <c r="F13" s="1074"/>
    </row>
    <row r="14" spans="1:6" ht="13.5" customHeight="1" x14ac:dyDescent="0.2">
      <c r="A14" s="1165" t="s">
        <v>1465</v>
      </c>
      <c r="B14" s="1166">
        <v>47731.7</v>
      </c>
      <c r="C14" s="1167">
        <f>(B14/C44)*100</f>
        <v>2.4738195165470511</v>
      </c>
      <c r="D14" s="1171"/>
      <c r="E14" s="1171"/>
      <c r="F14" s="1074"/>
    </row>
    <row r="15" spans="1:6" ht="13.5" customHeight="1" x14ac:dyDescent="0.2">
      <c r="A15" s="1165" t="s">
        <v>51</v>
      </c>
      <c r="B15" s="1166">
        <v>70764.600000000006</v>
      </c>
      <c r="C15" s="1167">
        <f>(B15/C44)*100</f>
        <v>3.6675594743251438</v>
      </c>
      <c r="F15" s="1074"/>
    </row>
    <row r="16" spans="1:6" ht="13.5" customHeight="1" x14ac:dyDescent="0.2">
      <c r="A16" s="1165" t="s">
        <v>1466</v>
      </c>
      <c r="B16" s="1166">
        <v>20726</v>
      </c>
      <c r="C16" s="1167">
        <f>(B16/C44)*100</f>
        <v>1.0741788643596224</v>
      </c>
      <c r="F16" s="1074"/>
    </row>
    <row r="17" spans="1:6" ht="13.5" customHeight="1" x14ac:dyDescent="0.2">
      <c r="A17" s="1165" t="s">
        <v>1421</v>
      </c>
      <c r="B17" s="1166">
        <v>191719.2</v>
      </c>
      <c r="C17" s="1167">
        <f>(B17/C44)*100</f>
        <v>9.9363462574512837</v>
      </c>
      <c r="F17" s="1074"/>
    </row>
    <row r="18" spans="1:6" ht="13.5" customHeight="1" x14ac:dyDescent="0.2">
      <c r="A18" s="1165" t="s">
        <v>1467</v>
      </c>
      <c r="B18" s="1166">
        <v>97939.6</v>
      </c>
      <c r="C18" s="1167">
        <f>(B18/C44)*100</f>
        <v>5.0759745394111588</v>
      </c>
    </row>
    <row r="19" spans="1:6" ht="13.5" customHeight="1" x14ac:dyDescent="0.2">
      <c r="A19" s="1165" t="s">
        <v>1468</v>
      </c>
      <c r="B19" s="1166">
        <v>8694.1</v>
      </c>
      <c r="C19" s="1167">
        <f>(B19/C44)*100</f>
        <v>0.45059434838507156</v>
      </c>
    </row>
    <row r="20" spans="1:6" ht="13.5" customHeight="1" x14ac:dyDescent="0.2">
      <c r="A20" s="1162" t="s">
        <v>1469</v>
      </c>
      <c r="B20" s="1163">
        <f>B7-B12</f>
        <v>-119603.90000000008</v>
      </c>
      <c r="C20" s="1164">
        <f>C7-C12</f>
        <v>-6.1987832420622375</v>
      </c>
      <c r="E20" s="1172"/>
    </row>
    <row r="21" spans="1:6" s="19" customFormat="1" ht="7.5" customHeight="1" x14ac:dyDescent="0.2">
      <c r="A21" s="1173"/>
      <c r="B21" s="1174"/>
      <c r="C21" s="1175"/>
      <c r="E21" s="1172"/>
    </row>
    <row r="22" spans="1:6" ht="13.5" customHeight="1" x14ac:dyDescent="0.2">
      <c r="A22" s="1173" t="s">
        <v>1450</v>
      </c>
      <c r="B22" s="1174">
        <f>B23</f>
        <v>21229.1</v>
      </c>
      <c r="C22" s="1175">
        <f>C23</f>
        <v>1.1002533305691815</v>
      </c>
      <c r="E22" s="1172"/>
    </row>
    <row r="23" spans="1:6" ht="13.5" customHeight="1" x14ac:dyDescent="0.2">
      <c r="A23" s="1176" t="s">
        <v>1470</v>
      </c>
      <c r="B23" s="1166">
        <v>21229.1</v>
      </c>
      <c r="C23" s="1167">
        <f>(B23/C44)*100</f>
        <v>1.1002533305691815</v>
      </c>
      <c r="E23" s="1172"/>
    </row>
    <row r="24" spans="1:6" ht="13.5" customHeight="1" x14ac:dyDescent="0.2">
      <c r="A24" s="1177" t="s">
        <v>1471</v>
      </c>
      <c r="B24" s="1178">
        <f>B12+B22</f>
        <v>525591.9</v>
      </c>
      <c r="C24" s="1179">
        <f>C12+C22</f>
        <v>27.240167435038899</v>
      </c>
      <c r="E24" s="1172"/>
    </row>
    <row r="25" spans="1:6" s="1065" customFormat="1" ht="13.5" customHeight="1" x14ac:dyDescent="0.2">
      <c r="A25" s="1162" t="s">
        <v>1472</v>
      </c>
      <c r="B25" s="1163">
        <f>B7-B24</f>
        <v>-140833.00000000006</v>
      </c>
      <c r="C25" s="1180">
        <f>C7-C24</f>
        <v>-7.2990365726314188</v>
      </c>
      <c r="D25" s="1181"/>
      <c r="E25" s="1172"/>
    </row>
    <row r="26" spans="1:6" ht="13.5" customHeight="1" x14ac:dyDescent="0.2">
      <c r="A26" s="1162" t="s">
        <v>1473</v>
      </c>
      <c r="B26" s="1163">
        <f>B27+B30</f>
        <v>114547.09999999999</v>
      </c>
      <c r="C26" s="1164">
        <f>C27-C30</f>
        <v>-6.0341891458819141</v>
      </c>
      <c r="D26" s="19"/>
      <c r="E26" s="1172"/>
    </row>
    <row r="27" spans="1:6" ht="13.5" customHeight="1" x14ac:dyDescent="0.2">
      <c r="A27" s="1182" t="s">
        <v>1474</v>
      </c>
      <c r="B27" s="1183">
        <f>+B28-B29</f>
        <v>-940.5</v>
      </c>
      <c r="C27" s="1184">
        <f>C28-C29</f>
        <v>-4.8743859014292429E-2</v>
      </c>
      <c r="E27" s="1172"/>
    </row>
    <row r="28" spans="1:6" ht="13.5" customHeight="1" x14ac:dyDescent="0.2">
      <c r="A28" s="1182" t="s">
        <v>1475</v>
      </c>
      <c r="B28" s="1183">
        <v>2484.4</v>
      </c>
      <c r="C28" s="1185">
        <f>(B28/C44)*100</f>
        <v>0.12876049264764286</v>
      </c>
      <c r="E28" s="1172"/>
    </row>
    <row r="29" spans="1:6" ht="13.5" customHeight="1" x14ac:dyDescent="0.2">
      <c r="A29" s="1182" t="s">
        <v>1476</v>
      </c>
      <c r="B29" s="1183">
        <v>3424.9</v>
      </c>
      <c r="C29" s="1185">
        <f>(B29/C44)*100</f>
        <v>0.17750435166193529</v>
      </c>
      <c r="E29" s="1172"/>
    </row>
    <row r="30" spans="1:6" ht="13.5" customHeight="1" x14ac:dyDescent="0.2">
      <c r="A30" s="1182" t="s">
        <v>1477</v>
      </c>
      <c r="B30" s="1183">
        <f>+B31-B32</f>
        <v>115487.59999999999</v>
      </c>
      <c r="C30" s="1183">
        <f>+C31-C32</f>
        <v>5.9854452868676216</v>
      </c>
      <c r="E30" s="1172"/>
    </row>
    <row r="31" spans="1:6" ht="13.5" customHeight="1" x14ac:dyDescent="0.2">
      <c r="A31" s="1186" t="s">
        <v>1478</v>
      </c>
      <c r="B31" s="1166">
        <v>143445.9</v>
      </c>
      <c r="C31" s="1167">
        <f>(B31/C44)*100</f>
        <v>7.4344569120449648</v>
      </c>
      <c r="E31" s="1172"/>
    </row>
    <row r="32" spans="1:6" ht="13.5" customHeight="1" x14ac:dyDescent="0.2">
      <c r="A32" s="1186" t="s">
        <v>1479</v>
      </c>
      <c r="B32" s="1166">
        <v>27958.3</v>
      </c>
      <c r="C32" s="1167">
        <f>(B32/C44)*100</f>
        <v>1.4490116251773437</v>
      </c>
      <c r="E32" s="1172"/>
    </row>
    <row r="33" spans="1:5" ht="31.5" customHeight="1" x14ac:dyDescent="0.2">
      <c r="A33" s="1187" t="s">
        <v>1480</v>
      </c>
      <c r="B33" s="1178">
        <f>B27+B30</f>
        <v>114547.09999999999</v>
      </c>
      <c r="C33" s="1188">
        <f>C27+C30</f>
        <v>5.936701427853329</v>
      </c>
      <c r="E33" s="1172"/>
    </row>
    <row r="34" spans="1:5" ht="13.5" customHeight="1" x14ac:dyDescent="0.2">
      <c r="A34" s="1189" t="s">
        <v>1481</v>
      </c>
      <c r="B34" s="1190">
        <f>(B25+B33)</f>
        <v>-26285.900000000067</v>
      </c>
      <c r="C34" s="1191">
        <f>(C24+C33)</f>
        <v>33.176868862892228</v>
      </c>
      <c r="E34" s="1172"/>
    </row>
    <row r="35" spans="1:5" ht="13.5" customHeight="1" x14ac:dyDescent="0.2">
      <c r="A35" s="1199" t="s">
        <v>166</v>
      </c>
      <c r="B35" s="1192"/>
      <c r="C35" s="1193"/>
    </row>
    <row r="36" spans="1:5" x14ac:dyDescent="0.2">
      <c r="B36" s="1169"/>
      <c r="C36" s="1194">
        <v>1197324.4540955899</v>
      </c>
    </row>
    <row r="37" spans="1:5" hidden="1" x14ac:dyDescent="0.2">
      <c r="B37" s="1081"/>
    </row>
    <row r="38" spans="1:5" hidden="1" x14ac:dyDescent="0.2">
      <c r="B38" s="1081"/>
    </row>
    <row r="39" spans="1:5" hidden="1" x14ac:dyDescent="0.2">
      <c r="B39" s="1075"/>
    </row>
    <row r="40" spans="1:5" hidden="1" x14ac:dyDescent="0.2">
      <c r="B40" s="1169"/>
    </row>
    <row r="42" spans="1:5" hidden="1" x14ac:dyDescent="0.2">
      <c r="B42" s="1195"/>
    </row>
    <row r="43" spans="1:5" hidden="1" x14ac:dyDescent="0.2">
      <c r="B43" s="1075"/>
    </row>
    <row r="44" spans="1:5" hidden="1" x14ac:dyDescent="0.2">
      <c r="C44" s="1196">
        <v>1929473.8229983626</v>
      </c>
      <c r="D44" s="8" t="s">
        <v>1482</v>
      </c>
    </row>
    <row r="45" spans="1:5" hidden="1" x14ac:dyDescent="0.2">
      <c r="B45" s="1075"/>
    </row>
  </sheetData>
  <mergeCells count="5">
    <mergeCell ref="A1:C1"/>
    <mergeCell ref="A2:C2"/>
    <mergeCell ref="A3:A6"/>
    <mergeCell ref="B3:B5"/>
    <mergeCell ref="C3:C5"/>
  </mergeCells>
  <printOptions horizontalCentered="1" verticalCentered="1"/>
  <pageMargins left="0.78740157480314965" right="0.70866141732283472" top="0.74803149606299213" bottom="0.74803149606299213" header="0.31496062992125984" footer="0.31496062992125984"/>
  <pageSetup scale="90"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EDF-9560-4702-9165-8FB147FB0934}">
  <dimension ref="A1:J28"/>
  <sheetViews>
    <sheetView workbookViewId="0">
      <selection activeCell="J11" sqref="J11"/>
    </sheetView>
  </sheetViews>
  <sheetFormatPr baseColWidth="10" defaultColWidth="0" defaultRowHeight="10.199999999999999" zeroHeight="1" x14ac:dyDescent="0.2"/>
  <cols>
    <col min="1" max="1" width="43.88671875" style="17" customWidth="1"/>
    <col min="2" max="3" width="12.33203125" style="17" customWidth="1"/>
    <col min="4" max="4" width="11.88671875" style="17" customWidth="1"/>
    <col min="5" max="6" width="6.6640625" style="17" customWidth="1"/>
    <col min="7" max="8" width="6.109375" style="17" customWidth="1"/>
    <col min="9" max="10" width="11.44140625" style="17" customWidth="1"/>
    <col min="11" max="16384" width="11.44140625" style="17" hidden="1"/>
  </cols>
  <sheetData>
    <row r="1" spans="1:9" ht="11.25" customHeight="1" x14ac:dyDescent="0.2">
      <c r="A1" s="2712" t="s">
        <v>1163</v>
      </c>
      <c r="B1" s="2712"/>
      <c r="C1" s="2712"/>
      <c r="D1" s="2712"/>
      <c r="E1" s="2712"/>
      <c r="F1" s="2712"/>
      <c r="G1" s="2712"/>
      <c r="H1" s="2712"/>
    </row>
    <row r="2" spans="1:9" ht="11.25" customHeight="1" x14ac:dyDescent="0.2">
      <c r="A2" s="2712" t="s">
        <v>1</v>
      </c>
      <c r="B2" s="2712"/>
      <c r="C2" s="2712"/>
      <c r="D2" s="2712"/>
      <c r="E2" s="2712"/>
      <c r="F2" s="2712"/>
      <c r="G2" s="2712"/>
      <c r="H2" s="2712"/>
    </row>
    <row r="3" spans="1:9" ht="20.399999999999999" x14ac:dyDescent="0.2">
      <c r="A3" s="2611" t="s">
        <v>1164</v>
      </c>
      <c r="B3" s="813">
        <v>2025</v>
      </c>
      <c r="C3" s="813">
        <v>2026</v>
      </c>
      <c r="D3" s="814" t="s">
        <v>1165</v>
      </c>
      <c r="E3" s="2709" t="s">
        <v>846</v>
      </c>
      <c r="F3" s="2710"/>
      <c r="G3" s="2709" t="s">
        <v>734</v>
      </c>
      <c r="H3" s="2711"/>
    </row>
    <row r="4" spans="1:9" x14ac:dyDescent="0.2">
      <c r="A4" s="2611"/>
      <c r="B4" s="815" t="s">
        <v>1166</v>
      </c>
      <c r="C4" s="815" t="s">
        <v>1167</v>
      </c>
      <c r="D4" s="816" t="s">
        <v>1168</v>
      </c>
      <c r="E4" s="817">
        <f>+B3</f>
        <v>2025</v>
      </c>
      <c r="F4" s="816">
        <f>+C3</f>
        <v>2026</v>
      </c>
      <c r="G4" s="817">
        <f>+E4</f>
        <v>2025</v>
      </c>
      <c r="H4" s="818">
        <f>+F4</f>
        <v>2026</v>
      </c>
    </row>
    <row r="5" spans="1:9" x14ac:dyDescent="0.2">
      <c r="A5" s="2612"/>
      <c r="B5" s="817" t="s">
        <v>9</v>
      </c>
      <c r="C5" s="813" t="s">
        <v>10</v>
      </c>
      <c r="D5" s="819" t="s">
        <v>767</v>
      </c>
      <c r="E5" s="813" t="s">
        <v>15</v>
      </c>
      <c r="F5" s="819" t="s">
        <v>11</v>
      </c>
      <c r="G5" s="813" t="s">
        <v>13</v>
      </c>
      <c r="H5" s="820" t="s">
        <v>1169</v>
      </c>
    </row>
    <row r="6" spans="1:9" ht="13.5" customHeight="1" x14ac:dyDescent="0.2">
      <c r="A6" s="821" t="s">
        <v>86</v>
      </c>
      <c r="B6" s="822">
        <v>117950.14498592817</v>
      </c>
      <c r="C6" s="822">
        <v>128698.70463669907</v>
      </c>
      <c r="D6" s="823">
        <v>9.11279901525619</v>
      </c>
      <c r="E6" s="824">
        <v>28.740152457248996</v>
      </c>
      <c r="F6" s="825">
        <v>28.314958641524061</v>
      </c>
      <c r="G6" s="826">
        <v>6.4979164570234298</v>
      </c>
      <c r="H6" s="826">
        <v>6.670145150593644</v>
      </c>
      <c r="I6" s="47"/>
    </row>
    <row r="7" spans="1:9" ht="13.5" customHeight="1" x14ac:dyDescent="0.2">
      <c r="A7" s="821" t="s">
        <v>1170</v>
      </c>
      <c r="B7" s="827">
        <v>74348.178789765734</v>
      </c>
      <c r="C7" s="827">
        <v>86298.902054204285</v>
      </c>
      <c r="D7" s="823">
        <v>16.073995972694366</v>
      </c>
      <c r="E7" s="824">
        <v>18.115942066807953</v>
      </c>
      <c r="F7" s="825">
        <v>18.98659236214985</v>
      </c>
      <c r="G7" s="826">
        <v>4.0958682548917213</v>
      </c>
      <c r="H7" s="826">
        <v>4.4726650875261713</v>
      </c>
      <c r="I7" s="47"/>
    </row>
    <row r="8" spans="1:9" ht="13.5" customHeight="1" x14ac:dyDescent="0.2">
      <c r="A8" s="821" t="s">
        <v>137</v>
      </c>
      <c r="B8" s="827">
        <v>69428.593261019676</v>
      </c>
      <c r="C8" s="827">
        <v>76556.645212502524</v>
      </c>
      <c r="D8" s="823">
        <v>10.266738265435738</v>
      </c>
      <c r="E8" s="824">
        <v>16.917218333662003</v>
      </c>
      <c r="F8" s="825">
        <v>16.843201717103454</v>
      </c>
      <c r="G8" s="826">
        <v>3.8248464958867863</v>
      </c>
      <c r="H8" s="826">
        <v>3.9677472842588282</v>
      </c>
      <c r="I8" s="47"/>
    </row>
    <row r="9" spans="1:9" ht="13.5" customHeight="1" x14ac:dyDescent="0.2">
      <c r="A9" s="821" t="s">
        <v>1171</v>
      </c>
      <c r="B9" s="827">
        <v>43957.03340909884</v>
      </c>
      <c r="C9" s="827">
        <v>49181.42493375796</v>
      </c>
      <c r="D9" s="823">
        <v>11.885223181548232</v>
      </c>
      <c r="E9" s="824">
        <v>10.710727332269135</v>
      </c>
      <c r="F9" s="825">
        <v>10.820388727778063</v>
      </c>
      <c r="G9" s="826">
        <v>2.4216089842448989</v>
      </c>
      <c r="H9" s="826">
        <v>2.548955282395645</v>
      </c>
      <c r="I9" s="43"/>
    </row>
    <row r="10" spans="1:9" ht="13.5" customHeight="1" x14ac:dyDescent="0.2">
      <c r="A10" s="821" t="s">
        <v>1172</v>
      </c>
      <c r="B10" s="827">
        <v>39327.609768523434</v>
      </c>
      <c r="C10" s="827">
        <v>40066.825782063454</v>
      </c>
      <c r="D10" s="823">
        <v>1.8796362603548333</v>
      </c>
      <c r="E10" s="824">
        <v>9.5827054783307339</v>
      </c>
      <c r="F10" s="825">
        <v>8.8150888396181344</v>
      </c>
      <c r="G10" s="826">
        <v>2.1665723493665183</v>
      </c>
      <c r="H10" s="826">
        <v>2.0765674716332989</v>
      </c>
      <c r="I10" s="47"/>
    </row>
    <row r="11" spans="1:9" ht="13.5" customHeight="1" x14ac:dyDescent="0.2">
      <c r="A11" s="821" t="s">
        <v>1173</v>
      </c>
      <c r="B11" s="827">
        <v>30200.222110581399</v>
      </c>
      <c r="C11" s="827">
        <v>35024.40003288514</v>
      </c>
      <c r="D11" s="823">
        <v>15.973981597352127</v>
      </c>
      <c r="E11" s="824">
        <v>7.3586936904947571</v>
      </c>
      <c r="F11" s="825">
        <v>7.705706449609008</v>
      </c>
      <c r="G11" s="826">
        <v>1.6637412381436381</v>
      </c>
      <c r="H11" s="826">
        <v>1.8152306403648404</v>
      </c>
      <c r="I11" s="47"/>
    </row>
    <row r="12" spans="1:9" ht="13.5" customHeight="1" x14ac:dyDescent="0.2">
      <c r="A12" s="821" t="s">
        <v>1174</v>
      </c>
      <c r="B12" s="827">
        <v>22056.682840222409</v>
      </c>
      <c r="C12" s="827">
        <v>25855.667400130085</v>
      </c>
      <c r="D12" s="823">
        <v>17.223734808299795</v>
      </c>
      <c r="E12" s="824">
        <v>5.3744099051748311</v>
      </c>
      <c r="F12" s="825">
        <v>5.6884966725214641</v>
      </c>
      <c r="G12" s="826">
        <v>1.2151106930129363</v>
      </c>
      <c r="H12" s="826">
        <v>1.3400372211295881</v>
      </c>
      <c r="I12" s="47"/>
    </row>
    <row r="13" spans="1:9" ht="13.5" customHeight="1" x14ac:dyDescent="0.2">
      <c r="A13" s="821" t="s">
        <v>1175</v>
      </c>
      <c r="B13" s="827">
        <v>6665.2184173669475</v>
      </c>
      <c r="C13" s="827">
        <v>6382.8878921347969</v>
      </c>
      <c r="D13" s="823">
        <v>-4.2358780695994636</v>
      </c>
      <c r="E13" s="824">
        <v>1.6240708606067724</v>
      </c>
      <c r="F13" s="825">
        <v>1.4042970144063522</v>
      </c>
      <c r="G13" s="826">
        <v>0.3671893107806809</v>
      </c>
      <c r="H13" s="826">
        <v>0.33080976875943929</v>
      </c>
      <c r="I13" s="47"/>
    </row>
    <row r="14" spans="1:9" ht="13.5" customHeight="1" x14ac:dyDescent="0.2">
      <c r="A14" s="821" t="s">
        <v>1176</v>
      </c>
      <c r="B14" s="827">
        <v>3524.5761258026218</v>
      </c>
      <c r="C14" s="827">
        <v>3388.6061444503016</v>
      </c>
      <c r="D14" s="823">
        <v>-3.8577683244494287</v>
      </c>
      <c r="E14" s="824">
        <v>0.85881077310106224</v>
      </c>
      <c r="F14" s="825">
        <v>0.74552609603472642</v>
      </c>
      <c r="G14" s="826">
        <v>0.19417018278881362</v>
      </c>
      <c r="H14" s="826">
        <v>0.17562332818718823</v>
      </c>
      <c r="I14" s="47"/>
    </row>
    <row r="15" spans="1:9" ht="13.5" customHeight="1" x14ac:dyDescent="0.2">
      <c r="A15" s="821" t="s">
        <v>1177</v>
      </c>
      <c r="B15" s="828">
        <v>2943.6863543607783</v>
      </c>
      <c r="C15" s="828">
        <v>3071.4263632813822</v>
      </c>
      <c r="D15" s="823">
        <v>4.3394571820251748</v>
      </c>
      <c r="E15" s="824">
        <v>0.71726910230373642</v>
      </c>
      <c r="F15" s="825">
        <v>0.67574347925487854</v>
      </c>
      <c r="G15" s="826">
        <v>0.16216875365942296</v>
      </c>
      <c r="H15" s="826">
        <v>0.15918466095116279</v>
      </c>
      <c r="I15" s="47"/>
    </row>
    <row r="16" spans="1:9" ht="13.5" customHeight="1" x14ac:dyDescent="0.2">
      <c r="A16" s="340" t="s">
        <v>1178</v>
      </c>
      <c r="B16" s="829">
        <f>SUM(B6:B15)</f>
        <v>410401.94606267009</v>
      </c>
      <c r="C16" s="829">
        <f>SUM(C6:C15)</f>
        <v>454525.49045210902</v>
      </c>
      <c r="D16" s="830">
        <f t="shared" ref="D16" si="0">+((C16/B16)-1)*100</f>
        <v>10.751299990838991</v>
      </c>
      <c r="E16" s="829">
        <f>SUM(E6:E15)</f>
        <v>99.999999999999972</v>
      </c>
      <c r="F16" s="829">
        <f>SUM(F6:F15)</f>
        <v>99.999999999999986</v>
      </c>
      <c r="G16" s="831">
        <f>+B16/$B$24*100</f>
        <v>22.609192719798852</v>
      </c>
      <c r="H16" s="831">
        <f t="shared" ref="H16" si="1">+C16/$C$24*100</f>
        <v>23.556965895799809</v>
      </c>
    </row>
    <row r="17" spans="1:9" ht="13.5" customHeight="1" x14ac:dyDescent="0.2">
      <c r="A17" s="9" t="s">
        <v>883</v>
      </c>
      <c r="B17" s="9"/>
      <c r="C17" s="9"/>
      <c r="D17" s="832"/>
      <c r="E17" s="9"/>
      <c r="F17" s="9"/>
      <c r="G17" s="9"/>
      <c r="H17" s="9"/>
      <c r="I17" s="9"/>
    </row>
    <row r="18" spans="1:9" ht="11.25" hidden="1" customHeight="1" x14ac:dyDescent="0.2"/>
    <row r="19" spans="1:9" ht="11.25" hidden="1" customHeight="1" x14ac:dyDescent="0.2"/>
    <row r="20" spans="1:9" ht="11.25" hidden="1" customHeight="1" x14ac:dyDescent="0.2">
      <c r="E20" s="43"/>
      <c r="F20" s="43"/>
    </row>
    <row r="21" spans="1:9" ht="11.25" hidden="1" customHeight="1" x14ac:dyDescent="0.2">
      <c r="B21" s="833"/>
      <c r="C21" s="833"/>
      <c r="D21" s="9"/>
      <c r="E21" s="9"/>
      <c r="F21" s="9"/>
      <c r="G21" s="9"/>
    </row>
    <row r="22" spans="1:9" hidden="1" x14ac:dyDescent="0.2">
      <c r="B22" s="833"/>
      <c r="C22" s="833"/>
      <c r="F22" s="43"/>
    </row>
    <row r="24" spans="1:9" hidden="1" x14ac:dyDescent="0.2">
      <c r="A24" s="9" t="s">
        <v>1179</v>
      </c>
      <c r="B24" s="834">
        <v>1815199.4684148163</v>
      </c>
      <c r="C24" s="835">
        <v>1929473.8229983626</v>
      </c>
      <c r="D24" s="833"/>
      <c r="F24" s="836"/>
    </row>
    <row r="25" spans="1:9" hidden="1" x14ac:dyDescent="0.2">
      <c r="A25" s="769"/>
      <c r="B25" s="769"/>
      <c r="C25" s="769"/>
      <c r="F25" s="836"/>
    </row>
    <row r="26" spans="1:9" hidden="1" x14ac:dyDescent="0.2">
      <c r="F26" s="837"/>
    </row>
    <row r="27" spans="1:9" hidden="1" x14ac:dyDescent="0.2">
      <c r="F27" s="837"/>
    </row>
    <row r="28" spans="1:9" hidden="1" x14ac:dyDescent="0.2">
      <c r="F28" s="837"/>
    </row>
  </sheetData>
  <mergeCells count="5">
    <mergeCell ref="A3:A5"/>
    <mergeCell ref="E3:F3"/>
    <mergeCell ref="G3:H3"/>
    <mergeCell ref="A1:H1"/>
    <mergeCell ref="A2:H2"/>
  </mergeCells>
  <pageMargins left="0.7" right="0.7" top="0.75" bottom="0.75" header="0.3" footer="0.3"/>
  <pageSetup orientation="landscape"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3BFFD-1D4E-43A1-8578-59F77DF089D9}">
  <dimension ref="A1:I47"/>
  <sheetViews>
    <sheetView topLeftCell="A8" workbookViewId="0">
      <selection sqref="A1:C1"/>
    </sheetView>
  </sheetViews>
  <sheetFormatPr baseColWidth="10" defaultColWidth="0" defaultRowHeight="10.199999999999999" zeroHeight="1" x14ac:dyDescent="0.2"/>
  <cols>
    <col min="1" max="1" width="17.88671875" style="17" customWidth="1"/>
    <col min="2" max="2" width="18.109375" style="17" customWidth="1"/>
    <col min="3" max="3" width="11.88671875" style="17" bestFit="1" customWidth="1"/>
    <col min="4" max="4" width="11.44140625" style="17" customWidth="1"/>
    <col min="5" max="5" width="15.5546875" style="17" bestFit="1" customWidth="1"/>
    <col min="6" max="6" width="20.5546875" style="17" customWidth="1"/>
    <col min="7" max="9" width="11.44140625" style="17" customWidth="1"/>
    <col min="10" max="16384" width="11.44140625" style="17" hidden="1"/>
  </cols>
  <sheetData>
    <row r="1" spans="1:7" x14ac:dyDescent="0.2">
      <c r="A1" s="2713" t="s">
        <v>1180</v>
      </c>
      <c r="B1" s="2713"/>
      <c r="C1" s="2713"/>
    </row>
    <row r="2" spans="1:7" x14ac:dyDescent="0.2">
      <c r="A2" s="2713" t="s">
        <v>1</v>
      </c>
      <c r="B2" s="2713"/>
      <c r="C2" s="2713"/>
    </row>
    <row r="3" spans="1:7" x14ac:dyDescent="0.2">
      <c r="A3" s="838"/>
      <c r="E3" s="839"/>
    </row>
    <row r="4" spans="1:7" ht="13.5" customHeight="1" x14ac:dyDescent="0.2">
      <c r="A4" s="840">
        <f t="shared" ref="A4:A15" si="0">+C4/C$17*100</f>
        <v>18.986592362149853</v>
      </c>
      <c r="B4" s="841" t="s">
        <v>1170</v>
      </c>
      <c r="C4" s="842">
        <v>86298.9020542043</v>
      </c>
      <c r="E4" s="839"/>
      <c r="F4" s="843"/>
      <c r="G4" s="843"/>
    </row>
    <row r="5" spans="1:7" ht="13.5" customHeight="1" x14ac:dyDescent="0.2">
      <c r="A5" s="840">
        <f t="shared" si="0"/>
        <v>16.843201717103451</v>
      </c>
      <c r="B5" s="841" t="s">
        <v>137</v>
      </c>
      <c r="C5" s="842">
        <v>76556.64521250251</v>
      </c>
      <c r="E5" s="839"/>
      <c r="F5" s="843"/>
      <c r="G5" s="843"/>
    </row>
    <row r="6" spans="1:7" ht="13.5" customHeight="1" x14ac:dyDescent="0.2">
      <c r="A6" s="840">
        <f t="shared" si="0"/>
        <v>10.820388727778063</v>
      </c>
      <c r="B6" s="841" t="s">
        <v>1181</v>
      </c>
      <c r="C6" s="842">
        <v>49181.42493375796</v>
      </c>
      <c r="E6" s="839"/>
      <c r="F6" s="843"/>
      <c r="G6" s="843"/>
    </row>
    <row r="7" spans="1:7" ht="13.5" customHeight="1" x14ac:dyDescent="0.2">
      <c r="A7" s="840">
        <f t="shared" si="0"/>
        <v>8.8150888396181344</v>
      </c>
      <c r="B7" s="841" t="s">
        <v>1182</v>
      </c>
      <c r="C7" s="842">
        <v>40066.825782063454</v>
      </c>
      <c r="E7" s="839"/>
      <c r="F7" s="843"/>
      <c r="G7" s="843"/>
    </row>
    <row r="8" spans="1:7" ht="13.5" customHeight="1" x14ac:dyDescent="0.2">
      <c r="A8" s="840">
        <f t="shared" si="0"/>
        <v>7.705706449609008</v>
      </c>
      <c r="B8" s="841" t="s">
        <v>1183</v>
      </c>
      <c r="C8" s="842">
        <v>35024.40003288514</v>
      </c>
      <c r="E8" s="839"/>
      <c r="F8" s="843"/>
      <c r="G8" s="843"/>
    </row>
    <row r="9" spans="1:7" ht="13.5" customHeight="1" x14ac:dyDescent="0.2">
      <c r="A9" s="840">
        <f t="shared" si="0"/>
        <v>5.6884966725214641</v>
      </c>
      <c r="B9" s="841" t="s">
        <v>1174</v>
      </c>
      <c r="C9" s="842">
        <v>25855.667400130085</v>
      </c>
      <c r="E9" s="839"/>
      <c r="F9" s="843"/>
      <c r="G9" s="843"/>
    </row>
    <row r="10" spans="1:7" ht="13.5" customHeight="1" x14ac:dyDescent="0.2">
      <c r="A10" s="840">
        <f t="shared" si="0"/>
        <v>2.8255665896959612</v>
      </c>
      <c r="B10" s="841" t="s">
        <v>1184</v>
      </c>
      <c r="C10" s="842">
        <v>12842.9203998665</v>
      </c>
      <c r="F10" s="843"/>
      <c r="G10" s="843"/>
    </row>
    <row r="11" spans="1:7" ht="13.5" customHeight="1" x14ac:dyDescent="0.2">
      <c r="A11" s="840">
        <f t="shared" si="0"/>
        <v>19.113256708857918</v>
      </c>
      <c r="B11" s="841" t="s">
        <v>1185</v>
      </c>
      <c r="C11" s="842">
        <v>86874.623797307082</v>
      </c>
      <c r="E11" s="839"/>
      <c r="F11" s="843"/>
      <c r="G11" s="843"/>
    </row>
    <row r="12" spans="1:7" ht="13.5" customHeight="1" x14ac:dyDescent="0.2">
      <c r="A12" s="840">
        <f t="shared" si="0"/>
        <v>3.8533911771391574</v>
      </c>
      <c r="B12" s="841" t="s">
        <v>1186</v>
      </c>
      <c r="C12" s="842">
        <v>17514.645146930052</v>
      </c>
      <c r="E12" s="839"/>
      <c r="F12" s="843"/>
      <c r="G12" s="843"/>
    </row>
    <row r="13" spans="1:7" ht="13.5" customHeight="1" x14ac:dyDescent="0.2">
      <c r="A13" s="840">
        <f t="shared" si="0"/>
        <v>2.6456559591765303</v>
      </c>
      <c r="B13" s="841" t="s">
        <v>1187</v>
      </c>
      <c r="C13" s="842">
        <v>12025.180724122574</v>
      </c>
      <c r="E13" s="839"/>
      <c r="F13" s="843"/>
      <c r="G13" s="843"/>
    </row>
    <row r="14" spans="1:7" ht="13.5" customHeight="1" x14ac:dyDescent="0.2">
      <c r="A14" s="840">
        <f t="shared" si="0"/>
        <v>2.0771947783868239</v>
      </c>
      <c r="B14" s="841" t="s">
        <v>1188</v>
      </c>
      <c r="C14" s="842">
        <v>9441.3797541083095</v>
      </c>
      <c r="E14" s="839"/>
      <c r="F14" s="843"/>
      <c r="G14" s="843"/>
    </row>
    <row r="15" spans="1:7" ht="13.5" customHeight="1" x14ac:dyDescent="0.2">
      <c r="A15" s="840">
        <f t="shared" si="0"/>
        <v>0.62546001796363626</v>
      </c>
      <c r="B15" s="841" t="s">
        <v>1189</v>
      </c>
      <c r="C15" s="842">
        <v>2842.8752142310668</v>
      </c>
      <c r="E15" s="839"/>
      <c r="F15" s="843"/>
      <c r="G15" s="843"/>
    </row>
    <row r="16" spans="1:7" ht="13.5" customHeight="1" x14ac:dyDescent="0.2">
      <c r="C16" s="844"/>
    </row>
    <row r="17" spans="1:6" ht="13.5" customHeight="1" x14ac:dyDescent="0.2">
      <c r="A17" s="845"/>
      <c r="C17" s="846">
        <f>SUM(C4:C15)</f>
        <v>454525.49045210902</v>
      </c>
      <c r="F17" s="846"/>
    </row>
    <row r="18" spans="1:6" x14ac:dyDescent="0.2"/>
    <row r="19" spans="1:6" x14ac:dyDescent="0.2">
      <c r="C19" s="847"/>
    </row>
    <row r="20" spans="1:6" x14ac:dyDescent="0.2">
      <c r="A20" s="841"/>
      <c r="B20" s="839"/>
      <c r="C20" s="47"/>
    </row>
    <row r="21" spans="1:6" x14ac:dyDescent="0.2">
      <c r="A21" s="841"/>
      <c r="B21" s="839"/>
      <c r="C21" s="47"/>
    </row>
    <row r="22" spans="1:6" x14ac:dyDescent="0.2">
      <c r="A22" s="841"/>
      <c r="B22" s="839"/>
      <c r="C22" s="47"/>
    </row>
    <row r="23" spans="1:6" x14ac:dyDescent="0.2">
      <c r="A23" s="841"/>
      <c r="B23" s="839"/>
    </row>
    <row r="24" spans="1:6" x14ac:dyDescent="0.2">
      <c r="A24" s="841"/>
      <c r="B24" s="839"/>
    </row>
    <row r="25" spans="1:6" x14ac:dyDescent="0.2">
      <c r="A25" s="841"/>
      <c r="B25" s="839"/>
    </row>
    <row r="26" spans="1:6" x14ac:dyDescent="0.2">
      <c r="A26" s="841"/>
      <c r="B26" s="839"/>
    </row>
    <row r="27" spans="1:6" x14ac:dyDescent="0.2">
      <c r="A27" s="841"/>
      <c r="B27" s="839"/>
    </row>
    <row r="28" spans="1:6" x14ac:dyDescent="0.2">
      <c r="A28" s="841"/>
      <c r="B28" s="839"/>
    </row>
    <row r="29" spans="1:6" x14ac:dyDescent="0.2">
      <c r="A29" s="841"/>
      <c r="B29" s="839"/>
    </row>
    <row r="30" spans="1:6" x14ac:dyDescent="0.2">
      <c r="A30" s="841"/>
    </row>
    <row r="31" spans="1:6" x14ac:dyDescent="0.2"/>
    <row r="32" spans="1:6" x14ac:dyDescent="0.2">
      <c r="B32" s="839"/>
      <c r="E32" s="848"/>
    </row>
    <row r="33" spans="2:5" x14ac:dyDescent="0.2"/>
    <row r="34" spans="2:5" x14ac:dyDescent="0.2"/>
    <row r="35" spans="2:5" x14ac:dyDescent="0.2"/>
    <row r="36" spans="2:5" x14ac:dyDescent="0.2">
      <c r="B36" s="839"/>
      <c r="C36" s="843"/>
      <c r="E36" s="849"/>
    </row>
    <row r="37" spans="2:5" x14ac:dyDescent="0.2">
      <c r="B37" s="839"/>
      <c r="E37" s="849"/>
    </row>
    <row r="38" spans="2:5" x14ac:dyDescent="0.2">
      <c r="B38" s="839"/>
      <c r="E38" s="849"/>
    </row>
    <row r="39" spans="2:5" x14ac:dyDescent="0.2">
      <c r="B39" s="839"/>
      <c r="E39" s="849"/>
    </row>
    <row r="40" spans="2:5" x14ac:dyDescent="0.2">
      <c r="B40" s="839"/>
      <c r="E40" s="849"/>
    </row>
    <row r="41" spans="2:5" x14ac:dyDescent="0.2">
      <c r="B41" s="839"/>
      <c r="E41" s="849"/>
    </row>
    <row r="42" spans="2:5" x14ac:dyDescent="0.2">
      <c r="B42" s="839"/>
      <c r="E42" s="849"/>
    </row>
    <row r="43" spans="2:5" x14ac:dyDescent="0.2">
      <c r="B43" s="839"/>
    </row>
    <row r="44" spans="2:5" x14ac:dyDescent="0.2">
      <c r="B44" s="839"/>
    </row>
    <row r="45" spans="2:5" x14ac:dyDescent="0.2"/>
    <row r="46" spans="2:5" x14ac:dyDescent="0.2"/>
    <row r="47" spans="2:5" x14ac:dyDescent="0.2"/>
  </sheetData>
  <mergeCells count="2">
    <mergeCell ref="A1:C1"/>
    <mergeCell ref="A2:C2"/>
  </mergeCells>
  <pageMargins left="0.7" right="0.7" top="0.75" bottom="0.75" header="0.3" footer="0.3"/>
  <pageSetup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C629-3F6A-43A4-898C-AF3EDBA2ED9E}">
  <dimension ref="A1:Q34"/>
  <sheetViews>
    <sheetView workbookViewId="0">
      <selection sqref="A1:F1"/>
    </sheetView>
  </sheetViews>
  <sheetFormatPr baseColWidth="10" defaultColWidth="0" defaultRowHeight="10.8" zeroHeight="1" x14ac:dyDescent="0.25"/>
  <cols>
    <col min="1" max="1" width="51.109375" style="850" customWidth="1"/>
    <col min="2" max="3" width="11" style="850" customWidth="1"/>
    <col min="4" max="4" width="12" style="850" customWidth="1"/>
    <col min="5" max="5" width="6.109375" style="871" bestFit="1" customWidth="1"/>
    <col min="6" max="6" width="8.33203125" style="850" customWidth="1"/>
    <col min="7" max="8" width="11.44140625" style="9" customWidth="1"/>
    <col min="9" max="17" width="0" style="9" hidden="1" customWidth="1"/>
    <col min="18" max="16384" width="11.44140625" style="850" hidden="1"/>
  </cols>
  <sheetData>
    <row r="1" spans="1:17" x14ac:dyDescent="0.25">
      <c r="A1" s="2712" t="s">
        <v>1190</v>
      </c>
      <c r="B1" s="2712"/>
      <c r="C1" s="2712"/>
      <c r="D1" s="2712"/>
      <c r="E1" s="2712"/>
      <c r="F1" s="2712"/>
    </row>
    <row r="2" spans="1:17" ht="11.25" customHeight="1" x14ac:dyDescent="0.25">
      <c r="A2" s="2712" t="s">
        <v>1</v>
      </c>
      <c r="B2" s="2712"/>
      <c r="C2" s="2712"/>
      <c r="D2" s="2712"/>
      <c r="E2" s="2712"/>
      <c r="F2" s="2712"/>
    </row>
    <row r="3" spans="1:17" s="737" customFormat="1" ht="20.399999999999999" x14ac:dyDescent="0.25">
      <c r="A3" s="851"/>
      <c r="B3" s="852">
        <v>2025</v>
      </c>
      <c r="C3" s="852">
        <v>2026</v>
      </c>
      <c r="D3" s="853" t="s">
        <v>1165</v>
      </c>
      <c r="E3" s="2714" t="s">
        <v>846</v>
      </c>
      <c r="F3" s="2715"/>
      <c r="G3" s="17"/>
      <c r="H3" s="17"/>
      <c r="I3" s="17"/>
      <c r="J3" s="17"/>
      <c r="K3" s="17"/>
      <c r="L3" s="17"/>
      <c r="M3" s="17"/>
      <c r="N3" s="17"/>
      <c r="O3" s="17"/>
      <c r="P3" s="17"/>
      <c r="Q3" s="17"/>
    </row>
    <row r="4" spans="1:17" s="737" customFormat="1" x14ac:dyDescent="0.25">
      <c r="A4" s="852" t="s">
        <v>85</v>
      </c>
      <c r="B4" s="854" t="s">
        <v>1166</v>
      </c>
      <c r="C4" s="855" t="s">
        <v>1167</v>
      </c>
      <c r="D4" s="856" t="s">
        <v>1168</v>
      </c>
      <c r="E4" s="857">
        <f>+B3</f>
        <v>2025</v>
      </c>
      <c r="F4" s="858">
        <f>+C3</f>
        <v>2026</v>
      </c>
      <c r="G4" s="17"/>
      <c r="H4" s="17"/>
      <c r="I4" s="17"/>
      <c r="J4" s="17"/>
      <c r="K4" s="17"/>
      <c r="L4" s="17"/>
      <c r="M4" s="17"/>
      <c r="N4" s="17"/>
      <c r="O4" s="17"/>
      <c r="P4" s="17"/>
      <c r="Q4" s="17"/>
    </row>
    <row r="5" spans="1:17" s="737" customFormat="1" ht="13.5" customHeight="1" x14ac:dyDescent="0.25">
      <c r="A5" s="851"/>
      <c r="B5" s="852" t="s">
        <v>9</v>
      </c>
      <c r="C5" s="852" t="s">
        <v>10</v>
      </c>
      <c r="D5" s="859" t="s">
        <v>767</v>
      </c>
      <c r="E5" s="852" t="s">
        <v>15</v>
      </c>
      <c r="F5" s="860" t="s">
        <v>11</v>
      </c>
      <c r="G5" s="17"/>
      <c r="H5" s="17"/>
      <c r="I5" s="17"/>
      <c r="J5" s="17"/>
      <c r="K5" s="17"/>
      <c r="L5" s="17"/>
      <c r="M5" s="17"/>
      <c r="N5" s="17"/>
      <c r="O5" s="17"/>
      <c r="P5" s="17"/>
      <c r="Q5" s="17"/>
    </row>
    <row r="6" spans="1:17" ht="13.5" customHeight="1" x14ac:dyDescent="0.25">
      <c r="A6" s="861" t="s">
        <v>137</v>
      </c>
      <c r="B6" s="862">
        <v>79242.747064429001</v>
      </c>
      <c r="C6" s="862">
        <v>88243.065378539002</v>
      </c>
      <c r="D6" s="863">
        <f>+((C6/B6)-1)*100</f>
        <v>11.357908007394313</v>
      </c>
      <c r="E6" s="864">
        <f t="shared" ref="E6:E27" si="0">+((B6/$B$28)*100)</f>
        <v>19.308570006714419</v>
      </c>
      <c r="F6" s="865">
        <f t="shared" ref="F6:F27" si="1">(C6/$C$28)*100</f>
        <v>19.41432708004233</v>
      </c>
    </row>
    <row r="7" spans="1:17" ht="13.5" customHeight="1" x14ac:dyDescent="0.25">
      <c r="A7" s="861" t="s">
        <v>138</v>
      </c>
      <c r="B7" s="862">
        <v>67075.090743252003</v>
      </c>
      <c r="C7" s="862">
        <v>78100.037280846998</v>
      </c>
      <c r="D7" s="863">
        <f t="shared" ref="D7:D28" si="2">+((C7/B7)-1)*100</f>
        <v>16.436722508204937</v>
      </c>
      <c r="E7" s="864">
        <f t="shared" si="0"/>
        <v>16.343755527175148</v>
      </c>
      <c r="F7" s="865">
        <f t="shared" si="1"/>
        <v>17.182762886007161</v>
      </c>
    </row>
    <row r="8" spans="1:17" ht="13.5" customHeight="1" x14ac:dyDescent="0.25">
      <c r="A8" s="861" t="s">
        <v>140</v>
      </c>
      <c r="B8" s="862">
        <v>53404.421890972997</v>
      </c>
      <c r="C8" s="862">
        <v>59392.566358663003</v>
      </c>
      <c r="D8" s="863">
        <f t="shared" si="2"/>
        <v>11.212825184991271</v>
      </c>
      <c r="E8" s="864">
        <f t="shared" si="0"/>
        <v>13.012711660684454</v>
      </c>
      <c r="F8" s="865">
        <f t="shared" si="1"/>
        <v>13.066938511982288</v>
      </c>
    </row>
    <row r="9" spans="1:17" ht="13.5" customHeight="1" x14ac:dyDescent="0.25">
      <c r="A9" s="861" t="s">
        <v>1191</v>
      </c>
      <c r="B9" s="862">
        <v>41722.266550638</v>
      </c>
      <c r="C9" s="862">
        <v>46644.372374849998</v>
      </c>
      <c r="D9" s="863">
        <f t="shared" si="2"/>
        <v>11.797311678257172</v>
      </c>
      <c r="E9" s="864">
        <f t="shared" si="0"/>
        <v>10.166196079456903</v>
      </c>
      <c r="F9" s="865">
        <f t="shared" si="1"/>
        <v>10.262212649163773</v>
      </c>
    </row>
    <row r="10" spans="1:17" ht="13.5" customHeight="1" x14ac:dyDescent="0.25">
      <c r="A10" s="861" t="s">
        <v>139</v>
      </c>
      <c r="B10" s="862">
        <v>36697.843127212996</v>
      </c>
      <c r="C10" s="862">
        <v>36371.427107078001</v>
      </c>
      <c r="D10" s="863">
        <f t="shared" si="2"/>
        <v>-0.88946922303709819</v>
      </c>
      <c r="E10" s="864">
        <f t="shared" si="0"/>
        <v>8.9419271714684037</v>
      </c>
      <c r="F10" s="865">
        <f t="shared" si="1"/>
        <v>8.0020654223154679</v>
      </c>
    </row>
    <row r="11" spans="1:17" ht="13.5" customHeight="1" x14ac:dyDescent="0.25">
      <c r="A11" s="861" t="s">
        <v>895</v>
      </c>
      <c r="B11" s="862">
        <v>16806.939549466999</v>
      </c>
      <c r="C11" s="862">
        <v>19061.967206044999</v>
      </c>
      <c r="D11" s="863">
        <f t="shared" si="2"/>
        <v>13.417241431379544</v>
      </c>
      <c r="E11" s="864">
        <f t="shared" si="0"/>
        <v>4.0952387557393575</v>
      </c>
      <c r="F11" s="865">
        <f t="shared" si="1"/>
        <v>4.1938169819880455</v>
      </c>
    </row>
    <row r="12" spans="1:17" ht="13.5" customHeight="1" x14ac:dyDescent="0.25">
      <c r="A12" s="861" t="s">
        <v>1192</v>
      </c>
      <c r="B12" s="862">
        <v>15105.555822382001</v>
      </c>
      <c r="C12" s="862">
        <v>17587.873850669999</v>
      </c>
      <c r="D12" s="863">
        <f t="shared" si="2"/>
        <v>16.433145906554003</v>
      </c>
      <c r="E12" s="864">
        <f t="shared" si="0"/>
        <v>3.6806735365907159</v>
      </c>
      <c r="F12" s="865">
        <f t="shared" si="1"/>
        <v>3.8695021995742493</v>
      </c>
    </row>
    <row r="13" spans="1:17" ht="13.5" customHeight="1" x14ac:dyDescent="0.25">
      <c r="A13" s="861" t="s">
        <v>888</v>
      </c>
      <c r="B13" s="862">
        <v>10052.116431207</v>
      </c>
      <c r="C13" s="862">
        <v>14760.812862811999</v>
      </c>
      <c r="D13" s="863">
        <f t="shared" si="2"/>
        <v>46.842836171164471</v>
      </c>
      <c r="E13" s="864">
        <f t="shared" si="0"/>
        <v>2.44933449454745</v>
      </c>
      <c r="F13" s="865">
        <f t="shared" si="1"/>
        <v>3.2475214642262782</v>
      </c>
    </row>
    <row r="14" spans="1:17" ht="13.5" customHeight="1" x14ac:dyDescent="0.25">
      <c r="A14" s="861" t="s">
        <v>141</v>
      </c>
      <c r="B14" s="862">
        <v>11210.983616736999</v>
      </c>
      <c r="C14" s="862">
        <v>13396.281165113</v>
      </c>
      <c r="D14" s="863">
        <f t="shared" si="2"/>
        <v>19.492469377205634</v>
      </c>
      <c r="E14" s="864">
        <f t="shared" si="0"/>
        <v>2.7317082007756941</v>
      </c>
      <c r="F14" s="865">
        <f t="shared" si="1"/>
        <v>2.9473113052004942</v>
      </c>
    </row>
    <row r="15" spans="1:17" x14ac:dyDescent="0.25">
      <c r="A15" s="861" t="s">
        <v>887</v>
      </c>
      <c r="B15" s="862">
        <v>10397.188</v>
      </c>
      <c r="C15" s="862">
        <v>11604.522776324</v>
      </c>
      <c r="D15" s="863">
        <f t="shared" si="2"/>
        <v>11.61212797464084</v>
      </c>
      <c r="E15" s="864">
        <f t="shared" si="0"/>
        <v>2.5334158621197926</v>
      </c>
      <c r="F15" s="865">
        <f t="shared" si="1"/>
        <v>2.5531071458239172</v>
      </c>
    </row>
    <row r="16" spans="1:17" ht="13.5" customHeight="1" x14ac:dyDescent="0.25">
      <c r="A16" s="861" t="s">
        <v>142</v>
      </c>
      <c r="B16" s="862">
        <v>12017.475581606001</v>
      </c>
      <c r="C16" s="862">
        <v>11241.471980800001</v>
      </c>
      <c r="D16" s="863">
        <f t="shared" si="2"/>
        <v>-6.4572929275908297</v>
      </c>
      <c r="E16" s="864">
        <f t="shared" si="0"/>
        <v>2.9282209056023536</v>
      </c>
      <c r="F16" s="865">
        <f t="shared" si="1"/>
        <v>2.4732324626322488</v>
      </c>
    </row>
    <row r="17" spans="1:7" ht="13.5" customHeight="1" x14ac:dyDescent="0.25">
      <c r="A17" s="861" t="s">
        <v>144</v>
      </c>
      <c r="B17" s="862">
        <v>6963.1918649999998</v>
      </c>
      <c r="C17" s="862">
        <v>7388.643778142</v>
      </c>
      <c r="D17" s="863">
        <f t="shared" si="2"/>
        <v>6.1100127842305341</v>
      </c>
      <c r="E17" s="864">
        <f t="shared" si="0"/>
        <v>1.696676132217144</v>
      </c>
      <c r="F17" s="865">
        <f t="shared" si="1"/>
        <v>1.6255730279929159</v>
      </c>
    </row>
    <row r="18" spans="1:7" ht="13.5" customHeight="1" x14ac:dyDescent="0.25">
      <c r="A18" s="861" t="s">
        <v>143</v>
      </c>
      <c r="B18" s="862">
        <v>8625.8067786899992</v>
      </c>
      <c r="C18" s="862">
        <v>7283.572469107</v>
      </c>
      <c r="D18" s="863">
        <f t="shared" si="2"/>
        <v>-15.560681383438602</v>
      </c>
      <c r="E18" s="864">
        <f t="shared" si="0"/>
        <v>2.1017948042022203</v>
      </c>
      <c r="F18" s="865">
        <f t="shared" si="1"/>
        <v>1.6024563246963668</v>
      </c>
    </row>
    <row r="19" spans="1:7" ht="13.5" customHeight="1" x14ac:dyDescent="0.25">
      <c r="A19" s="861" t="s">
        <v>163</v>
      </c>
      <c r="B19" s="862">
        <v>4592.6008120010001</v>
      </c>
      <c r="C19" s="862">
        <v>6959.7318745829998</v>
      </c>
      <c r="D19" s="863">
        <f t="shared" si="2"/>
        <v>51.54227766533532</v>
      </c>
      <c r="E19" s="864">
        <f t="shared" si="0"/>
        <v>1.11904947236768</v>
      </c>
      <c r="F19" s="865">
        <f t="shared" si="1"/>
        <v>1.5312082646146579</v>
      </c>
    </row>
    <row r="20" spans="1:7" ht="13.5" customHeight="1" x14ac:dyDescent="0.25">
      <c r="A20" s="861" t="s">
        <v>146</v>
      </c>
      <c r="B20" s="862">
        <v>5520.6998078590004</v>
      </c>
      <c r="C20" s="862">
        <v>5819.8818708050003</v>
      </c>
      <c r="D20" s="863">
        <f t="shared" si="2"/>
        <v>5.4192778698109789</v>
      </c>
      <c r="E20" s="864">
        <f t="shared" si="0"/>
        <v>1.345193379520663</v>
      </c>
      <c r="F20" s="865">
        <f t="shared" si="1"/>
        <v>1.2804302493609456</v>
      </c>
    </row>
    <row r="21" spans="1:7" ht="13.5" customHeight="1" x14ac:dyDescent="0.25">
      <c r="A21" s="861" t="s">
        <v>147</v>
      </c>
      <c r="B21" s="862">
        <v>4304.5992229550002</v>
      </c>
      <c r="C21" s="862">
        <v>4662.5463543389997</v>
      </c>
      <c r="D21" s="863">
        <f t="shared" si="2"/>
        <v>8.315457789314884</v>
      </c>
      <c r="E21" s="864">
        <f t="shared" si="0"/>
        <v>1.0488739793396764</v>
      </c>
      <c r="F21" s="865">
        <f t="shared" si="1"/>
        <v>1.0258052523525671</v>
      </c>
    </row>
    <row r="22" spans="1:7" ht="13.5" customHeight="1" x14ac:dyDescent="0.25">
      <c r="A22" s="861" t="s">
        <v>145</v>
      </c>
      <c r="B22" s="862">
        <v>5025.5404369999997</v>
      </c>
      <c r="C22" s="862">
        <v>4000.06227549</v>
      </c>
      <c r="D22" s="863">
        <f t="shared" si="2"/>
        <v>-20.405331015944618</v>
      </c>
      <c r="E22" s="864">
        <f t="shared" si="0"/>
        <v>1.224541083494906</v>
      </c>
      <c r="F22" s="865">
        <f t="shared" si="1"/>
        <v>0.88005235339193078</v>
      </c>
    </row>
    <row r="23" spans="1:7" ht="13.5" customHeight="1" x14ac:dyDescent="0.25">
      <c r="A23" s="861" t="s">
        <v>1193</v>
      </c>
      <c r="B23" s="862">
        <v>2696.6689999999999</v>
      </c>
      <c r="C23" s="862">
        <v>2729.2130000000002</v>
      </c>
      <c r="D23" s="863">
        <f t="shared" si="2"/>
        <v>1.2068221943442259</v>
      </c>
      <c r="E23" s="864">
        <f t="shared" si="0"/>
        <v>0.65707997388204564</v>
      </c>
      <c r="F23" s="865">
        <f t="shared" si="1"/>
        <v>0.60045323250964366</v>
      </c>
    </row>
    <row r="24" spans="1:7" ht="13.5" customHeight="1" x14ac:dyDescent="0.25">
      <c r="A24" s="850" t="s">
        <v>1194</v>
      </c>
      <c r="B24" s="862">
        <v>1764.3525953010001</v>
      </c>
      <c r="C24" s="862">
        <v>2511.2488786399999</v>
      </c>
      <c r="D24" s="863">
        <f t="shared" si="2"/>
        <v>42.332597539075167</v>
      </c>
      <c r="E24" s="864">
        <f t="shared" si="0"/>
        <v>0.4299084378687561</v>
      </c>
      <c r="F24" s="865">
        <f t="shared" si="1"/>
        <v>0.55249901961320202</v>
      </c>
    </row>
    <row r="25" spans="1:7" ht="13.5" customHeight="1" x14ac:dyDescent="0.25">
      <c r="A25" s="861" t="s">
        <v>148</v>
      </c>
      <c r="B25" s="862">
        <v>2697.65245301</v>
      </c>
      <c r="C25" s="862">
        <v>2087.7689605810001</v>
      </c>
      <c r="D25" s="863">
        <f t="shared" si="2"/>
        <v>-22.607934233651971</v>
      </c>
      <c r="E25" s="864">
        <f t="shared" si="0"/>
        <v>0.65731960554545155</v>
      </c>
      <c r="F25" s="865">
        <f t="shared" si="1"/>
        <v>0.45932934553446736</v>
      </c>
    </row>
    <row r="26" spans="1:7" ht="13.5" customHeight="1" x14ac:dyDescent="0.25">
      <c r="A26" s="861" t="s">
        <v>1195</v>
      </c>
      <c r="B26" s="862">
        <v>2095.3379303470001</v>
      </c>
      <c r="C26" s="862">
        <v>2060.2209615870001</v>
      </c>
      <c r="D26" s="863">
        <f t="shared" si="2"/>
        <v>-1.6759572883875751</v>
      </c>
      <c r="E26" s="864">
        <f t="shared" si="0"/>
        <v>0.51055750355214768</v>
      </c>
      <c r="F26" s="865">
        <f t="shared" si="1"/>
        <v>0.45326851955821718</v>
      </c>
    </row>
    <row r="27" spans="1:7" ht="13.5" customHeight="1" x14ac:dyDescent="0.25">
      <c r="A27" s="861" t="s">
        <v>1196</v>
      </c>
      <c r="B27" s="862">
        <v>12382.866782603</v>
      </c>
      <c r="C27" s="862">
        <v>12618.201687093997</v>
      </c>
      <c r="D27" s="863">
        <f t="shared" si="2"/>
        <v>1.9004880584003736</v>
      </c>
      <c r="E27" s="864">
        <f t="shared" si="0"/>
        <v>3.0172534271345985</v>
      </c>
      <c r="F27" s="865">
        <f t="shared" si="1"/>
        <v>2.7761263014188446</v>
      </c>
    </row>
    <row r="28" spans="1:7" ht="13.5" customHeight="1" thickBot="1" x14ac:dyDescent="0.3">
      <c r="A28" s="866" t="s">
        <v>84</v>
      </c>
      <c r="B28" s="867">
        <f>+SUM(B6:B27)</f>
        <v>410401.94606267009</v>
      </c>
      <c r="C28" s="867">
        <f>+SUM(C6:C27)</f>
        <v>454525.49045210896</v>
      </c>
      <c r="D28" s="868">
        <f t="shared" si="2"/>
        <v>10.751299990838991</v>
      </c>
      <c r="E28" s="867">
        <f>+SUM(E6:E27)</f>
        <v>100.00000000000001</v>
      </c>
      <c r="F28" s="867">
        <f>+SUM(F6:F27)</f>
        <v>100.00000000000006</v>
      </c>
      <c r="G28" s="869"/>
    </row>
    <row r="29" spans="1:7" ht="13.5" customHeight="1" thickTop="1" x14ac:dyDescent="0.25">
      <c r="A29" s="2716" t="s">
        <v>883</v>
      </c>
      <c r="B29" s="2716"/>
      <c r="C29" s="2716"/>
      <c r="D29" s="2716"/>
      <c r="E29" s="2716"/>
      <c r="F29" s="2716"/>
    </row>
    <row r="30" spans="1:7" hidden="1" x14ac:dyDescent="0.25">
      <c r="A30" s="870"/>
      <c r="B30" s="771">
        <v>0</v>
      </c>
      <c r="C30" s="771">
        <v>0</v>
      </c>
    </row>
    <row r="31" spans="1:7" hidden="1" x14ac:dyDescent="0.25">
      <c r="A31" s="737"/>
      <c r="B31" s="872"/>
      <c r="C31" s="872"/>
      <c r="D31" s="873"/>
      <c r="E31" s="873"/>
      <c r="F31" s="874"/>
    </row>
    <row r="32" spans="1:7" hidden="1" x14ac:dyDescent="0.25">
      <c r="A32" s="737"/>
    </row>
    <row r="33" spans="3:6" hidden="1" x14ac:dyDescent="0.25">
      <c r="C33" s="873"/>
      <c r="D33" s="874"/>
      <c r="E33" s="874"/>
      <c r="F33" s="874"/>
    </row>
    <row r="34" spans="3:6" hidden="1" x14ac:dyDescent="0.25">
      <c r="C34" s="873"/>
    </row>
  </sheetData>
  <mergeCells count="4">
    <mergeCell ref="A1:F1"/>
    <mergeCell ref="A2:F2"/>
    <mergeCell ref="E3:F3"/>
    <mergeCell ref="A29:F29"/>
  </mergeCells>
  <pageMargins left="0.7" right="0.7"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B006D-5C34-4A97-91B4-6970A81E1F65}">
  <sheetPr>
    <pageSetUpPr fitToPage="1"/>
  </sheetPr>
  <dimension ref="A1:WVP69"/>
  <sheetViews>
    <sheetView showGridLines="0" workbookViewId="0"/>
  </sheetViews>
  <sheetFormatPr baseColWidth="10" defaultColWidth="0" defaultRowHeight="10.199999999999999" zeroHeight="1" x14ac:dyDescent="0.2"/>
  <cols>
    <col min="1" max="1" width="6.109375" style="1692" customWidth="1"/>
    <col min="2" max="2" width="61" style="1692" bestFit="1" customWidth="1"/>
    <col min="3" max="3" width="12.6640625" style="1692" bestFit="1" customWidth="1"/>
    <col min="4" max="4" width="9.5546875" style="1692" bestFit="1" customWidth="1"/>
    <col min="5" max="5" width="11.109375" style="1725" customWidth="1"/>
    <col min="6" max="7" width="6.6640625" style="1692" bestFit="1" customWidth="1"/>
    <col min="8" max="8" width="6.6640625" style="1692" customWidth="1"/>
    <col min="9" max="9" width="9.109375" style="1692" bestFit="1" customWidth="1"/>
    <col min="10" max="10" width="9.44140625" style="1692" customWidth="1"/>
    <col min="11" max="11" width="12.6640625" style="1692" hidden="1"/>
    <col min="12" max="14" width="11.5546875" style="1692" hidden="1"/>
    <col min="15" max="256" width="11.44140625" style="1692" hidden="1"/>
    <col min="257" max="257" width="31.5546875" style="1692" hidden="1"/>
    <col min="258" max="258" width="7.44140625" style="1692" hidden="1"/>
    <col min="259" max="259" width="11.109375" style="1692" hidden="1"/>
    <col min="260" max="260" width="9.44140625" style="1692" hidden="1"/>
    <col min="261" max="261" width="9.33203125" style="1692" hidden="1"/>
    <col min="262" max="263" width="6.109375" style="1692" hidden="1"/>
    <col min="264" max="264" width="0.88671875" style="1692" hidden="1"/>
    <col min="265" max="512" width="11.44140625" style="1692" hidden="1"/>
    <col min="513" max="513" width="31.5546875" style="1692" hidden="1"/>
    <col min="514" max="514" width="7.44140625" style="1692" hidden="1"/>
    <col min="515" max="515" width="11.109375" style="1692" hidden="1"/>
    <col min="516" max="516" width="9.44140625" style="1692" hidden="1"/>
    <col min="517" max="517" width="9.33203125" style="1692" hidden="1"/>
    <col min="518" max="519" width="6.109375" style="1692" hidden="1"/>
    <col min="520" max="520" width="0.88671875" style="1692" hidden="1"/>
    <col min="521" max="768" width="11.44140625" style="1692" hidden="1"/>
    <col min="769" max="769" width="31.5546875" style="1692" hidden="1"/>
    <col min="770" max="770" width="7.44140625" style="1692" hidden="1"/>
    <col min="771" max="771" width="11.109375" style="1692" hidden="1"/>
    <col min="772" max="772" width="9.44140625" style="1692" hidden="1"/>
    <col min="773" max="773" width="9.33203125" style="1692" hidden="1"/>
    <col min="774" max="775" width="6.109375" style="1692" hidden="1"/>
    <col min="776" max="776" width="0.88671875" style="1692" hidden="1"/>
    <col min="777" max="1024" width="11.44140625" style="1692" hidden="1"/>
    <col min="1025" max="1025" width="31.5546875" style="1692" hidden="1"/>
    <col min="1026" max="1026" width="7.44140625" style="1692" hidden="1"/>
    <col min="1027" max="1027" width="11.109375" style="1692" hidden="1"/>
    <col min="1028" max="1028" width="9.44140625" style="1692" hidden="1"/>
    <col min="1029" max="1029" width="9.33203125" style="1692" hidden="1"/>
    <col min="1030" max="1031" width="6.109375" style="1692" hidden="1"/>
    <col min="1032" max="1032" width="0.88671875" style="1692" hidden="1"/>
    <col min="1033" max="1280" width="11.44140625" style="1692" hidden="1"/>
    <col min="1281" max="1281" width="31.5546875" style="1692" hidden="1"/>
    <col min="1282" max="1282" width="7.44140625" style="1692" hidden="1"/>
    <col min="1283" max="1283" width="11.109375" style="1692" hidden="1"/>
    <col min="1284" max="1284" width="9.44140625" style="1692" hidden="1"/>
    <col min="1285" max="1285" width="9.33203125" style="1692" hidden="1"/>
    <col min="1286" max="1287" width="6.109375" style="1692" hidden="1"/>
    <col min="1288" max="1288" width="0.88671875" style="1692" hidden="1"/>
    <col min="1289" max="1536" width="11.44140625" style="1692" hidden="1"/>
    <col min="1537" max="1537" width="31.5546875" style="1692" hidden="1"/>
    <col min="1538" max="1538" width="7.44140625" style="1692" hidden="1"/>
    <col min="1539" max="1539" width="11.109375" style="1692" hidden="1"/>
    <col min="1540" max="1540" width="9.44140625" style="1692" hidden="1"/>
    <col min="1541" max="1541" width="9.33203125" style="1692" hidden="1"/>
    <col min="1542" max="1543" width="6.109375" style="1692" hidden="1"/>
    <col min="1544" max="1544" width="0.88671875" style="1692" hidden="1"/>
    <col min="1545" max="1792" width="11.44140625" style="1692" hidden="1"/>
    <col min="1793" max="1793" width="31.5546875" style="1692" hidden="1"/>
    <col min="1794" max="1794" width="7.44140625" style="1692" hidden="1"/>
    <col min="1795" max="1795" width="11.109375" style="1692" hidden="1"/>
    <col min="1796" max="1796" width="9.44140625" style="1692" hidden="1"/>
    <col min="1797" max="1797" width="9.33203125" style="1692" hidden="1"/>
    <col min="1798" max="1799" width="6.109375" style="1692" hidden="1"/>
    <col min="1800" max="1800" width="0.88671875" style="1692" hidden="1"/>
    <col min="1801" max="2048" width="11.44140625" style="1692" hidden="1"/>
    <col min="2049" max="2049" width="31.5546875" style="1692" hidden="1"/>
    <col min="2050" max="2050" width="7.44140625" style="1692" hidden="1"/>
    <col min="2051" max="2051" width="11.109375" style="1692" hidden="1"/>
    <col min="2052" max="2052" width="9.44140625" style="1692" hidden="1"/>
    <col min="2053" max="2053" width="9.33203125" style="1692" hidden="1"/>
    <col min="2054" max="2055" width="6.109375" style="1692" hidden="1"/>
    <col min="2056" max="2056" width="0.88671875" style="1692" hidden="1"/>
    <col min="2057" max="2304" width="11.44140625" style="1692" hidden="1"/>
    <col min="2305" max="2305" width="31.5546875" style="1692" hidden="1"/>
    <col min="2306" max="2306" width="7.44140625" style="1692" hidden="1"/>
    <col min="2307" max="2307" width="11.109375" style="1692" hidden="1"/>
    <col min="2308" max="2308" width="9.44140625" style="1692" hidden="1"/>
    <col min="2309" max="2309" width="9.33203125" style="1692" hidden="1"/>
    <col min="2310" max="2311" width="6.109375" style="1692" hidden="1"/>
    <col min="2312" max="2312" width="0.88671875" style="1692" hidden="1"/>
    <col min="2313" max="2560" width="11.44140625" style="1692" hidden="1"/>
    <col min="2561" max="2561" width="31.5546875" style="1692" hidden="1"/>
    <col min="2562" max="2562" width="7.44140625" style="1692" hidden="1"/>
    <col min="2563" max="2563" width="11.109375" style="1692" hidden="1"/>
    <col min="2564" max="2564" width="9.44140625" style="1692" hidden="1"/>
    <col min="2565" max="2565" width="9.33203125" style="1692" hidden="1"/>
    <col min="2566" max="2567" width="6.109375" style="1692" hidden="1"/>
    <col min="2568" max="2568" width="0.88671875" style="1692" hidden="1"/>
    <col min="2569" max="2816" width="11.44140625" style="1692" hidden="1"/>
    <col min="2817" max="2817" width="31.5546875" style="1692" hidden="1"/>
    <col min="2818" max="2818" width="7.44140625" style="1692" hidden="1"/>
    <col min="2819" max="2819" width="11.109375" style="1692" hidden="1"/>
    <col min="2820" max="2820" width="9.44140625" style="1692" hidden="1"/>
    <col min="2821" max="2821" width="9.33203125" style="1692" hidden="1"/>
    <col min="2822" max="2823" width="6.109375" style="1692" hidden="1"/>
    <col min="2824" max="2824" width="0.88671875" style="1692" hidden="1"/>
    <col min="2825" max="3072" width="11.44140625" style="1692" hidden="1"/>
    <col min="3073" max="3073" width="31.5546875" style="1692" hidden="1"/>
    <col min="3074" max="3074" width="7.44140625" style="1692" hidden="1"/>
    <col min="3075" max="3075" width="11.109375" style="1692" hidden="1"/>
    <col min="3076" max="3076" width="9.44140625" style="1692" hidden="1"/>
    <col min="3077" max="3077" width="9.33203125" style="1692" hidden="1"/>
    <col min="3078" max="3079" width="6.109375" style="1692" hidden="1"/>
    <col min="3080" max="3080" width="0.88671875" style="1692" hidden="1"/>
    <col min="3081" max="3328" width="11.44140625" style="1692" hidden="1"/>
    <col min="3329" max="3329" width="31.5546875" style="1692" hidden="1"/>
    <col min="3330" max="3330" width="7.44140625" style="1692" hidden="1"/>
    <col min="3331" max="3331" width="11.109375" style="1692" hidden="1"/>
    <col min="3332" max="3332" width="9.44140625" style="1692" hidden="1"/>
    <col min="3333" max="3333" width="9.33203125" style="1692" hidden="1"/>
    <col min="3334" max="3335" width="6.109375" style="1692" hidden="1"/>
    <col min="3336" max="3336" width="0.88671875" style="1692" hidden="1"/>
    <col min="3337" max="3584" width="11.44140625" style="1692" hidden="1"/>
    <col min="3585" max="3585" width="31.5546875" style="1692" hidden="1"/>
    <col min="3586" max="3586" width="7.44140625" style="1692" hidden="1"/>
    <col min="3587" max="3587" width="11.109375" style="1692" hidden="1"/>
    <col min="3588" max="3588" width="9.44140625" style="1692" hidden="1"/>
    <col min="3589" max="3589" width="9.33203125" style="1692" hidden="1"/>
    <col min="3590" max="3591" width="6.109375" style="1692" hidden="1"/>
    <col min="3592" max="3592" width="0.88671875" style="1692" hidden="1"/>
    <col min="3593" max="3840" width="11.44140625" style="1692" hidden="1"/>
    <col min="3841" max="3841" width="31.5546875" style="1692" hidden="1"/>
    <col min="3842" max="3842" width="7.44140625" style="1692" hidden="1"/>
    <col min="3843" max="3843" width="11.109375" style="1692" hidden="1"/>
    <col min="3844" max="3844" width="9.44140625" style="1692" hidden="1"/>
    <col min="3845" max="3845" width="9.33203125" style="1692" hidden="1"/>
    <col min="3846" max="3847" width="6.109375" style="1692" hidden="1"/>
    <col min="3848" max="3848" width="0.88671875" style="1692" hidden="1"/>
    <col min="3849" max="4096" width="11.44140625" style="1692" hidden="1"/>
    <col min="4097" max="4097" width="31.5546875" style="1692" hidden="1"/>
    <col min="4098" max="4098" width="7.44140625" style="1692" hidden="1"/>
    <col min="4099" max="4099" width="11.109375" style="1692" hidden="1"/>
    <col min="4100" max="4100" width="9.44140625" style="1692" hidden="1"/>
    <col min="4101" max="4101" width="9.33203125" style="1692" hidden="1"/>
    <col min="4102" max="4103" width="6.109375" style="1692" hidden="1"/>
    <col min="4104" max="4104" width="0.88671875" style="1692" hidden="1"/>
    <col min="4105" max="4352" width="11.44140625" style="1692" hidden="1"/>
    <col min="4353" max="4353" width="31.5546875" style="1692" hidden="1"/>
    <col min="4354" max="4354" width="7.44140625" style="1692" hidden="1"/>
    <col min="4355" max="4355" width="11.109375" style="1692" hidden="1"/>
    <col min="4356" max="4356" width="9.44140625" style="1692" hidden="1"/>
    <col min="4357" max="4357" width="9.33203125" style="1692" hidden="1"/>
    <col min="4358" max="4359" width="6.109375" style="1692" hidden="1"/>
    <col min="4360" max="4360" width="0.88671875" style="1692" hidden="1"/>
    <col min="4361" max="4608" width="11.44140625" style="1692" hidden="1"/>
    <col min="4609" max="4609" width="31.5546875" style="1692" hidden="1"/>
    <col min="4610" max="4610" width="7.44140625" style="1692" hidden="1"/>
    <col min="4611" max="4611" width="11.109375" style="1692" hidden="1"/>
    <col min="4612" max="4612" width="9.44140625" style="1692" hidden="1"/>
    <col min="4613" max="4613" width="9.33203125" style="1692" hidden="1"/>
    <col min="4614" max="4615" width="6.109375" style="1692" hidden="1"/>
    <col min="4616" max="4616" width="0.88671875" style="1692" hidden="1"/>
    <col min="4617" max="4864" width="11.44140625" style="1692" hidden="1"/>
    <col min="4865" max="4865" width="31.5546875" style="1692" hidden="1"/>
    <col min="4866" max="4866" width="7.44140625" style="1692" hidden="1"/>
    <col min="4867" max="4867" width="11.109375" style="1692" hidden="1"/>
    <col min="4868" max="4868" width="9.44140625" style="1692" hidden="1"/>
    <col min="4869" max="4869" width="9.33203125" style="1692" hidden="1"/>
    <col min="4870" max="4871" width="6.109375" style="1692" hidden="1"/>
    <col min="4872" max="4872" width="0.88671875" style="1692" hidden="1"/>
    <col min="4873" max="5120" width="11.44140625" style="1692" hidden="1"/>
    <col min="5121" max="5121" width="31.5546875" style="1692" hidden="1"/>
    <col min="5122" max="5122" width="7.44140625" style="1692" hidden="1"/>
    <col min="5123" max="5123" width="11.109375" style="1692" hidden="1"/>
    <col min="5124" max="5124" width="9.44140625" style="1692" hidden="1"/>
    <col min="5125" max="5125" width="9.33203125" style="1692" hidden="1"/>
    <col min="5126" max="5127" width="6.109375" style="1692" hidden="1"/>
    <col min="5128" max="5128" width="0.88671875" style="1692" hidden="1"/>
    <col min="5129" max="5376" width="11.44140625" style="1692" hidden="1"/>
    <col min="5377" max="5377" width="31.5546875" style="1692" hidden="1"/>
    <col min="5378" max="5378" width="7.44140625" style="1692" hidden="1"/>
    <col min="5379" max="5379" width="11.109375" style="1692" hidden="1"/>
    <col min="5380" max="5380" width="9.44140625" style="1692" hidden="1"/>
    <col min="5381" max="5381" width="9.33203125" style="1692" hidden="1"/>
    <col min="5382" max="5383" width="6.109375" style="1692" hidden="1"/>
    <col min="5384" max="5384" width="0.88671875" style="1692" hidden="1"/>
    <col min="5385" max="5632" width="11.44140625" style="1692" hidden="1"/>
    <col min="5633" max="5633" width="31.5546875" style="1692" hidden="1"/>
    <col min="5634" max="5634" width="7.44140625" style="1692" hidden="1"/>
    <col min="5635" max="5635" width="11.109375" style="1692" hidden="1"/>
    <col min="5636" max="5636" width="9.44140625" style="1692" hidden="1"/>
    <col min="5637" max="5637" width="9.33203125" style="1692" hidden="1"/>
    <col min="5638" max="5639" width="6.109375" style="1692" hidden="1"/>
    <col min="5640" max="5640" width="0.88671875" style="1692" hidden="1"/>
    <col min="5641" max="5888" width="11.44140625" style="1692" hidden="1"/>
    <col min="5889" max="5889" width="31.5546875" style="1692" hidden="1"/>
    <col min="5890" max="5890" width="7.44140625" style="1692" hidden="1"/>
    <col min="5891" max="5891" width="11.109375" style="1692" hidden="1"/>
    <col min="5892" max="5892" width="9.44140625" style="1692" hidden="1"/>
    <col min="5893" max="5893" width="9.33203125" style="1692" hidden="1"/>
    <col min="5894" max="5895" width="6.109375" style="1692" hidden="1"/>
    <col min="5896" max="5896" width="0.88671875" style="1692" hidden="1"/>
    <col min="5897" max="6144" width="11.44140625" style="1692" hidden="1"/>
    <col min="6145" max="6145" width="31.5546875" style="1692" hidden="1"/>
    <col min="6146" max="6146" width="7.44140625" style="1692" hidden="1"/>
    <col min="6147" max="6147" width="11.109375" style="1692" hidden="1"/>
    <col min="6148" max="6148" width="9.44140625" style="1692" hidden="1"/>
    <col min="6149" max="6149" width="9.33203125" style="1692" hidden="1"/>
    <col min="6150" max="6151" width="6.109375" style="1692" hidden="1"/>
    <col min="6152" max="6152" width="0.88671875" style="1692" hidden="1"/>
    <col min="6153" max="6400" width="11.44140625" style="1692" hidden="1"/>
    <col min="6401" max="6401" width="31.5546875" style="1692" hidden="1"/>
    <col min="6402" max="6402" width="7.44140625" style="1692" hidden="1"/>
    <col min="6403" max="6403" width="11.109375" style="1692" hidden="1"/>
    <col min="6404" max="6404" width="9.44140625" style="1692" hidden="1"/>
    <col min="6405" max="6405" width="9.33203125" style="1692" hidden="1"/>
    <col min="6406" max="6407" width="6.109375" style="1692" hidden="1"/>
    <col min="6408" max="6408" width="0.88671875" style="1692" hidden="1"/>
    <col min="6409" max="6656" width="11.44140625" style="1692" hidden="1"/>
    <col min="6657" max="6657" width="31.5546875" style="1692" hidden="1"/>
    <col min="6658" max="6658" width="7.44140625" style="1692" hidden="1"/>
    <col min="6659" max="6659" width="11.109375" style="1692" hidden="1"/>
    <col min="6660" max="6660" width="9.44140625" style="1692" hidden="1"/>
    <col min="6661" max="6661" width="9.33203125" style="1692" hidden="1"/>
    <col min="6662" max="6663" width="6.109375" style="1692" hidden="1"/>
    <col min="6664" max="6664" width="0.88671875" style="1692" hidden="1"/>
    <col min="6665" max="6912" width="11.44140625" style="1692" hidden="1"/>
    <col min="6913" max="6913" width="31.5546875" style="1692" hidden="1"/>
    <col min="6914" max="6914" width="7.44140625" style="1692" hidden="1"/>
    <col min="6915" max="6915" width="11.109375" style="1692" hidden="1"/>
    <col min="6916" max="6916" width="9.44140625" style="1692" hidden="1"/>
    <col min="6917" max="6917" width="9.33203125" style="1692" hidden="1"/>
    <col min="6918" max="6919" width="6.109375" style="1692" hidden="1"/>
    <col min="6920" max="6920" width="0.88671875" style="1692" hidden="1"/>
    <col min="6921" max="7168" width="11.44140625" style="1692" hidden="1"/>
    <col min="7169" max="7169" width="31.5546875" style="1692" hidden="1"/>
    <col min="7170" max="7170" width="7.44140625" style="1692" hidden="1"/>
    <col min="7171" max="7171" width="11.109375" style="1692" hidden="1"/>
    <col min="7172" max="7172" width="9.44140625" style="1692" hidden="1"/>
    <col min="7173" max="7173" width="9.33203125" style="1692" hidden="1"/>
    <col min="7174" max="7175" width="6.109375" style="1692" hidden="1"/>
    <col min="7176" max="7176" width="0.88671875" style="1692" hidden="1"/>
    <col min="7177" max="7424" width="11.44140625" style="1692" hidden="1"/>
    <col min="7425" max="7425" width="31.5546875" style="1692" hidden="1"/>
    <col min="7426" max="7426" width="7.44140625" style="1692" hidden="1"/>
    <col min="7427" max="7427" width="11.109375" style="1692" hidden="1"/>
    <col min="7428" max="7428" width="9.44140625" style="1692" hidden="1"/>
    <col min="7429" max="7429" width="9.33203125" style="1692" hidden="1"/>
    <col min="7430" max="7431" width="6.109375" style="1692" hidden="1"/>
    <col min="7432" max="7432" width="0.88671875" style="1692" hidden="1"/>
    <col min="7433" max="7680" width="11.44140625" style="1692" hidden="1"/>
    <col min="7681" max="7681" width="31.5546875" style="1692" hidden="1"/>
    <col min="7682" max="7682" width="7.44140625" style="1692" hidden="1"/>
    <col min="7683" max="7683" width="11.109375" style="1692" hidden="1"/>
    <col min="7684" max="7684" width="9.44140625" style="1692" hidden="1"/>
    <col min="7685" max="7685" width="9.33203125" style="1692" hidden="1"/>
    <col min="7686" max="7687" width="6.109375" style="1692" hidden="1"/>
    <col min="7688" max="7688" width="0.88671875" style="1692" hidden="1"/>
    <col min="7689" max="7936" width="11.44140625" style="1692" hidden="1"/>
    <col min="7937" max="7937" width="31.5546875" style="1692" hidden="1"/>
    <col min="7938" max="7938" width="7.44140625" style="1692" hidden="1"/>
    <col min="7939" max="7939" width="11.109375" style="1692" hidden="1"/>
    <col min="7940" max="7940" width="9.44140625" style="1692" hidden="1"/>
    <col min="7941" max="7941" width="9.33203125" style="1692" hidden="1"/>
    <col min="7942" max="7943" width="6.109375" style="1692" hidden="1"/>
    <col min="7944" max="7944" width="0.88671875" style="1692" hidden="1"/>
    <col min="7945" max="8192" width="11.44140625" style="1692" hidden="1"/>
    <col min="8193" max="8193" width="31.5546875" style="1692" hidden="1"/>
    <col min="8194" max="8194" width="7.44140625" style="1692" hidden="1"/>
    <col min="8195" max="8195" width="11.109375" style="1692" hidden="1"/>
    <col min="8196" max="8196" width="9.44140625" style="1692" hidden="1"/>
    <col min="8197" max="8197" width="9.33203125" style="1692" hidden="1"/>
    <col min="8198" max="8199" width="6.109375" style="1692" hidden="1"/>
    <col min="8200" max="8200" width="0.88671875" style="1692" hidden="1"/>
    <col min="8201" max="8448" width="11.44140625" style="1692" hidden="1"/>
    <col min="8449" max="8449" width="31.5546875" style="1692" hidden="1"/>
    <col min="8450" max="8450" width="7.44140625" style="1692" hidden="1"/>
    <col min="8451" max="8451" width="11.109375" style="1692" hidden="1"/>
    <col min="8452" max="8452" width="9.44140625" style="1692" hidden="1"/>
    <col min="8453" max="8453" width="9.33203125" style="1692" hidden="1"/>
    <col min="8454" max="8455" width="6.109375" style="1692" hidden="1"/>
    <col min="8456" max="8456" width="0.88671875" style="1692" hidden="1"/>
    <col min="8457" max="8704" width="11.44140625" style="1692" hidden="1"/>
    <col min="8705" max="8705" width="31.5546875" style="1692" hidden="1"/>
    <col min="8706" max="8706" width="7.44140625" style="1692" hidden="1"/>
    <col min="8707" max="8707" width="11.109375" style="1692" hidden="1"/>
    <col min="8708" max="8708" width="9.44140625" style="1692" hidden="1"/>
    <col min="8709" max="8709" width="9.33203125" style="1692" hidden="1"/>
    <col min="8710" max="8711" width="6.109375" style="1692" hidden="1"/>
    <col min="8712" max="8712" width="0.88671875" style="1692" hidden="1"/>
    <col min="8713" max="8960" width="11.44140625" style="1692" hidden="1"/>
    <col min="8961" max="8961" width="31.5546875" style="1692" hidden="1"/>
    <col min="8962" max="8962" width="7.44140625" style="1692" hidden="1"/>
    <col min="8963" max="8963" width="11.109375" style="1692" hidden="1"/>
    <col min="8964" max="8964" width="9.44140625" style="1692" hidden="1"/>
    <col min="8965" max="8965" width="9.33203125" style="1692" hidden="1"/>
    <col min="8966" max="8967" width="6.109375" style="1692" hidden="1"/>
    <col min="8968" max="8968" width="0.88671875" style="1692" hidden="1"/>
    <col min="8969" max="9216" width="11.44140625" style="1692" hidden="1"/>
    <col min="9217" max="9217" width="31.5546875" style="1692" hidden="1"/>
    <col min="9218" max="9218" width="7.44140625" style="1692" hidden="1"/>
    <col min="9219" max="9219" width="11.109375" style="1692" hidden="1"/>
    <col min="9220" max="9220" width="9.44140625" style="1692" hidden="1"/>
    <col min="9221" max="9221" width="9.33203125" style="1692" hidden="1"/>
    <col min="9222" max="9223" width="6.109375" style="1692" hidden="1"/>
    <col min="9224" max="9224" width="0.88671875" style="1692" hidden="1"/>
    <col min="9225" max="9472" width="11.44140625" style="1692" hidden="1"/>
    <col min="9473" max="9473" width="31.5546875" style="1692" hidden="1"/>
    <col min="9474" max="9474" width="7.44140625" style="1692" hidden="1"/>
    <col min="9475" max="9475" width="11.109375" style="1692" hidden="1"/>
    <col min="9476" max="9476" width="9.44140625" style="1692" hidden="1"/>
    <col min="9477" max="9477" width="9.33203125" style="1692" hidden="1"/>
    <col min="9478" max="9479" width="6.109375" style="1692" hidden="1"/>
    <col min="9480" max="9480" width="0.88671875" style="1692" hidden="1"/>
    <col min="9481" max="9728" width="11.44140625" style="1692" hidden="1"/>
    <col min="9729" max="9729" width="31.5546875" style="1692" hidden="1"/>
    <col min="9730" max="9730" width="7.44140625" style="1692" hidden="1"/>
    <col min="9731" max="9731" width="11.109375" style="1692" hidden="1"/>
    <col min="9732" max="9732" width="9.44140625" style="1692" hidden="1"/>
    <col min="9733" max="9733" width="9.33203125" style="1692" hidden="1"/>
    <col min="9734" max="9735" width="6.109375" style="1692" hidden="1"/>
    <col min="9736" max="9736" width="0.88671875" style="1692" hidden="1"/>
    <col min="9737" max="9984" width="11.44140625" style="1692" hidden="1"/>
    <col min="9985" max="9985" width="31.5546875" style="1692" hidden="1"/>
    <col min="9986" max="9986" width="7.44140625" style="1692" hidden="1"/>
    <col min="9987" max="9987" width="11.109375" style="1692" hidden="1"/>
    <col min="9988" max="9988" width="9.44140625" style="1692" hidden="1"/>
    <col min="9989" max="9989" width="9.33203125" style="1692" hidden="1"/>
    <col min="9990" max="9991" width="6.109375" style="1692" hidden="1"/>
    <col min="9992" max="9992" width="0.88671875" style="1692" hidden="1"/>
    <col min="9993" max="10240" width="11.44140625" style="1692" hidden="1"/>
    <col min="10241" max="10241" width="31.5546875" style="1692" hidden="1"/>
    <col min="10242" max="10242" width="7.44140625" style="1692" hidden="1"/>
    <col min="10243" max="10243" width="11.109375" style="1692" hidden="1"/>
    <col min="10244" max="10244" width="9.44140625" style="1692" hidden="1"/>
    <col min="10245" max="10245" width="9.33203125" style="1692" hidden="1"/>
    <col min="10246" max="10247" width="6.109375" style="1692" hidden="1"/>
    <col min="10248" max="10248" width="0.88671875" style="1692" hidden="1"/>
    <col min="10249" max="10496" width="11.44140625" style="1692" hidden="1"/>
    <col min="10497" max="10497" width="31.5546875" style="1692" hidden="1"/>
    <col min="10498" max="10498" width="7.44140625" style="1692" hidden="1"/>
    <col min="10499" max="10499" width="11.109375" style="1692" hidden="1"/>
    <col min="10500" max="10500" width="9.44140625" style="1692" hidden="1"/>
    <col min="10501" max="10501" width="9.33203125" style="1692" hidden="1"/>
    <col min="10502" max="10503" width="6.109375" style="1692" hidden="1"/>
    <col min="10504" max="10504" width="0.88671875" style="1692" hidden="1"/>
    <col min="10505" max="10752" width="11.44140625" style="1692" hidden="1"/>
    <col min="10753" max="10753" width="31.5546875" style="1692" hidden="1"/>
    <col min="10754" max="10754" width="7.44140625" style="1692" hidden="1"/>
    <col min="10755" max="10755" width="11.109375" style="1692" hidden="1"/>
    <col min="10756" max="10756" width="9.44140625" style="1692" hidden="1"/>
    <col min="10757" max="10757" width="9.33203125" style="1692" hidden="1"/>
    <col min="10758" max="10759" width="6.109375" style="1692" hidden="1"/>
    <col min="10760" max="10760" width="0.88671875" style="1692" hidden="1"/>
    <col min="10761" max="11008" width="11.44140625" style="1692" hidden="1"/>
    <col min="11009" max="11009" width="31.5546875" style="1692" hidden="1"/>
    <col min="11010" max="11010" width="7.44140625" style="1692" hidden="1"/>
    <col min="11011" max="11011" width="11.109375" style="1692" hidden="1"/>
    <col min="11012" max="11012" width="9.44140625" style="1692" hidden="1"/>
    <col min="11013" max="11013" width="9.33203125" style="1692" hidden="1"/>
    <col min="11014" max="11015" width="6.109375" style="1692" hidden="1"/>
    <col min="11016" max="11016" width="0.88671875" style="1692" hidden="1"/>
    <col min="11017" max="11264" width="11.44140625" style="1692" hidden="1"/>
    <col min="11265" max="11265" width="31.5546875" style="1692" hidden="1"/>
    <col min="11266" max="11266" width="7.44140625" style="1692" hidden="1"/>
    <col min="11267" max="11267" width="11.109375" style="1692" hidden="1"/>
    <col min="11268" max="11268" width="9.44140625" style="1692" hidden="1"/>
    <col min="11269" max="11269" width="9.33203125" style="1692" hidden="1"/>
    <col min="11270" max="11271" width="6.109375" style="1692" hidden="1"/>
    <col min="11272" max="11272" width="0.88671875" style="1692" hidden="1"/>
    <col min="11273" max="11520" width="11.44140625" style="1692" hidden="1"/>
    <col min="11521" max="11521" width="31.5546875" style="1692" hidden="1"/>
    <col min="11522" max="11522" width="7.44140625" style="1692" hidden="1"/>
    <col min="11523" max="11523" width="11.109375" style="1692" hidden="1"/>
    <col min="11524" max="11524" width="9.44140625" style="1692" hidden="1"/>
    <col min="11525" max="11525" width="9.33203125" style="1692" hidden="1"/>
    <col min="11526" max="11527" width="6.109375" style="1692" hidden="1"/>
    <col min="11528" max="11528" width="0.88671875" style="1692" hidden="1"/>
    <col min="11529" max="11776" width="11.44140625" style="1692" hidden="1"/>
    <col min="11777" max="11777" width="31.5546875" style="1692" hidden="1"/>
    <col min="11778" max="11778" width="7.44140625" style="1692" hidden="1"/>
    <col min="11779" max="11779" width="11.109375" style="1692" hidden="1"/>
    <col min="11780" max="11780" width="9.44140625" style="1692" hidden="1"/>
    <col min="11781" max="11781" width="9.33203125" style="1692" hidden="1"/>
    <col min="11782" max="11783" width="6.109375" style="1692" hidden="1"/>
    <col min="11784" max="11784" width="0.88671875" style="1692" hidden="1"/>
    <col min="11785" max="12032" width="11.44140625" style="1692" hidden="1"/>
    <col min="12033" max="12033" width="31.5546875" style="1692" hidden="1"/>
    <col min="12034" max="12034" width="7.44140625" style="1692" hidden="1"/>
    <col min="12035" max="12035" width="11.109375" style="1692" hidden="1"/>
    <col min="12036" max="12036" width="9.44140625" style="1692" hidden="1"/>
    <col min="12037" max="12037" width="9.33203125" style="1692" hidden="1"/>
    <col min="12038" max="12039" width="6.109375" style="1692" hidden="1"/>
    <col min="12040" max="12040" width="0.88671875" style="1692" hidden="1"/>
    <col min="12041" max="12288" width="11.44140625" style="1692" hidden="1"/>
    <col min="12289" max="12289" width="31.5546875" style="1692" hidden="1"/>
    <col min="12290" max="12290" width="7.44140625" style="1692" hidden="1"/>
    <col min="12291" max="12291" width="11.109375" style="1692" hidden="1"/>
    <col min="12292" max="12292" width="9.44140625" style="1692" hidden="1"/>
    <col min="12293" max="12293" width="9.33203125" style="1692" hidden="1"/>
    <col min="12294" max="12295" width="6.109375" style="1692" hidden="1"/>
    <col min="12296" max="12296" width="0.88671875" style="1692" hidden="1"/>
    <col min="12297" max="12544" width="11.44140625" style="1692" hidden="1"/>
    <col min="12545" max="12545" width="31.5546875" style="1692" hidden="1"/>
    <col min="12546" max="12546" width="7.44140625" style="1692" hidden="1"/>
    <col min="12547" max="12547" width="11.109375" style="1692" hidden="1"/>
    <col min="12548" max="12548" width="9.44140625" style="1692" hidden="1"/>
    <col min="12549" max="12549" width="9.33203125" style="1692" hidden="1"/>
    <col min="12550" max="12551" width="6.109375" style="1692" hidden="1"/>
    <col min="12552" max="12552" width="0.88671875" style="1692" hidden="1"/>
    <col min="12553" max="12800" width="11.44140625" style="1692" hidden="1"/>
    <col min="12801" max="12801" width="31.5546875" style="1692" hidden="1"/>
    <col min="12802" max="12802" width="7.44140625" style="1692" hidden="1"/>
    <col min="12803" max="12803" width="11.109375" style="1692" hidden="1"/>
    <col min="12804" max="12804" width="9.44140625" style="1692" hidden="1"/>
    <col min="12805" max="12805" width="9.33203125" style="1692" hidden="1"/>
    <col min="12806" max="12807" width="6.109375" style="1692" hidden="1"/>
    <col min="12808" max="12808" width="0.88671875" style="1692" hidden="1"/>
    <col min="12809" max="13056" width="11.44140625" style="1692" hidden="1"/>
    <col min="13057" max="13057" width="31.5546875" style="1692" hidden="1"/>
    <col min="13058" max="13058" width="7.44140625" style="1692" hidden="1"/>
    <col min="13059" max="13059" width="11.109375" style="1692" hidden="1"/>
    <col min="13060" max="13060" width="9.44140625" style="1692" hidden="1"/>
    <col min="13061" max="13061" width="9.33203125" style="1692" hidden="1"/>
    <col min="13062" max="13063" width="6.109375" style="1692" hidden="1"/>
    <col min="13064" max="13064" width="0.88671875" style="1692" hidden="1"/>
    <col min="13065" max="13312" width="11.44140625" style="1692" hidden="1"/>
    <col min="13313" max="13313" width="31.5546875" style="1692" hidden="1"/>
    <col min="13314" max="13314" width="7.44140625" style="1692" hidden="1"/>
    <col min="13315" max="13315" width="11.109375" style="1692" hidden="1"/>
    <col min="13316" max="13316" width="9.44140625" style="1692" hidden="1"/>
    <col min="13317" max="13317" width="9.33203125" style="1692" hidden="1"/>
    <col min="13318" max="13319" width="6.109375" style="1692" hidden="1"/>
    <col min="13320" max="13320" width="0.88671875" style="1692" hidden="1"/>
    <col min="13321" max="13568" width="11.44140625" style="1692" hidden="1"/>
    <col min="13569" max="13569" width="31.5546875" style="1692" hidden="1"/>
    <col min="13570" max="13570" width="7.44140625" style="1692" hidden="1"/>
    <col min="13571" max="13571" width="11.109375" style="1692" hidden="1"/>
    <col min="13572" max="13572" width="9.44140625" style="1692" hidden="1"/>
    <col min="13573" max="13573" width="9.33203125" style="1692" hidden="1"/>
    <col min="13574" max="13575" width="6.109375" style="1692" hidden="1"/>
    <col min="13576" max="13576" width="0.88671875" style="1692" hidden="1"/>
    <col min="13577" max="13824" width="11.44140625" style="1692" hidden="1"/>
    <col min="13825" max="13825" width="31.5546875" style="1692" hidden="1"/>
    <col min="13826" max="13826" width="7.44140625" style="1692" hidden="1"/>
    <col min="13827" max="13827" width="11.109375" style="1692" hidden="1"/>
    <col min="13828" max="13828" width="9.44140625" style="1692" hidden="1"/>
    <col min="13829" max="13829" width="9.33203125" style="1692" hidden="1"/>
    <col min="13830" max="13831" width="6.109375" style="1692" hidden="1"/>
    <col min="13832" max="13832" width="0.88671875" style="1692" hidden="1"/>
    <col min="13833" max="14080" width="11.44140625" style="1692" hidden="1"/>
    <col min="14081" max="14081" width="31.5546875" style="1692" hidden="1"/>
    <col min="14082" max="14082" width="7.44140625" style="1692" hidden="1"/>
    <col min="14083" max="14083" width="11.109375" style="1692" hidden="1"/>
    <col min="14084" max="14084" width="9.44140625" style="1692" hidden="1"/>
    <col min="14085" max="14085" width="9.33203125" style="1692" hidden="1"/>
    <col min="14086" max="14087" width="6.109375" style="1692" hidden="1"/>
    <col min="14088" max="14088" width="0.88671875" style="1692" hidden="1"/>
    <col min="14089" max="14336" width="11.44140625" style="1692" hidden="1"/>
    <col min="14337" max="14337" width="31.5546875" style="1692" hidden="1"/>
    <col min="14338" max="14338" width="7.44140625" style="1692" hidden="1"/>
    <col min="14339" max="14339" width="11.109375" style="1692" hidden="1"/>
    <col min="14340" max="14340" width="9.44140625" style="1692" hidden="1"/>
    <col min="14341" max="14341" width="9.33203125" style="1692" hidden="1"/>
    <col min="14342" max="14343" width="6.109375" style="1692" hidden="1"/>
    <col min="14344" max="14344" width="0.88671875" style="1692" hidden="1"/>
    <col min="14345" max="14592" width="11.44140625" style="1692" hidden="1"/>
    <col min="14593" max="14593" width="31.5546875" style="1692" hidden="1"/>
    <col min="14594" max="14594" width="7.44140625" style="1692" hidden="1"/>
    <col min="14595" max="14595" width="11.109375" style="1692" hidden="1"/>
    <col min="14596" max="14596" width="9.44140625" style="1692" hidden="1"/>
    <col min="14597" max="14597" width="9.33203125" style="1692" hidden="1"/>
    <col min="14598" max="14599" width="6.109375" style="1692" hidden="1"/>
    <col min="14600" max="14600" width="0.88671875" style="1692" hidden="1"/>
    <col min="14601" max="14848" width="11.44140625" style="1692" hidden="1"/>
    <col min="14849" max="14849" width="31.5546875" style="1692" hidden="1"/>
    <col min="14850" max="14850" width="7.44140625" style="1692" hidden="1"/>
    <col min="14851" max="14851" width="11.109375" style="1692" hidden="1"/>
    <col min="14852" max="14852" width="9.44140625" style="1692" hidden="1"/>
    <col min="14853" max="14853" width="9.33203125" style="1692" hidden="1"/>
    <col min="14854" max="14855" width="6.109375" style="1692" hidden="1"/>
    <col min="14856" max="14856" width="0.88671875" style="1692" hidden="1"/>
    <col min="14857" max="15104" width="11.44140625" style="1692" hidden="1"/>
    <col min="15105" max="15105" width="31.5546875" style="1692" hidden="1"/>
    <col min="15106" max="15106" width="7.44140625" style="1692" hidden="1"/>
    <col min="15107" max="15107" width="11.109375" style="1692" hidden="1"/>
    <col min="15108" max="15108" width="9.44140625" style="1692" hidden="1"/>
    <col min="15109" max="15109" width="9.33203125" style="1692" hidden="1"/>
    <col min="15110" max="15111" width="6.109375" style="1692" hidden="1"/>
    <col min="15112" max="15112" width="0.88671875" style="1692" hidden="1"/>
    <col min="15113" max="15360" width="11.44140625" style="1692" hidden="1"/>
    <col min="15361" max="15361" width="31.5546875" style="1692" hidden="1"/>
    <col min="15362" max="15362" width="7.44140625" style="1692" hidden="1"/>
    <col min="15363" max="15363" width="11.109375" style="1692" hidden="1"/>
    <col min="15364" max="15364" width="9.44140625" style="1692" hidden="1"/>
    <col min="15365" max="15365" width="9.33203125" style="1692" hidden="1"/>
    <col min="15366" max="15367" width="6.109375" style="1692" hidden="1"/>
    <col min="15368" max="15368" width="0.88671875" style="1692" hidden="1"/>
    <col min="15369" max="15616" width="11.44140625" style="1692" hidden="1"/>
    <col min="15617" max="15617" width="31.5546875" style="1692" hidden="1"/>
    <col min="15618" max="15618" width="7.44140625" style="1692" hidden="1"/>
    <col min="15619" max="15619" width="11.109375" style="1692" hidden="1"/>
    <col min="15620" max="15620" width="9.44140625" style="1692" hidden="1"/>
    <col min="15621" max="15621" width="9.33203125" style="1692" hidden="1"/>
    <col min="15622" max="15623" width="6.109375" style="1692" hidden="1"/>
    <col min="15624" max="15624" width="0.88671875" style="1692" hidden="1"/>
    <col min="15625" max="15872" width="11.44140625" style="1692" hidden="1"/>
    <col min="15873" max="15873" width="31.5546875" style="1692" hidden="1"/>
    <col min="15874" max="15874" width="7.44140625" style="1692" hidden="1"/>
    <col min="15875" max="15875" width="11.109375" style="1692" hidden="1"/>
    <col min="15876" max="15876" width="9.44140625" style="1692" hidden="1"/>
    <col min="15877" max="15877" width="9.33203125" style="1692" hidden="1"/>
    <col min="15878" max="15879" width="6.109375" style="1692" hidden="1"/>
    <col min="15880" max="15880" width="0.88671875" style="1692" hidden="1"/>
    <col min="15881" max="16128" width="11.44140625" style="1692" hidden="1"/>
    <col min="16129" max="16129" width="31.5546875" style="1692" hidden="1"/>
    <col min="16130" max="16130" width="7.44140625" style="1692" hidden="1"/>
    <col min="16131" max="16131" width="11.109375" style="1692" hidden="1"/>
    <col min="16132" max="16132" width="9.44140625" style="1692" hidden="1"/>
    <col min="16133" max="16133" width="9.33203125" style="1692" hidden="1"/>
    <col min="16134" max="16135" width="6.109375" style="1692" hidden="1"/>
    <col min="16136" max="16136" width="0.88671875" style="1692" hidden="1"/>
    <col min="16137" max="16384" width="11.44140625" style="1692" hidden="1"/>
  </cols>
  <sheetData>
    <row r="1" spans="1:14" x14ac:dyDescent="0.2"/>
    <row r="2" spans="1:14" x14ac:dyDescent="0.2">
      <c r="B2" s="2432" t="s">
        <v>1626</v>
      </c>
      <c r="C2" s="2432"/>
      <c r="D2" s="2432"/>
      <c r="E2" s="2432"/>
      <c r="F2" s="2432"/>
      <c r="G2" s="2432"/>
    </row>
    <row r="3" spans="1:14" s="1693" customFormat="1" ht="15" customHeight="1" x14ac:dyDescent="0.3">
      <c r="B3" s="2440" t="s">
        <v>1</v>
      </c>
      <c r="C3" s="2440"/>
      <c r="D3" s="2440"/>
      <c r="E3" s="2440"/>
      <c r="F3" s="2440"/>
      <c r="G3" s="2440"/>
    </row>
    <row r="4" spans="1:14" ht="23.25" customHeight="1" x14ac:dyDescent="0.2">
      <c r="B4" s="1694" t="s">
        <v>0</v>
      </c>
      <c r="C4" s="2434" t="s">
        <v>1622</v>
      </c>
      <c r="D4" s="2434" t="s">
        <v>1417</v>
      </c>
      <c r="E4" s="1352" t="s">
        <v>1536</v>
      </c>
      <c r="F4" s="2435" t="s">
        <v>734</v>
      </c>
      <c r="G4" s="2436"/>
      <c r="H4" s="1609"/>
    </row>
    <row r="5" spans="1:14" x14ac:dyDescent="0.2">
      <c r="B5" s="1694"/>
      <c r="C5" s="2434"/>
      <c r="D5" s="2434" t="e">
        <v>#REF!</v>
      </c>
      <c r="E5" s="1354" t="s">
        <v>1168</v>
      </c>
      <c r="F5" s="1355">
        <v>2025</v>
      </c>
      <c r="G5" s="1355">
        <v>2026</v>
      </c>
      <c r="H5" s="1607"/>
    </row>
    <row r="6" spans="1:14" x14ac:dyDescent="0.2">
      <c r="B6" s="1695"/>
      <c r="C6" s="666" t="s">
        <v>9</v>
      </c>
      <c r="D6" s="1360" t="s">
        <v>10</v>
      </c>
      <c r="E6" s="1359" t="s">
        <v>767</v>
      </c>
      <c r="F6" s="1360" t="s">
        <v>15</v>
      </c>
      <c r="G6" s="1360" t="s">
        <v>11</v>
      </c>
      <c r="H6" s="1648"/>
      <c r="K6" s="1696"/>
      <c r="L6" s="1696"/>
      <c r="M6" s="1697"/>
    </row>
    <row r="7" spans="1:14" ht="11.4" customHeight="1" x14ac:dyDescent="0.2">
      <c r="B7" s="1698" t="s">
        <v>1627</v>
      </c>
      <c r="C7" s="1699">
        <v>307272.76699999999</v>
      </c>
      <c r="D7" s="1699">
        <v>301770.56099999999</v>
      </c>
      <c r="E7" s="1700">
        <v>-1.790658525882316</v>
      </c>
      <c r="F7" s="1301">
        <v>16.927768674829782</v>
      </c>
      <c r="G7" s="1302">
        <v>15.640044316903703</v>
      </c>
      <c r="H7" s="1701"/>
      <c r="I7" s="1702"/>
      <c r="J7" s="1703"/>
      <c r="K7" s="1704"/>
      <c r="L7" s="1704"/>
      <c r="M7" s="1705"/>
    </row>
    <row r="8" spans="1:14" ht="11.4" customHeight="1" x14ac:dyDescent="0.2">
      <c r="B8" s="1706" t="s">
        <v>1628</v>
      </c>
      <c r="C8" s="1707">
        <v>151447.58299999998</v>
      </c>
      <c r="D8" s="1707">
        <v>152271.304</v>
      </c>
      <c r="E8" s="1708">
        <v>0.54389841269373296</v>
      </c>
      <c r="F8" s="1709">
        <v>8.3433025204803872</v>
      </c>
      <c r="G8" s="1701">
        <v>7.8918564317899644</v>
      </c>
      <c r="H8" s="1701"/>
      <c r="I8" s="1702"/>
      <c r="J8" s="1703"/>
      <c r="K8" s="1704"/>
      <c r="L8" s="1704"/>
      <c r="M8" s="1705"/>
    </row>
    <row r="9" spans="1:14" ht="11.4" customHeight="1" x14ac:dyDescent="0.2">
      <c r="A9" s="1710"/>
      <c r="B9" s="1711" t="s">
        <v>1629</v>
      </c>
      <c r="C9" s="1621">
        <v>147639.05499999999</v>
      </c>
      <c r="D9" s="1621">
        <v>147485.894</v>
      </c>
      <c r="E9" s="1712">
        <v>-0.10374016550024345</v>
      </c>
      <c r="F9" s="1308">
        <v>8.133489325497143</v>
      </c>
      <c r="G9" s="1309">
        <v>7.6438401102954563</v>
      </c>
      <c r="H9" s="1309"/>
      <c r="I9" s="1713"/>
      <c r="J9" s="1714"/>
      <c r="K9" s="1623"/>
      <c r="L9" s="1623"/>
      <c r="M9" s="1715"/>
    </row>
    <row r="10" spans="1:14" ht="11.4" customHeight="1" x14ac:dyDescent="0.2">
      <c r="A10" s="1710"/>
      <c r="B10" s="1711" t="s">
        <v>1630</v>
      </c>
      <c r="C10" s="1621">
        <v>1409.421</v>
      </c>
      <c r="D10" s="1621">
        <v>1711.335</v>
      </c>
      <c r="E10" s="1712">
        <v>21.421136764671456</v>
      </c>
      <c r="F10" s="1308">
        <v>7.7645516348174348E-2</v>
      </c>
      <c r="G10" s="1309">
        <v>8.869438805552804E-2</v>
      </c>
      <c r="H10" s="1309"/>
      <c r="I10" s="1713"/>
      <c r="J10" s="1714"/>
      <c r="K10" s="1623"/>
      <c r="L10" s="1623"/>
      <c r="M10" s="1715"/>
      <c r="N10" s="1621"/>
    </row>
    <row r="11" spans="1:14" ht="11.4" customHeight="1" x14ac:dyDescent="0.2">
      <c r="B11" s="1711" t="s">
        <v>1631</v>
      </c>
      <c r="C11" s="1621">
        <v>2399.107</v>
      </c>
      <c r="D11" s="1621">
        <v>3074.0749999999998</v>
      </c>
      <c r="E11" s="1712">
        <v>28.134134909364185</v>
      </c>
      <c r="F11" s="1308">
        <v>0.13216767863507037</v>
      </c>
      <c r="G11" s="1309">
        <v>0.1593219334389803</v>
      </c>
      <c r="H11" s="1309"/>
      <c r="I11" s="1713"/>
      <c r="J11" s="1714"/>
      <c r="K11" s="1623"/>
      <c r="L11" s="1623"/>
      <c r="M11" s="1716"/>
    </row>
    <row r="12" spans="1:14" ht="11.4" customHeight="1" x14ac:dyDescent="0.2">
      <c r="B12" s="1706" t="s">
        <v>1632</v>
      </c>
      <c r="C12" s="1707">
        <v>108753.63470908288</v>
      </c>
      <c r="D12" s="1707">
        <v>105729.637</v>
      </c>
      <c r="E12" s="1708">
        <v>-2.7805946138463322</v>
      </c>
      <c r="F12" s="1709">
        <v>5.9912773555434988</v>
      </c>
      <c r="G12" s="1701">
        <v>5.4797134710901814</v>
      </c>
      <c r="H12" s="1701"/>
      <c r="I12" s="1702"/>
      <c r="J12" s="1703"/>
      <c r="K12" s="1704"/>
      <c r="L12" s="1704"/>
      <c r="M12" s="1705"/>
    </row>
    <row r="13" spans="1:14" ht="11.4" customHeight="1" x14ac:dyDescent="0.2">
      <c r="B13" s="1711" t="s">
        <v>1633</v>
      </c>
      <c r="C13" s="1621">
        <v>77504.30362908289</v>
      </c>
      <c r="D13" s="1621">
        <v>77191.324999999997</v>
      </c>
      <c r="E13" s="1712">
        <v>-0.40382096790486655</v>
      </c>
      <c r="F13" s="1308">
        <v>4.2697403220796506</v>
      </c>
      <c r="G13" s="1309">
        <v>4.0006412152327764</v>
      </c>
      <c r="H13" s="1309"/>
      <c r="I13" s="1713"/>
      <c r="J13" s="1714"/>
      <c r="K13" s="1623"/>
      <c r="L13" s="1623"/>
      <c r="M13" s="1715"/>
    </row>
    <row r="14" spans="1:14" ht="11.4" customHeight="1" x14ac:dyDescent="0.2">
      <c r="B14" s="1711" t="s">
        <v>1634</v>
      </c>
      <c r="C14" s="1621">
        <v>4365.9269999999997</v>
      </c>
      <c r="D14" s="1621">
        <v>4167.2560000000003</v>
      </c>
      <c r="E14" s="1712">
        <v>-4.5504883613491369</v>
      </c>
      <c r="F14" s="1308">
        <v>0.24052050895611443</v>
      </c>
      <c r="G14" s="1309">
        <v>0.2159788824460013</v>
      </c>
      <c r="H14" s="1309"/>
      <c r="I14" s="1713"/>
      <c r="J14" s="1714"/>
      <c r="K14" s="1623"/>
      <c r="L14" s="1623"/>
      <c r="M14" s="1715"/>
    </row>
    <row r="15" spans="1:14" ht="11.4" customHeight="1" x14ac:dyDescent="0.2">
      <c r="B15" s="1711" t="s">
        <v>1635</v>
      </c>
      <c r="C15" s="1621">
        <v>15851.848</v>
      </c>
      <c r="D15" s="1621">
        <v>16608.427</v>
      </c>
      <c r="E15" s="1712">
        <v>4.772812608346988</v>
      </c>
      <c r="F15" s="1308">
        <v>0.87328408121687895</v>
      </c>
      <c r="G15" s="1309">
        <v>0.86077493262856752</v>
      </c>
      <c r="H15" s="1309"/>
      <c r="I15" s="1713"/>
      <c r="J15" s="1714"/>
      <c r="K15" s="1623"/>
      <c r="L15" s="1623"/>
      <c r="M15" s="1715"/>
    </row>
    <row r="16" spans="1:14" ht="11.4" customHeight="1" x14ac:dyDescent="0.2">
      <c r="B16" s="1711" t="s">
        <v>1636</v>
      </c>
      <c r="C16" s="1621">
        <v>2642.7150000000001</v>
      </c>
      <c r="D16" s="1621">
        <v>2622.357</v>
      </c>
      <c r="E16" s="1712">
        <v>-0.77034413472508723</v>
      </c>
      <c r="F16" s="1308">
        <v>0.14558813210251981</v>
      </c>
      <c r="G16" s="1309">
        <v>0.13591047303896103</v>
      </c>
      <c r="H16" s="1309"/>
      <c r="I16" s="1713"/>
      <c r="J16" s="1714"/>
      <c r="K16" s="1623"/>
      <c r="L16" s="1623"/>
      <c r="M16" s="1715"/>
    </row>
    <row r="17" spans="1:15" ht="11.4" customHeight="1" x14ac:dyDescent="0.2">
      <c r="B17" s="1711" t="s">
        <v>1637</v>
      </c>
      <c r="C17" s="1621">
        <v>744.75</v>
      </c>
      <c r="D17" s="1621">
        <v>611.03200000000004</v>
      </c>
      <c r="E17" s="1712">
        <v>-17.954749916079216</v>
      </c>
      <c r="F17" s="1308">
        <v>4.1028548815650427E-2</v>
      </c>
      <c r="G17" s="1309">
        <v>3.1668322872111777E-2</v>
      </c>
      <c r="H17" s="1309"/>
      <c r="I17" s="1713"/>
      <c r="J17" s="1714"/>
      <c r="K17" s="1623"/>
      <c r="L17" s="1623"/>
      <c r="M17" s="1715"/>
    </row>
    <row r="18" spans="1:15" ht="11.4" customHeight="1" x14ac:dyDescent="0.2">
      <c r="B18" s="1711" t="s">
        <v>1638</v>
      </c>
      <c r="C18" s="1621">
        <v>600.10199999999998</v>
      </c>
      <c r="D18" s="1621">
        <v>661.79700000000003</v>
      </c>
      <c r="E18" s="1712">
        <v>10.280752272113759</v>
      </c>
      <c r="F18" s="1308">
        <v>3.3059837799757574E-2</v>
      </c>
      <c r="G18" s="1309">
        <v>3.4299351051655165E-2</v>
      </c>
      <c r="H18" s="1309"/>
      <c r="I18" s="1713"/>
      <c r="J18" s="1714"/>
      <c r="K18" s="1623"/>
      <c r="L18" s="1623"/>
      <c r="M18" s="1715"/>
    </row>
    <row r="19" spans="1:15" ht="11.4" customHeight="1" x14ac:dyDescent="0.2">
      <c r="B19" s="1711" t="s">
        <v>1639</v>
      </c>
      <c r="C19" s="1621">
        <v>371.22</v>
      </c>
      <c r="D19" s="1621">
        <v>413.62299999999999</v>
      </c>
      <c r="E19" s="1712">
        <v>11.422606540595858</v>
      </c>
      <c r="F19" s="1308">
        <v>2.0450645037053711E-2</v>
      </c>
      <c r="G19" s="1309">
        <v>2.1437087928834316E-2</v>
      </c>
      <c r="H19" s="1309"/>
      <c r="I19" s="1713"/>
      <c r="J19" s="1714"/>
      <c r="K19" s="1623"/>
      <c r="L19" s="1623"/>
      <c r="M19" s="1715"/>
    </row>
    <row r="20" spans="1:15" ht="11.4" customHeight="1" x14ac:dyDescent="0.2">
      <c r="B20" s="1711" t="s">
        <v>1640</v>
      </c>
      <c r="C20" s="1621">
        <v>1335.13408</v>
      </c>
      <c r="D20" s="1621">
        <v>277.53699999999998</v>
      </c>
      <c r="E20" s="1712">
        <v>-79.212799361694081</v>
      </c>
      <c r="F20" s="1308">
        <v>7.3553022862327663E-2</v>
      </c>
      <c r="G20" s="1309">
        <v>1.4384076979531821E-2</v>
      </c>
      <c r="H20" s="1309"/>
      <c r="I20" s="1713"/>
      <c r="J20" s="1714"/>
      <c r="K20" s="1623"/>
      <c r="L20" s="1623"/>
      <c r="M20" s="1715"/>
    </row>
    <row r="21" spans="1:15" ht="11.4" customHeight="1" x14ac:dyDescent="0.2">
      <c r="B21" s="1711" t="s">
        <v>1641</v>
      </c>
      <c r="C21" s="1621">
        <v>94.91</v>
      </c>
      <c r="D21" s="1621">
        <v>106.36</v>
      </c>
      <c r="E21" s="1712">
        <v>12.064060689073862</v>
      </c>
      <c r="F21" s="1308">
        <v>5.2286264761240448E-3</v>
      </c>
      <c r="G21" s="1309">
        <v>5.5123836733228524E-3</v>
      </c>
      <c r="H21" s="1309"/>
      <c r="I21" s="1713"/>
      <c r="J21" s="1714"/>
      <c r="K21" s="1623"/>
      <c r="L21" s="1623"/>
      <c r="M21" s="1715"/>
      <c r="N21" s="1714"/>
    </row>
    <row r="22" spans="1:15" ht="11.4" customHeight="1" x14ac:dyDescent="0.2">
      <c r="B22" s="1711" t="s">
        <v>1642</v>
      </c>
      <c r="C22" s="1621">
        <v>2334</v>
      </c>
      <c r="D22" s="1621">
        <v>1696.1120000000001</v>
      </c>
      <c r="E22" s="1712">
        <v>-27.330248500428446</v>
      </c>
      <c r="F22" s="1308">
        <v>0.12858091028630828</v>
      </c>
      <c r="G22" s="1309">
        <v>8.7905416481073417E-2</v>
      </c>
      <c r="H22" s="1309"/>
      <c r="I22" s="1713"/>
      <c r="J22" s="1714"/>
      <c r="K22" s="1623"/>
      <c r="L22" s="1623"/>
      <c r="M22" s="1715"/>
    </row>
    <row r="23" spans="1:15" ht="11.4" customHeight="1" x14ac:dyDescent="0.2">
      <c r="B23" s="1711" t="s">
        <v>1643</v>
      </c>
      <c r="C23" s="1621">
        <v>67.150000000000006</v>
      </c>
      <c r="D23" s="1621">
        <v>74.475999999999999</v>
      </c>
      <c r="E23" s="1712">
        <v>10.909903201787042</v>
      </c>
      <c r="F23" s="1308">
        <v>3.6993179630358192E-3</v>
      </c>
      <c r="G23" s="1309">
        <v>3.8599124337569831E-3</v>
      </c>
      <c r="H23" s="1309"/>
      <c r="I23" s="1713"/>
      <c r="J23" s="1714"/>
      <c r="K23" s="1623"/>
      <c r="L23" s="1623"/>
      <c r="M23" s="1715"/>
    </row>
    <row r="24" spans="1:15" ht="11.4" customHeight="1" x14ac:dyDescent="0.2">
      <c r="B24" s="1711" t="s">
        <v>1644</v>
      </c>
      <c r="C24" s="1621">
        <v>1788</v>
      </c>
      <c r="D24" s="1621">
        <v>1299.335</v>
      </c>
      <c r="E24" s="1712">
        <v>-27.330257270693515</v>
      </c>
      <c r="F24" s="1308">
        <v>9.850157137614364E-2</v>
      </c>
      <c r="G24" s="1309">
        <v>6.7341416323589198E-2</v>
      </c>
      <c r="H24" s="1309"/>
      <c r="I24" s="1713"/>
      <c r="J24" s="1714"/>
      <c r="K24" s="1623"/>
      <c r="L24" s="1623"/>
      <c r="M24" s="1715"/>
    </row>
    <row r="25" spans="1:15" ht="11.4" customHeight="1" x14ac:dyDescent="0.2">
      <c r="B25" s="1711" t="s">
        <v>1645</v>
      </c>
      <c r="C25" s="1621">
        <v>1053.575</v>
      </c>
      <c r="D25" s="1717">
        <v>0</v>
      </c>
      <c r="E25" s="1712">
        <v>-100</v>
      </c>
      <c r="F25" s="1308">
        <v>5.8041830571935411E-2</v>
      </c>
      <c r="G25" s="1309">
        <v>0</v>
      </c>
      <c r="H25" s="1309"/>
      <c r="I25" s="1713"/>
      <c r="J25" s="1714"/>
      <c r="K25" s="1623"/>
      <c r="L25" s="1623"/>
      <c r="M25" s="1715"/>
    </row>
    <row r="26" spans="1:15" ht="11.4" customHeight="1" x14ac:dyDescent="0.2">
      <c r="B26" s="1706" t="s">
        <v>1646</v>
      </c>
      <c r="C26" s="1707">
        <v>47071.549290917123</v>
      </c>
      <c r="D26" s="1707">
        <v>43769.62</v>
      </c>
      <c r="E26" s="1708">
        <v>-7.0147028102052644</v>
      </c>
      <c r="F26" s="1709">
        <v>2.5931887988058921</v>
      </c>
      <c r="G26" s="1701">
        <v>2.2684744140235558</v>
      </c>
      <c r="H26" s="1701"/>
      <c r="I26" s="1702"/>
      <c r="J26" s="1703"/>
      <c r="K26" s="1704"/>
      <c r="L26" s="1704"/>
      <c r="M26" s="1705"/>
    </row>
    <row r="27" spans="1:15" ht="11.4" customHeight="1" x14ac:dyDescent="0.2">
      <c r="A27" s="1710"/>
      <c r="B27" s="1711" t="s">
        <v>1647</v>
      </c>
      <c r="C27" s="1621">
        <v>5353.5720000000001</v>
      </c>
      <c r="D27" s="1621">
        <v>6127.7470000000003</v>
      </c>
      <c r="E27" s="1712">
        <v>14.460905727988727</v>
      </c>
      <c r="F27" s="1308">
        <v>0.29493023180946532</v>
      </c>
      <c r="G27" s="1309">
        <v>0.317586428328818</v>
      </c>
      <c r="H27" s="1309"/>
      <c r="I27" s="1713"/>
      <c r="J27" s="1714"/>
      <c r="K27" s="1623"/>
      <c r="L27" s="1623"/>
      <c r="M27" s="1715"/>
    </row>
    <row r="28" spans="1:15" ht="11.4" customHeight="1" x14ac:dyDescent="0.2">
      <c r="B28" s="1711" t="s">
        <v>1648</v>
      </c>
      <c r="C28" s="1621">
        <v>41717.977290917122</v>
      </c>
      <c r="D28" s="1621">
        <v>37641.873</v>
      </c>
      <c r="E28" s="1712">
        <v>-9.7706182217146331</v>
      </c>
      <c r="F28" s="1308">
        <v>2.2982585669964273</v>
      </c>
      <c r="G28" s="1309">
        <v>1.9508879856947374</v>
      </c>
      <c r="H28" s="1309"/>
      <c r="I28" s="1713"/>
      <c r="J28" s="1714"/>
      <c r="K28" s="1623"/>
      <c r="L28" s="1623"/>
      <c r="M28" s="1715"/>
    </row>
    <row r="29" spans="1:15" ht="11.4" customHeight="1" x14ac:dyDescent="0.2">
      <c r="B29" s="1718" t="s">
        <v>1649</v>
      </c>
      <c r="C29" s="1699">
        <v>1273.1600000000001</v>
      </c>
      <c r="D29" s="1699">
        <v>1356.0640000000001</v>
      </c>
      <c r="E29" s="1700">
        <v>6.5116717458921114</v>
      </c>
      <c r="F29" s="1301">
        <v>7.0138848217701902E-2</v>
      </c>
      <c r="G29" s="1302">
        <v>7.0281544317232797E-2</v>
      </c>
      <c r="H29" s="1701"/>
      <c r="I29" s="1702"/>
      <c r="J29" s="1703"/>
      <c r="K29" s="1704"/>
      <c r="L29" s="1704"/>
      <c r="M29" s="1705"/>
    </row>
    <row r="30" spans="1:15" ht="11.4" customHeight="1" x14ac:dyDescent="0.2">
      <c r="B30" s="1711" t="s">
        <v>1650</v>
      </c>
      <c r="C30" s="1621">
        <v>1273.1600000000001</v>
      </c>
      <c r="D30" s="1621">
        <v>1356.0640000000001</v>
      </c>
      <c r="E30" s="1712">
        <v>6.5116717458921114</v>
      </c>
      <c r="F30" s="1308">
        <v>7.0138848217701902E-2</v>
      </c>
      <c r="G30" s="1309">
        <v>7.0281544317232797E-2</v>
      </c>
      <c r="H30" s="1309"/>
      <c r="I30" s="1713"/>
      <c r="J30" s="1714"/>
      <c r="K30" s="1623"/>
      <c r="L30" s="1623"/>
      <c r="M30" s="1715"/>
    </row>
    <row r="31" spans="1:15" ht="12" customHeight="1" x14ac:dyDescent="0.2">
      <c r="B31" s="1625" t="s">
        <v>1651</v>
      </c>
      <c r="C31" s="1719">
        <v>308545.92699999997</v>
      </c>
      <c r="D31" s="1719">
        <v>303126.625</v>
      </c>
      <c r="E31" s="1720">
        <v>-1.7564004337026873</v>
      </c>
      <c r="F31" s="1721">
        <v>16.997907523047481</v>
      </c>
      <c r="G31" s="1722">
        <v>15.710325861220936</v>
      </c>
      <c r="H31" s="1723"/>
      <c r="I31" s="1702"/>
      <c r="J31" s="1703"/>
      <c r="K31" s="1704"/>
      <c r="L31" s="1704"/>
      <c r="M31" s="1705"/>
    </row>
    <row r="32" spans="1:15" s="1725" customFormat="1" x14ac:dyDescent="0.2">
      <c r="A32" s="1692"/>
      <c r="B32" s="1601" t="s">
        <v>1623</v>
      </c>
      <c r="C32" s="1724"/>
      <c r="D32" s="1692"/>
      <c r="F32" s="1692"/>
      <c r="G32" s="1692"/>
      <c r="H32" s="1692"/>
      <c r="I32" s="1692"/>
      <c r="J32" s="1692"/>
      <c r="K32" s="1692"/>
      <c r="L32" s="1692"/>
      <c r="M32" s="1692"/>
      <c r="N32" s="1692"/>
      <c r="O32" s="1692"/>
    </row>
    <row r="33" spans="1:15" s="1725" customFormat="1" x14ac:dyDescent="0.2">
      <c r="A33" s="1692"/>
      <c r="B33" s="1601" t="s">
        <v>166</v>
      </c>
      <c r="C33" s="1692"/>
      <c r="D33" s="1692"/>
      <c r="F33" s="1692"/>
      <c r="G33" s="1692"/>
      <c r="H33" s="1692"/>
      <c r="I33" s="1692"/>
      <c r="J33" s="1692"/>
      <c r="K33" s="1692"/>
      <c r="L33" s="1692"/>
      <c r="M33" s="1692"/>
      <c r="N33" s="1692"/>
      <c r="O33" s="1692"/>
    </row>
    <row r="34" spans="1:15" s="1725" customFormat="1" x14ac:dyDescent="0.2">
      <c r="A34" s="1692"/>
      <c r="B34" s="1692"/>
      <c r="C34" s="1692"/>
      <c r="D34" s="1726"/>
      <c r="F34" s="1692"/>
      <c r="G34" s="1692"/>
      <c r="H34" s="1692"/>
      <c r="I34" s="1692"/>
      <c r="J34" s="1692"/>
      <c r="K34" s="1692"/>
      <c r="L34" s="1692"/>
      <c r="M34" s="1692"/>
      <c r="N34" s="1692"/>
      <c r="O34" s="1692"/>
    </row>
    <row r="35" spans="1:15" s="1725" customFormat="1" hidden="1" x14ac:dyDescent="0.2">
      <c r="A35" s="1692"/>
      <c r="B35" s="1692"/>
      <c r="C35" s="1701"/>
      <c r="D35" s="1701"/>
      <c r="F35" s="1692"/>
      <c r="G35" s="1692"/>
      <c r="H35" s="1692"/>
      <c r="I35" s="1692"/>
      <c r="J35" s="1692"/>
      <c r="K35" s="1692"/>
      <c r="L35" s="1692"/>
      <c r="M35" s="1692"/>
      <c r="N35" s="1692"/>
      <c r="O35" s="1692"/>
    </row>
    <row r="37" spans="1:15" s="1725" customFormat="1" hidden="1" x14ac:dyDescent="0.2">
      <c r="A37" s="1692"/>
      <c r="B37" s="1692"/>
      <c r="C37" s="1692"/>
      <c r="D37" s="1727"/>
      <c r="F37" s="1692"/>
      <c r="G37" s="1692"/>
      <c r="H37" s="1692"/>
      <c r="I37" s="1692"/>
      <c r="J37" s="1692"/>
      <c r="K37" s="1692"/>
      <c r="L37" s="1692"/>
      <c r="M37" s="1692"/>
      <c r="N37" s="1692"/>
      <c r="O37" s="1692"/>
    </row>
    <row r="39" spans="1:15" s="1725" customFormat="1" hidden="1" x14ac:dyDescent="0.2">
      <c r="A39" s="1692"/>
      <c r="B39" s="1728"/>
      <c r="C39" s="1692"/>
      <c r="D39" s="1729"/>
      <c r="F39" s="1692"/>
      <c r="G39" s="1692"/>
      <c r="H39" s="1692"/>
      <c r="I39" s="1692"/>
      <c r="J39" s="1692"/>
      <c r="K39" s="1692"/>
      <c r="L39" s="1692"/>
      <c r="M39" s="1692"/>
      <c r="N39" s="1692"/>
      <c r="O39" s="1692"/>
    </row>
    <row r="41" spans="1:15" s="1725" customFormat="1" hidden="1" x14ac:dyDescent="0.2">
      <c r="A41" s="1692"/>
      <c r="B41" s="1692"/>
      <c r="C41" s="1692"/>
      <c r="D41" s="1730"/>
      <c r="F41" s="1692"/>
      <c r="G41" s="1692"/>
      <c r="H41" s="1692"/>
      <c r="I41" s="1692"/>
      <c r="J41" s="1692"/>
      <c r="K41" s="1692"/>
      <c r="L41" s="1692"/>
      <c r="M41" s="1692"/>
      <c r="N41" s="1692"/>
      <c r="O41" s="1692"/>
    </row>
    <row r="63" spans="13:13" hidden="1" x14ac:dyDescent="0.2">
      <c r="M63" s="1731"/>
    </row>
    <row r="65" spans="13:13" hidden="1" x14ac:dyDescent="0.2">
      <c r="M65" s="1731"/>
    </row>
    <row r="66" spans="13:13" hidden="1" x14ac:dyDescent="0.2">
      <c r="M66" s="1731"/>
    </row>
    <row r="69" spans="13:13" hidden="1" x14ac:dyDescent="0.2">
      <c r="M69" s="1731"/>
    </row>
  </sheetData>
  <mergeCells count="5">
    <mergeCell ref="B2:G2"/>
    <mergeCell ref="B3:G3"/>
    <mergeCell ref="C4:C5"/>
    <mergeCell ref="D4:D5"/>
    <mergeCell ref="F4:G4"/>
  </mergeCells>
  <printOptions horizontalCentered="1" verticalCentered="1"/>
  <pageMargins left="0.15748031496062992" right="0.19685039370078741" top="0.19685039370078741" bottom="0.27559055118110237" header="0" footer="0.15748031496062992"/>
  <pageSetup scale="78" orientation="portrait" r:id="rId1"/>
  <headerFooter alignWithMargins="0">
    <oddFooter xml:space="preserve">&amp;L&amp;6&amp;D/&amp;T&amp;R&amp;6&amp;Z&amp;F&amp;7
</oddFooter>
  </headerFooter>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80061-F24A-4479-8479-E21190FCE745}">
  <dimension ref="A1:H23"/>
  <sheetViews>
    <sheetView workbookViewId="0">
      <selection sqref="A1:F1"/>
    </sheetView>
  </sheetViews>
  <sheetFormatPr baseColWidth="10" defaultColWidth="0" defaultRowHeight="10.8" zeroHeight="1" x14ac:dyDescent="0.25"/>
  <cols>
    <col min="1" max="1" width="48.88671875" style="737" customWidth="1"/>
    <col min="2" max="2" width="9.88671875" style="737" customWidth="1"/>
    <col min="3" max="3" width="9.33203125" style="737" bestFit="1" customWidth="1"/>
    <col min="4" max="4" width="13" style="737" customWidth="1"/>
    <col min="5" max="5" width="7.6640625" style="737" customWidth="1"/>
    <col min="6" max="6" width="8.5546875" style="737" customWidth="1"/>
    <col min="7" max="8" width="11.44140625" style="737" customWidth="1"/>
    <col min="9" max="16384" width="11.44140625" style="737" hidden="1"/>
  </cols>
  <sheetData>
    <row r="1" spans="1:6" ht="13.5" customHeight="1" x14ac:dyDescent="0.25">
      <c r="A1" s="2712" t="s">
        <v>1197</v>
      </c>
      <c r="B1" s="2712"/>
      <c r="C1" s="2712"/>
      <c r="D1" s="2712"/>
      <c r="E1" s="2712"/>
      <c r="F1" s="2712"/>
    </row>
    <row r="2" spans="1:6" ht="13.5" customHeight="1" x14ac:dyDescent="0.25">
      <c r="A2" s="2712" t="s">
        <v>1</v>
      </c>
      <c r="B2" s="2712"/>
      <c r="C2" s="2712"/>
      <c r="D2" s="2712"/>
      <c r="E2" s="2712"/>
      <c r="F2" s="2712"/>
    </row>
    <row r="3" spans="1:6" ht="20.399999999999999" x14ac:dyDescent="0.25">
      <c r="A3" s="875"/>
      <c r="B3" s="852">
        <v>2025</v>
      </c>
      <c r="C3" s="852">
        <v>2026</v>
      </c>
      <c r="D3" s="876" t="s">
        <v>1165</v>
      </c>
      <c r="E3" s="2717" t="s">
        <v>846</v>
      </c>
      <c r="F3" s="2718"/>
    </row>
    <row r="4" spans="1:6" x14ac:dyDescent="0.25">
      <c r="A4" s="877" t="s">
        <v>1198</v>
      </c>
      <c r="B4" s="854" t="s">
        <v>1166</v>
      </c>
      <c r="C4" s="855" t="s">
        <v>1167</v>
      </c>
      <c r="D4" s="856" t="s">
        <v>1168</v>
      </c>
      <c r="E4" s="857">
        <f>+B3</f>
        <v>2025</v>
      </c>
      <c r="F4" s="878">
        <f>+C3</f>
        <v>2026</v>
      </c>
    </row>
    <row r="5" spans="1:6" ht="11.25" customHeight="1" x14ac:dyDescent="0.25">
      <c r="A5" s="879"/>
      <c r="B5" s="852" t="s">
        <v>9</v>
      </c>
      <c r="C5" s="852" t="s">
        <v>10</v>
      </c>
      <c r="D5" s="880" t="s">
        <v>767</v>
      </c>
      <c r="E5" s="852" t="s">
        <v>15</v>
      </c>
      <c r="F5" s="859" t="s">
        <v>11</v>
      </c>
    </row>
    <row r="6" spans="1:6" ht="11.25" customHeight="1" x14ac:dyDescent="0.25">
      <c r="A6" s="881" t="s">
        <v>1185</v>
      </c>
      <c r="B6" s="822">
        <v>77820.940748195469</v>
      </c>
      <c r="C6" s="822">
        <v>86874.623797307082</v>
      </c>
      <c r="D6" s="823">
        <f>+((C6/B6)-1)*100</f>
        <v>11.633993321163437</v>
      </c>
      <c r="E6" s="824">
        <f>+(B6/$B$13)*100</f>
        <v>65.97782542571673</v>
      </c>
      <c r="F6" s="825">
        <f>(C6/$C$13)*100</f>
        <v>67.502329601951843</v>
      </c>
    </row>
    <row r="7" spans="1:6" ht="11.25" customHeight="1" x14ac:dyDescent="0.25">
      <c r="A7" s="881" t="s">
        <v>1199</v>
      </c>
      <c r="B7" s="822">
        <v>13844.579145515274</v>
      </c>
      <c r="C7" s="822">
        <v>17514.645146930052</v>
      </c>
      <c r="D7" s="823">
        <f t="shared" ref="D7:D11" si="0">+((C7/B7)-1)*100</f>
        <v>26.509047063403401</v>
      </c>
      <c r="E7" s="824">
        <f t="shared" ref="E7:E12" si="1">+(B7/$B$13)*100</f>
        <v>11.737653351055208</v>
      </c>
      <c r="F7" s="825">
        <f t="shared" ref="F7:F12" si="2">(C7/$C$13)*100</f>
        <v>13.609029862710569</v>
      </c>
    </row>
    <row r="8" spans="1:6" ht="11.25" customHeight="1" x14ac:dyDescent="0.25">
      <c r="A8" s="881" t="s">
        <v>1200</v>
      </c>
      <c r="B8" s="882">
        <v>11922.837112914654</v>
      </c>
      <c r="C8" s="822">
        <v>12025.180724122574</v>
      </c>
      <c r="D8" s="823">
        <f t="shared" si="0"/>
        <v>0.85838303617402634</v>
      </c>
      <c r="E8" s="824">
        <f t="shared" si="1"/>
        <v>10.108370035778327</v>
      </c>
      <c r="F8" s="825">
        <f t="shared" si="2"/>
        <v>9.3436688100849246</v>
      </c>
    </row>
    <row r="9" spans="1:6" ht="11.25" customHeight="1" x14ac:dyDescent="0.25">
      <c r="A9" s="881" t="s">
        <v>1201</v>
      </c>
      <c r="B9" s="822">
        <v>10679.993134365994</v>
      </c>
      <c r="C9" s="822">
        <v>9441.3797541083059</v>
      </c>
      <c r="D9" s="823">
        <f t="shared" si="0"/>
        <v>-11.597511015920858</v>
      </c>
      <c r="E9" s="824">
        <f t="shared" si="1"/>
        <v>9.0546672372807606</v>
      </c>
      <c r="F9" s="825">
        <f t="shared" si="2"/>
        <v>7.3360332419507888</v>
      </c>
    </row>
    <row r="10" spans="1:6" ht="11.25" customHeight="1" x14ac:dyDescent="0.25">
      <c r="A10" s="881" t="s">
        <v>1202</v>
      </c>
      <c r="B10" s="822">
        <v>3206.702979519644</v>
      </c>
      <c r="C10" s="822">
        <v>2348.5023355053668</v>
      </c>
      <c r="D10" s="823">
        <f t="shared" si="0"/>
        <v>-26.762710780991426</v>
      </c>
      <c r="E10" s="824">
        <f t="shared" si="1"/>
        <v>2.718693546245504</v>
      </c>
      <c r="F10" s="825">
        <f t="shared" si="2"/>
        <v>1.8248065061221133</v>
      </c>
    </row>
    <row r="11" spans="1:6" ht="11.25" customHeight="1" x14ac:dyDescent="0.25">
      <c r="A11" s="881" t="s">
        <v>1203</v>
      </c>
      <c r="B11" s="822">
        <v>428.14457341712819</v>
      </c>
      <c r="C11" s="822">
        <v>445.96778472570003</v>
      </c>
      <c r="D11" s="823">
        <f t="shared" si="0"/>
        <v>4.1628955299655823</v>
      </c>
      <c r="E11" s="824">
        <f t="shared" si="1"/>
        <v>0.36298774661803695</v>
      </c>
      <c r="F11" s="825">
        <f t="shared" si="2"/>
        <v>0.34652080297514515</v>
      </c>
    </row>
    <row r="12" spans="1:6" ht="11.25" customHeight="1" x14ac:dyDescent="0.25">
      <c r="A12" s="881" t="s">
        <v>1204</v>
      </c>
      <c r="B12" s="822">
        <v>46.947291999999997</v>
      </c>
      <c r="C12" s="822">
        <v>48.405093999999998</v>
      </c>
      <c r="D12" s="823" t="s">
        <v>1205</v>
      </c>
      <c r="E12" s="824">
        <f t="shared" si="1"/>
        <v>3.9802657305424219E-2</v>
      </c>
      <c r="F12" s="825">
        <f t="shared" si="2"/>
        <v>3.7611174204621359E-2</v>
      </c>
    </row>
    <row r="13" spans="1:6" ht="11.4" thickBot="1" x14ac:dyDescent="0.3">
      <c r="A13" s="866" t="s">
        <v>84</v>
      </c>
      <c r="B13" s="867">
        <f>SUM(B6:B12)</f>
        <v>117950.14498592817</v>
      </c>
      <c r="C13" s="867">
        <f>SUM(C6:C12)</f>
        <v>128698.70463669908</v>
      </c>
      <c r="D13" s="883">
        <f t="shared" ref="D13" si="3">+((C13/B13)-1)*100</f>
        <v>9.11279901525619</v>
      </c>
      <c r="E13" s="867">
        <f>+SUM(E6:E12)</f>
        <v>99.999999999999972</v>
      </c>
      <c r="F13" s="867">
        <f>+SUM(F6:F12)</f>
        <v>100.00000000000001</v>
      </c>
    </row>
    <row r="14" spans="1:6" ht="12" thickTop="1" thickBot="1" x14ac:dyDescent="0.3">
      <c r="A14" s="884" t="s">
        <v>1206</v>
      </c>
      <c r="B14" s="885">
        <v>28.740152457248996</v>
      </c>
      <c r="C14" s="885">
        <v>28.314958641524061</v>
      </c>
      <c r="D14" s="886"/>
      <c r="E14" s="885"/>
      <c r="F14" s="886"/>
    </row>
    <row r="15" spans="1:6" ht="11.4" thickTop="1" x14ac:dyDescent="0.25">
      <c r="A15" s="887" t="s">
        <v>847</v>
      </c>
      <c r="B15" s="888">
        <v>6.4979164570234298</v>
      </c>
      <c r="C15" s="888">
        <v>6.670145150593644</v>
      </c>
      <c r="D15" s="889"/>
      <c r="E15" s="888"/>
      <c r="F15" s="889"/>
    </row>
    <row r="16" spans="1:6" x14ac:dyDescent="0.25">
      <c r="A16" s="2719" t="s">
        <v>883</v>
      </c>
      <c r="B16" s="2719"/>
      <c r="C16" s="2719"/>
      <c r="D16" s="2719"/>
      <c r="E16" s="2719"/>
      <c r="F16" s="2719"/>
    </row>
    <row r="18" spans="2:7" hidden="1" x14ac:dyDescent="0.25">
      <c r="B18" s="771">
        <v>0</v>
      </c>
      <c r="C18" s="771">
        <v>0</v>
      </c>
    </row>
    <row r="19" spans="2:7" hidden="1" x14ac:dyDescent="0.25">
      <c r="B19" s="872"/>
      <c r="C19" s="872"/>
    </row>
    <row r="20" spans="2:7" hidden="1" x14ac:dyDescent="0.25">
      <c r="B20" s="890"/>
      <c r="C20" s="890"/>
      <c r="D20" s="850"/>
      <c r="E20" s="850"/>
      <c r="F20" s="850"/>
      <c r="G20" s="850"/>
    </row>
    <row r="21" spans="2:7" hidden="1" x14ac:dyDescent="0.25">
      <c r="B21" s="891"/>
      <c r="C21" s="891"/>
    </row>
    <row r="22" spans="2:7" hidden="1" x14ac:dyDescent="0.25">
      <c r="B22" s="890"/>
      <c r="C22" s="892"/>
    </row>
    <row r="23" spans="2:7" hidden="1" x14ac:dyDescent="0.25">
      <c r="B23" s="893"/>
    </row>
  </sheetData>
  <mergeCells count="4">
    <mergeCell ref="A1:F1"/>
    <mergeCell ref="A2:F2"/>
    <mergeCell ref="E3:F3"/>
    <mergeCell ref="A16:F16"/>
  </mergeCells>
  <pageMargins left="0.7" right="0.7" top="0.75" bottom="0.75" header="0.3" footer="0.3"/>
  <pageSetup orientation="landscape"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5FFE-7448-4E7F-B9D7-2045C3DFE26E}">
  <dimension ref="A1:H32"/>
  <sheetViews>
    <sheetView workbookViewId="0">
      <selection sqref="A1:F1"/>
    </sheetView>
  </sheetViews>
  <sheetFormatPr baseColWidth="10" defaultColWidth="0" defaultRowHeight="10.8" zeroHeight="1" x14ac:dyDescent="0.25"/>
  <cols>
    <col min="1" max="1" width="59.44140625" style="850" customWidth="1"/>
    <col min="2" max="2" width="9.88671875" style="850" customWidth="1"/>
    <col min="3" max="3" width="9.88671875" style="900" customWidth="1"/>
    <col min="4" max="4" width="11" style="850" customWidth="1"/>
    <col min="5" max="6" width="6.6640625" style="850" customWidth="1"/>
    <col min="7" max="8" width="11.44140625" style="850" customWidth="1"/>
    <col min="9" max="16384" width="11.44140625" style="850" hidden="1"/>
  </cols>
  <sheetData>
    <row r="1" spans="1:6" ht="13.5" customHeight="1" x14ac:dyDescent="0.25">
      <c r="A1" s="2712" t="s">
        <v>1207</v>
      </c>
      <c r="B1" s="2712"/>
      <c r="C1" s="2712"/>
      <c r="D1" s="2712"/>
      <c r="E1" s="2712"/>
      <c r="F1" s="2712"/>
    </row>
    <row r="2" spans="1:6" ht="13.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x14ac:dyDescent="0.25">
      <c r="A4" s="852" t="s">
        <v>14</v>
      </c>
      <c r="B4" s="854" t="s">
        <v>1166</v>
      </c>
      <c r="C4" s="855" t="s">
        <v>1167</v>
      </c>
      <c r="D4" s="856" t="s">
        <v>1168</v>
      </c>
      <c r="E4" s="857">
        <f>+B3</f>
        <v>2025</v>
      </c>
      <c r="F4" s="858">
        <f>+C3</f>
        <v>2026</v>
      </c>
    </row>
    <row r="5" spans="1:6" ht="13.5" customHeight="1" x14ac:dyDescent="0.25">
      <c r="A5" s="894"/>
      <c r="B5" s="852" t="s">
        <v>9</v>
      </c>
      <c r="C5" s="852" t="s">
        <v>10</v>
      </c>
      <c r="D5" s="880" t="s">
        <v>767</v>
      </c>
      <c r="E5" s="852" t="s">
        <v>15</v>
      </c>
      <c r="F5" s="860" t="s">
        <v>11</v>
      </c>
    </row>
    <row r="6" spans="1:6" ht="13.5" customHeight="1" x14ac:dyDescent="0.25">
      <c r="A6" s="896" t="s">
        <v>893</v>
      </c>
      <c r="B6" s="897">
        <v>39381.282200134803</v>
      </c>
      <c r="C6" s="713">
        <v>46344.426406071099</v>
      </c>
      <c r="D6" s="898">
        <f>+((C6/B6)-1)*100</f>
        <v>17.681354737384503</v>
      </c>
      <c r="E6" s="899">
        <f t="shared" ref="E6:E27" si="0">+B6/$B$28*100</f>
        <v>33.388074431644931</v>
      </c>
      <c r="F6" s="899">
        <f t="shared" ref="F6:F27" si="1">(C6/$C$28)*100</f>
        <v>36.01001776738611</v>
      </c>
    </row>
    <row r="7" spans="1:6" ht="13.5" customHeight="1" x14ac:dyDescent="0.25">
      <c r="A7" s="896" t="s">
        <v>1208</v>
      </c>
      <c r="B7" s="897">
        <v>14876.907857425384</v>
      </c>
      <c r="C7" s="713">
        <v>15870.463086992</v>
      </c>
      <c r="D7" s="898">
        <f t="shared" ref="D7:D28" si="2">+((C7/B7)-1)*100</f>
        <v>6.6785063071471029</v>
      </c>
      <c r="E7" s="899">
        <f t="shared" si="0"/>
        <v>12.612877974164633</v>
      </c>
      <c r="F7" s="899">
        <f t="shared" si="1"/>
        <v>12.331486266153499</v>
      </c>
    </row>
    <row r="8" spans="1:6" ht="13.5" customHeight="1" x14ac:dyDescent="0.25">
      <c r="A8" s="896" t="s">
        <v>1209</v>
      </c>
      <c r="B8" s="897">
        <v>10667.464888127</v>
      </c>
      <c r="C8" s="713">
        <v>10662.762022157</v>
      </c>
      <c r="D8" s="898">
        <f t="shared" si="2"/>
        <v>-4.4086069364379643E-2</v>
      </c>
      <c r="E8" s="899">
        <f t="shared" si="0"/>
        <v>9.0440455918046254</v>
      </c>
      <c r="F8" s="899">
        <f t="shared" si="1"/>
        <v>8.2850577651552069</v>
      </c>
    </row>
    <row r="9" spans="1:6" ht="13.5" customHeight="1" x14ac:dyDescent="0.25">
      <c r="A9" s="896" t="s">
        <v>1210</v>
      </c>
      <c r="B9" s="897">
        <v>5628.0675553789997</v>
      </c>
      <c r="C9" s="713">
        <v>10222.861652304</v>
      </c>
      <c r="D9" s="898">
        <f t="shared" si="2"/>
        <v>81.640706187571382</v>
      </c>
      <c r="E9" s="899">
        <f t="shared" si="0"/>
        <v>4.7715647624260633</v>
      </c>
      <c r="F9" s="899">
        <f t="shared" si="1"/>
        <v>7.9432513957012283</v>
      </c>
    </row>
    <row r="10" spans="1:6" ht="13.5" customHeight="1" x14ac:dyDescent="0.25">
      <c r="A10" s="896" t="s">
        <v>789</v>
      </c>
      <c r="B10" s="897">
        <v>7234.1890000000003</v>
      </c>
      <c r="C10" s="713">
        <v>7846.7830000000004</v>
      </c>
      <c r="D10" s="898">
        <f t="shared" si="2"/>
        <v>8.4680397484776737</v>
      </c>
      <c r="E10" s="899">
        <f t="shared" si="0"/>
        <v>6.1332599471268674</v>
      </c>
      <c r="F10" s="899">
        <f t="shared" si="1"/>
        <v>6.0970178543370146</v>
      </c>
    </row>
    <row r="11" spans="1:6" ht="13.5" customHeight="1" x14ac:dyDescent="0.25">
      <c r="A11" s="896" t="s">
        <v>1211</v>
      </c>
      <c r="B11" s="897">
        <v>4444.2318517109998</v>
      </c>
      <c r="C11" s="713">
        <v>7572.1318385969998</v>
      </c>
      <c r="D11" s="898">
        <f t="shared" si="2"/>
        <v>70.381116270560454</v>
      </c>
      <c r="E11" s="899">
        <f t="shared" si="0"/>
        <v>3.7678901134383609</v>
      </c>
      <c r="F11" s="899">
        <f t="shared" si="1"/>
        <v>5.883611540591815</v>
      </c>
    </row>
    <row r="12" spans="1:6" ht="13.5" customHeight="1" x14ac:dyDescent="0.25">
      <c r="A12" s="896" t="s">
        <v>788</v>
      </c>
      <c r="B12" s="897">
        <v>6845.518</v>
      </c>
      <c r="C12" s="713">
        <v>7419.6149999999998</v>
      </c>
      <c r="D12" s="898">
        <f t="shared" si="2"/>
        <v>8.3864654216087011</v>
      </c>
      <c r="E12" s="899">
        <f t="shared" si="0"/>
        <v>5.8037385208951564</v>
      </c>
      <c r="F12" s="899">
        <f t="shared" si="1"/>
        <v>5.7651046457263728</v>
      </c>
    </row>
    <row r="13" spans="1:6" ht="13.5" customHeight="1" x14ac:dyDescent="0.25">
      <c r="A13" s="896" t="s">
        <v>96</v>
      </c>
      <c r="B13" s="897">
        <v>10557.908188879681</v>
      </c>
      <c r="C13" s="713">
        <v>5866.3359465423746</v>
      </c>
      <c r="D13" s="898">
        <f t="shared" si="2"/>
        <v>-44.436569805359696</v>
      </c>
      <c r="E13" s="899">
        <f t="shared" si="0"/>
        <v>8.9511616879650919</v>
      </c>
      <c r="F13" s="899">
        <f t="shared" si="1"/>
        <v>4.5581934667503727</v>
      </c>
    </row>
    <row r="14" spans="1:6" ht="13.5" customHeight="1" x14ac:dyDescent="0.25">
      <c r="A14" s="896" t="s">
        <v>1212</v>
      </c>
      <c r="B14" s="897">
        <v>4304.357452749</v>
      </c>
      <c r="C14" s="713">
        <v>4408.9626971750004</v>
      </c>
      <c r="D14" s="898">
        <f t="shared" si="2"/>
        <v>2.4302174151264788</v>
      </c>
      <c r="E14" s="899">
        <f t="shared" si="0"/>
        <v>3.6493023838694931</v>
      </c>
      <c r="F14" s="899">
        <f t="shared" si="1"/>
        <v>3.4258019221102267</v>
      </c>
    </row>
    <row r="15" spans="1:6" ht="13.5" customHeight="1" x14ac:dyDescent="0.25">
      <c r="A15" s="896" t="s">
        <v>98</v>
      </c>
      <c r="B15" s="897">
        <v>2369.7840000000001</v>
      </c>
      <c r="C15" s="713">
        <v>2515.931</v>
      </c>
      <c r="D15" s="898">
        <f t="shared" si="2"/>
        <v>6.1671021493941991</v>
      </c>
      <c r="E15" s="899">
        <f t="shared" si="0"/>
        <v>2.0091403874770335</v>
      </c>
      <c r="F15" s="899">
        <f t="shared" si="1"/>
        <v>1.9549000179156193</v>
      </c>
    </row>
    <row r="16" spans="1:6" ht="13.5" customHeight="1" x14ac:dyDescent="0.25">
      <c r="A16" s="896" t="s">
        <v>1213</v>
      </c>
      <c r="B16" s="897">
        <v>2216.2773251813028</v>
      </c>
      <c r="C16" s="713">
        <v>2390.7389214506002</v>
      </c>
      <c r="D16" s="898">
        <f t="shared" si="2"/>
        <v>7.8718305821689372</v>
      </c>
      <c r="E16" s="899">
        <f t="shared" si="0"/>
        <v>1.8789949986460059</v>
      </c>
      <c r="F16" s="899">
        <f t="shared" si="1"/>
        <v>1.8576246965339458</v>
      </c>
    </row>
    <row r="17" spans="1:6" ht="13.5" customHeight="1" x14ac:dyDescent="0.25">
      <c r="A17" s="896" t="s">
        <v>1214</v>
      </c>
      <c r="B17" s="897">
        <v>2659.6365893870002</v>
      </c>
      <c r="C17" s="713">
        <v>1742.3428082610001</v>
      </c>
      <c r="D17" s="898">
        <f t="shared" si="2"/>
        <v>-34.489440579452257</v>
      </c>
      <c r="E17" s="899">
        <f t="shared" si="0"/>
        <v>2.2548820009541353</v>
      </c>
      <c r="F17" s="899">
        <f t="shared" si="1"/>
        <v>1.3538153419487975</v>
      </c>
    </row>
    <row r="18" spans="1:6" ht="13.5" customHeight="1" x14ac:dyDescent="0.25">
      <c r="A18" s="896" t="s">
        <v>895</v>
      </c>
      <c r="B18" s="897">
        <v>1321.61</v>
      </c>
      <c r="C18" s="713">
        <v>1400.4849999999999</v>
      </c>
      <c r="D18" s="898">
        <f t="shared" si="2"/>
        <v>5.9680995149855143</v>
      </c>
      <c r="E18" s="899">
        <f t="shared" si="0"/>
        <v>1.1204818783034749</v>
      </c>
      <c r="F18" s="899">
        <f t="shared" si="1"/>
        <v>1.0881888857804749</v>
      </c>
    </row>
    <row r="19" spans="1:6" ht="13.5" customHeight="1" x14ac:dyDescent="0.25">
      <c r="A19" s="896" t="s">
        <v>1215</v>
      </c>
      <c r="B19" s="897">
        <v>723.428</v>
      </c>
      <c r="C19" s="713">
        <v>698.09500000000003</v>
      </c>
      <c r="D19" s="898">
        <f t="shared" si="2"/>
        <v>-3.5017997644547827</v>
      </c>
      <c r="E19" s="899">
        <f t="shared" si="0"/>
        <v>0.6133337098367343</v>
      </c>
      <c r="F19" s="899">
        <f t="shared" si="1"/>
        <v>0.54242581692693659</v>
      </c>
    </row>
    <row r="20" spans="1:6" ht="13.5" customHeight="1" x14ac:dyDescent="0.25">
      <c r="A20" s="896" t="s">
        <v>1216</v>
      </c>
      <c r="B20" s="897">
        <v>1294.9349999999999</v>
      </c>
      <c r="C20" s="713">
        <v>521.94908499999997</v>
      </c>
      <c r="D20" s="898">
        <f t="shared" si="2"/>
        <v>-59.693028221493741</v>
      </c>
      <c r="E20" s="899">
        <f t="shared" si="0"/>
        <v>1.0978663910540254</v>
      </c>
      <c r="F20" s="899">
        <f t="shared" si="1"/>
        <v>0.40555892654351061</v>
      </c>
    </row>
    <row r="21" spans="1:6" ht="13.5" customHeight="1" x14ac:dyDescent="0.25">
      <c r="A21" s="896" t="s">
        <v>1217</v>
      </c>
      <c r="B21" s="897">
        <v>535.21119166400001</v>
      </c>
      <c r="C21" s="713">
        <v>474.39557481399999</v>
      </c>
      <c r="D21" s="898">
        <f t="shared" si="2"/>
        <v>-11.362919497426994</v>
      </c>
      <c r="E21" s="899">
        <f t="shared" si="0"/>
        <v>0.45376052036888342</v>
      </c>
      <c r="F21" s="899">
        <f t="shared" si="1"/>
        <v>0.36860944028392639</v>
      </c>
    </row>
    <row r="22" spans="1:6" ht="13.5" customHeight="1" x14ac:dyDescent="0.25">
      <c r="A22" s="896" t="s">
        <v>101</v>
      </c>
      <c r="B22" s="897">
        <v>436.79689093000002</v>
      </c>
      <c r="C22" s="713">
        <v>451.008622</v>
      </c>
      <c r="D22" s="898">
        <f t="shared" si="2"/>
        <v>3.2536245942001329</v>
      </c>
      <c r="E22" s="899">
        <f t="shared" si="0"/>
        <v>0.370323318366511</v>
      </c>
      <c r="F22" s="899">
        <f t="shared" si="1"/>
        <v>0.35043757687627319</v>
      </c>
    </row>
    <row r="23" spans="1:6" ht="13.5" customHeight="1" x14ac:dyDescent="0.25">
      <c r="A23" s="896" t="s">
        <v>1218</v>
      </c>
      <c r="B23" s="897">
        <v>426.456907</v>
      </c>
      <c r="C23" s="713">
        <v>445.51433500000002</v>
      </c>
      <c r="D23" s="898">
        <f t="shared" si="2"/>
        <v>4.468781648786857</v>
      </c>
      <c r="E23" s="899">
        <f t="shared" si="0"/>
        <v>0.361556916314836</v>
      </c>
      <c r="F23" s="899">
        <f t="shared" si="1"/>
        <v>0.34616846863970646</v>
      </c>
    </row>
    <row r="24" spans="1:6" ht="13.5" customHeight="1" x14ac:dyDescent="0.25">
      <c r="A24" s="896" t="s">
        <v>150</v>
      </c>
      <c r="B24" s="897">
        <v>460.30430000000001</v>
      </c>
      <c r="C24" s="713">
        <v>376.15735091400001</v>
      </c>
      <c r="D24" s="898">
        <f t="shared" si="2"/>
        <v>-18.280721923736099</v>
      </c>
      <c r="E24" s="899">
        <f t="shared" si="0"/>
        <v>0.3902532718844185</v>
      </c>
      <c r="F24" s="899">
        <f t="shared" si="1"/>
        <v>0.29227749570273215</v>
      </c>
    </row>
    <row r="25" spans="1:6" ht="13.5" customHeight="1" x14ac:dyDescent="0.25">
      <c r="A25" s="896" t="s">
        <v>1219</v>
      </c>
      <c r="B25" s="897">
        <v>286.18400000000003</v>
      </c>
      <c r="C25" s="713">
        <v>268.92805680200001</v>
      </c>
      <c r="D25" s="898">
        <f t="shared" si="2"/>
        <v>-6.029667346182876</v>
      </c>
      <c r="E25" s="899">
        <f t="shared" si="0"/>
        <v>0.24263132532320558</v>
      </c>
      <c r="F25" s="899">
        <f t="shared" si="1"/>
        <v>0.20895941226537715</v>
      </c>
    </row>
    <row r="26" spans="1:6" ht="13.5" customHeight="1" x14ac:dyDescent="0.25">
      <c r="A26" s="896" t="s">
        <v>1220</v>
      </c>
      <c r="B26" s="897">
        <v>469.09265640799998</v>
      </c>
      <c r="C26" s="713">
        <v>224.95333790500001</v>
      </c>
      <c r="D26" s="898">
        <f t="shared" si="2"/>
        <v>-52.045009694344124</v>
      </c>
      <c r="E26" s="899">
        <f t="shared" si="0"/>
        <v>0.3977041795615972</v>
      </c>
      <c r="F26" s="899">
        <f t="shared" si="1"/>
        <v>0.17479067760628686</v>
      </c>
    </row>
    <row r="27" spans="1:6" ht="13.5" customHeight="1" x14ac:dyDescent="0.25">
      <c r="A27" s="896" t="s">
        <v>1196</v>
      </c>
      <c r="B27" s="897">
        <v>810.50113095199993</v>
      </c>
      <c r="C27" s="897">
        <v>973.86389471400003</v>
      </c>
      <c r="D27" s="898">
        <f t="shared" si="2"/>
        <v>20.155772462663577</v>
      </c>
      <c r="E27" s="899">
        <f t="shared" si="0"/>
        <v>0.68715568857392706</v>
      </c>
      <c r="F27" s="899">
        <f t="shared" si="1"/>
        <v>0.7567006190645823</v>
      </c>
    </row>
    <row r="28" spans="1:6" ht="11.4" thickBot="1" x14ac:dyDescent="0.3">
      <c r="A28" s="866" t="s">
        <v>84</v>
      </c>
      <c r="B28" s="867">
        <f>SUM(B6:B27)</f>
        <v>117950.14498592816</v>
      </c>
      <c r="C28" s="867">
        <f>SUM(C6:C27)</f>
        <v>128698.70463669905</v>
      </c>
      <c r="D28" s="883">
        <f t="shared" si="2"/>
        <v>9.11279901525619</v>
      </c>
      <c r="E28" s="867">
        <f>+SUM(E6:E27)</f>
        <v>100.00000000000004</v>
      </c>
      <c r="F28" s="867">
        <f>+SUM(F6:F27)</f>
        <v>100</v>
      </c>
    </row>
    <row r="29" spans="1:6" ht="11.4" thickTop="1" x14ac:dyDescent="0.25">
      <c r="A29" s="2719" t="s">
        <v>883</v>
      </c>
      <c r="B29" s="2719"/>
      <c r="C29" s="2719"/>
      <c r="D29" s="2719"/>
      <c r="E29" s="2719"/>
      <c r="F29" s="2719"/>
    </row>
    <row r="30" spans="1:6" hidden="1" x14ac:dyDescent="0.25">
      <c r="B30" s="900">
        <v>0</v>
      </c>
      <c r="C30" s="900">
        <v>0</v>
      </c>
    </row>
    <row r="32" spans="1:6" hidden="1" x14ac:dyDescent="0.25">
      <c r="B32" s="901"/>
      <c r="C32" s="901"/>
    </row>
  </sheetData>
  <mergeCells count="4">
    <mergeCell ref="A1:F1"/>
    <mergeCell ref="A2:F2"/>
    <mergeCell ref="E3:F3"/>
    <mergeCell ref="A29:F29"/>
  </mergeCells>
  <pageMargins left="0.7" right="0.7" top="0.75" bottom="0.75" header="0.3" footer="0.3"/>
  <pageSetup orientation="landscape"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C3124-8251-4900-93DE-C6AE44520594}">
  <dimension ref="A1:H24"/>
  <sheetViews>
    <sheetView workbookViewId="0">
      <selection sqref="A1:F1"/>
    </sheetView>
  </sheetViews>
  <sheetFormatPr baseColWidth="10" defaultColWidth="0" defaultRowHeight="10.8" zeroHeight="1" x14ac:dyDescent="0.25"/>
  <cols>
    <col min="1" max="1" width="54.88671875" style="737" customWidth="1"/>
    <col min="2" max="3" width="9.88671875" style="737" customWidth="1"/>
    <col min="4" max="4" width="11.5546875" style="737" customWidth="1"/>
    <col min="5" max="6" width="6.6640625" style="737" customWidth="1"/>
    <col min="7" max="8" width="11.44140625" style="737" customWidth="1"/>
    <col min="9" max="16384" width="11.44140625" style="737" hidden="1"/>
  </cols>
  <sheetData>
    <row r="1" spans="1:6" ht="12.75" customHeight="1" x14ac:dyDescent="0.25">
      <c r="A1" s="2712" t="s">
        <v>1221</v>
      </c>
      <c r="B1" s="2712"/>
      <c r="C1" s="2712"/>
      <c r="D1" s="2712"/>
      <c r="E1" s="2712"/>
      <c r="F1" s="2712"/>
    </row>
    <row r="2" spans="1:6" ht="13.5" customHeight="1" x14ac:dyDescent="0.25">
      <c r="A2" s="2712" t="s">
        <v>1</v>
      </c>
      <c r="B2" s="2712"/>
      <c r="C2" s="2712"/>
      <c r="D2" s="2712"/>
      <c r="E2" s="2712"/>
      <c r="F2" s="2712"/>
    </row>
    <row r="3" spans="1:6" ht="20.399999999999999" x14ac:dyDescent="0.25">
      <c r="A3" s="875"/>
      <c r="B3" s="852">
        <v>2025</v>
      </c>
      <c r="C3" s="852">
        <v>2026</v>
      </c>
      <c r="D3" s="876" t="s">
        <v>1165</v>
      </c>
      <c r="E3" s="2717" t="s">
        <v>846</v>
      </c>
      <c r="F3" s="2718"/>
    </row>
    <row r="4" spans="1:6" x14ac:dyDescent="0.25">
      <c r="A4" s="877" t="s">
        <v>1198</v>
      </c>
      <c r="B4" s="854" t="s">
        <v>1166</v>
      </c>
      <c r="C4" s="855" t="s">
        <v>1167</v>
      </c>
      <c r="D4" s="856" t="s">
        <v>1168</v>
      </c>
      <c r="E4" s="857">
        <f>+B3</f>
        <v>2025</v>
      </c>
      <c r="F4" s="878">
        <f>+C3</f>
        <v>2026</v>
      </c>
    </row>
    <row r="5" spans="1:6" ht="11.25" customHeight="1" x14ac:dyDescent="0.25">
      <c r="A5" s="879"/>
      <c r="B5" s="852" t="s">
        <v>9</v>
      </c>
      <c r="C5" s="852" t="s">
        <v>10</v>
      </c>
      <c r="D5" s="880" t="s">
        <v>767</v>
      </c>
      <c r="E5" s="852" t="s">
        <v>15</v>
      </c>
      <c r="F5" s="859" t="s">
        <v>11</v>
      </c>
    </row>
    <row r="6" spans="1:6" ht="13.5" customHeight="1" x14ac:dyDescent="0.25">
      <c r="A6" s="881" t="s">
        <v>1222</v>
      </c>
      <c r="B6" s="822">
        <v>22354.225044739789</v>
      </c>
      <c r="C6" s="822">
        <v>24030.241895212108</v>
      </c>
      <c r="D6" s="823">
        <f>+(C6/B6-1)*100</f>
        <v>7.497539490266103</v>
      </c>
      <c r="E6" s="824">
        <f t="shared" ref="E6:E12" si="0">+(B6/$B$13)*100</f>
        <v>32.197433355300959</v>
      </c>
      <c r="F6" s="825">
        <f t="shared" ref="F6:F12" si="1">+(C6/$C$13)*100</f>
        <v>31.388838720022321</v>
      </c>
    </row>
    <row r="7" spans="1:6" ht="13.5" customHeight="1" x14ac:dyDescent="0.25">
      <c r="A7" s="881" t="s">
        <v>1223</v>
      </c>
      <c r="B7" s="822">
        <v>19269.526122117186</v>
      </c>
      <c r="C7" s="822">
        <v>20712.681302897028</v>
      </c>
      <c r="D7" s="823">
        <f t="shared" ref="D7:D13" si="2">+(C7/B7-1)*100</f>
        <v>7.4893132899797488</v>
      </c>
      <c r="E7" s="824">
        <f t="shared" si="0"/>
        <v>27.75445276512027</v>
      </c>
      <c r="F7" s="825">
        <f t="shared" si="1"/>
        <v>27.055366970958154</v>
      </c>
    </row>
    <row r="8" spans="1:6" ht="13.5" customHeight="1" x14ac:dyDescent="0.25">
      <c r="A8" s="881" t="s">
        <v>1224</v>
      </c>
      <c r="B8" s="822">
        <v>12568.656679106272</v>
      </c>
      <c r="C8" s="822">
        <v>10584.304370263901</v>
      </c>
      <c r="D8" s="823">
        <f t="shared" si="2"/>
        <v>-15.78810177973191</v>
      </c>
      <c r="E8" s="824">
        <f t="shared" si="0"/>
        <v>18.102997754619459</v>
      </c>
      <c r="F8" s="825">
        <f t="shared" si="1"/>
        <v>13.825454786954758</v>
      </c>
    </row>
    <row r="9" spans="1:6" ht="13.5" customHeight="1" x14ac:dyDescent="0.25">
      <c r="A9" s="881" t="s">
        <v>1225</v>
      </c>
      <c r="B9" s="822">
        <v>5022.3895523811943</v>
      </c>
      <c r="C9" s="822">
        <v>10174.978125374328</v>
      </c>
      <c r="D9" s="823">
        <f>+(C9/B9-1)*100</f>
        <v>102.59237200249052</v>
      </c>
      <c r="E9" s="824">
        <f t="shared" si="0"/>
        <v>7.2338921422465123</v>
      </c>
      <c r="F9" s="825">
        <f t="shared" si="1"/>
        <v>13.290783702879191</v>
      </c>
    </row>
    <row r="10" spans="1:6" ht="13.5" customHeight="1" x14ac:dyDescent="0.25">
      <c r="A10" s="881" t="s">
        <v>1226</v>
      </c>
      <c r="B10" s="822">
        <v>7080.2025289093363</v>
      </c>
      <c r="C10" s="822">
        <v>7191.7142243582366</v>
      </c>
      <c r="D10" s="823">
        <f t="shared" si="2"/>
        <v>1.5749788935215392</v>
      </c>
      <c r="E10" s="824">
        <f t="shared" si="0"/>
        <v>10.19781936570574</v>
      </c>
      <c r="F10" s="825">
        <f t="shared" si="1"/>
        <v>9.3939777590773428</v>
      </c>
    </row>
    <row r="11" spans="1:6" ht="13.5" customHeight="1" x14ac:dyDescent="0.25">
      <c r="A11" s="881" t="s">
        <v>1227</v>
      </c>
      <c r="B11" s="822">
        <v>3101.7827833930605</v>
      </c>
      <c r="C11" s="822">
        <v>3831.412022393019</v>
      </c>
      <c r="D11" s="823">
        <f t="shared" si="2"/>
        <v>23.522899247052109</v>
      </c>
      <c r="E11" s="824">
        <f t="shared" si="0"/>
        <v>4.467586966268752</v>
      </c>
      <c r="F11" s="825">
        <f t="shared" si="1"/>
        <v>5.004675964781315</v>
      </c>
    </row>
    <row r="12" spans="1:6" ht="13.5" customHeight="1" x14ac:dyDescent="0.25">
      <c r="A12" s="881" t="s">
        <v>1228</v>
      </c>
      <c r="B12" s="822">
        <v>31.8105503728376</v>
      </c>
      <c r="C12" s="822">
        <v>31.3132720039</v>
      </c>
      <c r="D12" s="823">
        <f t="shared" si="2"/>
        <v>-1.5632498121196159</v>
      </c>
      <c r="E12" s="824">
        <f t="shared" si="0"/>
        <v>4.5817650738283741E-2</v>
      </c>
      <c r="F12" s="825">
        <f t="shared" si="1"/>
        <v>4.0902095326907306E-2</v>
      </c>
    </row>
    <row r="13" spans="1:6" ht="11.4" thickBot="1" x14ac:dyDescent="0.3">
      <c r="A13" s="866" t="s">
        <v>84</v>
      </c>
      <c r="B13" s="867">
        <f>SUM(B6:B12)</f>
        <v>69428.593261019691</v>
      </c>
      <c r="C13" s="867">
        <f>SUM(C6:C12)</f>
        <v>76556.645212502524</v>
      </c>
      <c r="D13" s="883">
        <f t="shared" si="2"/>
        <v>10.266738265435716</v>
      </c>
      <c r="E13" s="867">
        <f>+SUM(E6:E12)</f>
        <v>99.999999999999986</v>
      </c>
      <c r="F13" s="867">
        <f>+SUM(F6:F12)</f>
        <v>100</v>
      </c>
    </row>
    <row r="14" spans="1:6" ht="12" thickTop="1" thickBot="1" x14ac:dyDescent="0.3">
      <c r="A14" s="884" t="s">
        <v>1206</v>
      </c>
      <c r="B14" s="885">
        <v>16.917218333662007</v>
      </c>
      <c r="C14" s="885">
        <v>16.843201717103454</v>
      </c>
      <c r="D14" s="886"/>
      <c r="E14" s="885"/>
      <c r="F14" s="886"/>
    </row>
    <row r="15" spans="1:6" ht="11.4" thickTop="1" x14ac:dyDescent="0.25">
      <c r="A15" s="887" t="s">
        <v>847</v>
      </c>
      <c r="B15" s="888">
        <v>3.8248464958867872</v>
      </c>
      <c r="C15" s="888">
        <v>3.9677472842588282</v>
      </c>
      <c r="D15" s="889"/>
      <c r="E15" s="888"/>
      <c r="F15" s="889"/>
    </row>
    <row r="16" spans="1:6" x14ac:dyDescent="0.25">
      <c r="A16" s="2719" t="s">
        <v>883</v>
      </c>
      <c r="B16" s="2719"/>
      <c r="C16" s="2719"/>
      <c r="D16" s="2719"/>
      <c r="E16" s="2719"/>
      <c r="F16" s="2719"/>
    </row>
    <row r="17" spans="1:6" hidden="1" x14ac:dyDescent="0.25">
      <c r="A17" s="902"/>
      <c r="B17" s="902"/>
      <c r="C17" s="902"/>
      <c r="D17" s="902"/>
      <c r="E17" s="902"/>
      <c r="F17" s="902"/>
    </row>
    <row r="18" spans="1:6" hidden="1" x14ac:dyDescent="0.25">
      <c r="A18" s="902"/>
      <c r="B18" s="903">
        <v>0</v>
      </c>
      <c r="C18" s="903">
        <v>0</v>
      </c>
      <c r="D18" s="902"/>
      <c r="E18" s="902"/>
      <c r="F18" s="902"/>
    </row>
    <row r="19" spans="1:6" hidden="1" x14ac:dyDescent="0.25">
      <c r="B19" s="890"/>
      <c r="C19" s="890"/>
    </row>
    <row r="20" spans="1:6" hidden="1" x14ac:dyDescent="0.25">
      <c r="B20" s="890"/>
      <c r="C20" s="890"/>
    </row>
    <row r="24" spans="1:6" hidden="1" x14ac:dyDescent="0.25">
      <c r="A24" s="904"/>
    </row>
  </sheetData>
  <mergeCells count="4">
    <mergeCell ref="A1:F1"/>
    <mergeCell ref="A2:F2"/>
    <mergeCell ref="E3:F3"/>
    <mergeCell ref="A16:F16"/>
  </mergeCells>
  <pageMargins left="0.7" right="0.7" top="0.75" bottom="0.75" header="0.3" footer="0.3"/>
  <pageSetup orientation="landscape"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26DE-149F-44BF-8789-DDF2105BFBC7}">
  <dimension ref="A1:H23"/>
  <sheetViews>
    <sheetView workbookViewId="0">
      <selection sqref="A1:F1"/>
    </sheetView>
  </sheetViews>
  <sheetFormatPr baseColWidth="10" defaultColWidth="0" defaultRowHeight="10.8" zeroHeight="1" x14ac:dyDescent="0.25"/>
  <cols>
    <col min="1" max="1" width="58.109375" style="850" bestFit="1" customWidth="1"/>
    <col min="2" max="2" width="9.88671875" style="850" customWidth="1"/>
    <col min="3" max="3" width="9.88671875" style="900" customWidth="1"/>
    <col min="4" max="4" width="11.88671875" style="850" customWidth="1"/>
    <col min="5" max="6" width="6.6640625" style="850" customWidth="1"/>
    <col min="7" max="8" width="11.44140625" style="850" customWidth="1"/>
    <col min="9" max="16384" width="11.44140625" style="850" hidden="1"/>
  </cols>
  <sheetData>
    <row r="1" spans="1:6" ht="12.75" customHeight="1" x14ac:dyDescent="0.25">
      <c r="A1" s="2712" t="s">
        <v>1229</v>
      </c>
      <c r="B1" s="2712"/>
      <c r="C1" s="2712"/>
      <c r="D1" s="2712"/>
      <c r="E1" s="2712"/>
      <c r="F1" s="2712"/>
    </row>
    <row r="2" spans="1:6" ht="11.2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ht="13.5" customHeight="1" x14ac:dyDescent="0.25">
      <c r="A4" s="852" t="s">
        <v>14</v>
      </c>
      <c r="B4" s="854" t="s">
        <v>1166</v>
      </c>
      <c r="C4" s="855" t="s">
        <v>1167</v>
      </c>
      <c r="D4" s="856" t="s">
        <v>1168</v>
      </c>
      <c r="E4" s="857">
        <f>+B3</f>
        <v>2025</v>
      </c>
      <c r="F4" s="858">
        <f>+C3</f>
        <v>2026</v>
      </c>
    </row>
    <row r="5" spans="1:6" ht="13.5" customHeight="1" x14ac:dyDescent="0.25">
      <c r="A5" s="894"/>
      <c r="B5" s="852" t="s">
        <v>9</v>
      </c>
      <c r="C5" s="852" t="s">
        <v>10</v>
      </c>
      <c r="D5" s="880" t="s">
        <v>767</v>
      </c>
      <c r="E5" s="852" t="s">
        <v>15</v>
      </c>
      <c r="F5" s="860" t="s">
        <v>11</v>
      </c>
    </row>
    <row r="6" spans="1:6" ht="13.5" customHeight="1" x14ac:dyDescent="0.25">
      <c r="A6" s="905" t="s">
        <v>1208</v>
      </c>
      <c r="B6" s="897">
        <v>51570.359376823057</v>
      </c>
      <c r="C6" s="713">
        <v>57352.632404522003</v>
      </c>
      <c r="D6" s="898">
        <f>+(C6/B6-1)*100</f>
        <v>11.212396224443676</v>
      </c>
      <c r="E6" s="899">
        <f t="shared" ref="E6:E19" si="0">+(B6/$B$20)*100</f>
        <v>74.278272041235482</v>
      </c>
      <c r="F6" s="899">
        <f t="shared" ref="F6:F19" si="1">+(C6/$C$20)*100</f>
        <v>74.915289515789397</v>
      </c>
    </row>
    <row r="7" spans="1:6" ht="13.5" customHeight="1" x14ac:dyDescent="0.25">
      <c r="A7" s="905" t="s">
        <v>1230</v>
      </c>
      <c r="B7" s="897">
        <v>6564.9233273500004</v>
      </c>
      <c r="C7" s="713">
        <v>6969.662415068</v>
      </c>
      <c r="D7" s="898">
        <f t="shared" ref="D7:D19" si="2">+(C7/B7-1)*100</f>
        <v>6.1651761572267594</v>
      </c>
      <c r="E7" s="899">
        <f t="shared" si="0"/>
        <v>9.4556479095995822</v>
      </c>
      <c r="F7" s="899">
        <f t="shared" si="1"/>
        <v>9.1039287258760115</v>
      </c>
    </row>
    <row r="8" spans="1:6" ht="13.5" customHeight="1" x14ac:dyDescent="0.25">
      <c r="A8" s="905" t="s">
        <v>1231</v>
      </c>
      <c r="B8" s="897">
        <v>6163.6658520179999</v>
      </c>
      <c r="C8" s="713">
        <v>6276.6134774470002</v>
      </c>
      <c r="D8" s="898">
        <f t="shared" si="2"/>
        <v>1.8324748313865991</v>
      </c>
      <c r="E8" s="899">
        <f t="shared" si="0"/>
        <v>8.8777052256344078</v>
      </c>
      <c r="F8" s="899">
        <f t="shared" si="1"/>
        <v>8.1986527231237147</v>
      </c>
    </row>
    <row r="9" spans="1:6" ht="13.5" customHeight="1" x14ac:dyDescent="0.25">
      <c r="A9" s="905" t="s">
        <v>1232</v>
      </c>
      <c r="B9" s="897">
        <v>2119.2920146319998</v>
      </c>
      <c r="C9" s="713">
        <v>3013.493182704</v>
      </c>
      <c r="D9" s="898">
        <f t="shared" si="2"/>
        <v>42.193391089961338</v>
      </c>
      <c r="E9" s="899">
        <f t="shared" si="0"/>
        <v>3.0524772504959654</v>
      </c>
      <c r="F9" s="899">
        <f t="shared" si="1"/>
        <v>3.9362921067652317</v>
      </c>
    </row>
    <row r="10" spans="1:6" ht="13.5" customHeight="1" x14ac:dyDescent="0.25">
      <c r="A10" s="905" t="s">
        <v>96</v>
      </c>
      <c r="B10" s="897">
        <v>1329.2688778542533</v>
      </c>
      <c r="C10" s="713">
        <v>1445.3402552025173</v>
      </c>
      <c r="D10" s="898">
        <f t="shared" si="2"/>
        <v>8.7319713326644575</v>
      </c>
      <c r="E10" s="899">
        <f t="shared" si="0"/>
        <v>1.914584201435297</v>
      </c>
      <c r="F10" s="899">
        <f t="shared" si="1"/>
        <v>1.8879357254887617</v>
      </c>
    </row>
    <row r="11" spans="1:6" ht="13.5" customHeight="1" x14ac:dyDescent="0.25">
      <c r="A11" s="905" t="s">
        <v>1233</v>
      </c>
      <c r="B11" s="897">
        <v>416.59630640099999</v>
      </c>
      <c r="C11" s="713">
        <v>449.45017100000001</v>
      </c>
      <c r="D11" s="898">
        <f t="shared" si="2"/>
        <v>7.8862592140642063</v>
      </c>
      <c r="E11" s="899">
        <f t="shared" si="0"/>
        <v>0.60003564357812789</v>
      </c>
      <c r="F11" s="899">
        <f t="shared" si="1"/>
        <v>0.58708185259742784</v>
      </c>
    </row>
    <row r="12" spans="1:6" ht="13.5" customHeight="1" x14ac:dyDescent="0.25">
      <c r="A12" s="905" t="s">
        <v>895</v>
      </c>
      <c r="B12" s="897">
        <v>276.93459010999999</v>
      </c>
      <c r="C12" s="713">
        <v>309.28199999999998</v>
      </c>
      <c r="D12" s="898">
        <f t="shared" si="2"/>
        <v>11.680523504539986</v>
      </c>
      <c r="E12" s="899">
        <f t="shared" si="0"/>
        <v>0.39887685620944824</v>
      </c>
      <c r="F12" s="899">
        <f t="shared" si="1"/>
        <v>0.40399105674172209</v>
      </c>
    </row>
    <row r="13" spans="1:6" ht="13.5" customHeight="1" x14ac:dyDescent="0.25">
      <c r="A13" s="905" t="s">
        <v>1213</v>
      </c>
      <c r="B13" s="897">
        <v>95.304573206365006</v>
      </c>
      <c r="C13" s="713">
        <v>103.111407723</v>
      </c>
      <c r="D13" s="898">
        <f>+(C13/B13-1)*100</f>
        <v>8.1914584515589759</v>
      </c>
      <c r="E13" s="899">
        <f t="shared" si="0"/>
        <v>0.13726991824256549</v>
      </c>
      <c r="F13" s="899">
        <f t="shared" si="1"/>
        <v>0.13468642393718785</v>
      </c>
    </row>
    <row r="14" spans="1:6" ht="13.5" customHeight="1" x14ac:dyDescent="0.25">
      <c r="A14" s="905" t="s">
        <v>1234</v>
      </c>
      <c r="B14" s="897">
        <v>71.217074504999999</v>
      </c>
      <c r="C14" s="713">
        <v>97.696572020999994</v>
      </c>
      <c r="D14" s="898">
        <f>+(C14/B14-1)*100</f>
        <v>37.18138901386763</v>
      </c>
      <c r="E14" s="899">
        <f t="shared" si="0"/>
        <v>0.10257600098169421</v>
      </c>
      <c r="F14" s="899">
        <f t="shared" si="1"/>
        <v>0.12761344459363153</v>
      </c>
    </row>
    <row r="15" spans="1:6" ht="13.5" customHeight="1" x14ac:dyDescent="0.25">
      <c r="A15" s="905" t="s">
        <v>1235</v>
      </c>
      <c r="B15" s="897">
        <v>79.408508999999995</v>
      </c>
      <c r="C15" s="713">
        <v>82.596542115000005</v>
      </c>
      <c r="D15" s="898">
        <f>+(C15/B15-1)*100</f>
        <v>4.0147248136846558</v>
      </c>
      <c r="E15" s="899">
        <f t="shared" si="0"/>
        <v>0.1143743597129506</v>
      </c>
      <c r="F15" s="899">
        <f t="shared" si="1"/>
        <v>0.10788944824545563</v>
      </c>
    </row>
    <row r="16" spans="1:6" x14ac:dyDescent="0.25">
      <c r="A16" s="905" t="s">
        <v>1236</v>
      </c>
      <c r="B16" s="897">
        <v>68.928291884999993</v>
      </c>
      <c r="C16" s="713">
        <v>78.655426202000001</v>
      </c>
      <c r="D16" s="898">
        <f>+(C16/B16-1)*100</f>
        <v>14.111961940430451</v>
      </c>
      <c r="E16" s="899">
        <f t="shared" si="0"/>
        <v>9.9279401536858533E-2</v>
      </c>
      <c r="F16" s="899">
        <f t="shared" si="1"/>
        <v>0.1027414746083397</v>
      </c>
    </row>
    <row r="17" spans="1:6" ht="13.5" customHeight="1" x14ac:dyDescent="0.25">
      <c r="A17" s="905" t="s">
        <v>222</v>
      </c>
      <c r="B17" s="897">
        <v>174.39412400000001</v>
      </c>
      <c r="C17" s="713">
        <v>67.005189000000001</v>
      </c>
      <c r="D17" s="898">
        <f t="shared" si="2"/>
        <v>-61.578298933970963</v>
      </c>
      <c r="E17" s="899">
        <f t="shared" si="0"/>
        <v>0.25118487327599759</v>
      </c>
      <c r="F17" s="899">
        <f t="shared" si="1"/>
        <v>8.7523674547140842E-2</v>
      </c>
    </row>
    <row r="18" spans="1:6" ht="13.5" customHeight="1" x14ac:dyDescent="0.25">
      <c r="A18" s="905" t="s">
        <v>1237</v>
      </c>
      <c r="B18" s="897">
        <v>170.91829300000001</v>
      </c>
      <c r="C18" s="713">
        <v>62.372379000000002</v>
      </c>
      <c r="D18" s="898">
        <f t="shared" si="2"/>
        <v>-63.507487756152578</v>
      </c>
      <c r="E18" s="899">
        <f t="shared" si="0"/>
        <v>0.24617853390378466</v>
      </c>
      <c r="F18" s="899">
        <f t="shared" si="1"/>
        <v>8.1472194643416679E-2</v>
      </c>
    </row>
    <row r="19" spans="1:6" ht="13.5" customHeight="1" x14ac:dyDescent="0.25">
      <c r="A19" s="905" t="s">
        <v>1196</v>
      </c>
      <c r="B19" s="897">
        <v>327.38205023500001</v>
      </c>
      <c r="C19" s="713">
        <v>248.73379049799999</v>
      </c>
      <c r="D19" s="898">
        <f t="shared" si="2"/>
        <v>-24.023387867644253</v>
      </c>
      <c r="E19" s="899">
        <f t="shared" si="0"/>
        <v>0.47153778415788106</v>
      </c>
      <c r="F19" s="899">
        <f t="shared" si="1"/>
        <v>0.32490163304253444</v>
      </c>
    </row>
    <row r="20" spans="1:6" ht="13.5" customHeight="1" thickBot="1" x14ac:dyDescent="0.3">
      <c r="A20" s="866" t="s">
        <v>84</v>
      </c>
      <c r="B20" s="867">
        <f>SUM(B6:B19)</f>
        <v>69428.593261019647</v>
      </c>
      <c r="C20" s="867">
        <f>SUM(C6:C19)</f>
        <v>76556.645212502539</v>
      </c>
      <c r="D20" s="883">
        <f>+(C20/B20-1)*100</f>
        <v>10.266738265435805</v>
      </c>
      <c r="E20" s="867">
        <f>+SUM(E6:E19)</f>
        <v>100.00000000000006</v>
      </c>
      <c r="F20" s="867">
        <f>+SUM(F6:F19)</f>
        <v>99.999999999999957</v>
      </c>
    </row>
    <row r="21" spans="1:6" ht="13.5" customHeight="1" thickTop="1" x14ac:dyDescent="0.25">
      <c r="A21" s="2719" t="s">
        <v>883</v>
      </c>
      <c r="B21" s="2719"/>
      <c r="C21" s="2719"/>
      <c r="D21" s="2719"/>
      <c r="E21" s="2719"/>
      <c r="F21" s="2719"/>
    </row>
    <row r="22" spans="1:6" hidden="1" x14ac:dyDescent="0.25">
      <c r="B22" s="873">
        <v>0</v>
      </c>
      <c r="C22" s="873">
        <v>0</v>
      </c>
    </row>
    <row r="23" spans="1:6" hidden="1" x14ac:dyDescent="0.25">
      <c r="B23" s="901"/>
      <c r="C23" s="901"/>
    </row>
  </sheetData>
  <mergeCells count="4">
    <mergeCell ref="A1:F1"/>
    <mergeCell ref="A2:F2"/>
    <mergeCell ref="E3:F3"/>
    <mergeCell ref="A21:F21"/>
  </mergeCells>
  <pageMargins left="0.7" right="0.7" top="0.75" bottom="0.75" header="0.3" footer="0.3"/>
  <pageSetup orientation="landscape"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2872-6679-4548-B1FF-F86E29FFA749}">
  <dimension ref="A1:H17"/>
  <sheetViews>
    <sheetView workbookViewId="0">
      <selection sqref="A1:F1"/>
    </sheetView>
  </sheetViews>
  <sheetFormatPr baseColWidth="10" defaultColWidth="0" defaultRowHeight="10.8" zeroHeight="1" x14ac:dyDescent="0.25"/>
  <cols>
    <col min="1" max="1" width="46.44140625" style="737" customWidth="1"/>
    <col min="2" max="3" width="9.88671875" style="737" customWidth="1"/>
    <col min="4" max="4" width="11.109375" style="737" customWidth="1"/>
    <col min="5" max="6" width="8.6640625" style="737" customWidth="1"/>
    <col min="7" max="8" width="11.44140625" style="737" customWidth="1"/>
    <col min="9" max="16384" width="11.44140625" style="737" hidden="1"/>
  </cols>
  <sheetData>
    <row r="1" spans="1:6" ht="13.5" customHeight="1" x14ac:dyDescent="0.25">
      <c r="A1" s="2712" t="s">
        <v>1238</v>
      </c>
      <c r="B1" s="2712"/>
      <c r="C1" s="2712"/>
      <c r="D1" s="2712"/>
      <c r="E1" s="2712"/>
      <c r="F1" s="2712"/>
    </row>
    <row r="2" spans="1:6" ht="13.5" customHeight="1" x14ac:dyDescent="0.25">
      <c r="A2" s="2712" t="s">
        <v>1</v>
      </c>
      <c r="B2" s="2712"/>
      <c r="C2" s="2712"/>
      <c r="D2" s="2712"/>
      <c r="E2" s="2712"/>
      <c r="F2" s="2712"/>
    </row>
    <row r="3" spans="1:6" ht="20.399999999999999" x14ac:dyDescent="0.25">
      <c r="A3" s="875"/>
      <c r="B3" s="852">
        <v>2025</v>
      </c>
      <c r="C3" s="852">
        <v>2026</v>
      </c>
      <c r="D3" s="876" t="s">
        <v>1165</v>
      </c>
      <c r="E3" s="2717" t="s">
        <v>846</v>
      </c>
      <c r="F3" s="2718"/>
    </row>
    <row r="4" spans="1:6" ht="13.5" customHeight="1" x14ac:dyDescent="0.25">
      <c r="A4" s="877" t="s">
        <v>1198</v>
      </c>
      <c r="B4" s="854" t="s">
        <v>1166</v>
      </c>
      <c r="C4" s="855" t="s">
        <v>1167</v>
      </c>
      <c r="D4" s="856" t="s">
        <v>1168</v>
      </c>
      <c r="E4" s="857">
        <f>+B3</f>
        <v>2025</v>
      </c>
      <c r="F4" s="878">
        <f>+C3</f>
        <v>2026</v>
      </c>
    </row>
    <row r="5" spans="1:6" ht="13.5" customHeight="1" x14ac:dyDescent="0.25">
      <c r="A5" s="879"/>
      <c r="B5" s="852" t="s">
        <v>9</v>
      </c>
      <c r="C5" s="852" t="s">
        <v>10</v>
      </c>
      <c r="D5" s="880" t="s">
        <v>767</v>
      </c>
      <c r="E5" s="852" t="s">
        <v>15</v>
      </c>
      <c r="F5" s="859" t="s">
        <v>11</v>
      </c>
    </row>
    <row r="6" spans="1:6" ht="13.5" customHeight="1" x14ac:dyDescent="0.25">
      <c r="A6" s="881" t="s">
        <v>1239</v>
      </c>
      <c r="B6" s="822">
        <v>45890.721763012836</v>
      </c>
      <c r="C6" s="822">
        <v>60044.273643851615</v>
      </c>
      <c r="D6" s="823">
        <f>+(C6/B6-1)*100</f>
        <v>30.841859393561144</v>
      </c>
      <c r="E6" s="824">
        <f>+(B6/$B$11)*100</f>
        <v>61.724069788956093</v>
      </c>
      <c r="F6" s="825">
        <f>+(C6/$C$11)*100</f>
        <v>69.577100304402293</v>
      </c>
    </row>
    <row r="7" spans="1:6" ht="13.5" customHeight="1" x14ac:dyDescent="0.25">
      <c r="A7" s="881" t="s">
        <v>1240</v>
      </c>
      <c r="B7" s="822">
        <v>20787.765625933469</v>
      </c>
      <c r="C7" s="822">
        <v>22550.763747088356</v>
      </c>
      <c r="D7" s="823">
        <f t="shared" ref="D7:D11" si="0">+(C7/B7-1)*100</f>
        <v>8.4809409191889618</v>
      </c>
      <c r="E7" s="824">
        <f t="shared" ref="E7:E10" si="1">+(B7/$B$11)*100</f>
        <v>27.960019955182791</v>
      </c>
      <c r="F7" s="825">
        <f t="shared" ref="F7:F10" si="2">+(C7/$C$11)*100</f>
        <v>26.130997278417556</v>
      </c>
    </row>
    <row r="8" spans="1:6" ht="13.5" customHeight="1" x14ac:dyDescent="0.25">
      <c r="A8" s="881" t="s">
        <v>1241</v>
      </c>
      <c r="B8" s="822">
        <v>2844.1133044014191</v>
      </c>
      <c r="C8" s="822">
        <v>2562.537081579319</v>
      </c>
      <c r="D8" s="823">
        <f t="shared" si="0"/>
        <v>-9.9003166430235332</v>
      </c>
      <c r="E8" s="824">
        <f t="shared" si="1"/>
        <v>3.8253974081109856</v>
      </c>
      <c r="F8" s="825">
        <f t="shared" si="2"/>
        <v>2.9693739092645588</v>
      </c>
    </row>
    <row r="9" spans="1:6" ht="13.5" customHeight="1" x14ac:dyDescent="0.25">
      <c r="A9" s="881" t="s">
        <v>1242</v>
      </c>
      <c r="B9" s="822">
        <v>4777.8760811530001</v>
      </c>
      <c r="C9" s="822">
        <v>982.15376400000002</v>
      </c>
      <c r="D9" s="823">
        <f t="shared" si="0"/>
        <v>-79.443716259736348</v>
      </c>
      <c r="E9" s="824">
        <f t="shared" si="1"/>
        <v>6.4263525467966032</v>
      </c>
      <c r="F9" s="825">
        <f t="shared" si="2"/>
        <v>1.1380837306401763</v>
      </c>
    </row>
    <row r="10" spans="1:6" ht="13.5" customHeight="1" x14ac:dyDescent="0.25">
      <c r="A10" s="881" t="s">
        <v>1196</v>
      </c>
      <c r="B10" s="822">
        <v>47.702015265</v>
      </c>
      <c r="C10" s="822">
        <v>159.17381768499999</v>
      </c>
      <c r="D10" s="823">
        <f t="shared" si="0"/>
        <v>233.68363328202878</v>
      </c>
      <c r="E10" s="824">
        <f t="shared" si="1"/>
        <v>6.4160300953553892E-2</v>
      </c>
      <c r="F10" s="825">
        <f t="shared" si="2"/>
        <v>0.18444477727540842</v>
      </c>
    </row>
    <row r="11" spans="1:6" ht="13.5" customHeight="1" thickBot="1" x14ac:dyDescent="0.3">
      <c r="A11" s="866" t="s">
        <v>84</v>
      </c>
      <c r="B11" s="867">
        <f>SUM(B6:B10)</f>
        <v>74348.178789765705</v>
      </c>
      <c r="C11" s="867">
        <f>SUM(C6:C10)</f>
        <v>86298.9020542043</v>
      </c>
      <c r="D11" s="868">
        <f t="shared" si="0"/>
        <v>16.073995972694433</v>
      </c>
      <c r="E11" s="867">
        <f>+SUM(E6:E10)</f>
        <v>100.00000000000004</v>
      </c>
      <c r="F11" s="867">
        <f>+SUM(F6:F10)</f>
        <v>99.999999999999986</v>
      </c>
    </row>
    <row r="12" spans="1:6" ht="13.5" customHeight="1" thickTop="1" thickBot="1" x14ac:dyDescent="0.3">
      <c r="A12" s="884" t="s">
        <v>1206</v>
      </c>
      <c r="B12" s="885">
        <v>18.115942066807943</v>
      </c>
      <c r="C12" s="885">
        <v>18.986592362149853</v>
      </c>
      <c r="D12" s="886"/>
      <c r="E12" s="885"/>
      <c r="F12" s="886"/>
    </row>
    <row r="13" spans="1:6" ht="13.5" customHeight="1" thickTop="1" x14ac:dyDescent="0.25">
      <c r="A13" s="887" t="s">
        <v>847</v>
      </c>
      <c r="B13" s="888">
        <v>4.0958682548917196</v>
      </c>
      <c r="C13" s="888">
        <v>4.4726650875261722</v>
      </c>
      <c r="D13" s="889"/>
      <c r="E13" s="888"/>
      <c r="F13" s="889"/>
    </row>
    <row r="14" spans="1:6" ht="13.5" customHeight="1" x14ac:dyDescent="0.25">
      <c r="A14" s="2719" t="s">
        <v>883</v>
      </c>
      <c r="B14" s="2719"/>
      <c r="C14" s="2719"/>
      <c r="D14" s="2719"/>
      <c r="E14" s="2719"/>
      <c r="F14" s="2719"/>
    </row>
    <row r="15" spans="1:6" x14ac:dyDescent="0.25"/>
    <row r="16" spans="1:6" hidden="1" x14ac:dyDescent="0.25">
      <c r="B16" s="891">
        <v>0</v>
      </c>
      <c r="C16" s="891">
        <v>0</v>
      </c>
    </row>
    <row r="17" spans="2:3" hidden="1" x14ac:dyDescent="0.25">
      <c r="B17" s="890"/>
      <c r="C17" s="890"/>
    </row>
  </sheetData>
  <mergeCells count="4">
    <mergeCell ref="A1:F1"/>
    <mergeCell ref="A2:F2"/>
    <mergeCell ref="E3:F3"/>
    <mergeCell ref="A14:F14"/>
  </mergeCells>
  <pageMargins left="0.7" right="0.7" top="0.75" bottom="0.75" header="0.3" footer="0.3"/>
  <pageSetup orientation="landscape"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EA384-101F-429C-844F-7630594F3085}">
  <dimension ref="A1:H22"/>
  <sheetViews>
    <sheetView workbookViewId="0">
      <selection activeCell="H19" sqref="H19"/>
    </sheetView>
  </sheetViews>
  <sheetFormatPr baseColWidth="10" defaultColWidth="0" defaultRowHeight="10.8" zeroHeight="1" x14ac:dyDescent="0.25"/>
  <cols>
    <col min="1" max="1" width="59.5546875" style="850" bestFit="1" customWidth="1"/>
    <col min="2" max="3" width="10.44140625" style="850" customWidth="1"/>
    <col min="4" max="4" width="11.44140625" style="850" customWidth="1"/>
    <col min="5" max="6" width="6.6640625" style="850" customWidth="1"/>
    <col min="7" max="8" width="11.44140625" style="850" customWidth="1"/>
    <col min="9" max="16384" width="11.44140625" style="850" hidden="1"/>
  </cols>
  <sheetData>
    <row r="1" spans="1:6" ht="14.25" customHeight="1" x14ac:dyDescent="0.25">
      <c r="A1" s="2712" t="s">
        <v>1243</v>
      </c>
      <c r="B1" s="2712"/>
      <c r="C1" s="2712"/>
      <c r="D1" s="2712"/>
      <c r="E1" s="2712"/>
      <c r="F1" s="2712"/>
    </row>
    <row r="2" spans="1:6" ht="11.2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ht="11.25" customHeight="1" x14ac:dyDescent="0.25">
      <c r="A4" s="852" t="s">
        <v>14</v>
      </c>
      <c r="B4" s="854" t="s">
        <v>1166</v>
      </c>
      <c r="C4" s="855" t="s">
        <v>1167</v>
      </c>
      <c r="D4" s="856" t="s">
        <v>1168</v>
      </c>
      <c r="E4" s="857">
        <f>+B3</f>
        <v>2025</v>
      </c>
      <c r="F4" s="858">
        <f>+C3</f>
        <v>2026</v>
      </c>
    </row>
    <row r="5" spans="1:6" ht="13.5" customHeight="1" x14ac:dyDescent="0.25">
      <c r="A5" s="894"/>
      <c r="B5" s="852" t="s">
        <v>9</v>
      </c>
      <c r="C5" s="852" t="s">
        <v>10</v>
      </c>
      <c r="D5" s="880" t="s">
        <v>767</v>
      </c>
      <c r="E5" s="852" t="s">
        <v>15</v>
      </c>
      <c r="F5" s="860" t="s">
        <v>11</v>
      </c>
    </row>
    <row r="6" spans="1:6" ht="13.5" customHeight="1" x14ac:dyDescent="0.25">
      <c r="A6" s="896" t="s">
        <v>1213</v>
      </c>
      <c r="B6" s="897">
        <v>62578.756913934332</v>
      </c>
      <c r="C6" s="713">
        <v>73073.136926673396</v>
      </c>
      <c r="D6" s="898">
        <f t="shared" ref="D6:D20" si="0">+(C6/B6-1)*100</f>
        <v>16.76987612133647</v>
      </c>
      <c r="E6" s="899">
        <f t="shared" ref="E6:E19" si="1">+(B6/$B$20)*100</f>
        <v>84.16985853935735</v>
      </c>
      <c r="F6" s="899">
        <f t="shared" ref="F6:F19" si="2">+(C6/$C$20)*100</f>
        <v>84.674468837131002</v>
      </c>
    </row>
    <row r="7" spans="1:6" ht="13.5" customHeight="1" x14ac:dyDescent="0.25">
      <c r="A7" s="896" t="s">
        <v>1244</v>
      </c>
      <c r="B7" s="897">
        <v>3833.2774009045602</v>
      </c>
      <c r="C7" s="713">
        <v>4724.0651218599996</v>
      </c>
      <c r="D7" s="898">
        <f t="shared" si="0"/>
        <v>23.238279617990475</v>
      </c>
      <c r="E7" s="899">
        <f t="shared" si="1"/>
        <v>5.1558457292463249</v>
      </c>
      <c r="F7" s="899">
        <f t="shared" si="2"/>
        <v>5.4740732609701315</v>
      </c>
    </row>
    <row r="8" spans="1:6" ht="13.5" customHeight="1" x14ac:dyDescent="0.25">
      <c r="A8" s="896" t="s">
        <v>98</v>
      </c>
      <c r="B8" s="897">
        <v>2337.949040169</v>
      </c>
      <c r="C8" s="713">
        <v>2315.9835995769999</v>
      </c>
      <c r="D8" s="898">
        <f t="shared" si="0"/>
        <v>-0.93951750934708755</v>
      </c>
      <c r="E8" s="899">
        <f t="shared" si="1"/>
        <v>3.1445949022907675</v>
      </c>
      <c r="F8" s="899">
        <f t="shared" si="2"/>
        <v>2.683676784349275</v>
      </c>
    </row>
    <row r="9" spans="1:6" ht="13.5" customHeight="1" x14ac:dyDescent="0.25">
      <c r="A9" s="896" t="s">
        <v>895</v>
      </c>
      <c r="B9" s="897">
        <v>2078.2795049800002</v>
      </c>
      <c r="C9" s="713">
        <v>2307.2429999999999</v>
      </c>
      <c r="D9" s="898">
        <f t="shared" si="0"/>
        <v>11.016973148768216</v>
      </c>
      <c r="E9" s="899">
        <f t="shared" si="1"/>
        <v>2.7953334416660671</v>
      </c>
      <c r="F9" s="899">
        <f t="shared" si="2"/>
        <v>2.6735484983932039</v>
      </c>
    </row>
    <row r="10" spans="1:6" ht="13.5" customHeight="1" x14ac:dyDescent="0.25">
      <c r="A10" s="896" t="s">
        <v>789</v>
      </c>
      <c r="B10" s="897">
        <v>498.99700000000001</v>
      </c>
      <c r="C10" s="713">
        <v>564.63499999999999</v>
      </c>
      <c r="D10" s="898">
        <f>+(C10/B10-1)*100</f>
        <v>13.153986897716807</v>
      </c>
      <c r="E10" s="899">
        <f t="shared" si="1"/>
        <v>0.67116237159085368</v>
      </c>
      <c r="F10" s="899">
        <f t="shared" si="2"/>
        <v>0.65427831242320234</v>
      </c>
    </row>
    <row r="11" spans="1:6" ht="13.5" customHeight="1" x14ac:dyDescent="0.25">
      <c r="A11" s="896" t="s">
        <v>924</v>
      </c>
      <c r="B11" s="897">
        <v>324.79615769100002</v>
      </c>
      <c r="C11" s="713">
        <v>561.29766700000005</v>
      </c>
      <c r="D11" s="898">
        <f>+(C11/B11-1)*100</f>
        <v>72.815365486558335</v>
      </c>
      <c r="E11" s="899">
        <f t="shared" si="1"/>
        <v>0.43685825662176025</v>
      </c>
      <c r="F11" s="899">
        <f t="shared" si="2"/>
        <v>0.65041113344344692</v>
      </c>
    </row>
    <row r="12" spans="1:6" ht="13.5" customHeight="1" x14ac:dyDescent="0.25">
      <c r="A12" s="896" t="s">
        <v>151</v>
      </c>
      <c r="B12" s="897">
        <v>529.66</v>
      </c>
      <c r="C12" s="713">
        <v>542.37099999999998</v>
      </c>
      <c r="D12" s="898">
        <f t="shared" si="0"/>
        <v>2.3998414076955132</v>
      </c>
      <c r="E12" s="899">
        <f t="shared" si="1"/>
        <v>0.71240480751750324</v>
      </c>
      <c r="F12" s="899">
        <f t="shared" si="2"/>
        <v>0.62847960644891776</v>
      </c>
    </row>
    <row r="13" spans="1:6" ht="13.5" customHeight="1" x14ac:dyDescent="0.25">
      <c r="A13" s="896" t="s">
        <v>788</v>
      </c>
      <c r="B13" s="897">
        <v>479.452</v>
      </c>
      <c r="C13" s="713">
        <v>531.976</v>
      </c>
      <c r="D13" s="898">
        <f t="shared" si="0"/>
        <v>10.955006966286508</v>
      </c>
      <c r="E13" s="899">
        <f t="shared" si="1"/>
        <v>0.64487389981097687</v>
      </c>
      <c r="F13" s="899">
        <f t="shared" si="2"/>
        <v>0.61643426200934326</v>
      </c>
    </row>
    <row r="14" spans="1:6" ht="13.5" customHeight="1" x14ac:dyDescent="0.25">
      <c r="A14" s="896" t="s">
        <v>101</v>
      </c>
      <c r="B14" s="897">
        <v>407.82705607000003</v>
      </c>
      <c r="C14" s="713">
        <v>445.352487</v>
      </c>
      <c r="D14" s="898">
        <f>+(C14/B14-1)*100</f>
        <v>9.2013098129416484</v>
      </c>
      <c r="E14" s="899">
        <f t="shared" si="1"/>
        <v>0.54853671294788808</v>
      </c>
      <c r="F14" s="899">
        <f t="shared" si="2"/>
        <v>0.51605811476057306</v>
      </c>
    </row>
    <row r="15" spans="1:6" ht="13.5" customHeight="1" x14ac:dyDescent="0.25">
      <c r="A15" s="896" t="s">
        <v>1245</v>
      </c>
      <c r="B15" s="897">
        <v>412.86880000000002</v>
      </c>
      <c r="C15" s="713">
        <v>426.98899999999998</v>
      </c>
      <c r="D15" s="898">
        <f t="shared" si="0"/>
        <v>3.4200210817576737</v>
      </c>
      <c r="E15" s="899">
        <f t="shared" si="1"/>
        <v>0.55531797378314873</v>
      </c>
      <c r="F15" s="899">
        <f t="shared" si="2"/>
        <v>0.49477918007787464</v>
      </c>
    </row>
    <row r="16" spans="1:6" ht="13.5" customHeight="1" x14ac:dyDescent="0.25">
      <c r="A16" s="896" t="s">
        <v>96</v>
      </c>
      <c r="B16" s="897">
        <v>275.64824914483518</v>
      </c>
      <c r="C16" s="713">
        <v>300.03053843789098</v>
      </c>
      <c r="D16" s="898">
        <f t="shared" si="0"/>
        <v>8.8454359382651226</v>
      </c>
      <c r="E16" s="899">
        <f t="shared" si="1"/>
        <v>0.37075319615331176</v>
      </c>
      <c r="F16" s="899">
        <f t="shared" si="2"/>
        <v>0.3476643749759899</v>
      </c>
    </row>
    <row r="17" spans="1:6" ht="13.5" customHeight="1" x14ac:dyDescent="0.25">
      <c r="A17" s="896" t="s">
        <v>1246</v>
      </c>
      <c r="B17" s="897">
        <v>241.35520256199999</v>
      </c>
      <c r="C17" s="713">
        <v>276.20635099999998</v>
      </c>
      <c r="D17" s="898">
        <f t="shared" si="0"/>
        <v>14.439775098300323</v>
      </c>
      <c r="E17" s="899">
        <f t="shared" si="1"/>
        <v>0.32462826459337996</v>
      </c>
      <c r="F17" s="899">
        <f t="shared" si="2"/>
        <v>0.32005778106715077</v>
      </c>
    </row>
    <row r="18" spans="1:6" ht="13.5" customHeight="1" x14ac:dyDescent="0.25">
      <c r="A18" s="896" t="s">
        <v>1247</v>
      </c>
      <c r="B18" s="897">
        <v>123.285012677</v>
      </c>
      <c r="C18" s="713">
        <v>122.082643</v>
      </c>
      <c r="D18" s="898">
        <f t="shared" si="0"/>
        <v>-0.97527643538484199</v>
      </c>
      <c r="E18" s="899">
        <f t="shared" si="1"/>
        <v>0.16582116022722337</v>
      </c>
      <c r="F18" s="899">
        <f t="shared" si="2"/>
        <v>0.14146488552463854</v>
      </c>
    </row>
    <row r="19" spans="1:6" ht="13.5" customHeight="1" x14ac:dyDescent="0.25">
      <c r="A19" s="896" t="s">
        <v>1196</v>
      </c>
      <c r="B19" s="897">
        <v>226.02645163300005</v>
      </c>
      <c r="C19" s="713">
        <v>107.53271965599998</v>
      </c>
      <c r="D19" s="898">
        <f t="shared" si="0"/>
        <v>-52.424718930419154</v>
      </c>
      <c r="E19" s="899">
        <f t="shared" si="1"/>
        <v>0.30401074419339136</v>
      </c>
      <c r="F19" s="899">
        <f t="shared" si="2"/>
        <v>0.1246049684252747</v>
      </c>
    </row>
    <row r="20" spans="1:6" ht="11.4" thickBot="1" x14ac:dyDescent="0.3">
      <c r="A20" s="866" t="s">
        <v>84</v>
      </c>
      <c r="B20" s="867">
        <f>SUM(B6:B19)</f>
        <v>74348.178789765763</v>
      </c>
      <c r="C20" s="867">
        <f>SUM(C6:C19)</f>
        <v>86298.902054204271</v>
      </c>
      <c r="D20" s="868">
        <f t="shared" si="0"/>
        <v>16.073995972694298</v>
      </c>
      <c r="E20" s="867">
        <f>+SUM(E6:E19)</f>
        <v>99.999999999999957</v>
      </c>
      <c r="F20" s="867">
        <f>+SUM(F6:F19)</f>
        <v>100.00000000000001</v>
      </c>
    </row>
    <row r="21" spans="1:6" ht="11.4" thickTop="1" x14ac:dyDescent="0.25">
      <c r="A21" s="2719" t="s">
        <v>883</v>
      </c>
      <c r="B21" s="2719"/>
      <c r="C21" s="2719"/>
      <c r="D21" s="2719"/>
      <c r="E21" s="2719"/>
      <c r="F21" s="2719"/>
    </row>
    <row r="22" spans="1:6" x14ac:dyDescent="0.25">
      <c r="B22" s="906">
        <v>0</v>
      </c>
      <c r="C22" s="906">
        <v>0</v>
      </c>
      <c r="D22" s="906"/>
    </row>
  </sheetData>
  <mergeCells count="4">
    <mergeCell ref="A1:F1"/>
    <mergeCell ref="A2:F2"/>
    <mergeCell ref="E3:F3"/>
    <mergeCell ref="A21:F21"/>
  </mergeCells>
  <pageMargins left="0.7" right="0.7" top="0.75" bottom="0.75" header="0.3" footer="0.3"/>
  <pageSetup orientation="landscape"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D5A5-A8FA-4AB7-8C2F-AA2C41D01F4E}">
  <dimension ref="A1:H17"/>
  <sheetViews>
    <sheetView workbookViewId="0">
      <selection activeCell="H11" sqref="H11"/>
    </sheetView>
  </sheetViews>
  <sheetFormatPr baseColWidth="10" defaultColWidth="0" defaultRowHeight="14.4" zeroHeight="1" x14ac:dyDescent="0.3"/>
  <cols>
    <col min="1" max="1" width="51.44140625" style="1" customWidth="1"/>
    <col min="2" max="3" width="9.88671875" style="1" customWidth="1"/>
    <col min="4" max="4" width="12.109375" style="1" customWidth="1"/>
    <col min="5" max="6" width="6.6640625" style="1" customWidth="1"/>
    <col min="7" max="8" width="11.44140625" style="1" customWidth="1"/>
    <col min="9" max="16384" width="11.44140625" style="1" hidden="1"/>
  </cols>
  <sheetData>
    <row r="1" spans="1:6" ht="14.25" customHeight="1" x14ac:dyDescent="0.3">
      <c r="A1" s="2712" t="s">
        <v>1248</v>
      </c>
      <c r="B1" s="2712"/>
      <c r="C1" s="2712"/>
      <c r="D1" s="2712"/>
      <c r="E1" s="2712"/>
      <c r="F1" s="2712"/>
    </row>
    <row r="2" spans="1:6" ht="11.25" customHeight="1" x14ac:dyDescent="0.3">
      <c r="A2" s="2712" t="s">
        <v>1</v>
      </c>
      <c r="B2" s="2712"/>
      <c r="C2" s="2712"/>
      <c r="D2" s="2712"/>
      <c r="E2" s="2712"/>
      <c r="F2" s="2712"/>
    </row>
    <row r="3" spans="1:6" ht="20.399999999999999" x14ac:dyDescent="0.3">
      <c r="A3" s="875"/>
      <c r="B3" s="852">
        <v>2025</v>
      </c>
      <c r="C3" s="852">
        <v>2026</v>
      </c>
      <c r="D3" s="876" t="s">
        <v>1165</v>
      </c>
      <c r="E3" s="2717" t="s">
        <v>846</v>
      </c>
      <c r="F3" s="2718"/>
    </row>
    <row r="4" spans="1:6" x14ac:dyDescent="0.3">
      <c r="A4" s="877" t="s">
        <v>1198</v>
      </c>
      <c r="B4" s="854" t="s">
        <v>1166</v>
      </c>
      <c r="C4" s="855" t="s">
        <v>1167</v>
      </c>
      <c r="D4" s="856" t="s">
        <v>1168</v>
      </c>
      <c r="E4" s="857">
        <f>+B3</f>
        <v>2025</v>
      </c>
      <c r="F4" s="878">
        <f>+C3</f>
        <v>2026</v>
      </c>
    </row>
    <row r="5" spans="1:6" ht="13.5" customHeight="1" x14ac:dyDescent="0.3">
      <c r="A5" s="879"/>
      <c r="B5" s="852" t="s">
        <v>9</v>
      </c>
      <c r="C5" s="852" t="s">
        <v>10</v>
      </c>
      <c r="D5" s="880" t="s">
        <v>767</v>
      </c>
      <c r="E5" s="852" t="s">
        <v>15</v>
      </c>
      <c r="F5" s="859" t="s">
        <v>11</v>
      </c>
    </row>
    <row r="6" spans="1:6" s="907" customFormat="1" ht="13.5" customHeight="1" x14ac:dyDescent="0.2">
      <c r="A6" s="881" t="s">
        <v>1249</v>
      </c>
      <c r="B6" s="822">
        <v>20774.01368068493</v>
      </c>
      <c r="C6" s="822">
        <v>24694.760320192185</v>
      </c>
      <c r="D6" s="823">
        <f>+(C6/B6-1)*100</f>
        <v>18.873322699082706</v>
      </c>
      <c r="E6" s="824">
        <f>+(B6/$B$9)*100</f>
        <v>94.184668797075815</v>
      </c>
      <c r="F6" s="825">
        <f>+(C6/$C$9)*100</f>
        <v>95.510047905659334</v>
      </c>
    </row>
    <row r="7" spans="1:6" s="907" customFormat="1" ht="13.5" customHeight="1" x14ac:dyDescent="0.2">
      <c r="A7" s="881" t="s">
        <v>1250</v>
      </c>
      <c r="B7" s="822">
        <v>1232.2944512693505</v>
      </c>
      <c r="C7" s="822">
        <v>1108.6861540312</v>
      </c>
      <c r="D7" s="823">
        <f t="shared" ref="D7:D9" si="0">+(C7/B7-1)*100</f>
        <v>-10.0307436352428</v>
      </c>
      <c r="E7" s="824">
        <f>+(B7/$B$9)*100</f>
        <v>5.5869436950063367</v>
      </c>
      <c r="F7" s="825">
        <f>+(C7/$C$9)*100</f>
        <v>4.2879811875427434</v>
      </c>
    </row>
    <row r="8" spans="1:6" s="907" customFormat="1" ht="13.5" customHeight="1" x14ac:dyDescent="0.2">
      <c r="A8" s="881" t="s">
        <v>1251</v>
      </c>
      <c r="B8" s="822">
        <v>50.374708268128202</v>
      </c>
      <c r="C8" s="822">
        <v>52.220925906700003</v>
      </c>
      <c r="D8" s="823">
        <f t="shared" si="0"/>
        <v>3.6649693904825975</v>
      </c>
      <c r="E8" s="824">
        <f>+(B8/$B$9)*100</f>
        <v>0.22838750791785081</v>
      </c>
      <c r="F8" s="825">
        <f>+(C8/$C$9)*100</f>
        <v>0.20197090679793195</v>
      </c>
    </row>
    <row r="9" spans="1:6" ht="13.5" customHeight="1" thickBot="1" x14ac:dyDescent="0.35">
      <c r="A9" s="866" t="s">
        <v>84</v>
      </c>
      <c r="B9" s="867">
        <f>+SUM(B6:B8)</f>
        <v>22056.682840222409</v>
      </c>
      <c r="C9" s="867">
        <f>+SUM(C6:C8)</f>
        <v>25855.667400130082</v>
      </c>
      <c r="D9" s="868">
        <f t="shared" si="0"/>
        <v>17.223734808299774</v>
      </c>
      <c r="E9" s="867">
        <f>+SUM(E6:E8)</f>
        <v>100</v>
      </c>
      <c r="F9" s="867">
        <f>+SUM(F6:F8)</f>
        <v>100</v>
      </c>
    </row>
    <row r="10" spans="1:6" ht="13.5" customHeight="1" thickTop="1" thickBot="1" x14ac:dyDescent="0.35">
      <c r="A10" s="884" t="s">
        <v>1206</v>
      </c>
      <c r="B10" s="885">
        <v>5.3744099051748311</v>
      </c>
      <c r="C10" s="885">
        <v>5.6884966725214623</v>
      </c>
      <c r="D10" s="886"/>
      <c r="E10" s="885"/>
      <c r="F10" s="886"/>
    </row>
    <row r="11" spans="1:6" ht="13.5" customHeight="1" thickTop="1" x14ac:dyDescent="0.3">
      <c r="A11" s="887" t="s">
        <v>847</v>
      </c>
      <c r="B11" s="888">
        <v>1.2151106930129363</v>
      </c>
      <c r="C11" s="888">
        <v>1.3400372211295879</v>
      </c>
      <c r="D11" s="889"/>
      <c r="E11" s="888"/>
      <c r="F11" s="889"/>
    </row>
    <row r="12" spans="1:6" x14ac:dyDescent="0.3">
      <c r="A12" s="2719" t="s">
        <v>883</v>
      </c>
      <c r="B12" s="2719"/>
      <c r="C12" s="2719"/>
      <c r="D12" s="2719"/>
      <c r="E12" s="2719"/>
      <c r="F12" s="2719"/>
    </row>
    <row r="13" spans="1:6" hidden="1" x14ac:dyDescent="0.3">
      <c r="A13" s="908"/>
      <c r="B13" s="909"/>
      <c r="C13" s="909"/>
      <c r="D13" s="909"/>
      <c r="E13" s="909"/>
      <c r="F13" s="909"/>
    </row>
    <row r="14" spans="1:6" hidden="1" x14ac:dyDescent="0.3">
      <c r="A14" s="910"/>
      <c r="B14" s="911">
        <v>0</v>
      </c>
      <c r="C14" s="911">
        <v>0</v>
      </c>
    </row>
    <row r="15" spans="1:6" hidden="1" x14ac:dyDescent="0.3">
      <c r="A15" s="910"/>
    </row>
    <row r="16" spans="1:6" hidden="1" x14ac:dyDescent="0.3">
      <c r="B16" s="912"/>
      <c r="C16" s="912"/>
    </row>
    <row r="17" spans="2:3" hidden="1" x14ac:dyDescent="0.3">
      <c r="B17" s="890"/>
      <c r="C17" s="912"/>
    </row>
  </sheetData>
  <mergeCells count="4">
    <mergeCell ref="A1:F1"/>
    <mergeCell ref="A2:F2"/>
    <mergeCell ref="E3:F3"/>
    <mergeCell ref="A12:F12"/>
  </mergeCells>
  <pageMargins left="0.7" right="0.7" top="0.75" bottom="0.75" header="0.3" footer="0.3"/>
  <pageSetup orientation="landscape"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FBFE-066C-41E3-9CE2-09AC6F32DB6E}">
  <dimension ref="A1:H14"/>
  <sheetViews>
    <sheetView workbookViewId="0">
      <selection activeCell="H12" sqref="H12"/>
    </sheetView>
  </sheetViews>
  <sheetFormatPr baseColWidth="10" defaultColWidth="0" defaultRowHeight="10.8" zeroHeight="1" x14ac:dyDescent="0.25"/>
  <cols>
    <col min="1" max="1" width="54.33203125" style="850" bestFit="1" customWidth="1"/>
    <col min="2" max="3" width="9.88671875" style="850" customWidth="1"/>
    <col min="4" max="4" width="11.5546875" style="850" customWidth="1"/>
    <col min="5" max="6" width="7.33203125" style="850" bestFit="1" customWidth="1"/>
    <col min="7" max="8" width="11.44140625" style="850" customWidth="1"/>
    <col min="9" max="16384" width="11.44140625" style="850" hidden="1"/>
  </cols>
  <sheetData>
    <row r="1" spans="1:6" s="737" customFormat="1" x14ac:dyDescent="0.25">
      <c r="A1" s="2712" t="s">
        <v>1252</v>
      </c>
      <c r="B1" s="2712"/>
      <c r="C1" s="2712"/>
      <c r="D1" s="2712"/>
      <c r="E1" s="2712"/>
      <c r="F1" s="2712"/>
    </row>
    <row r="2" spans="1:6" s="737" customFormat="1" ht="11.25" customHeight="1" x14ac:dyDescent="0.25">
      <c r="A2" s="2712" t="s">
        <v>1</v>
      </c>
      <c r="B2" s="2712"/>
      <c r="C2" s="2712"/>
      <c r="D2" s="2712"/>
      <c r="E2" s="2712"/>
      <c r="F2" s="2712"/>
    </row>
    <row r="3" spans="1:6" s="737" customFormat="1" ht="20.399999999999999" x14ac:dyDescent="0.25">
      <c r="A3" s="894"/>
      <c r="B3" s="852">
        <v>2025</v>
      </c>
      <c r="C3" s="852">
        <v>2026</v>
      </c>
      <c r="D3" s="895" t="s">
        <v>1165</v>
      </c>
      <c r="E3" s="2720" t="s">
        <v>846</v>
      </c>
      <c r="F3" s="2715"/>
    </row>
    <row r="4" spans="1:6" s="737" customFormat="1" ht="13.5" customHeight="1" x14ac:dyDescent="0.25">
      <c r="A4" s="852" t="s">
        <v>14</v>
      </c>
      <c r="B4" s="854" t="s">
        <v>1166</v>
      </c>
      <c r="C4" s="855" t="s">
        <v>1167</v>
      </c>
      <c r="D4" s="856" t="s">
        <v>1168</v>
      </c>
      <c r="E4" s="857">
        <f>+B3</f>
        <v>2025</v>
      </c>
      <c r="F4" s="858">
        <f>+C3</f>
        <v>2026</v>
      </c>
    </row>
    <row r="5" spans="1:6" s="737" customFormat="1" ht="13.5" customHeight="1" x14ac:dyDescent="0.25">
      <c r="A5" s="894"/>
      <c r="B5" s="852" t="s">
        <v>9</v>
      </c>
      <c r="C5" s="852" t="s">
        <v>10</v>
      </c>
      <c r="D5" s="880" t="s">
        <v>767</v>
      </c>
      <c r="E5" s="852" t="s">
        <v>15</v>
      </c>
      <c r="F5" s="860" t="s">
        <v>11</v>
      </c>
    </row>
    <row r="6" spans="1:6" ht="13.5" customHeight="1" x14ac:dyDescent="0.25">
      <c r="A6" s="896" t="s">
        <v>98</v>
      </c>
      <c r="B6" s="897">
        <v>19480.959312973999</v>
      </c>
      <c r="C6" s="713">
        <v>22850.457127926002</v>
      </c>
      <c r="D6" s="898">
        <f>+(C6/B6-1)*100</f>
        <v>17.29636493161799</v>
      </c>
      <c r="E6" s="899">
        <f>+(B6/$B$11)*100</f>
        <v>88.322253414501034</v>
      </c>
      <c r="F6" s="899">
        <f>+(C6/$C$11)*100</f>
        <v>88.376976599764873</v>
      </c>
    </row>
    <row r="7" spans="1:6" ht="13.5" customHeight="1" x14ac:dyDescent="0.25">
      <c r="A7" s="896" t="s">
        <v>96</v>
      </c>
      <c r="B7" s="897">
        <v>1259.5835272484098</v>
      </c>
      <c r="C7" s="713">
        <v>1735.5638328180844</v>
      </c>
      <c r="D7" s="898">
        <f t="shared" ref="D7:D11" si="0">+(C7/B7-1)*100</f>
        <v>37.788705176977409</v>
      </c>
      <c r="E7" s="899">
        <f t="shared" ref="E7:E10" si="1">+(B7/$B$11)*100</f>
        <v>5.7106661793741829</v>
      </c>
      <c r="F7" s="899">
        <f t="shared" ref="F7:F10" si="2">+(C7/$C$11)*100</f>
        <v>6.7125083485926664</v>
      </c>
    </row>
    <row r="8" spans="1:6" ht="13.5" customHeight="1" x14ac:dyDescent="0.25">
      <c r="A8" s="896" t="s">
        <v>95</v>
      </c>
      <c r="B8" s="897">
        <v>1073.567</v>
      </c>
      <c r="C8" s="713">
        <v>1038.4649999999999</v>
      </c>
      <c r="D8" s="898">
        <f t="shared" si="0"/>
        <v>-3.2696608595457977</v>
      </c>
      <c r="E8" s="899">
        <f t="shared" si="1"/>
        <v>4.8673094126477219</v>
      </c>
      <c r="F8" s="899">
        <f t="shared" si="2"/>
        <v>4.0163921662868205</v>
      </c>
    </row>
    <row r="9" spans="1:6" ht="13.5" customHeight="1" x14ac:dyDescent="0.25">
      <c r="A9" s="896" t="s">
        <v>1253</v>
      </c>
      <c r="B9" s="897">
        <v>193.27699999999999</v>
      </c>
      <c r="C9" s="713">
        <v>180.37685849100001</v>
      </c>
      <c r="D9" s="898">
        <f t="shared" si="0"/>
        <v>-6.6744317787424183</v>
      </c>
      <c r="E9" s="899">
        <f t="shared" si="1"/>
        <v>0.87627410431609165</v>
      </c>
      <c r="F9" s="899">
        <f t="shared" si="2"/>
        <v>0.69762986852968445</v>
      </c>
    </row>
    <row r="10" spans="1:6" ht="13.5" customHeight="1" x14ac:dyDescent="0.25">
      <c r="A10" s="896" t="s">
        <v>897</v>
      </c>
      <c r="B10" s="897">
        <v>49.295999999999999</v>
      </c>
      <c r="C10" s="713">
        <v>50.804580895000001</v>
      </c>
      <c r="D10" s="898">
        <f t="shared" si="0"/>
        <v>3.0602501115709169</v>
      </c>
      <c r="E10" s="899">
        <f t="shared" si="1"/>
        <v>0.22349688916097651</v>
      </c>
      <c r="F10" s="899">
        <f t="shared" si="2"/>
        <v>0.1964930168259528</v>
      </c>
    </row>
    <row r="11" spans="1:6" ht="11.4" thickBot="1" x14ac:dyDescent="0.3">
      <c r="A11" s="866" t="s">
        <v>84</v>
      </c>
      <c r="B11" s="867">
        <f>SUM(B6:B10)</f>
        <v>22056.682840222406</v>
      </c>
      <c r="C11" s="867">
        <f>SUM(C6:C10)</f>
        <v>25855.667400130085</v>
      </c>
      <c r="D11" s="868">
        <f t="shared" si="0"/>
        <v>17.223734808299817</v>
      </c>
      <c r="E11" s="867">
        <f>+SUM(E6:E10)</f>
        <v>100.00000000000001</v>
      </c>
      <c r="F11" s="867">
        <f>+SUM(F6:F10)</f>
        <v>100</v>
      </c>
    </row>
    <row r="12" spans="1:6" ht="11.4" thickTop="1" x14ac:dyDescent="0.25">
      <c r="A12" s="2719" t="s">
        <v>883</v>
      </c>
      <c r="B12" s="2719"/>
      <c r="C12" s="2719"/>
      <c r="D12" s="2719"/>
      <c r="E12" s="2719"/>
      <c r="F12" s="2719"/>
    </row>
    <row r="13" spans="1:6" x14ac:dyDescent="0.25">
      <c r="B13" s="900">
        <v>0</v>
      </c>
      <c r="C13" s="900">
        <v>0</v>
      </c>
    </row>
    <row r="14" spans="1:6" hidden="1" x14ac:dyDescent="0.25">
      <c r="A14" s="870"/>
    </row>
  </sheetData>
  <mergeCells count="4">
    <mergeCell ref="A1:F1"/>
    <mergeCell ref="A2:F2"/>
    <mergeCell ref="E3:F3"/>
    <mergeCell ref="A12:F12"/>
  </mergeCells>
  <pageMargins left="0.7" right="0.7" top="0.75" bottom="0.75" header="0.3" footer="0.3"/>
  <pageSetup orientation="landscape"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6E399-B0DF-4CEF-91DF-9E741CF9F823}">
  <dimension ref="A1:H18"/>
  <sheetViews>
    <sheetView workbookViewId="0">
      <selection activeCell="H11" sqref="H11"/>
    </sheetView>
  </sheetViews>
  <sheetFormatPr baseColWidth="10" defaultColWidth="0" defaultRowHeight="10.8" zeroHeight="1" x14ac:dyDescent="0.25"/>
  <cols>
    <col min="1" max="1" width="61.44140625" style="737" bestFit="1" customWidth="1"/>
    <col min="2" max="3" width="9.88671875" style="737" customWidth="1"/>
    <col min="4" max="4" width="11.88671875" style="737" customWidth="1"/>
    <col min="5" max="6" width="6.6640625" style="737" customWidth="1"/>
    <col min="7" max="8" width="11.44140625" style="737" customWidth="1"/>
    <col min="9" max="16384" width="11.44140625" style="737" hidden="1"/>
  </cols>
  <sheetData>
    <row r="1" spans="1:6" ht="13.5" customHeight="1" x14ac:dyDescent="0.25">
      <c r="A1" s="2712" t="s">
        <v>1254</v>
      </c>
      <c r="B1" s="2712"/>
      <c r="C1" s="2712"/>
      <c r="D1" s="2712"/>
      <c r="E1" s="2712"/>
      <c r="F1" s="2712"/>
    </row>
    <row r="2" spans="1:6" ht="13.5" customHeight="1" x14ac:dyDescent="0.25">
      <c r="A2" s="2712" t="s">
        <v>1</v>
      </c>
      <c r="B2" s="2712"/>
      <c r="C2" s="2712"/>
      <c r="D2" s="2712"/>
      <c r="E2" s="2712"/>
      <c r="F2" s="2712"/>
    </row>
    <row r="3" spans="1:6" ht="20.399999999999999" x14ac:dyDescent="0.25">
      <c r="A3" s="875"/>
      <c r="B3" s="852">
        <v>2025</v>
      </c>
      <c r="C3" s="852">
        <v>2026</v>
      </c>
      <c r="D3" s="876" t="s">
        <v>1165</v>
      </c>
      <c r="E3" s="2717" t="s">
        <v>846</v>
      </c>
      <c r="F3" s="2718"/>
    </row>
    <row r="4" spans="1:6" ht="13.5" customHeight="1" x14ac:dyDescent="0.25">
      <c r="A4" s="877" t="s">
        <v>1198</v>
      </c>
      <c r="B4" s="854" t="s">
        <v>1166</v>
      </c>
      <c r="C4" s="855" t="s">
        <v>1167</v>
      </c>
      <c r="D4" s="856" t="s">
        <v>1168</v>
      </c>
      <c r="E4" s="857">
        <f>+B3</f>
        <v>2025</v>
      </c>
      <c r="F4" s="878">
        <f>+C3</f>
        <v>2026</v>
      </c>
    </row>
    <row r="5" spans="1:6" ht="13.5" customHeight="1" x14ac:dyDescent="0.25">
      <c r="A5" s="879"/>
      <c r="B5" s="852" t="s">
        <v>9</v>
      </c>
      <c r="C5" s="852" t="s">
        <v>10</v>
      </c>
      <c r="D5" s="880" t="s">
        <v>767</v>
      </c>
      <c r="E5" s="852" t="s">
        <v>15</v>
      </c>
      <c r="F5" s="859" t="s">
        <v>11</v>
      </c>
    </row>
    <row r="6" spans="1:6" x14ac:dyDescent="0.25">
      <c r="A6" s="881" t="s">
        <v>1255</v>
      </c>
      <c r="B6" s="822">
        <v>22274.831528489929</v>
      </c>
      <c r="C6" s="822">
        <v>24267.817446974568</v>
      </c>
      <c r="D6" s="823">
        <f>+(C6/B6-1)*100</f>
        <v>8.9472547342752016</v>
      </c>
      <c r="E6" s="824">
        <f t="shared" ref="E6:E11" si="0">+(B6/$B$12)*100</f>
        <v>50.674101050411593</v>
      </c>
      <c r="F6" s="825">
        <f t="shared" ref="F6:F11" si="1">+(C6/$C$12)*100</f>
        <v>49.343461438257798</v>
      </c>
    </row>
    <row r="7" spans="1:6" x14ac:dyDescent="0.25">
      <c r="A7" s="881" t="s">
        <v>1256</v>
      </c>
      <c r="B7" s="822">
        <v>14277.284462311321</v>
      </c>
      <c r="C7" s="822">
        <v>16525.799236219478</v>
      </c>
      <c r="D7" s="823">
        <f t="shared" ref="D7:D12" si="2">+(C7/B7-1)*100</f>
        <v>15.748896646583654</v>
      </c>
      <c r="E7" s="824">
        <f t="shared" si="0"/>
        <v>32.480091023058009</v>
      </c>
      <c r="F7" s="825">
        <f t="shared" si="1"/>
        <v>33.60170889411588</v>
      </c>
    </row>
    <row r="8" spans="1:6" x14ac:dyDescent="0.25">
      <c r="A8" s="881" t="s">
        <v>1257</v>
      </c>
      <c r="B8" s="822">
        <v>3532.5653818940068</v>
      </c>
      <c r="C8" s="822">
        <v>4237.350621038594</v>
      </c>
      <c r="D8" s="823">
        <f>+(C8/B8-1)*100</f>
        <v>19.951088315503785</v>
      </c>
      <c r="E8" s="824">
        <f t="shared" si="0"/>
        <v>8.0364053438665106</v>
      </c>
      <c r="F8" s="825">
        <f t="shared" si="1"/>
        <v>8.6157540712694765</v>
      </c>
    </row>
    <row r="9" spans="1:6" x14ac:dyDescent="0.25">
      <c r="A9" s="881" t="s">
        <v>1258</v>
      </c>
      <c r="B9" s="822">
        <v>3753.9037660934478</v>
      </c>
      <c r="C9" s="822">
        <v>4020.666622330144</v>
      </c>
      <c r="D9" s="823">
        <f t="shared" si="2"/>
        <v>7.1062784998963124</v>
      </c>
      <c r="E9" s="824">
        <f t="shared" si="0"/>
        <v>8.5399388333526911</v>
      </c>
      <c r="F9" s="825">
        <f t="shared" si="1"/>
        <v>8.1751731019293263</v>
      </c>
    </row>
    <row r="10" spans="1:6" x14ac:dyDescent="0.25">
      <c r="A10" s="881" t="s">
        <v>1259</v>
      </c>
      <c r="B10" s="822">
        <v>102.1416623101382</v>
      </c>
      <c r="C10" s="822">
        <v>116.9930071951752</v>
      </c>
      <c r="D10" s="823">
        <f t="shared" si="2"/>
        <v>14.539948292542038</v>
      </c>
      <c r="E10" s="824">
        <f t="shared" si="0"/>
        <v>0.2323670511599982</v>
      </c>
      <c r="F10" s="825">
        <f t="shared" si="1"/>
        <v>0.23788047490033493</v>
      </c>
    </row>
    <row r="11" spans="1:6" ht="13.5" customHeight="1" x14ac:dyDescent="0.25">
      <c r="A11" s="881" t="s">
        <v>1260</v>
      </c>
      <c r="B11" s="822">
        <v>16.306608000000001</v>
      </c>
      <c r="C11" s="822">
        <v>12.798</v>
      </c>
      <c r="D11" s="823">
        <f t="shared" si="2"/>
        <v>-21.516479699518133</v>
      </c>
      <c r="E11" s="824">
        <f t="shared" si="0"/>
        <v>3.709669815121016E-2</v>
      </c>
      <c r="F11" s="825">
        <f t="shared" si="1"/>
        <v>2.6022019527163993E-2</v>
      </c>
    </row>
    <row r="12" spans="1:6" ht="11.4" thickBot="1" x14ac:dyDescent="0.3">
      <c r="A12" s="866" t="s">
        <v>84</v>
      </c>
      <c r="B12" s="867">
        <f>SUM(B6:B11)</f>
        <v>43957.03340909884</v>
      </c>
      <c r="C12" s="867">
        <f>SUM(C6:C11)</f>
        <v>49181.424933757968</v>
      </c>
      <c r="D12" s="868">
        <f t="shared" si="2"/>
        <v>11.885223181548255</v>
      </c>
      <c r="E12" s="867">
        <f>+SUM(E6:E11)</f>
        <v>100.00000000000001</v>
      </c>
      <c r="F12" s="867">
        <f>+SUM(F6:F11)</f>
        <v>99.999999999999986</v>
      </c>
    </row>
    <row r="13" spans="1:6" ht="13.5" customHeight="1" thickTop="1" thickBot="1" x14ac:dyDescent="0.3">
      <c r="A13" s="884" t="s">
        <v>1206</v>
      </c>
      <c r="B13" s="885">
        <v>10.710727332269135</v>
      </c>
      <c r="C13" s="885">
        <v>10.820388727778065</v>
      </c>
      <c r="D13" s="886"/>
      <c r="E13" s="885"/>
      <c r="F13" s="886"/>
    </row>
    <row r="14" spans="1:6" ht="13.5" customHeight="1" thickTop="1" x14ac:dyDescent="0.25">
      <c r="A14" s="887" t="s">
        <v>847</v>
      </c>
      <c r="B14" s="888">
        <v>2.4216089842448989</v>
      </c>
      <c r="C14" s="888">
        <v>2.5489552823956454</v>
      </c>
      <c r="D14" s="889"/>
      <c r="E14" s="888"/>
      <c r="F14" s="889"/>
    </row>
    <row r="15" spans="1:6" x14ac:dyDescent="0.25">
      <c r="A15" s="2719" t="s">
        <v>883</v>
      </c>
      <c r="B15" s="2719"/>
      <c r="C15" s="2719"/>
      <c r="D15" s="2719"/>
      <c r="E15" s="2719"/>
      <c r="F15" s="2719"/>
    </row>
    <row r="16" spans="1:6" hidden="1" x14ac:dyDescent="0.25">
      <c r="B16" s="771">
        <v>0</v>
      </c>
      <c r="C16" s="771">
        <v>0</v>
      </c>
    </row>
    <row r="17" spans="2:3" hidden="1" x14ac:dyDescent="0.25">
      <c r="B17" s="890"/>
      <c r="C17" s="890"/>
    </row>
    <row r="18" spans="2:3" hidden="1" x14ac:dyDescent="0.25">
      <c r="B18" s="890"/>
      <c r="C18" s="890"/>
    </row>
  </sheetData>
  <mergeCells count="4">
    <mergeCell ref="A1:F1"/>
    <mergeCell ref="A2:F2"/>
    <mergeCell ref="E3:F3"/>
    <mergeCell ref="A15:F15"/>
  </mergeCells>
  <pageMargins left="0.7" right="0.7" top="0.75" bottom="0.75" header="0.3" footer="0.3"/>
  <pageSetup orientation="landscape"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0A47-9DBB-4AA4-A463-01B8E1603DCA}">
  <dimension ref="A1:H25"/>
  <sheetViews>
    <sheetView workbookViewId="0">
      <selection activeCell="H18" sqref="H18"/>
    </sheetView>
  </sheetViews>
  <sheetFormatPr baseColWidth="10" defaultColWidth="0" defaultRowHeight="10.8" zeroHeight="1" x14ac:dyDescent="0.25"/>
  <cols>
    <col min="1" max="1" width="60.5546875" style="850" customWidth="1"/>
    <col min="2" max="3" width="9.88671875" style="850" customWidth="1"/>
    <col min="4" max="4" width="11" style="850" customWidth="1"/>
    <col min="5" max="6" width="7.33203125" style="850" bestFit="1" customWidth="1"/>
    <col min="7" max="8" width="11.44140625" style="850" customWidth="1"/>
    <col min="9" max="16384" width="11.44140625" style="850" hidden="1"/>
  </cols>
  <sheetData>
    <row r="1" spans="1:6" ht="13.5" customHeight="1" x14ac:dyDescent="0.25">
      <c r="A1" s="2712" t="s">
        <v>1261</v>
      </c>
      <c r="B1" s="2712"/>
      <c r="C1" s="2712"/>
      <c r="D1" s="2712"/>
      <c r="E1" s="2712"/>
      <c r="F1" s="2712"/>
    </row>
    <row r="2" spans="1:6" ht="13.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ht="13.5" customHeight="1" x14ac:dyDescent="0.25">
      <c r="A4" s="852" t="s">
        <v>14</v>
      </c>
      <c r="B4" s="854" t="s">
        <v>1166</v>
      </c>
      <c r="C4" s="855" t="s">
        <v>1167</v>
      </c>
      <c r="D4" s="856" t="s">
        <v>1168</v>
      </c>
      <c r="E4" s="857">
        <f>+B3</f>
        <v>2025</v>
      </c>
      <c r="F4" s="858">
        <f>+C3</f>
        <v>2026</v>
      </c>
    </row>
    <row r="5" spans="1:6" ht="13.5" customHeight="1" x14ac:dyDescent="0.25">
      <c r="A5" s="894"/>
      <c r="B5" s="852" t="s">
        <v>9</v>
      </c>
      <c r="C5" s="852" t="s">
        <v>10</v>
      </c>
      <c r="D5" s="880" t="s">
        <v>767</v>
      </c>
      <c r="E5" s="852" t="s">
        <v>15</v>
      </c>
      <c r="F5" s="860" t="s">
        <v>11</v>
      </c>
    </row>
    <row r="6" spans="1:6" ht="13.5" customHeight="1" x14ac:dyDescent="0.25">
      <c r="A6" s="896" t="s">
        <v>895</v>
      </c>
      <c r="B6" s="897">
        <v>13082.429454376999</v>
      </c>
      <c r="C6" s="713">
        <v>14971.239206045</v>
      </c>
      <c r="D6" s="898">
        <f>+(C6/B6-1)*100</f>
        <v>14.437759884392577</v>
      </c>
      <c r="E6" s="899">
        <f t="shared" ref="E6:E20" si="0">+(B6/$B$21)*100</f>
        <v>29.761857067608698</v>
      </c>
      <c r="F6" s="899">
        <f t="shared" ref="F6:F20" si="1">+(C6/$C$21)*100</f>
        <v>30.440840675538855</v>
      </c>
    </row>
    <row r="7" spans="1:6" ht="13.5" customHeight="1" x14ac:dyDescent="0.25">
      <c r="A7" s="896" t="s">
        <v>887</v>
      </c>
      <c r="B7" s="897">
        <v>10354.830955748999</v>
      </c>
      <c r="C7" s="713">
        <v>11560.073776323999</v>
      </c>
      <c r="D7" s="898">
        <f t="shared" ref="D7:D21" si="2">+(C7/B7-1)*100</f>
        <v>11.639425363152345</v>
      </c>
      <c r="E7" s="899">
        <f t="shared" si="0"/>
        <v>23.556710161440538</v>
      </c>
      <c r="F7" s="899">
        <f t="shared" si="1"/>
        <v>23.504959020390658</v>
      </c>
    </row>
    <row r="8" spans="1:6" ht="13.5" customHeight="1" x14ac:dyDescent="0.25">
      <c r="A8" s="896" t="s">
        <v>1262</v>
      </c>
      <c r="B8" s="897">
        <v>6393.4794499999998</v>
      </c>
      <c r="C8" s="713">
        <v>6768.984445045</v>
      </c>
      <c r="D8" s="898">
        <f t="shared" si="2"/>
        <v>5.8732494251623857</v>
      </c>
      <c r="E8" s="899">
        <f t="shared" si="0"/>
        <v>14.54483834360985</v>
      </c>
      <c r="F8" s="899">
        <f t="shared" si="1"/>
        <v>13.763294687297265</v>
      </c>
    </row>
    <row r="9" spans="1:6" ht="13.5" customHeight="1" x14ac:dyDescent="0.25">
      <c r="A9" s="896" t="s">
        <v>1263</v>
      </c>
      <c r="B9" s="897">
        <v>2680.6569020000002</v>
      </c>
      <c r="C9" s="713">
        <v>3087.8514</v>
      </c>
      <c r="D9" s="898">
        <f t="shared" si="2"/>
        <v>15.190101265708345</v>
      </c>
      <c r="E9" s="899">
        <f t="shared" si="0"/>
        <v>6.0983571776823329</v>
      </c>
      <c r="F9" s="899">
        <f t="shared" si="1"/>
        <v>6.2784911257837708</v>
      </c>
    </row>
    <row r="10" spans="1:6" ht="13.5" customHeight="1" x14ac:dyDescent="0.25">
      <c r="A10" s="896" t="s">
        <v>96</v>
      </c>
      <c r="B10" s="897">
        <v>2125.0245164968437</v>
      </c>
      <c r="C10" s="713">
        <v>2535.5921707669604</v>
      </c>
      <c r="D10" s="898">
        <f t="shared" si="2"/>
        <v>19.320607883947982</v>
      </c>
      <c r="E10" s="899">
        <f t="shared" si="0"/>
        <v>4.8343219541675815</v>
      </c>
      <c r="F10" s="899">
        <f t="shared" si="1"/>
        <v>5.1555890749040474</v>
      </c>
    </row>
    <row r="11" spans="1:6" ht="13.5" customHeight="1" x14ac:dyDescent="0.25">
      <c r="A11" s="896" t="s">
        <v>1264</v>
      </c>
      <c r="B11" s="897">
        <v>2081.8097109999999</v>
      </c>
      <c r="C11" s="713">
        <v>2204.5133497100001</v>
      </c>
      <c r="D11" s="898">
        <f t="shared" si="2"/>
        <v>5.8940852308282832</v>
      </c>
      <c r="E11" s="899">
        <f t="shared" si="0"/>
        <v>4.7360104846590447</v>
      </c>
      <c r="F11" s="899">
        <f t="shared" si="1"/>
        <v>4.4824104886738043</v>
      </c>
    </row>
    <row r="12" spans="1:6" ht="13.5" customHeight="1" x14ac:dyDescent="0.25">
      <c r="A12" s="896" t="s">
        <v>1265</v>
      </c>
      <c r="B12" s="897">
        <v>1523.226599304</v>
      </c>
      <c r="C12" s="713">
        <v>1676.9716933750001</v>
      </c>
      <c r="D12" s="898">
        <f t="shared" si="2"/>
        <v>10.093382963588615</v>
      </c>
      <c r="E12" s="899">
        <f t="shared" si="0"/>
        <v>3.465262510159981</v>
      </c>
      <c r="F12" s="899">
        <f t="shared" si="1"/>
        <v>3.4097663815834922</v>
      </c>
    </row>
    <row r="13" spans="1:6" ht="13.5" customHeight="1" x14ac:dyDescent="0.25">
      <c r="A13" s="896" t="s">
        <v>1266</v>
      </c>
      <c r="B13" s="897">
        <v>1438.15</v>
      </c>
      <c r="C13" s="713">
        <v>1508.77</v>
      </c>
      <c r="D13" s="898">
        <f t="shared" si="2"/>
        <v>4.9104752633591708</v>
      </c>
      <c r="E13" s="899">
        <f t="shared" si="0"/>
        <v>3.2717176034502629</v>
      </c>
      <c r="F13" s="899">
        <f t="shared" si="1"/>
        <v>3.0677639007656845</v>
      </c>
    </row>
    <row r="14" spans="1:6" ht="13.5" customHeight="1" x14ac:dyDescent="0.25">
      <c r="A14" s="896" t="s">
        <v>1267</v>
      </c>
      <c r="B14" s="897">
        <v>1248.5619999999999</v>
      </c>
      <c r="C14" s="713">
        <v>1210.1420000000001</v>
      </c>
      <c r="D14" s="898">
        <f t="shared" si="2"/>
        <v>-3.07713994178902</v>
      </c>
      <c r="E14" s="899">
        <f t="shared" si="0"/>
        <v>2.8404146121051816</v>
      </c>
      <c r="F14" s="899">
        <f t="shared" si="1"/>
        <v>2.4605671788280437</v>
      </c>
    </row>
    <row r="15" spans="1:6" ht="13.5" customHeight="1" x14ac:dyDescent="0.25">
      <c r="A15" s="896" t="s">
        <v>1268</v>
      </c>
      <c r="B15" s="897">
        <v>735.30030097300005</v>
      </c>
      <c r="C15" s="713">
        <v>759.66830097299999</v>
      </c>
      <c r="D15" s="898">
        <f t="shared" si="2"/>
        <v>3.3140201313333506</v>
      </c>
      <c r="E15" s="899">
        <f t="shared" si="0"/>
        <v>1.6727705305535867</v>
      </c>
      <c r="F15" s="899">
        <f t="shared" si="1"/>
        <v>1.5446244227290911</v>
      </c>
    </row>
    <row r="16" spans="1:6" ht="13.5" customHeight="1" x14ac:dyDescent="0.25">
      <c r="A16" s="896" t="s">
        <v>150</v>
      </c>
      <c r="B16" s="897">
        <v>666.77160000000003</v>
      </c>
      <c r="C16" s="713">
        <v>688.16399999999999</v>
      </c>
      <c r="D16" s="898">
        <f t="shared" si="2"/>
        <v>3.2083550049222254</v>
      </c>
      <c r="E16" s="899">
        <f t="shared" si="0"/>
        <v>1.5168712451418125</v>
      </c>
      <c r="F16" s="899">
        <f t="shared" si="1"/>
        <v>1.399235587270768</v>
      </c>
    </row>
    <row r="17" spans="1:6" ht="13.5" customHeight="1" x14ac:dyDescent="0.25">
      <c r="A17" s="896" t="s">
        <v>1269</v>
      </c>
      <c r="B17" s="897">
        <v>496.49756400000001</v>
      </c>
      <c r="C17" s="713">
        <v>544.446821548</v>
      </c>
      <c r="D17" s="898">
        <f t="shared" si="2"/>
        <v>9.6575010684241782</v>
      </c>
      <c r="E17" s="899">
        <f t="shared" si="0"/>
        <v>1.1295065328435654</v>
      </c>
      <c r="F17" s="899">
        <f t="shared" si="1"/>
        <v>1.107017176263825</v>
      </c>
    </row>
    <row r="18" spans="1:6" ht="13.5" customHeight="1" x14ac:dyDescent="0.25">
      <c r="A18" s="896" t="s">
        <v>1270</v>
      </c>
      <c r="B18" s="897">
        <v>90.117084173999999</v>
      </c>
      <c r="C18" s="713">
        <v>359.71899999999999</v>
      </c>
      <c r="D18" s="898">
        <f t="shared" si="2"/>
        <v>299.1684854177559</v>
      </c>
      <c r="E18" s="899">
        <f t="shared" si="0"/>
        <v>0.20501175166963451</v>
      </c>
      <c r="F18" s="899">
        <f t="shared" si="1"/>
        <v>0.73141231772870041</v>
      </c>
    </row>
    <row r="19" spans="1:6" ht="13.5" customHeight="1" x14ac:dyDescent="0.25">
      <c r="A19" s="896" t="s">
        <v>1271</v>
      </c>
      <c r="B19" s="897">
        <v>311.34623535100002</v>
      </c>
      <c r="C19" s="713">
        <v>334.447</v>
      </c>
      <c r="D19" s="898">
        <f t="shared" si="2"/>
        <v>7.4196383402410637</v>
      </c>
      <c r="E19" s="899">
        <f t="shared" si="0"/>
        <v>0.7082967416234992</v>
      </c>
      <c r="F19" s="899">
        <f t="shared" si="1"/>
        <v>0.68002706397885759</v>
      </c>
    </row>
    <row r="20" spans="1:6" ht="13.5" customHeight="1" x14ac:dyDescent="0.25">
      <c r="A20" s="896" t="s">
        <v>1196</v>
      </c>
      <c r="B20" s="897">
        <v>728.83103567399996</v>
      </c>
      <c r="C20" s="713">
        <v>970.84176997099996</v>
      </c>
      <c r="D20" s="898">
        <f t="shared" si="2"/>
        <v>33.205327771641358</v>
      </c>
      <c r="E20" s="899">
        <f t="shared" si="0"/>
        <v>1.6580532832844366</v>
      </c>
      <c r="F20" s="899">
        <f t="shared" si="1"/>
        <v>1.9740008982631525</v>
      </c>
    </row>
    <row r="21" spans="1:6" ht="11.4" thickBot="1" x14ac:dyDescent="0.3">
      <c r="A21" s="866" t="s">
        <v>84</v>
      </c>
      <c r="B21" s="867">
        <f>SUM(B6:B20)</f>
        <v>43957.03340909884</v>
      </c>
      <c r="C21" s="867">
        <f>SUM(C6:C20)</f>
        <v>49181.424933757953</v>
      </c>
      <c r="D21" s="868">
        <f t="shared" si="2"/>
        <v>11.885223181548232</v>
      </c>
      <c r="E21" s="867">
        <f>SUM(E6:E20)</f>
        <v>100.00000000000001</v>
      </c>
      <c r="F21" s="867">
        <f>SUM(F6:F20)</f>
        <v>100</v>
      </c>
    </row>
    <row r="22" spans="1:6" ht="11.4" thickTop="1" x14ac:dyDescent="0.25">
      <c r="A22" s="2719" t="s">
        <v>883</v>
      </c>
      <c r="B22" s="2719"/>
      <c r="C22" s="2719"/>
      <c r="D22" s="2719"/>
      <c r="E22" s="2719"/>
      <c r="F22" s="2719"/>
    </row>
    <row r="23" spans="1:6" hidden="1" x14ac:dyDescent="0.25">
      <c r="B23" s="900"/>
      <c r="C23" s="900"/>
    </row>
    <row r="24" spans="1:6" hidden="1" x14ac:dyDescent="0.25">
      <c r="A24" s="870"/>
      <c r="B24" s="913">
        <v>0</v>
      </c>
      <c r="C24" s="913">
        <v>0</v>
      </c>
    </row>
    <row r="25" spans="1:6" hidden="1" x14ac:dyDescent="0.25">
      <c r="A25" s="870"/>
      <c r="C25" s="914"/>
    </row>
  </sheetData>
  <mergeCells count="4">
    <mergeCell ref="A1:F1"/>
    <mergeCell ref="A2:F2"/>
    <mergeCell ref="E3:F3"/>
    <mergeCell ref="A22:F22"/>
  </mergeCells>
  <pageMargins left="0.7" right="0.7"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8BBC-54D6-4429-AAEC-B2BC1D71D5EE}">
  <dimension ref="A1:H12"/>
  <sheetViews>
    <sheetView showGridLines="0" zoomScaleNormal="100" workbookViewId="0"/>
  </sheetViews>
  <sheetFormatPr baseColWidth="10" defaultColWidth="0" defaultRowHeight="13.5" customHeight="1" zeroHeight="1" x14ac:dyDescent="0.2"/>
  <cols>
    <col min="1" max="1" width="9.109375" style="1735" bestFit="1" customWidth="1"/>
    <col min="2" max="2" width="39.33203125" style="5" customWidth="1"/>
    <col min="3" max="3" width="8.44140625" style="5" customWidth="1"/>
    <col min="4" max="4" width="9.6640625" style="5" customWidth="1"/>
    <col min="5" max="5" width="11" style="5" bestFit="1" customWidth="1"/>
    <col min="6" max="6" width="5.44140625" style="5" customWidth="1"/>
    <col min="7" max="7" width="5.6640625" style="5" bestFit="1" customWidth="1"/>
    <col min="8" max="8" width="13.109375" style="5" customWidth="1"/>
    <col min="9" max="16384" width="11.44140625" style="5" hidden="1"/>
  </cols>
  <sheetData>
    <row r="1" spans="1:8" ht="13.5" customHeight="1" x14ac:dyDescent="0.2">
      <c r="A1" s="1732"/>
      <c r="C1" s="1733"/>
      <c r="D1" s="1734"/>
      <c r="E1" s="1734"/>
      <c r="F1" s="1734"/>
      <c r="G1" s="1734"/>
      <c r="H1" s="1734"/>
    </row>
    <row r="2" spans="1:8" ht="13.5" customHeight="1" x14ac:dyDescent="0.2">
      <c r="D2" s="1734"/>
      <c r="E2" s="1734"/>
      <c r="F2" s="1734"/>
      <c r="G2" s="1734"/>
      <c r="H2" s="1734"/>
    </row>
    <row r="3" spans="1:8" ht="13.5" customHeight="1" x14ac:dyDescent="0.2">
      <c r="B3" s="2432" t="s">
        <v>1652</v>
      </c>
      <c r="C3" s="2432"/>
      <c r="D3" s="2432"/>
      <c r="E3" s="2432"/>
      <c r="F3" s="2432"/>
      <c r="G3" s="2432"/>
    </row>
    <row r="4" spans="1:8" ht="13.5" customHeight="1" x14ac:dyDescent="0.2">
      <c r="B4" s="2441" t="s">
        <v>1</v>
      </c>
      <c r="C4" s="2441"/>
      <c r="D4" s="2441"/>
      <c r="E4" s="2441"/>
      <c r="F4" s="2441"/>
      <c r="G4" s="2441"/>
    </row>
    <row r="5" spans="1:8" ht="21" customHeight="1" x14ac:dyDescent="0.2">
      <c r="B5" s="1736" t="s">
        <v>0</v>
      </c>
      <c r="C5" s="2434" t="s">
        <v>1622</v>
      </c>
      <c r="D5" s="1351" t="s">
        <v>1417</v>
      </c>
      <c r="E5" s="1352" t="s">
        <v>1536</v>
      </c>
      <c r="F5" s="2435" t="s">
        <v>847</v>
      </c>
      <c r="G5" s="2436"/>
    </row>
    <row r="6" spans="1:8" ht="13.5" customHeight="1" x14ac:dyDescent="0.2">
      <c r="B6" s="1737"/>
      <c r="C6" s="2434"/>
      <c r="D6" s="1351">
        <v>0</v>
      </c>
      <c r="E6" s="1354" t="s">
        <v>1168</v>
      </c>
      <c r="F6" s="1355">
        <v>2025</v>
      </c>
      <c r="G6" s="1355">
        <v>2026</v>
      </c>
    </row>
    <row r="7" spans="1:8" ht="10.199999999999999" x14ac:dyDescent="0.2">
      <c r="B7" s="1738"/>
      <c r="C7" s="666" t="s">
        <v>9</v>
      </c>
      <c r="D7" s="1360" t="s">
        <v>10</v>
      </c>
      <c r="E7" s="1359" t="s">
        <v>767</v>
      </c>
      <c r="F7" s="1360" t="s">
        <v>15</v>
      </c>
      <c r="G7" s="1360" t="s">
        <v>11</v>
      </c>
    </row>
    <row r="8" spans="1:8" ht="13.5" customHeight="1" x14ac:dyDescent="0.2">
      <c r="B8" s="1739" t="s">
        <v>775</v>
      </c>
      <c r="C8" s="1739">
        <v>3941.6898533089998</v>
      </c>
      <c r="D8" s="1739">
        <v>4143.0200438720003</v>
      </c>
      <c r="E8" s="1739">
        <v>5.1077126322860211</v>
      </c>
      <c r="F8" s="1740">
        <v>0.21714912999347738</v>
      </c>
      <c r="G8" s="1739">
        <v>0.21472279097489036</v>
      </c>
    </row>
    <row r="9" spans="1:8" ht="24.75" customHeight="1" x14ac:dyDescent="0.2">
      <c r="B9" s="423" t="s">
        <v>1653</v>
      </c>
      <c r="C9" s="1530">
        <v>90</v>
      </c>
      <c r="D9" s="1530">
        <v>120</v>
      </c>
      <c r="E9" s="1741">
        <v>33.333333333333329</v>
      </c>
      <c r="F9" s="1740">
        <v>4.9581327873897798E-3</v>
      </c>
      <c r="G9" s="1739">
        <v>6.2193121549336426E-3</v>
      </c>
    </row>
    <row r="10" spans="1:8" ht="20.399999999999999" x14ac:dyDescent="0.2">
      <c r="B10" s="1742" t="s">
        <v>777</v>
      </c>
      <c r="C10" s="1743">
        <v>4031.6898533089998</v>
      </c>
      <c r="D10" s="1743">
        <v>4263.0200438720003</v>
      </c>
      <c r="E10" s="1744">
        <v>5.7377972755800366</v>
      </c>
      <c r="F10" s="1745">
        <v>0.22210726278086715</v>
      </c>
      <c r="G10" s="1746">
        <v>0.22094210312982404</v>
      </c>
    </row>
    <row r="11" spans="1:8" ht="13.5" customHeight="1" x14ac:dyDescent="0.2">
      <c r="B11" s="1749" t="s">
        <v>1623</v>
      </c>
      <c r="C11" s="1748"/>
      <c r="D11" s="1749"/>
      <c r="E11" s="1749"/>
      <c r="F11" s="1749"/>
      <c r="G11" s="1749"/>
    </row>
    <row r="12" spans="1:8" ht="13.5" customHeight="1" x14ac:dyDescent="0.2">
      <c r="B12" s="1749" t="s">
        <v>35</v>
      </c>
    </row>
  </sheetData>
  <mergeCells count="4">
    <mergeCell ref="B3:G3"/>
    <mergeCell ref="B4:G4"/>
    <mergeCell ref="C5:C6"/>
    <mergeCell ref="F5:G5"/>
  </mergeCells>
  <printOptions horizontalCentered="1" verticalCentered="1"/>
  <pageMargins left="0.15748031496062992" right="0.19685039370078741" top="0.19685039370078741" bottom="0.47244094488188981" header="0" footer="0"/>
  <pageSetup scale="115" orientation="landscape" r:id="rId1"/>
  <headerFooter alignWithMargins="0">
    <oddFooter>&amp;L&amp;6&amp;D/&amp;T&amp;R&amp;7&amp;Z&amp;F</oddFooter>
  </headerFooter>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1245F-DCF5-4767-8360-2F48D8E4F9DE}">
  <dimension ref="A1:I25"/>
  <sheetViews>
    <sheetView showGridLines="0" workbookViewId="0">
      <selection activeCell="H14" sqref="H14"/>
    </sheetView>
  </sheetViews>
  <sheetFormatPr baseColWidth="10" defaultColWidth="0" defaultRowHeight="10.8" zeroHeight="1" x14ac:dyDescent="0.25"/>
  <cols>
    <col min="1" max="1" width="70.5546875" style="737" customWidth="1"/>
    <col min="2" max="3" width="9.88671875" style="737" customWidth="1"/>
    <col min="4" max="4" width="12" style="737" customWidth="1"/>
    <col min="5" max="6" width="6.6640625" style="737" customWidth="1"/>
    <col min="7" max="8" width="6.6640625" style="799" customWidth="1"/>
    <col min="9" max="9" width="11.44140625" style="737" customWidth="1"/>
    <col min="10" max="16384" width="11.44140625" style="737" hidden="1"/>
  </cols>
  <sheetData>
    <row r="1" spans="1:8" ht="13.5" customHeight="1" x14ac:dyDescent="0.25">
      <c r="A1" s="2712" t="s">
        <v>1272</v>
      </c>
      <c r="B1" s="2712"/>
      <c r="C1" s="2712"/>
      <c r="D1" s="2712"/>
      <c r="E1" s="2712"/>
      <c r="F1" s="2712"/>
      <c r="G1" s="10"/>
      <c r="H1" s="10"/>
    </row>
    <row r="2" spans="1:8" ht="13.5" customHeight="1" x14ac:dyDescent="0.25">
      <c r="A2" s="2712" t="s">
        <v>1</v>
      </c>
      <c r="B2" s="2712"/>
      <c r="C2" s="2712"/>
      <c r="D2" s="2712"/>
      <c r="E2" s="2712"/>
      <c r="F2" s="2712"/>
      <c r="G2" s="681"/>
      <c r="H2" s="681"/>
    </row>
    <row r="3" spans="1:8" ht="20.399999999999999" x14ac:dyDescent="0.25">
      <c r="A3" s="894"/>
      <c r="B3" s="852">
        <v>2025</v>
      </c>
      <c r="C3" s="852">
        <v>2026</v>
      </c>
      <c r="D3" s="915" t="s">
        <v>1165</v>
      </c>
      <c r="E3" s="2721" t="s">
        <v>846</v>
      </c>
      <c r="F3" s="2721"/>
      <c r="G3" s="916"/>
      <c r="H3" s="916"/>
    </row>
    <row r="4" spans="1:8" x14ac:dyDescent="0.25">
      <c r="A4" s="852" t="s">
        <v>1198</v>
      </c>
      <c r="B4" s="854" t="s">
        <v>1166</v>
      </c>
      <c r="C4" s="855" t="s">
        <v>1167</v>
      </c>
      <c r="D4" s="857" t="s">
        <v>1168</v>
      </c>
      <c r="E4" s="857">
        <f>+B3</f>
        <v>2025</v>
      </c>
      <c r="F4" s="857">
        <f>+C3</f>
        <v>2026</v>
      </c>
      <c r="G4" s="917"/>
      <c r="H4" s="917"/>
    </row>
    <row r="5" spans="1:8" ht="13.5" customHeight="1" x14ac:dyDescent="0.25">
      <c r="A5" s="894"/>
      <c r="B5" s="852" t="s">
        <v>9</v>
      </c>
      <c r="C5" s="852" t="s">
        <v>10</v>
      </c>
      <c r="D5" s="852" t="s">
        <v>767</v>
      </c>
      <c r="E5" s="852" t="s">
        <v>15</v>
      </c>
      <c r="F5" s="852" t="s">
        <v>11</v>
      </c>
      <c r="G5" s="918"/>
      <c r="H5" s="918"/>
    </row>
    <row r="6" spans="1:8" ht="13.5" customHeight="1" x14ac:dyDescent="0.25">
      <c r="A6" s="881" t="s">
        <v>1273</v>
      </c>
      <c r="B6" s="822">
        <v>14259.026421196779</v>
      </c>
      <c r="C6" s="822">
        <v>16768.879225211898</v>
      </c>
      <c r="D6" s="823">
        <f t="shared" ref="D6:D12" si="0">+((C6/B6)-1)*100</f>
        <v>17.601852538011254</v>
      </c>
      <c r="E6" s="824">
        <f>+(B6/$B$12)*100</f>
        <v>47.214972025655314</v>
      </c>
      <c r="F6" s="825">
        <f>+(C6/$C$12)*100</f>
        <v>47.87770585496753</v>
      </c>
      <c r="G6" s="919"/>
      <c r="H6" s="919"/>
    </row>
    <row r="7" spans="1:8" ht="13.5" customHeight="1" x14ac:dyDescent="0.25">
      <c r="A7" s="881" t="s">
        <v>1274</v>
      </c>
      <c r="B7" s="822">
        <v>7647.5066835324405</v>
      </c>
      <c r="C7" s="822">
        <v>7779.8120981527372</v>
      </c>
      <c r="D7" s="823">
        <f t="shared" si="0"/>
        <v>1.7300464072191435</v>
      </c>
      <c r="E7" s="824">
        <f t="shared" ref="E7:E11" si="1">+(B7/$B$12)*100</f>
        <v>25.322683573419635</v>
      </c>
      <c r="F7" s="825">
        <f t="shared" ref="F7:F11" si="2">+(C7/$C$12)*100</f>
        <v>22.212549225248996</v>
      </c>
      <c r="G7" s="919"/>
      <c r="H7" s="919"/>
    </row>
    <row r="8" spans="1:8" ht="13.5" customHeight="1" x14ac:dyDescent="0.25">
      <c r="A8" s="881" t="s">
        <v>1275</v>
      </c>
      <c r="B8" s="822">
        <v>4591.4088027997859</v>
      </c>
      <c r="C8" s="822">
        <v>7012.5921044676998</v>
      </c>
      <c r="D8" s="823">
        <f t="shared" si="0"/>
        <v>52.732906296461898</v>
      </c>
      <c r="E8" s="824">
        <f t="shared" si="1"/>
        <v>15.203228592120427</v>
      </c>
      <c r="F8" s="825">
        <f t="shared" si="2"/>
        <v>20.022019214842885</v>
      </c>
      <c r="G8" s="919"/>
      <c r="H8" s="919"/>
    </row>
    <row r="9" spans="1:8" ht="13.5" customHeight="1" x14ac:dyDescent="0.25">
      <c r="A9" s="881" t="s">
        <v>1276</v>
      </c>
      <c r="B9" s="822">
        <v>3348.5189737509741</v>
      </c>
      <c r="C9" s="822">
        <v>3170.700111049</v>
      </c>
      <c r="D9" s="823">
        <f t="shared" si="0"/>
        <v>-5.31037345453006</v>
      </c>
      <c r="E9" s="824">
        <f t="shared" si="1"/>
        <v>11.087729624934569</v>
      </c>
      <c r="F9" s="825">
        <f t="shared" si="2"/>
        <v>9.0528320487202159</v>
      </c>
      <c r="G9" s="919"/>
      <c r="H9" s="919"/>
    </row>
    <row r="10" spans="1:8" ht="13.5" customHeight="1" x14ac:dyDescent="0.25">
      <c r="A10" s="881" t="s">
        <v>1277</v>
      </c>
      <c r="B10" s="822">
        <v>343.76122930141878</v>
      </c>
      <c r="C10" s="822">
        <v>292.41649400379998</v>
      </c>
      <c r="D10" s="823">
        <f t="shared" si="0"/>
        <v>-14.936162347906434</v>
      </c>
      <c r="E10" s="824">
        <f t="shared" si="1"/>
        <v>1.1382738446184257</v>
      </c>
      <c r="F10" s="825">
        <f t="shared" si="2"/>
        <v>0.83489365622036082</v>
      </c>
      <c r="G10" s="919"/>
      <c r="H10" s="919"/>
    </row>
    <row r="11" spans="1:8" ht="13.5" customHeight="1" x14ac:dyDescent="0.25">
      <c r="A11" s="881" t="s">
        <v>1278</v>
      </c>
      <c r="B11" s="822">
        <v>10</v>
      </c>
      <c r="C11" s="822">
        <v>0</v>
      </c>
      <c r="D11" s="823">
        <f t="shared" si="0"/>
        <v>-100</v>
      </c>
      <c r="E11" s="824">
        <f t="shared" si="1"/>
        <v>3.3112339251625079E-2</v>
      </c>
      <c r="F11" s="825">
        <f t="shared" si="2"/>
        <v>0</v>
      </c>
      <c r="G11" s="919"/>
      <c r="H11" s="919"/>
    </row>
    <row r="12" spans="1:8" ht="11.4" thickBot="1" x14ac:dyDescent="0.3">
      <c r="A12" s="866" t="s">
        <v>84</v>
      </c>
      <c r="B12" s="867">
        <f>SUM(B6:B11)</f>
        <v>30200.222110581399</v>
      </c>
      <c r="C12" s="867">
        <f>SUM(C6:C11)</f>
        <v>35024.40003288514</v>
      </c>
      <c r="D12" s="868">
        <f t="shared" si="0"/>
        <v>15.973981597352127</v>
      </c>
      <c r="E12" s="867">
        <f>+SUM(E6:E10)</f>
        <v>99.96688766074837</v>
      </c>
      <c r="F12" s="867">
        <f>+SUM(F6:F10)</f>
        <v>99.999999999999986</v>
      </c>
      <c r="G12" s="920"/>
      <c r="H12" s="920"/>
    </row>
    <row r="13" spans="1:8" ht="13.5" customHeight="1" thickTop="1" thickBot="1" x14ac:dyDescent="0.3">
      <c r="A13" s="884" t="s">
        <v>1206</v>
      </c>
      <c r="B13" s="885">
        <v>7.3586936904947571</v>
      </c>
      <c r="C13" s="885">
        <v>7.705706449609008</v>
      </c>
      <c r="D13" s="886"/>
      <c r="E13" s="885"/>
      <c r="F13" s="886"/>
      <c r="G13" s="921"/>
      <c r="H13" s="921"/>
    </row>
    <row r="14" spans="1:8" ht="13.5" customHeight="1" thickTop="1" x14ac:dyDescent="0.25">
      <c r="A14" s="887" t="s">
        <v>847</v>
      </c>
      <c r="B14" s="888">
        <v>1.6637412381436381</v>
      </c>
      <c r="C14" s="888">
        <v>1.8152306403648404</v>
      </c>
      <c r="D14" s="889"/>
      <c r="E14" s="888"/>
      <c r="F14" s="889"/>
      <c r="G14" s="921"/>
      <c r="H14" s="921"/>
    </row>
    <row r="15" spans="1:8" x14ac:dyDescent="0.25">
      <c r="A15" s="2719" t="s">
        <v>883</v>
      </c>
      <c r="B15" s="2719"/>
      <c r="C15" s="2719"/>
      <c r="D15" s="2719"/>
      <c r="E15" s="2719"/>
      <c r="F15" s="2719"/>
      <c r="G15" s="922"/>
      <c r="H15" s="922"/>
    </row>
    <row r="16" spans="1:8" hidden="1" x14ac:dyDescent="0.25">
      <c r="A16" s="902"/>
      <c r="B16" s="902"/>
      <c r="C16" s="902"/>
      <c r="D16" s="902"/>
      <c r="E16" s="902"/>
      <c r="F16" s="902"/>
      <c r="G16" s="923"/>
      <c r="H16" s="923"/>
    </row>
    <row r="17" spans="1:8" hidden="1" x14ac:dyDescent="0.25">
      <c r="A17" s="902"/>
      <c r="B17" s="902"/>
      <c r="C17" s="902"/>
      <c r="D17" s="902"/>
      <c r="E17" s="902"/>
      <c r="F17" s="902"/>
      <c r="G17" s="923"/>
      <c r="H17" s="923"/>
    </row>
    <row r="18" spans="1:8" hidden="1" x14ac:dyDescent="0.25">
      <c r="B18" s="924">
        <v>0</v>
      </c>
      <c r="C18" s="924">
        <v>0</v>
      </c>
    </row>
    <row r="19" spans="1:8" hidden="1" x14ac:dyDescent="0.25">
      <c r="B19" s="890"/>
      <c r="C19" s="890"/>
    </row>
    <row r="20" spans="1:8" hidden="1" x14ac:dyDescent="0.25">
      <c r="C20" s="914"/>
    </row>
    <row r="21" spans="1:8" hidden="1" x14ac:dyDescent="0.25">
      <c r="C21" s="914"/>
    </row>
    <row r="22" spans="1:8" hidden="1" x14ac:dyDescent="0.25">
      <c r="C22" s="914"/>
    </row>
    <row r="23" spans="1:8" hidden="1" x14ac:dyDescent="0.25">
      <c r="C23" s="914"/>
    </row>
    <row r="24" spans="1:8" hidden="1" x14ac:dyDescent="0.25">
      <c r="C24" s="914"/>
    </row>
    <row r="25" spans="1:8" hidden="1" x14ac:dyDescent="0.25">
      <c r="C25" s="892"/>
    </row>
  </sheetData>
  <mergeCells count="4">
    <mergeCell ref="A1:F1"/>
    <mergeCell ref="A2:F2"/>
    <mergeCell ref="E3:F3"/>
    <mergeCell ref="A15:F15"/>
  </mergeCells>
  <pageMargins left="0.7" right="0.7" top="0.75" bottom="0.75" header="0.3" footer="0.3"/>
  <pageSetup orientation="landscape"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1FC0-2E35-47BE-B094-202A2EB0C042}">
  <dimension ref="A1:I29"/>
  <sheetViews>
    <sheetView showGridLines="0" workbookViewId="0">
      <selection activeCell="H17" sqref="H17"/>
    </sheetView>
  </sheetViews>
  <sheetFormatPr baseColWidth="10" defaultColWidth="0" defaultRowHeight="10.8" zeroHeight="1" x14ac:dyDescent="0.25"/>
  <cols>
    <col min="1" max="1" width="58.33203125" style="850" customWidth="1"/>
    <col min="2" max="2" width="9.88671875" style="850" customWidth="1"/>
    <col min="3" max="3" width="9.88671875" style="900" customWidth="1"/>
    <col min="4" max="4" width="11.33203125" style="874" customWidth="1"/>
    <col min="5" max="5" width="7.33203125" style="900" bestFit="1" customWidth="1"/>
    <col min="6" max="6" width="7.33203125" style="850" bestFit="1" customWidth="1"/>
    <col min="7" max="7" width="7.33203125" style="928" customWidth="1"/>
    <col min="8" max="9" width="11.44140625" style="850" customWidth="1"/>
    <col min="10" max="16384" width="11.44140625" style="850" hidden="1"/>
  </cols>
  <sheetData>
    <row r="1" spans="1:7" s="737" customFormat="1" x14ac:dyDescent="0.25">
      <c r="A1" s="2712" t="s">
        <v>1279</v>
      </c>
      <c r="B1" s="2712"/>
      <c r="C1" s="2712"/>
      <c r="D1" s="2712"/>
      <c r="E1" s="2712"/>
      <c r="F1" s="2712"/>
      <c r="G1" s="925"/>
    </row>
    <row r="2" spans="1:7" s="737" customFormat="1" ht="11.25" customHeight="1" x14ac:dyDescent="0.25">
      <c r="A2" s="2712" t="s">
        <v>1</v>
      </c>
      <c r="B2" s="2712"/>
      <c r="C2" s="2712"/>
      <c r="D2" s="2712"/>
      <c r="E2" s="2712"/>
      <c r="F2" s="2712"/>
      <c r="G2" s="10"/>
    </row>
    <row r="3" spans="1:7" s="737" customFormat="1" ht="20.399999999999999" x14ac:dyDescent="0.25">
      <c r="A3" s="894"/>
      <c r="B3" s="852">
        <v>2025</v>
      </c>
      <c r="C3" s="852">
        <v>2026</v>
      </c>
      <c r="D3" s="895" t="s">
        <v>1165</v>
      </c>
      <c r="E3" s="2720" t="s">
        <v>846</v>
      </c>
      <c r="F3" s="2715"/>
      <c r="G3" s="916"/>
    </row>
    <row r="4" spans="1:7" s="737" customFormat="1" ht="11.25" customHeight="1" x14ac:dyDescent="0.25">
      <c r="A4" s="852" t="s">
        <v>14</v>
      </c>
      <c r="B4" s="854" t="s">
        <v>1166</v>
      </c>
      <c r="C4" s="855" t="s">
        <v>1167</v>
      </c>
      <c r="D4" s="856" t="s">
        <v>1168</v>
      </c>
      <c r="E4" s="857">
        <f>+B3</f>
        <v>2025</v>
      </c>
      <c r="F4" s="858">
        <f>+C3</f>
        <v>2026</v>
      </c>
      <c r="G4" s="917"/>
    </row>
    <row r="5" spans="1:7" s="737" customFormat="1" ht="11.25" customHeight="1" x14ac:dyDescent="0.25">
      <c r="A5" s="894"/>
      <c r="B5" s="852" t="s">
        <v>9</v>
      </c>
      <c r="C5" s="852" t="s">
        <v>10</v>
      </c>
      <c r="D5" s="880" t="s">
        <v>767</v>
      </c>
      <c r="E5" s="852" t="s">
        <v>15</v>
      </c>
      <c r="F5" s="860" t="s">
        <v>11</v>
      </c>
      <c r="G5" s="918"/>
    </row>
    <row r="6" spans="1:7" ht="13.5" customHeight="1" x14ac:dyDescent="0.25">
      <c r="A6" s="896" t="s">
        <v>96</v>
      </c>
      <c r="B6" s="897">
        <v>7783.4769195503977</v>
      </c>
      <c r="C6" s="713">
        <v>10859.810701967137</v>
      </c>
      <c r="D6" s="898">
        <f>+((C6/B6)-1)*100</f>
        <v>39.523901904169058</v>
      </c>
      <c r="E6" s="899">
        <f>+((B6/$B$26)*100)</f>
        <v>25.772912831734647</v>
      </c>
      <c r="F6" s="899">
        <f>(C6/$C$26)*100</f>
        <v>31.006414647419028</v>
      </c>
      <c r="G6" s="926"/>
    </row>
    <row r="7" spans="1:7" ht="13.5" customHeight="1" x14ac:dyDescent="0.25">
      <c r="A7" s="896" t="s">
        <v>915</v>
      </c>
      <c r="B7" s="897">
        <v>3243.8575506020002</v>
      </c>
      <c r="C7" s="713">
        <v>5582.7065267380003</v>
      </c>
      <c r="D7" s="898">
        <f t="shared" ref="D7:D26" si="0">+((C7/B7)-1)*100</f>
        <v>72.10085337138041</v>
      </c>
      <c r="E7" s="899">
        <f t="shared" ref="E7:E25" si="1">+((B7/$B$26)*100)</f>
        <v>10.741171169947899</v>
      </c>
      <c r="F7" s="899">
        <f t="shared" ref="F7:F25" si="2">(C7/$C$26)*100</f>
        <v>15.939477968205818</v>
      </c>
      <c r="G7" s="926"/>
    </row>
    <row r="8" spans="1:7" ht="13.5" customHeight="1" x14ac:dyDescent="0.25">
      <c r="A8" s="896" t="s">
        <v>1280</v>
      </c>
      <c r="B8" s="897">
        <v>4393.6149050000004</v>
      </c>
      <c r="C8" s="713">
        <v>3703.6874700349999</v>
      </c>
      <c r="D8" s="898">
        <f t="shared" si="0"/>
        <v>-15.702956446634698</v>
      </c>
      <c r="E8" s="899">
        <f t="shared" si="1"/>
        <v>14.548286727535647</v>
      </c>
      <c r="F8" s="899">
        <f t="shared" si="2"/>
        <v>10.574592188752781</v>
      </c>
      <c r="G8" s="926"/>
    </row>
    <row r="9" spans="1:7" ht="13.5" customHeight="1" x14ac:dyDescent="0.25">
      <c r="A9" s="896" t="s">
        <v>1281</v>
      </c>
      <c r="B9" s="897">
        <v>2925.8449610819998</v>
      </c>
      <c r="C9" s="713">
        <v>2624.3649</v>
      </c>
      <c r="D9" s="898">
        <f t="shared" si="0"/>
        <v>-10.30403405143211</v>
      </c>
      <c r="E9" s="899">
        <f t="shared" si="1"/>
        <v>9.6881570949004949</v>
      </c>
      <c r="F9" s="899">
        <f t="shared" si="2"/>
        <v>7.4929617567636511</v>
      </c>
      <c r="G9" s="926"/>
    </row>
    <row r="10" spans="1:7" ht="13.5" customHeight="1" x14ac:dyDescent="0.25">
      <c r="A10" s="896" t="s">
        <v>1282</v>
      </c>
      <c r="B10" s="897">
        <v>1489.127326884</v>
      </c>
      <c r="C10" s="713">
        <v>1493.690928818</v>
      </c>
      <c r="D10" s="898">
        <f t="shared" si="0"/>
        <v>0.3064614994037651</v>
      </c>
      <c r="E10" s="899">
        <f t="shared" si="1"/>
        <v>4.9308489236648594</v>
      </c>
      <c r="F10" s="899">
        <f t="shared" si="2"/>
        <v>4.2647152482713242</v>
      </c>
      <c r="G10" s="926"/>
    </row>
    <row r="11" spans="1:7" ht="13.5" customHeight="1" x14ac:dyDescent="0.25">
      <c r="A11" s="896" t="s">
        <v>153</v>
      </c>
      <c r="B11" s="897">
        <v>1311.8389999999999</v>
      </c>
      <c r="C11" s="713">
        <v>1250.9929106709999</v>
      </c>
      <c r="D11" s="898">
        <f t="shared" si="0"/>
        <v>-4.6382284204845252</v>
      </c>
      <c r="E11" s="899">
        <f t="shared" si="1"/>
        <v>4.3438058011512588</v>
      </c>
      <c r="F11" s="899">
        <f t="shared" si="2"/>
        <v>3.5717754179840799</v>
      </c>
      <c r="G11" s="926"/>
    </row>
    <row r="12" spans="1:7" ht="13.5" customHeight="1" x14ac:dyDescent="0.25">
      <c r="A12" s="896" t="s">
        <v>152</v>
      </c>
      <c r="B12" s="897">
        <v>620.29095112699997</v>
      </c>
      <c r="C12" s="713">
        <v>1116.6616010130001</v>
      </c>
      <c r="D12" s="898">
        <f t="shared" si="0"/>
        <v>80.022229726896654</v>
      </c>
      <c r="E12" s="899">
        <f t="shared" si="1"/>
        <v>2.0539284408430412</v>
      </c>
      <c r="F12" s="899">
        <f t="shared" si="2"/>
        <v>3.1882390560995844</v>
      </c>
      <c r="G12" s="926"/>
    </row>
    <row r="13" spans="1:7" ht="13.5" customHeight="1" x14ac:dyDescent="0.25">
      <c r="A13" s="896" t="s">
        <v>1283</v>
      </c>
      <c r="B13" s="897">
        <v>1066.4288979339999</v>
      </c>
      <c r="C13" s="713">
        <v>1111.1732919999999</v>
      </c>
      <c r="D13" s="898">
        <f t="shared" si="0"/>
        <v>4.1957222045167386</v>
      </c>
      <c r="E13" s="899">
        <f t="shared" si="1"/>
        <v>3.5311955456127251</v>
      </c>
      <c r="F13" s="899">
        <f t="shared" si="2"/>
        <v>3.1725690974197862</v>
      </c>
      <c r="G13" s="926"/>
    </row>
    <row r="14" spans="1:7" ht="13.5" customHeight="1" x14ac:dyDescent="0.25">
      <c r="A14" s="896" t="s">
        <v>1284</v>
      </c>
      <c r="B14" s="897">
        <v>761.71606747500005</v>
      </c>
      <c r="C14" s="713">
        <v>1042.810409273</v>
      </c>
      <c r="D14" s="898">
        <f t="shared" si="0"/>
        <v>36.902771754545618</v>
      </c>
      <c r="E14" s="899">
        <f t="shared" si="1"/>
        <v>2.5222200839645934</v>
      </c>
      <c r="F14" s="899">
        <f t="shared" si="2"/>
        <v>2.9773826483648058</v>
      </c>
      <c r="G14" s="926"/>
    </row>
    <row r="15" spans="1:7" ht="13.5" customHeight="1" x14ac:dyDescent="0.25">
      <c r="A15" s="896" t="s">
        <v>838</v>
      </c>
      <c r="B15" s="897">
        <v>1022.752930347</v>
      </c>
      <c r="C15" s="713">
        <v>997.11500000000001</v>
      </c>
      <c r="D15" s="898">
        <f t="shared" si="0"/>
        <v>-2.5067569680100044</v>
      </c>
      <c r="E15" s="899">
        <f t="shared" si="1"/>
        <v>3.3865742000243531</v>
      </c>
      <c r="F15" s="899">
        <f t="shared" si="2"/>
        <v>2.8469152906653292</v>
      </c>
      <c r="G15" s="926"/>
    </row>
    <row r="16" spans="1:7" ht="13.5" customHeight="1" x14ac:dyDescent="0.25">
      <c r="A16" s="896" t="s">
        <v>786</v>
      </c>
      <c r="B16" s="897">
        <v>1018.698170025</v>
      </c>
      <c r="C16" s="713">
        <v>898.42661784799998</v>
      </c>
      <c r="D16" s="898">
        <f t="shared" si="0"/>
        <v>-11.80639719555483</v>
      </c>
      <c r="E16" s="899">
        <f t="shared" si="1"/>
        <v>3.3731479400877435</v>
      </c>
      <c r="F16" s="899">
        <f t="shared" si="2"/>
        <v>2.5651449189834747</v>
      </c>
      <c r="G16" s="926"/>
    </row>
    <row r="17" spans="1:7" ht="13.5" customHeight="1" x14ac:dyDescent="0.25">
      <c r="A17" s="896" t="s">
        <v>1285</v>
      </c>
      <c r="B17" s="897">
        <v>767.21600000000001</v>
      </c>
      <c r="C17" s="713">
        <v>786.38400000000001</v>
      </c>
      <c r="D17" s="898">
        <f t="shared" si="0"/>
        <v>2.4983837667619024</v>
      </c>
      <c r="E17" s="899">
        <f t="shared" si="1"/>
        <v>2.5404316471274782</v>
      </c>
      <c r="F17" s="899">
        <f t="shared" si="2"/>
        <v>2.2452461691325114</v>
      </c>
      <c r="G17" s="926"/>
    </row>
    <row r="18" spans="1:7" ht="13.5" customHeight="1" x14ac:dyDescent="0.25">
      <c r="A18" s="896" t="s">
        <v>1286</v>
      </c>
      <c r="B18" s="897">
        <v>719.33446100000003</v>
      </c>
      <c r="C18" s="713">
        <v>422.29542720199998</v>
      </c>
      <c r="D18" s="898">
        <f t="shared" si="0"/>
        <v>-41.293591493595919</v>
      </c>
      <c r="E18" s="899">
        <f t="shared" si="1"/>
        <v>2.381884670801687</v>
      </c>
      <c r="F18" s="899">
        <f t="shared" si="2"/>
        <v>1.2057178047461137</v>
      </c>
      <c r="G18" s="926"/>
    </row>
    <row r="19" spans="1:7" ht="13.5" customHeight="1" x14ac:dyDescent="0.25">
      <c r="A19" s="896" t="s">
        <v>1287</v>
      </c>
      <c r="B19" s="897">
        <v>347.56643210300001</v>
      </c>
      <c r="C19" s="713">
        <v>381.107680851</v>
      </c>
      <c r="D19" s="898">
        <f t="shared" si="0"/>
        <v>9.6503130480851915</v>
      </c>
      <c r="E19" s="899">
        <f t="shared" si="1"/>
        <v>1.1508737612271449</v>
      </c>
      <c r="F19" s="899">
        <f t="shared" si="2"/>
        <v>1.0881205116809134</v>
      </c>
      <c r="G19" s="926"/>
    </row>
    <row r="20" spans="1:7" ht="13.5" customHeight="1" x14ac:dyDescent="0.25">
      <c r="A20" s="896" t="s">
        <v>150</v>
      </c>
      <c r="B20" s="897">
        <v>371.860726322</v>
      </c>
      <c r="C20" s="713">
        <v>362.521347811</v>
      </c>
      <c r="D20" s="898">
        <f t="shared" si="0"/>
        <v>-2.5115259154613989</v>
      </c>
      <c r="E20" s="899">
        <f t="shared" si="1"/>
        <v>1.2313178524329771</v>
      </c>
      <c r="F20" s="899">
        <f t="shared" si="2"/>
        <v>1.0350536981950325</v>
      </c>
      <c r="G20" s="926"/>
    </row>
    <row r="21" spans="1:7" x14ac:dyDescent="0.25">
      <c r="A21" s="896" t="s">
        <v>1288</v>
      </c>
      <c r="B21" s="901">
        <v>5.6881149999999998</v>
      </c>
      <c r="C21" s="900">
        <v>270.77590380700002</v>
      </c>
      <c r="D21" s="874">
        <f t="shared" si="0"/>
        <v>4660.3802631803337</v>
      </c>
      <c r="E21" s="900">
        <f t="shared" si="1"/>
        <v>1.8834679358225734E-2</v>
      </c>
      <c r="F21" s="927">
        <f t="shared" si="2"/>
        <v>0.77310647306667002</v>
      </c>
    </row>
    <row r="22" spans="1:7" ht="13.5" customHeight="1" x14ac:dyDescent="0.25">
      <c r="A22" s="896" t="s">
        <v>1289</v>
      </c>
      <c r="B22" s="897">
        <v>302.166</v>
      </c>
      <c r="C22" s="713">
        <v>269.635961587</v>
      </c>
      <c r="D22" s="898">
        <f t="shared" si="0"/>
        <v>-10.765618373013508</v>
      </c>
      <c r="E22" s="899">
        <f t="shared" si="1"/>
        <v>1.0005423102306541</v>
      </c>
      <c r="F22" s="899">
        <f t="shared" si="2"/>
        <v>0.76985176429527147</v>
      </c>
      <c r="G22" s="926"/>
    </row>
    <row r="23" spans="1:7" ht="13.5" customHeight="1" x14ac:dyDescent="0.25">
      <c r="A23" s="896" t="s">
        <v>1290</v>
      </c>
      <c r="B23" s="897">
        <v>261.51356066</v>
      </c>
      <c r="C23" s="713">
        <v>244.45508784500001</v>
      </c>
      <c r="D23" s="898">
        <f t="shared" si="0"/>
        <v>-6.5229783006083286</v>
      </c>
      <c r="E23" s="899">
        <f t="shared" si="1"/>
        <v>0.86593257394743528</v>
      </c>
      <c r="F23" s="899">
        <f t="shared" si="2"/>
        <v>0.69795653206186525</v>
      </c>
      <c r="G23" s="926"/>
    </row>
    <row r="24" spans="1:7" ht="13.5" customHeight="1" x14ac:dyDescent="0.25">
      <c r="A24" s="896" t="s">
        <v>1213</v>
      </c>
      <c r="B24" s="897">
        <v>212.81764899999999</v>
      </c>
      <c r="C24" s="713">
        <v>219.59989899999999</v>
      </c>
      <c r="D24" s="898">
        <f t="shared" si="0"/>
        <v>3.1868832457593754</v>
      </c>
      <c r="E24" s="899">
        <f t="shared" si="1"/>
        <v>0.70468901924212679</v>
      </c>
      <c r="F24" s="899">
        <f t="shared" si="2"/>
        <v>0.62699117984551622</v>
      </c>
      <c r="G24" s="926"/>
    </row>
    <row r="25" spans="1:7" ht="13.5" customHeight="1" x14ac:dyDescent="0.25">
      <c r="A25" s="896" t="s">
        <v>1196</v>
      </c>
      <c r="B25" s="897">
        <v>1574.41148647</v>
      </c>
      <c r="C25" s="713">
        <v>1386.1843664190008</v>
      </c>
      <c r="D25" s="898">
        <f t="shared" si="0"/>
        <v>-11.955395502926924</v>
      </c>
      <c r="E25" s="899">
        <f t="shared" si="1"/>
        <v>5.2132447261649961</v>
      </c>
      <c r="F25" s="899">
        <f t="shared" si="2"/>
        <v>3.9577676280463985</v>
      </c>
      <c r="G25" s="926"/>
    </row>
    <row r="26" spans="1:7" ht="11.4" thickBot="1" x14ac:dyDescent="0.3">
      <c r="A26" s="866" t="s">
        <v>84</v>
      </c>
      <c r="B26" s="867">
        <f>SUM(B6:B25)</f>
        <v>30200.222110581402</v>
      </c>
      <c r="C26" s="867">
        <f>SUM(C6:C25)</f>
        <v>35024.400032885154</v>
      </c>
      <c r="D26" s="868">
        <f t="shared" si="0"/>
        <v>15.973981597352171</v>
      </c>
      <c r="E26" s="867">
        <f>SUM(E6:E25)</f>
        <v>100</v>
      </c>
      <c r="F26" s="867">
        <f>SUM(F6:F25)</f>
        <v>99.999999999999972</v>
      </c>
      <c r="G26" s="920"/>
    </row>
    <row r="27" spans="1:7" ht="11.4" thickTop="1" x14ac:dyDescent="0.25">
      <c r="A27" s="2719" t="s">
        <v>883</v>
      </c>
      <c r="B27" s="2719"/>
      <c r="C27" s="2719"/>
      <c r="D27" s="2719"/>
      <c r="E27" s="2719"/>
      <c r="F27" s="2719"/>
      <c r="G27" s="922"/>
    </row>
    <row r="28" spans="1:7" hidden="1" x14ac:dyDescent="0.25">
      <c r="A28" s="870"/>
      <c r="B28" s="900"/>
    </row>
    <row r="29" spans="1:7" hidden="1" x14ac:dyDescent="0.25">
      <c r="A29" s="870"/>
      <c r="B29" s="929">
        <v>0</v>
      </c>
      <c r="C29" s="929">
        <v>0</v>
      </c>
    </row>
  </sheetData>
  <mergeCells count="4">
    <mergeCell ref="A1:F1"/>
    <mergeCell ref="A2:F2"/>
    <mergeCell ref="E3:F3"/>
    <mergeCell ref="A27:F27"/>
  </mergeCells>
  <pageMargins left="0.7" right="0.7" top="0.75" bottom="0.75" header="0.3" footer="0.3"/>
  <pageSetup orientation="landscape"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24C3-A67D-4302-B7F5-239C249B2A48}">
  <dimension ref="A1:H17"/>
  <sheetViews>
    <sheetView showGridLines="0" workbookViewId="0">
      <selection activeCell="G10" sqref="G10"/>
    </sheetView>
  </sheetViews>
  <sheetFormatPr baseColWidth="10" defaultColWidth="0" defaultRowHeight="10.8" zeroHeight="1" x14ac:dyDescent="0.25"/>
  <cols>
    <col min="1" max="1" width="47" style="799" customWidth="1"/>
    <col min="2" max="3" width="9.88671875" style="799" customWidth="1"/>
    <col min="4" max="4" width="11.109375" style="799" customWidth="1"/>
    <col min="5" max="6" width="8.6640625" style="799" customWidth="1"/>
    <col min="7" max="8" width="11.44140625" style="799" customWidth="1"/>
    <col min="9" max="16384" width="11.44140625" style="799" hidden="1"/>
  </cols>
  <sheetData>
    <row r="1" spans="1:6" ht="13.5" customHeight="1" x14ac:dyDescent="0.25">
      <c r="A1" s="2712" t="s">
        <v>1291</v>
      </c>
      <c r="B1" s="2712"/>
      <c r="C1" s="2712"/>
      <c r="D1" s="2712"/>
      <c r="E1" s="2712"/>
      <c r="F1" s="2712"/>
    </row>
    <row r="2" spans="1:6" ht="13.5" customHeight="1" x14ac:dyDescent="0.25">
      <c r="A2" s="2649" t="s">
        <v>1</v>
      </c>
      <c r="B2" s="2649"/>
      <c r="C2" s="2649"/>
      <c r="D2" s="2649"/>
      <c r="E2" s="2649"/>
      <c r="F2" s="2649"/>
    </row>
    <row r="3" spans="1:6" ht="20.399999999999999" x14ac:dyDescent="0.25">
      <c r="A3" s="875"/>
      <c r="B3" s="852">
        <v>2025</v>
      </c>
      <c r="C3" s="852">
        <v>2026</v>
      </c>
      <c r="D3" s="876" t="s">
        <v>1165</v>
      </c>
      <c r="E3" s="2717" t="s">
        <v>846</v>
      </c>
      <c r="F3" s="2718"/>
    </row>
    <row r="4" spans="1:6" ht="13.5" customHeight="1" x14ac:dyDescent="0.25">
      <c r="A4" s="877" t="s">
        <v>1198</v>
      </c>
      <c r="B4" s="854" t="s">
        <v>1166</v>
      </c>
      <c r="C4" s="855" t="s">
        <v>1167</v>
      </c>
      <c r="D4" s="856" t="s">
        <v>1168</v>
      </c>
      <c r="E4" s="857">
        <f>+B3</f>
        <v>2025</v>
      </c>
      <c r="F4" s="878">
        <f>+C3</f>
        <v>2026</v>
      </c>
    </row>
    <row r="5" spans="1:6" ht="13.5" customHeight="1" x14ac:dyDescent="0.25">
      <c r="A5" s="879"/>
      <c r="B5" s="852" t="s">
        <v>9</v>
      </c>
      <c r="C5" s="852" t="s">
        <v>10</v>
      </c>
      <c r="D5" s="880" t="s">
        <v>767</v>
      </c>
      <c r="E5" s="852" t="s">
        <v>15</v>
      </c>
      <c r="F5" s="859" t="s">
        <v>11</v>
      </c>
    </row>
    <row r="6" spans="1:6" ht="13.5" customHeight="1" x14ac:dyDescent="0.25">
      <c r="A6" s="881" t="s">
        <v>1292</v>
      </c>
      <c r="B6" s="822">
        <v>5786.1586708158384</v>
      </c>
      <c r="C6" s="822">
        <v>5433.1926515258128</v>
      </c>
      <c r="D6" s="823">
        <f>+((C6/B6)-1)*100</f>
        <v>-6.1001787087227921</v>
      </c>
      <c r="E6" s="824">
        <f>+B6/$B$10*100</f>
        <v>86.811238709587897</v>
      </c>
      <c r="F6" s="825">
        <f>+C6/$C$10*100</f>
        <v>85.121229502100007</v>
      </c>
    </row>
    <row r="7" spans="1:6" ht="13.5" customHeight="1" x14ac:dyDescent="0.25">
      <c r="A7" s="881" t="s">
        <v>1293</v>
      </c>
      <c r="B7" s="822">
        <v>529.53981098343195</v>
      </c>
      <c r="C7" s="822">
        <v>584.29111217959803</v>
      </c>
      <c r="D7" s="823">
        <f t="shared" ref="D7:D10" si="0">+((C7/B7)-1)*100</f>
        <v>10.339411704378755</v>
      </c>
      <c r="E7" s="824">
        <f>+B7/$B$10*100</f>
        <v>7.9448230774202182</v>
      </c>
      <c r="F7" s="825">
        <f>+C7/$C$10*100</f>
        <v>9.1540243547059745</v>
      </c>
    </row>
    <row r="8" spans="1:6" ht="13.5" customHeight="1" x14ac:dyDescent="0.25">
      <c r="A8" s="881" t="s">
        <v>1294</v>
      </c>
      <c r="B8" s="822">
        <v>336.85212929117688</v>
      </c>
      <c r="C8" s="822">
        <v>351.70135894839501</v>
      </c>
      <c r="D8" s="823">
        <f t="shared" si="0"/>
        <v>4.4082338705902613</v>
      </c>
      <c r="E8" s="824">
        <f>+B8/$B$10*100</f>
        <v>5.0538798310565811</v>
      </c>
      <c r="F8" s="825">
        <f>+C8/$C$10*100</f>
        <v>5.5100663663821043</v>
      </c>
    </row>
    <row r="9" spans="1:6" ht="13.5" customHeight="1" x14ac:dyDescent="0.25">
      <c r="A9" s="881" t="s">
        <v>1295</v>
      </c>
      <c r="B9" s="822">
        <v>12.667806276500199</v>
      </c>
      <c r="C9" s="822">
        <v>13.702769480990799</v>
      </c>
      <c r="D9" s="823">
        <f t="shared" si="0"/>
        <v>8.1700270899353722</v>
      </c>
      <c r="E9" s="824">
        <f>+B9/$B$10*100</f>
        <v>0.19005838193528449</v>
      </c>
      <c r="F9" s="825">
        <f>+C9/$C$10*100</f>
        <v>0.21467977681193184</v>
      </c>
    </row>
    <row r="10" spans="1:6" ht="13.5" customHeight="1" thickBot="1" x14ac:dyDescent="0.3">
      <c r="A10" s="866" t="s">
        <v>84</v>
      </c>
      <c r="B10" s="867">
        <f>SUM(B6:B9)</f>
        <v>6665.2184173669484</v>
      </c>
      <c r="C10" s="867">
        <f>SUM(C6:C9)</f>
        <v>6382.8878921347959</v>
      </c>
      <c r="D10" s="868">
        <f t="shared" si="0"/>
        <v>-4.2358780695994858</v>
      </c>
      <c r="E10" s="867">
        <f>SUM(E6:E9)</f>
        <v>99.999999999999986</v>
      </c>
      <c r="F10" s="867">
        <f>SUM(F6:F9)</f>
        <v>100.00000000000003</v>
      </c>
    </row>
    <row r="11" spans="1:6" ht="13.5" customHeight="1" thickTop="1" thickBot="1" x14ac:dyDescent="0.3">
      <c r="A11" s="884" t="s">
        <v>1206</v>
      </c>
      <c r="B11" s="885">
        <v>1.6240708606067724</v>
      </c>
      <c r="C11" s="885">
        <v>1.4042970144063522</v>
      </c>
      <c r="D11" s="886"/>
      <c r="E11" s="885"/>
      <c r="F11" s="886"/>
    </row>
    <row r="12" spans="1:6" ht="13.5" customHeight="1" thickTop="1" x14ac:dyDescent="0.25">
      <c r="A12" s="887" t="s">
        <v>847</v>
      </c>
      <c r="B12" s="888">
        <v>0.36718931078068096</v>
      </c>
      <c r="C12" s="888">
        <v>0.33080976875943929</v>
      </c>
      <c r="D12" s="889"/>
      <c r="E12" s="888"/>
      <c r="F12" s="889"/>
    </row>
    <row r="13" spans="1:6" x14ac:dyDescent="0.25">
      <c r="A13" s="2722" t="s">
        <v>883</v>
      </c>
      <c r="B13" s="2722"/>
      <c r="C13" s="2722"/>
      <c r="D13" s="2722"/>
      <c r="E13" s="2722"/>
      <c r="F13" s="2722"/>
    </row>
    <row r="16" spans="1:6" hidden="1" x14ac:dyDescent="0.25">
      <c r="B16" s="891">
        <v>0</v>
      </c>
      <c r="C16" s="891">
        <v>0</v>
      </c>
    </row>
    <row r="17" spans="2:3" hidden="1" x14ac:dyDescent="0.25">
      <c r="B17" s="890"/>
      <c r="C17" s="890"/>
    </row>
  </sheetData>
  <mergeCells count="4">
    <mergeCell ref="A1:F1"/>
    <mergeCell ref="A2:F2"/>
    <mergeCell ref="E3:F3"/>
    <mergeCell ref="A13:F13"/>
  </mergeCells>
  <pageMargins left="0.7" right="0.7" top="0.75" bottom="0.75" header="0.3" footer="0.3"/>
  <pageSetup orientation="landscape"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FC43-9F9D-4612-A6A7-ADA795EC99C3}">
  <dimension ref="A1:H16"/>
  <sheetViews>
    <sheetView zoomScaleNormal="100" workbookViewId="0">
      <selection activeCell="H12" sqref="H12"/>
    </sheetView>
  </sheetViews>
  <sheetFormatPr baseColWidth="10" defaultColWidth="0" defaultRowHeight="10.8" zeroHeight="1" x14ac:dyDescent="0.25"/>
  <cols>
    <col min="1" max="1" width="59.44140625" style="850" customWidth="1"/>
    <col min="2" max="2" width="12" style="850" customWidth="1"/>
    <col min="3" max="3" width="10.6640625" style="850" bestFit="1" customWidth="1"/>
    <col min="4" max="4" width="12.44140625" style="850" customWidth="1"/>
    <col min="5" max="5" width="6.44140625" style="850" customWidth="1"/>
    <col min="6" max="6" width="6.88671875" style="850" customWidth="1"/>
    <col min="7" max="8" width="11.44140625" style="850" customWidth="1"/>
    <col min="9" max="16384" width="11.44140625" style="850" hidden="1"/>
  </cols>
  <sheetData>
    <row r="1" spans="1:7" ht="12" customHeight="1" x14ac:dyDescent="0.25">
      <c r="A1" s="2712" t="s">
        <v>1296</v>
      </c>
      <c r="B1" s="2712"/>
      <c r="C1" s="2712"/>
      <c r="D1" s="2712"/>
      <c r="E1" s="2712"/>
      <c r="F1" s="2712"/>
    </row>
    <row r="2" spans="1:7" ht="11.25" customHeight="1" x14ac:dyDescent="0.25">
      <c r="A2" s="2712" t="s">
        <v>1</v>
      </c>
      <c r="B2" s="2712"/>
      <c r="C2" s="2712"/>
      <c r="D2" s="2712"/>
      <c r="E2" s="2712"/>
      <c r="F2" s="2712"/>
    </row>
    <row r="3" spans="1:7" ht="20.399999999999999" x14ac:dyDescent="0.25">
      <c r="A3" s="894"/>
      <c r="B3" s="852">
        <v>2025</v>
      </c>
      <c r="C3" s="852">
        <v>2026</v>
      </c>
      <c r="D3" s="895" t="s">
        <v>1165</v>
      </c>
      <c r="E3" s="2720" t="s">
        <v>846</v>
      </c>
      <c r="F3" s="2715"/>
    </row>
    <row r="4" spans="1:7" ht="13.5" customHeight="1" x14ac:dyDescent="0.25">
      <c r="A4" s="852" t="s">
        <v>14</v>
      </c>
      <c r="B4" s="854" t="s">
        <v>1166</v>
      </c>
      <c r="C4" s="855" t="s">
        <v>1167</v>
      </c>
      <c r="D4" s="856" t="s">
        <v>1168</v>
      </c>
      <c r="E4" s="857">
        <f>+B3</f>
        <v>2025</v>
      </c>
      <c r="F4" s="858">
        <f>+C3</f>
        <v>2026</v>
      </c>
    </row>
    <row r="5" spans="1:7" ht="13.5" customHeight="1" x14ac:dyDescent="0.25">
      <c r="A5" s="894"/>
      <c r="B5" s="852" t="s">
        <v>9</v>
      </c>
      <c r="C5" s="852" t="s">
        <v>10</v>
      </c>
      <c r="D5" s="880" t="s">
        <v>767</v>
      </c>
      <c r="E5" s="852" t="s">
        <v>15</v>
      </c>
      <c r="F5" s="860" t="s">
        <v>11</v>
      </c>
    </row>
    <row r="6" spans="1:7" ht="13.5" customHeight="1" x14ac:dyDescent="0.25">
      <c r="A6" s="896" t="s">
        <v>921</v>
      </c>
      <c r="B6" s="897">
        <v>5887.2216893029999</v>
      </c>
      <c r="C6" s="713">
        <v>5477.5450608459996</v>
      </c>
      <c r="D6" s="898">
        <f t="shared" ref="D6:D13" si="0">+(C6/B6-1)*100</f>
        <v>-6.958743021370795</v>
      </c>
      <c r="E6" s="899">
        <f t="shared" ref="E6:E12" si="1">+(B6/$B$13)*100</f>
        <v>88.327513378454427</v>
      </c>
      <c r="F6" s="899">
        <f t="shared" ref="F6:F12" si="2">+(C6/$C$13)*100</f>
        <v>85.816093802863264</v>
      </c>
      <c r="G6" s="930"/>
    </row>
    <row r="7" spans="1:7" ht="13.5" customHeight="1" x14ac:dyDescent="0.25">
      <c r="A7" s="896" t="s">
        <v>96</v>
      </c>
      <c r="B7" s="897">
        <v>390.59376802494791</v>
      </c>
      <c r="C7" s="713">
        <v>422.47600995779698</v>
      </c>
      <c r="D7" s="898">
        <f t="shared" si="0"/>
        <v>8.162506558684445</v>
      </c>
      <c r="E7" s="899">
        <f t="shared" si="1"/>
        <v>5.8601795705181026</v>
      </c>
      <c r="F7" s="899">
        <f t="shared" si="2"/>
        <v>6.6188850109428641</v>
      </c>
    </row>
    <row r="8" spans="1:7" ht="13.5" customHeight="1" x14ac:dyDescent="0.25">
      <c r="A8" s="896" t="s">
        <v>791</v>
      </c>
      <c r="B8" s="897">
        <v>254.50014390000001</v>
      </c>
      <c r="C8" s="713">
        <v>351.86065833100002</v>
      </c>
      <c r="D8" s="898">
        <f t="shared" si="0"/>
        <v>38.255583253915802</v>
      </c>
      <c r="E8" s="899">
        <f t="shared" si="1"/>
        <v>3.8183316429191927</v>
      </c>
      <c r="F8" s="899">
        <f t="shared" si="2"/>
        <v>5.5125620922243401</v>
      </c>
    </row>
    <row r="9" spans="1:7" ht="13.5" customHeight="1" x14ac:dyDescent="0.25">
      <c r="A9" s="896" t="s">
        <v>899</v>
      </c>
      <c r="B9" s="897">
        <v>74.798000000000002</v>
      </c>
      <c r="C9" s="713">
        <v>77.540999999999997</v>
      </c>
      <c r="D9" s="898">
        <f t="shared" si="0"/>
        <v>3.6672103532179978</v>
      </c>
      <c r="E9" s="899">
        <f t="shared" si="1"/>
        <v>1.12221378679963</v>
      </c>
      <c r="F9" s="899">
        <f t="shared" si="2"/>
        <v>1.2148262872601687</v>
      </c>
    </row>
    <row r="10" spans="1:7" ht="13.5" customHeight="1" x14ac:dyDescent="0.25">
      <c r="A10" s="896" t="s">
        <v>1297</v>
      </c>
      <c r="B10" s="897">
        <v>35.658000000000001</v>
      </c>
      <c r="C10" s="713">
        <v>29.513000000000002</v>
      </c>
      <c r="D10" s="898">
        <f t="shared" si="0"/>
        <v>-17.233159459307867</v>
      </c>
      <c r="E10" s="899">
        <f t="shared" si="1"/>
        <v>0.53498621901255661</v>
      </c>
      <c r="F10" s="899">
        <f t="shared" si="2"/>
        <v>0.46237691306417716</v>
      </c>
    </row>
    <row r="11" spans="1:7" ht="13.5" customHeight="1" x14ac:dyDescent="0.25">
      <c r="A11" s="896" t="s">
        <v>1298</v>
      </c>
      <c r="B11" s="897">
        <v>14.606816138999999</v>
      </c>
      <c r="C11" s="713">
        <v>15.864163</v>
      </c>
      <c r="D11" s="898">
        <f t="shared" si="0"/>
        <v>8.6079461056739248</v>
      </c>
      <c r="E11" s="899">
        <f t="shared" si="1"/>
        <v>0.21914984962743844</v>
      </c>
      <c r="F11" s="899">
        <f t="shared" si="2"/>
        <v>0.24854209047832942</v>
      </c>
    </row>
    <row r="12" spans="1:7" ht="13.5" customHeight="1" x14ac:dyDescent="0.25">
      <c r="A12" s="896" t="s">
        <v>98</v>
      </c>
      <c r="B12" s="897">
        <v>7.84</v>
      </c>
      <c r="C12" s="897">
        <v>8.0879999999999992</v>
      </c>
      <c r="D12" s="898">
        <f t="shared" si="0"/>
        <v>3.1632653061224314</v>
      </c>
      <c r="E12" s="899">
        <f t="shared" si="1"/>
        <v>0.11762555266864219</v>
      </c>
      <c r="F12" s="899">
        <f t="shared" si="2"/>
        <v>0.12671380316684391</v>
      </c>
    </row>
    <row r="13" spans="1:7" ht="13.5" customHeight="1" thickBot="1" x14ac:dyDescent="0.3">
      <c r="A13" s="866" t="s">
        <v>84</v>
      </c>
      <c r="B13" s="867">
        <f>SUM(B6:B12)</f>
        <v>6665.2184173669484</v>
      </c>
      <c r="C13" s="867">
        <f>SUM(C6:C12)</f>
        <v>6382.8878921347969</v>
      </c>
      <c r="D13" s="868">
        <f t="shared" si="0"/>
        <v>-4.2358780695994742</v>
      </c>
      <c r="E13" s="867">
        <f>+SUM(E6:E12)</f>
        <v>99.999999999999986</v>
      </c>
      <c r="F13" s="867">
        <f>+SUM(F6:F12)</f>
        <v>99.999999999999986</v>
      </c>
    </row>
    <row r="14" spans="1:7" ht="11.4" thickTop="1" x14ac:dyDescent="0.25">
      <c r="A14" s="2719" t="s">
        <v>883</v>
      </c>
      <c r="B14" s="2719"/>
      <c r="C14" s="2719"/>
      <c r="D14" s="2719"/>
      <c r="E14" s="2719"/>
      <c r="F14" s="2719"/>
    </row>
    <row r="15" spans="1:7" hidden="1" x14ac:dyDescent="0.25">
      <c r="B15" s="900"/>
      <c r="C15" s="900"/>
    </row>
    <row r="16" spans="1:7" hidden="1" x14ac:dyDescent="0.25">
      <c r="A16" s="870"/>
      <c r="B16" s="931">
        <v>0</v>
      </c>
      <c r="C16" s="931">
        <v>0</v>
      </c>
    </row>
  </sheetData>
  <mergeCells count="4">
    <mergeCell ref="A1:F1"/>
    <mergeCell ref="A2:F2"/>
    <mergeCell ref="E3:F3"/>
    <mergeCell ref="A14:F14"/>
  </mergeCells>
  <pageMargins left="0.7" right="0.7" top="0.75" bottom="0.75" header="0.3" footer="0.3"/>
  <pageSetup orientation="landscape"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BF629-9E86-4666-AFE9-95B043823877}">
  <dimension ref="A1:H22"/>
  <sheetViews>
    <sheetView showGridLines="0" workbookViewId="0">
      <selection activeCell="H14" sqref="H14"/>
    </sheetView>
  </sheetViews>
  <sheetFormatPr baseColWidth="10" defaultColWidth="0" defaultRowHeight="10.8" zeroHeight="1" x14ac:dyDescent="0.25"/>
  <cols>
    <col min="1" max="1" width="51.33203125" style="737" customWidth="1"/>
    <col min="2" max="3" width="9.88671875" style="737" customWidth="1"/>
    <col min="4" max="4" width="11.88671875" style="737" customWidth="1"/>
    <col min="5" max="6" width="6.6640625" style="737" customWidth="1"/>
    <col min="7" max="7" width="6.6640625" style="799" customWidth="1"/>
    <col min="8" max="8" width="11.44140625" style="737" customWidth="1"/>
    <col min="9" max="9" width="11.44140625" style="737" hidden="1" customWidth="1"/>
    <col min="10" max="16384" width="11.44140625" style="737" hidden="1"/>
  </cols>
  <sheetData>
    <row r="1" spans="1:7" ht="13.5" customHeight="1" x14ac:dyDescent="0.25">
      <c r="A1" s="2712" t="s">
        <v>1299</v>
      </c>
      <c r="B1" s="2712"/>
      <c r="C1" s="2712"/>
      <c r="D1" s="2712"/>
      <c r="E1" s="2712"/>
      <c r="F1" s="2712"/>
      <c r="G1" s="10"/>
    </row>
    <row r="2" spans="1:7" ht="11.25" customHeight="1" x14ac:dyDescent="0.25">
      <c r="A2" s="2712" t="s">
        <v>1</v>
      </c>
      <c r="B2" s="2712"/>
      <c r="C2" s="2712"/>
      <c r="D2" s="2712"/>
      <c r="E2" s="2712"/>
      <c r="F2" s="2712"/>
      <c r="G2" s="681"/>
    </row>
    <row r="3" spans="1:7" ht="20.399999999999999" x14ac:dyDescent="0.25">
      <c r="A3" s="875"/>
      <c r="B3" s="852">
        <v>2025</v>
      </c>
      <c r="C3" s="852">
        <v>2026</v>
      </c>
      <c r="D3" s="876" t="s">
        <v>1165</v>
      </c>
      <c r="E3" s="2717" t="s">
        <v>846</v>
      </c>
      <c r="F3" s="2718"/>
      <c r="G3" s="916"/>
    </row>
    <row r="4" spans="1:7" x14ac:dyDescent="0.25">
      <c r="A4" s="877" t="s">
        <v>1198</v>
      </c>
      <c r="B4" s="854" t="s">
        <v>1166</v>
      </c>
      <c r="C4" s="855" t="s">
        <v>1167</v>
      </c>
      <c r="D4" s="856" t="s">
        <v>1168</v>
      </c>
      <c r="E4" s="857">
        <f>+B3</f>
        <v>2025</v>
      </c>
      <c r="F4" s="878">
        <f>+C3</f>
        <v>2026</v>
      </c>
      <c r="G4" s="917"/>
    </row>
    <row r="5" spans="1:7" ht="13.5" customHeight="1" x14ac:dyDescent="0.25">
      <c r="A5" s="879"/>
      <c r="B5" s="852" t="s">
        <v>9</v>
      </c>
      <c r="C5" s="852" t="s">
        <v>10</v>
      </c>
      <c r="D5" s="880" t="s">
        <v>767</v>
      </c>
      <c r="E5" s="852" t="s">
        <v>15</v>
      </c>
      <c r="F5" s="859" t="s">
        <v>11</v>
      </c>
      <c r="G5" s="918"/>
    </row>
    <row r="6" spans="1:7" ht="13.5" customHeight="1" x14ac:dyDescent="0.25">
      <c r="A6" s="881" t="s">
        <v>1300</v>
      </c>
      <c r="B6" s="822">
        <v>17829.230907673104</v>
      </c>
      <c r="C6" s="822">
        <v>20487.86645180553</v>
      </c>
      <c r="D6" s="823">
        <f t="shared" ref="D6:D15" si="0">+(C6/B6-1)*100</f>
        <v>14.911667014129248</v>
      </c>
      <c r="E6" s="824">
        <f t="shared" ref="E6:E14" si="1">+(B6/$B$15)*100</f>
        <v>45.335150070429798</v>
      </c>
      <c r="F6" s="825">
        <f t="shared" ref="F6:F14" si="2">+(C6/$C$15)*100</f>
        <v>51.134238991742755</v>
      </c>
      <c r="G6" s="919"/>
    </row>
    <row r="7" spans="1:7" ht="13.5" customHeight="1" x14ac:dyDescent="0.25">
      <c r="A7" s="881" t="s">
        <v>1301</v>
      </c>
      <c r="B7" s="822">
        <v>11229.292233011109</v>
      </c>
      <c r="C7" s="822">
        <v>10640.873956822963</v>
      </c>
      <c r="D7" s="823">
        <f t="shared" si="0"/>
        <v>-5.2400299500475533</v>
      </c>
      <c r="E7" s="824">
        <f t="shared" si="1"/>
        <v>28.553202951069451</v>
      </c>
      <c r="F7" s="825">
        <f t="shared" si="2"/>
        <v>26.557816221085616</v>
      </c>
      <c r="G7" s="919"/>
    </row>
    <row r="8" spans="1:7" ht="13.5" customHeight="1" x14ac:dyDescent="0.25">
      <c r="A8" s="881" t="s">
        <v>1302</v>
      </c>
      <c r="B8" s="822">
        <v>3417.7992030558162</v>
      </c>
      <c r="C8" s="822">
        <v>2725.7084076566066</v>
      </c>
      <c r="D8" s="823">
        <f t="shared" si="0"/>
        <v>-20.249603744433522</v>
      </c>
      <c r="E8" s="824">
        <f t="shared" si="1"/>
        <v>8.6905846126232529</v>
      </c>
      <c r="F8" s="825">
        <f t="shared" si="2"/>
        <v>6.8029057816624254</v>
      </c>
      <c r="G8" s="919"/>
    </row>
    <row r="9" spans="1:7" ht="13.5" customHeight="1" x14ac:dyDescent="0.25">
      <c r="A9" s="881" t="s">
        <v>1303</v>
      </c>
      <c r="B9" s="822">
        <v>2904.234729606675</v>
      </c>
      <c r="C9" s="822">
        <v>2587.9312532551999</v>
      </c>
      <c r="D9" s="823">
        <f t="shared" si="0"/>
        <v>-10.891112661348579</v>
      </c>
      <c r="E9" s="824">
        <f t="shared" si="1"/>
        <v>7.384722200765764</v>
      </c>
      <c r="F9" s="825">
        <f t="shared" si="2"/>
        <v>6.4590373775347283</v>
      </c>
      <c r="G9" s="919"/>
    </row>
    <row r="10" spans="1:7" ht="13.5" customHeight="1" x14ac:dyDescent="0.25">
      <c r="A10" s="881" t="s">
        <v>1304</v>
      </c>
      <c r="B10" s="822">
        <v>1881.4482451460001</v>
      </c>
      <c r="C10" s="822">
        <v>1537.5233739770999</v>
      </c>
      <c r="D10" s="823">
        <f t="shared" si="0"/>
        <v>-18.27979441136377</v>
      </c>
      <c r="E10" s="824">
        <f t="shared" si="1"/>
        <v>4.7840391425258995</v>
      </c>
      <c r="F10" s="825">
        <f t="shared" si="2"/>
        <v>3.8373975077042322</v>
      </c>
      <c r="G10" s="919"/>
    </row>
    <row r="11" spans="1:7" ht="21" customHeight="1" x14ac:dyDescent="0.25">
      <c r="A11" s="881" t="s">
        <v>1305</v>
      </c>
      <c r="B11" s="822">
        <v>973.16195766002556</v>
      </c>
      <c r="C11" s="822">
        <v>1193.9200759524001</v>
      </c>
      <c r="D11" s="823">
        <f t="shared" si="0"/>
        <v>22.684622693553379</v>
      </c>
      <c r="E11" s="824">
        <f t="shared" si="1"/>
        <v>2.4745006456988228</v>
      </c>
      <c r="F11" s="825">
        <f t="shared" si="2"/>
        <v>2.9798219665478891</v>
      </c>
      <c r="G11" s="919"/>
    </row>
    <row r="12" spans="1:7" ht="13.5" customHeight="1" x14ac:dyDescent="0.25">
      <c r="A12" s="881" t="s">
        <v>1306</v>
      </c>
      <c r="B12" s="822">
        <v>790.72561583425636</v>
      </c>
      <c r="C12" s="822">
        <v>467.16500462099998</v>
      </c>
      <c r="D12" s="823">
        <f t="shared" si="0"/>
        <v>-40.919454831608462</v>
      </c>
      <c r="E12" s="824">
        <f t="shared" si="1"/>
        <v>2.0106119351985843</v>
      </c>
      <c r="F12" s="825">
        <f t="shared" si="2"/>
        <v>1.1659645991475913</v>
      </c>
      <c r="G12" s="919"/>
    </row>
    <row r="13" spans="1:7" ht="13.5" customHeight="1" x14ac:dyDescent="0.25">
      <c r="A13" s="881" t="s">
        <v>1307</v>
      </c>
      <c r="B13" s="822">
        <v>235.77780063660751</v>
      </c>
      <c r="C13" s="822">
        <v>357.97253127905498</v>
      </c>
      <c r="D13" s="823">
        <f t="shared" si="0"/>
        <v>51.82622380585358</v>
      </c>
      <c r="E13" s="824">
        <f t="shared" si="1"/>
        <v>0.59952232547149753</v>
      </c>
      <c r="F13" s="825">
        <f t="shared" si="2"/>
        <v>0.89343870968512551</v>
      </c>
      <c r="G13" s="919"/>
    </row>
    <row r="14" spans="1:7" ht="13.5" customHeight="1" x14ac:dyDescent="0.25">
      <c r="A14" s="881" t="s">
        <v>1308</v>
      </c>
      <c r="B14" s="822">
        <v>65.939075899837604</v>
      </c>
      <c r="C14" s="822">
        <v>67.864726693600005</v>
      </c>
      <c r="D14" s="823">
        <f t="shared" si="0"/>
        <v>2.9203484693772319</v>
      </c>
      <c r="E14" s="824">
        <f t="shared" si="1"/>
        <v>0.16766611621694119</v>
      </c>
      <c r="F14" s="825">
        <f t="shared" si="2"/>
        <v>0.16937884488963112</v>
      </c>
      <c r="G14" s="919"/>
    </row>
    <row r="15" spans="1:7" ht="13.5" customHeight="1" thickBot="1" x14ac:dyDescent="0.3">
      <c r="A15" s="932" t="s">
        <v>84</v>
      </c>
      <c r="B15" s="933">
        <f>SUM(B6:B14)</f>
        <v>39327.609768523427</v>
      </c>
      <c r="C15" s="933">
        <f>SUM(C6:C14)</f>
        <v>40066.825782063461</v>
      </c>
      <c r="D15" s="934">
        <f t="shared" si="0"/>
        <v>1.8796362603548777</v>
      </c>
      <c r="E15" s="935">
        <f>+SUM(E6:E14)</f>
        <v>100.00000000000001</v>
      </c>
      <c r="F15" s="936">
        <f>+SUM(F6:F14)</f>
        <v>100</v>
      </c>
      <c r="G15" s="937"/>
    </row>
    <row r="16" spans="1:7" ht="13.5" customHeight="1" thickTop="1" thickBot="1" x14ac:dyDescent="0.3">
      <c r="A16" s="884" t="s">
        <v>1206</v>
      </c>
      <c r="B16" s="885">
        <v>9.5827054783307339</v>
      </c>
      <c r="C16" s="885">
        <v>8.8150888396181362</v>
      </c>
      <c r="D16" s="886"/>
      <c r="E16" s="885"/>
      <c r="F16" s="886"/>
      <c r="G16" s="921"/>
    </row>
    <row r="17" spans="1:7" ht="13.5" customHeight="1" thickTop="1" x14ac:dyDescent="0.25">
      <c r="A17" s="887" t="s">
        <v>847</v>
      </c>
      <c r="B17" s="888">
        <v>2.1665723493665174</v>
      </c>
      <c r="C17" s="888">
        <v>2.0765674716332994</v>
      </c>
      <c r="D17" s="889"/>
      <c r="E17" s="888"/>
      <c r="F17" s="889"/>
      <c r="G17" s="921"/>
    </row>
    <row r="18" spans="1:7" x14ac:dyDescent="0.25">
      <c r="A18" s="2719" t="s">
        <v>883</v>
      </c>
      <c r="B18" s="2719"/>
      <c r="C18" s="2719"/>
      <c r="D18" s="2719"/>
      <c r="E18" s="2719"/>
      <c r="F18" s="2719"/>
      <c r="G18" s="922"/>
    </row>
    <row r="19" spans="1:7" hidden="1" x14ac:dyDescent="0.25">
      <c r="A19" s="902"/>
      <c r="B19" s="902"/>
      <c r="C19" s="902"/>
      <c r="D19" s="902"/>
      <c r="E19" s="902"/>
      <c r="F19" s="902"/>
      <c r="G19" s="923"/>
    </row>
    <row r="20" spans="1:7" hidden="1" x14ac:dyDescent="0.25">
      <c r="A20" s="902"/>
      <c r="B20" s="903">
        <v>0</v>
      </c>
      <c r="C20" s="903">
        <v>0</v>
      </c>
      <c r="D20" s="902"/>
      <c r="E20" s="902"/>
      <c r="F20" s="902"/>
      <c r="G20" s="923"/>
    </row>
    <row r="21" spans="1:7" hidden="1" x14ac:dyDescent="0.25">
      <c r="B21" s="890"/>
      <c r="C21" s="890"/>
    </row>
    <row r="22" spans="1:7" hidden="1" x14ac:dyDescent="0.25">
      <c r="A22" s="904"/>
      <c r="B22" s="890"/>
      <c r="C22" s="890"/>
    </row>
  </sheetData>
  <mergeCells count="4">
    <mergeCell ref="E3:F3"/>
    <mergeCell ref="A18:F18"/>
    <mergeCell ref="A1:F1"/>
    <mergeCell ref="A2:F2"/>
  </mergeCells>
  <pageMargins left="0.7" right="0.7" top="0.75" bottom="0.75" header="0.3" footer="0.3"/>
  <pageSetup orientation="landscape"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6002-559F-4086-A70B-3473AE29AE20}">
  <dimension ref="A1:H43"/>
  <sheetViews>
    <sheetView showGridLines="0" workbookViewId="0">
      <selection activeCell="H25" sqref="H25"/>
    </sheetView>
  </sheetViews>
  <sheetFormatPr baseColWidth="10" defaultColWidth="0" defaultRowHeight="10.8" zeroHeight="1" x14ac:dyDescent="0.25"/>
  <cols>
    <col min="1" max="1" width="58.109375" style="737" bestFit="1" customWidth="1"/>
    <col min="2" max="3" width="8.6640625" style="737" customWidth="1"/>
    <col min="4" max="4" width="11.44140625" style="737" customWidth="1"/>
    <col min="5" max="5" width="6.6640625" style="737" customWidth="1"/>
    <col min="6" max="6" width="8.5546875" style="737" customWidth="1"/>
    <col min="7" max="8" width="11.44140625" style="850" customWidth="1"/>
    <col min="9" max="16384" width="11.44140625" style="850" hidden="1"/>
  </cols>
  <sheetData>
    <row r="1" spans="1:6" x14ac:dyDescent="0.25">
      <c r="A1" s="2712" t="s">
        <v>1309</v>
      </c>
      <c r="B1" s="2712"/>
      <c r="C1" s="2712"/>
      <c r="D1" s="2712"/>
      <c r="E1" s="2712"/>
      <c r="F1" s="2712"/>
    </row>
    <row r="2" spans="1:6" ht="11.2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x14ac:dyDescent="0.25">
      <c r="A4" s="852" t="s">
        <v>14</v>
      </c>
      <c r="B4" s="854" t="s">
        <v>1166</v>
      </c>
      <c r="C4" s="855" t="s">
        <v>1167</v>
      </c>
      <c r="D4" s="856" t="s">
        <v>1168</v>
      </c>
      <c r="E4" s="857">
        <f>+B3</f>
        <v>2025</v>
      </c>
      <c r="F4" s="858">
        <f>+C3</f>
        <v>2026</v>
      </c>
    </row>
    <row r="5" spans="1:6" ht="11.25" customHeight="1" x14ac:dyDescent="0.25">
      <c r="A5" s="894"/>
      <c r="B5" s="852" t="s">
        <v>9</v>
      </c>
      <c r="C5" s="852" t="s">
        <v>10</v>
      </c>
      <c r="D5" s="880" t="s">
        <v>767</v>
      </c>
      <c r="E5" s="852" t="s">
        <v>15</v>
      </c>
      <c r="F5" s="860" t="s">
        <v>11</v>
      </c>
    </row>
    <row r="6" spans="1:6" x14ac:dyDescent="0.25">
      <c r="A6" s="896" t="s">
        <v>999</v>
      </c>
      <c r="B6" s="938">
        <v>6789.2708708780001</v>
      </c>
      <c r="C6" s="939">
        <v>7192.7151439299996</v>
      </c>
      <c r="D6" s="898">
        <f>+(C6/B6-1)*100</f>
        <v>5.9423799804856792</v>
      </c>
      <c r="E6" s="899">
        <f>+(B6/$B$32)*100</f>
        <v>17.263370214560858</v>
      </c>
      <c r="F6" s="899">
        <f>+(C6/$C$32)*100</f>
        <v>17.951796788329393</v>
      </c>
    </row>
    <row r="7" spans="1:6" x14ac:dyDescent="0.25">
      <c r="A7" s="896" t="s">
        <v>96</v>
      </c>
      <c r="B7" s="938">
        <v>5753.7476225652317</v>
      </c>
      <c r="C7" s="939">
        <v>6676.5561090905549</v>
      </c>
      <c r="D7" s="898">
        <f t="shared" ref="D7:D32" si="0">+(C7/B7-1)*100</f>
        <v>16.038390055660813</v>
      </c>
      <c r="E7" s="899">
        <f t="shared" ref="E7:E31" si="1">+(B7/$B$32)*100</f>
        <v>14.630300840633211</v>
      </c>
      <c r="F7" s="899">
        <f t="shared" ref="F7:F31" si="2">+(C7/$C$32)*100</f>
        <v>16.663551401367616</v>
      </c>
    </row>
    <row r="8" spans="1:6" x14ac:dyDescent="0.25">
      <c r="A8" s="896" t="s">
        <v>893</v>
      </c>
      <c r="B8" s="938">
        <v>7576.8155788202002</v>
      </c>
      <c r="C8" s="939">
        <v>6474.4024913108997</v>
      </c>
      <c r="D8" s="898">
        <f t="shared" si="0"/>
        <v>-14.549820779469991</v>
      </c>
      <c r="E8" s="899">
        <f t="shared" si="1"/>
        <v>19.265893918842846</v>
      </c>
      <c r="F8" s="899">
        <f t="shared" si="2"/>
        <v>16.159010265817635</v>
      </c>
    </row>
    <row r="9" spans="1:6" x14ac:dyDescent="0.25">
      <c r="A9" s="896" t="s">
        <v>783</v>
      </c>
      <c r="B9" s="938">
        <v>3667.2114923680001</v>
      </c>
      <c r="C9" s="939">
        <v>5402.0927960099998</v>
      </c>
      <c r="D9" s="898">
        <f t="shared" si="0"/>
        <v>47.307915217121767</v>
      </c>
      <c r="E9" s="899">
        <f t="shared" si="1"/>
        <v>9.324775937191891</v>
      </c>
      <c r="F9" s="899">
        <f t="shared" si="2"/>
        <v>13.482707178736211</v>
      </c>
    </row>
    <row r="10" spans="1:6" x14ac:dyDescent="0.25">
      <c r="A10" s="896" t="s">
        <v>837</v>
      </c>
      <c r="B10" s="938">
        <v>3041.9154482690001</v>
      </c>
      <c r="C10" s="939">
        <v>3032.0942350400001</v>
      </c>
      <c r="D10" s="898">
        <f t="shared" si="0"/>
        <v>-0.32286279471011037</v>
      </c>
      <c r="E10" s="899">
        <f t="shared" si="1"/>
        <v>7.7348088688157528</v>
      </c>
      <c r="F10" s="899">
        <f t="shared" si="2"/>
        <v>7.5675928298701551</v>
      </c>
    </row>
    <row r="11" spans="1:6" x14ac:dyDescent="0.25">
      <c r="A11" s="896" t="s">
        <v>1211</v>
      </c>
      <c r="B11" s="938">
        <v>2390.8504381739999</v>
      </c>
      <c r="C11" s="939">
        <v>2075.7840796569999</v>
      </c>
      <c r="D11" s="898">
        <f t="shared" si="0"/>
        <v>-13.17800367126395</v>
      </c>
      <c r="E11" s="899">
        <f t="shared" si="1"/>
        <v>6.0793179454490032</v>
      </c>
      <c r="F11" s="899">
        <f t="shared" si="2"/>
        <v>5.1808049156373599</v>
      </c>
    </row>
    <row r="12" spans="1:6" x14ac:dyDescent="0.25">
      <c r="A12" s="896" t="s">
        <v>781</v>
      </c>
      <c r="B12" s="938">
        <v>1515.2117128499999</v>
      </c>
      <c r="C12" s="939">
        <v>1151.9892172049999</v>
      </c>
      <c r="D12" s="898">
        <f t="shared" si="0"/>
        <v>-23.971732304115157</v>
      </c>
      <c r="E12" s="899">
        <f t="shared" si="1"/>
        <v>3.8527938050858288</v>
      </c>
      <c r="F12" s="899">
        <f t="shared" si="2"/>
        <v>2.8751696564909972</v>
      </c>
    </row>
    <row r="13" spans="1:6" x14ac:dyDescent="0.25">
      <c r="A13" s="896" t="s">
        <v>1310</v>
      </c>
      <c r="B13" s="938">
        <v>1181.4498677659999</v>
      </c>
      <c r="C13" s="939">
        <v>1040.41389989</v>
      </c>
      <c r="D13" s="898">
        <f t="shared" si="0"/>
        <v>-11.937533002791255</v>
      </c>
      <c r="E13" s="899">
        <f t="shared" si="1"/>
        <v>3.0041232475602802</v>
      </c>
      <c r="F13" s="899">
        <f t="shared" si="2"/>
        <v>2.5966965927102663</v>
      </c>
    </row>
    <row r="14" spans="1:6" x14ac:dyDescent="0.25">
      <c r="A14" s="896" t="s">
        <v>1311</v>
      </c>
      <c r="B14" s="938">
        <v>1480.9450690880001</v>
      </c>
      <c r="C14" s="939">
        <v>1030.8044988080001</v>
      </c>
      <c r="D14" s="898">
        <f t="shared" si="0"/>
        <v>-30.395494044705305</v>
      </c>
      <c r="E14" s="899">
        <f t="shared" si="1"/>
        <v>3.765662540400057</v>
      </c>
      <c r="F14" s="899">
        <f t="shared" si="2"/>
        <v>2.572713157800127</v>
      </c>
    </row>
    <row r="15" spans="1:6" x14ac:dyDescent="0.25">
      <c r="A15" s="896" t="s">
        <v>1312</v>
      </c>
      <c r="B15" s="938">
        <v>799.35576406500002</v>
      </c>
      <c r="C15" s="939">
        <v>953.84700792599995</v>
      </c>
      <c r="D15" s="898">
        <f t="shared" si="0"/>
        <v>19.326969392871906</v>
      </c>
      <c r="E15" s="899">
        <f t="shared" si="1"/>
        <v>2.0325561832257066</v>
      </c>
      <c r="F15" s="899">
        <f t="shared" si="2"/>
        <v>2.3806403160417182</v>
      </c>
    </row>
    <row r="16" spans="1:6" x14ac:dyDescent="0.25">
      <c r="A16" s="896" t="s">
        <v>1281</v>
      </c>
      <c r="B16" s="938">
        <v>524.14689999999996</v>
      </c>
      <c r="C16" s="939">
        <v>554.22619999999995</v>
      </c>
      <c r="D16" s="898">
        <f t="shared" si="0"/>
        <v>5.7387156157939767</v>
      </c>
      <c r="E16" s="899">
        <f t="shared" si="1"/>
        <v>1.3327708016964472</v>
      </c>
      <c r="F16" s="899">
        <f t="shared" si="2"/>
        <v>1.383254573283687</v>
      </c>
    </row>
    <row r="17" spans="1:6" x14ac:dyDescent="0.25">
      <c r="A17" s="896" t="s">
        <v>1313</v>
      </c>
      <c r="B17" s="938">
        <v>712.05465334500002</v>
      </c>
      <c r="C17" s="939">
        <v>548.11500007300003</v>
      </c>
      <c r="D17" s="898">
        <f t="shared" si="0"/>
        <v>-23.023464912681224</v>
      </c>
      <c r="E17" s="899">
        <f t="shared" si="1"/>
        <v>1.810571904918834</v>
      </c>
      <c r="F17" s="899">
        <f t="shared" si="2"/>
        <v>1.368002055002751</v>
      </c>
    </row>
    <row r="18" spans="1:6" x14ac:dyDescent="0.25">
      <c r="A18" s="896" t="s">
        <v>840</v>
      </c>
      <c r="B18" s="938">
        <v>429.50092915300002</v>
      </c>
      <c r="C18" s="939">
        <v>457.61426899999998</v>
      </c>
      <c r="D18" s="898">
        <f t="shared" si="0"/>
        <v>6.545583010132483</v>
      </c>
      <c r="E18" s="899">
        <f t="shared" si="1"/>
        <v>1.0921104325459385</v>
      </c>
      <c r="F18" s="899">
        <f t="shared" si="2"/>
        <v>1.142127583275784</v>
      </c>
    </row>
    <row r="19" spans="1:6" x14ac:dyDescent="0.25">
      <c r="A19" s="896" t="s">
        <v>1314</v>
      </c>
      <c r="B19" s="938">
        <v>485.54515273300001</v>
      </c>
      <c r="C19" s="939">
        <v>449.075469</v>
      </c>
      <c r="D19" s="898">
        <f t="shared" si="0"/>
        <v>-7.5110797683227144</v>
      </c>
      <c r="E19" s="899">
        <f t="shared" si="1"/>
        <v>1.234616483409106</v>
      </c>
      <c r="F19" s="899">
        <f t="shared" si="2"/>
        <v>1.1208161870437856</v>
      </c>
    </row>
    <row r="20" spans="1:6" x14ac:dyDescent="0.25">
      <c r="A20" s="896" t="s">
        <v>1315</v>
      </c>
      <c r="B20" s="938">
        <v>183.17022299999999</v>
      </c>
      <c r="C20" s="939">
        <v>362.50631945399999</v>
      </c>
      <c r="D20" s="898">
        <f t="shared" si="0"/>
        <v>97.906795939206788</v>
      </c>
      <c r="E20" s="899">
        <f t="shared" si="1"/>
        <v>0.46575478163588685</v>
      </c>
      <c r="F20" s="899">
        <f t="shared" si="2"/>
        <v>0.90475427583355439</v>
      </c>
    </row>
    <row r="21" spans="1:6" x14ac:dyDescent="0.25">
      <c r="A21" s="896" t="s">
        <v>907</v>
      </c>
      <c r="B21" s="938">
        <v>369.13950713899999</v>
      </c>
      <c r="C21" s="939">
        <v>307.37164232100002</v>
      </c>
      <c r="D21" s="898">
        <f t="shared" si="0"/>
        <v>-16.732932569783486</v>
      </c>
      <c r="E21" s="899">
        <f t="shared" si="1"/>
        <v>0.93862685607312835</v>
      </c>
      <c r="F21" s="899">
        <f t="shared" si="2"/>
        <v>0.7671474750530396</v>
      </c>
    </row>
    <row r="22" spans="1:6" x14ac:dyDescent="0.25">
      <c r="A22" s="896" t="s">
        <v>1316</v>
      </c>
      <c r="B22" s="938">
        <v>203.66697843700001</v>
      </c>
      <c r="C22" s="939">
        <v>270.13185188699998</v>
      </c>
      <c r="D22" s="898">
        <f t="shared" si="0"/>
        <v>32.634094127615022</v>
      </c>
      <c r="E22" s="899">
        <f t="shared" si="1"/>
        <v>0.51787276072905042</v>
      </c>
      <c r="F22" s="899">
        <f t="shared" si="2"/>
        <v>0.67420327568830973</v>
      </c>
    </row>
    <row r="23" spans="1:6" x14ac:dyDescent="0.25">
      <c r="A23" s="896" t="s">
        <v>1317</v>
      </c>
      <c r="B23" s="938">
        <v>220.49079549000001</v>
      </c>
      <c r="C23" s="939">
        <v>263.08882151400002</v>
      </c>
      <c r="D23" s="898">
        <f t="shared" si="0"/>
        <v>19.319639139281875</v>
      </c>
      <c r="E23" s="899">
        <f t="shared" si="1"/>
        <v>0.56065140187206053</v>
      </c>
      <c r="F23" s="899">
        <f t="shared" si="2"/>
        <v>0.6566250666948914</v>
      </c>
    </row>
    <row r="24" spans="1:6" x14ac:dyDescent="0.25">
      <c r="A24" s="896" t="s">
        <v>1318</v>
      </c>
      <c r="B24" s="938">
        <v>397.40841563399999</v>
      </c>
      <c r="C24" s="939">
        <v>212.445321143</v>
      </c>
      <c r="D24" s="898">
        <f t="shared" si="0"/>
        <v>-46.542319491629712</v>
      </c>
      <c r="E24" s="899">
        <f t="shared" si="1"/>
        <v>1.0105074220708756</v>
      </c>
      <c r="F24" s="899">
        <f t="shared" si="2"/>
        <v>0.5302274812049238</v>
      </c>
    </row>
    <row r="25" spans="1:6" x14ac:dyDescent="0.25">
      <c r="A25" s="896" t="s">
        <v>906</v>
      </c>
      <c r="B25" s="938">
        <v>201.72979699999999</v>
      </c>
      <c r="C25" s="939">
        <v>212.09795277200001</v>
      </c>
      <c r="D25" s="898">
        <f t="shared" si="0"/>
        <v>5.1396253434984773</v>
      </c>
      <c r="E25" s="899">
        <f t="shared" si="1"/>
        <v>0.51294700640937019</v>
      </c>
      <c r="F25" s="899">
        <f t="shared" si="2"/>
        <v>0.52936050868034834</v>
      </c>
    </row>
    <row r="26" spans="1:6" x14ac:dyDescent="0.25">
      <c r="A26" s="896" t="s">
        <v>1319</v>
      </c>
      <c r="B26" s="938">
        <v>139.25700000000001</v>
      </c>
      <c r="C26" s="939">
        <v>194.17957927500001</v>
      </c>
      <c r="D26" s="898">
        <f t="shared" si="0"/>
        <v>39.439726028135034</v>
      </c>
      <c r="E26" s="899">
        <f t="shared" si="1"/>
        <v>0.35409474620920617</v>
      </c>
      <c r="F26" s="899">
        <f t="shared" si="2"/>
        <v>0.48463928820118207</v>
      </c>
    </row>
    <row r="27" spans="1:6" ht="12.75" customHeight="1" x14ac:dyDescent="0.25">
      <c r="A27" s="896" t="s">
        <v>1320</v>
      </c>
      <c r="B27" s="938">
        <v>175.41019978400001</v>
      </c>
      <c r="C27" s="939">
        <v>161.31238160999999</v>
      </c>
      <c r="D27" s="898">
        <f t="shared" si="0"/>
        <v>-8.0370572471612611</v>
      </c>
      <c r="E27" s="899">
        <f t="shared" si="1"/>
        <v>0.44602303780076857</v>
      </c>
      <c r="F27" s="899">
        <f t="shared" si="2"/>
        <v>0.40260833859769851</v>
      </c>
    </row>
    <row r="28" spans="1:6" x14ac:dyDescent="0.25">
      <c r="A28" s="896" t="s">
        <v>224</v>
      </c>
      <c r="B28" s="938">
        <v>136.74969029600001</v>
      </c>
      <c r="C28" s="939">
        <v>150.07342358099999</v>
      </c>
      <c r="D28" s="898">
        <f t="shared" si="0"/>
        <v>9.7431542668654281</v>
      </c>
      <c r="E28" s="899">
        <f t="shared" si="1"/>
        <v>0.3477193022939577</v>
      </c>
      <c r="F28" s="899">
        <f t="shared" si="2"/>
        <v>0.37455780599466093</v>
      </c>
    </row>
    <row r="29" spans="1:6" x14ac:dyDescent="0.25">
      <c r="A29" s="737" t="s">
        <v>1321</v>
      </c>
      <c r="B29" s="771">
        <v>97.236338101000001</v>
      </c>
      <c r="C29" s="771">
        <v>111.969115605</v>
      </c>
      <c r="D29" s="737">
        <f t="shared" si="0"/>
        <v>15.151514127050913</v>
      </c>
      <c r="E29" s="899">
        <f t="shared" si="1"/>
        <v>0.24724700706022792</v>
      </c>
      <c r="F29" s="899">
        <f t="shared" si="2"/>
        <v>0.27945591750650922</v>
      </c>
    </row>
    <row r="30" spans="1:6" x14ac:dyDescent="0.25">
      <c r="A30" s="896" t="s">
        <v>913</v>
      </c>
      <c r="B30" s="938">
        <v>123.552453</v>
      </c>
      <c r="C30" s="939">
        <v>106.579348</v>
      </c>
      <c r="D30" s="898">
        <f t="shared" si="0"/>
        <v>-13.737570228573293</v>
      </c>
      <c r="E30" s="899">
        <f t="shared" si="1"/>
        <v>0.31416212103204777</v>
      </c>
      <c r="F30" s="899">
        <f t="shared" si="2"/>
        <v>0.26600397191362224</v>
      </c>
    </row>
    <row r="31" spans="1:6" x14ac:dyDescent="0.25">
      <c r="A31" s="896" t="s">
        <v>1196</v>
      </c>
      <c r="B31" s="938">
        <v>731.77687056800005</v>
      </c>
      <c r="C31" s="939">
        <v>675.33960796099996</v>
      </c>
      <c r="D31" s="898">
        <f t="shared" si="0"/>
        <v>-7.7123594468343715</v>
      </c>
      <c r="E31" s="899">
        <f t="shared" si="1"/>
        <v>1.8607204324776714</v>
      </c>
      <c r="F31" s="899">
        <f t="shared" si="2"/>
        <v>1.6855330932237875</v>
      </c>
    </row>
    <row r="32" spans="1:6" x14ac:dyDescent="0.25">
      <c r="A32" s="940" t="s">
        <v>84</v>
      </c>
      <c r="B32" s="941">
        <f>SUM(B6:B31)</f>
        <v>39327.609768523427</v>
      </c>
      <c r="C32" s="941">
        <f>SUM(C6:C31)</f>
        <v>40066.825782063446</v>
      </c>
      <c r="D32" s="942">
        <f t="shared" si="0"/>
        <v>1.8796362603548333</v>
      </c>
      <c r="E32" s="943">
        <f>+SUM(E6:E31)</f>
        <v>99.999999999999986</v>
      </c>
      <c r="F32" s="943">
        <f>+SUM(F6:F31)</f>
        <v>100</v>
      </c>
    </row>
    <row r="33" spans="1:6" x14ac:dyDescent="0.25">
      <c r="A33" s="2723" t="s">
        <v>883</v>
      </c>
      <c r="B33" s="2723"/>
      <c r="C33" s="2723"/>
      <c r="D33" s="2723"/>
      <c r="E33" s="2723"/>
      <c r="F33" s="2723"/>
    </row>
    <row r="34" spans="1:6" hidden="1" x14ac:dyDescent="0.25">
      <c r="A34" s="870"/>
      <c r="B34" s="872"/>
      <c r="C34" s="872"/>
    </row>
    <row r="35" spans="1:6" hidden="1" x14ac:dyDescent="0.25">
      <c r="B35" s="771">
        <v>0</v>
      </c>
      <c r="C35" s="771">
        <v>0</v>
      </c>
    </row>
    <row r="36" spans="1:6" hidden="1" x14ac:dyDescent="0.25">
      <c r="B36" s="892"/>
    </row>
    <row r="37" spans="1:6" hidden="1" x14ac:dyDescent="0.25">
      <c r="B37" s="892"/>
    </row>
    <row r="38" spans="1:6" hidden="1" x14ac:dyDescent="0.25">
      <c r="B38" s="892"/>
    </row>
    <row r="39" spans="1:6" hidden="1" x14ac:dyDescent="0.25">
      <c r="B39" s="892"/>
    </row>
    <row r="40" spans="1:6" hidden="1" x14ac:dyDescent="0.25">
      <c r="B40" s="892"/>
    </row>
    <row r="43" spans="1:6" hidden="1" x14ac:dyDescent="0.25">
      <c r="D43" s="892"/>
    </row>
  </sheetData>
  <mergeCells count="4">
    <mergeCell ref="A1:F1"/>
    <mergeCell ref="A2:F2"/>
    <mergeCell ref="E3:F3"/>
    <mergeCell ref="A33:F33"/>
  </mergeCells>
  <pageMargins left="0.7" right="0.7" top="0.75" bottom="0.75" header="0.3" footer="0.3"/>
  <pageSetup orientation="landscape"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224DA-A313-42E6-961C-9BA1CBD3B1C6}">
  <dimension ref="A1:H17"/>
  <sheetViews>
    <sheetView workbookViewId="0">
      <selection activeCell="H10" sqref="H10"/>
    </sheetView>
  </sheetViews>
  <sheetFormatPr baseColWidth="10" defaultColWidth="0" defaultRowHeight="10.8" zeroHeight="1" x14ac:dyDescent="0.25"/>
  <cols>
    <col min="1" max="1" width="55" style="737" customWidth="1"/>
    <col min="2" max="2" width="6.109375" style="737" bestFit="1" customWidth="1"/>
    <col min="3" max="3" width="9.33203125" style="737" bestFit="1" customWidth="1"/>
    <col min="4" max="4" width="11" style="737" bestFit="1" customWidth="1"/>
    <col min="5" max="6" width="7.44140625" style="737" customWidth="1"/>
    <col min="7" max="8" width="11.44140625" style="737" customWidth="1"/>
    <col min="9" max="16384" width="11.44140625" style="737" hidden="1"/>
  </cols>
  <sheetData>
    <row r="1" spans="1:6" ht="13.5" customHeight="1" x14ac:dyDescent="0.25">
      <c r="A1" s="2712" t="s">
        <v>1322</v>
      </c>
      <c r="B1" s="2712"/>
      <c r="C1" s="2712"/>
      <c r="D1" s="2712"/>
      <c r="E1" s="2712"/>
      <c r="F1" s="2712"/>
    </row>
    <row r="2" spans="1:6" ht="13.5" customHeight="1" x14ac:dyDescent="0.25">
      <c r="A2" s="2712" t="s">
        <v>1</v>
      </c>
      <c r="B2" s="2712"/>
      <c r="C2" s="2712"/>
      <c r="D2" s="2712"/>
      <c r="E2" s="2712"/>
      <c r="F2" s="2712"/>
    </row>
    <row r="3" spans="1:6" ht="20.399999999999999" x14ac:dyDescent="0.25">
      <c r="A3" s="875"/>
      <c r="B3" s="852">
        <v>2025</v>
      </c>
      <c r="C3" s="852">
        <v>2026</v>
      </c>
      <c r="D3" s="876" t="s">
        <v>1165</v>
      </c>
      <c r="E3" s="2717" t="s">
        <v>846</v>
      </c>
      <c r="F3" s="2718"/>
    </row>
    <row r="4" spans="1:6" ht="11.25" customHeight="1" x14ac:dyDescent="0.25">
      <c r="A4" s="877" t="s">
        <v>1198</v>
      </c>
      <c r="B4" s="857" t="s">
        <v>1166</v>
      </c>
      <c r="C4" s="852" t="s">
        <v>1167</v>
      </c>
      <c r="D4" s="856" t="s">
        <v>1168</v>
      </c>
      <c r="E4" s="857">
        <f>+B3</f>
        <v>2025</v>
      </c>
      <c r="F4" s="878">
        <f>+C3</f>
        <v>2026</v>
      </c>
    </row>
    <row r="5" spans="1:6" ht="13.5" customHeight="1" x14ac:dyDescent="0.25">
      <c r="A5" s="879"/>
      <c r="B5" s="852" t="s">
        <v>9</v>
      </c>
      <c r="C5" s="852" t="s">
        <v>10</v>
      </c>
      <c r="D5" s="880" t="s">
        <v>767</v>
      </c>
      <c r="E5" s="852" t="s">
        <v>15</v>
      </c>
      <c r="F5" s="859" t="s">
        <v>11</v>
      </c>
    </row>
    <row r="6" spans="1:6" ht="13.5" customHeight="1" x14ac:dyDescent="0.25">
      <c r="A6" s="881" t="s">
        <v>1323</v>
      </c>
      <c r="B6" s="822">
        <v>1199.4463903350238</v>
      </c>
      <c r="C6" s="822">
        <v>1471.1158211910301</v>
      </c>
      <c r="D6" s="823">
        <f>+((C6/B6)-1)*100</f>
        <v>22.649568421321842</v>
      </c>
      <c r="E6" s="824">
        <f>+B6/$B$10*100</f>
        <v>40.746405898786179</v>
      </c>
      <c r="F6" s="825">
        <f>+C6/$C$10*100</f>
        <v>47.8968286128583</v>
      </c>
    </row>
    <row r="7" spans="1:6" ht="13.5" customHeight="1" x14ac:dyDescent="0.25">
      <c r="A7" s="881" t="s">
        <v>1324</v>
      </c>
      <c r="B7" s="822">
        <v>1104.8677315751131</v>
      </c>
      <c r="C7" s="822">
        <v>1041.849266623452</v>
      </c>
      <c r="D7" s="823">
        <f t="shared" ref="D7:D10" si="0">+((C7/B7)-1)*100</f>
        <v>-5.7037112362600446</v>
      </c>
      <c r="E7" s="824">
        <f t="shared" ref="E7:E9" si="1">+B7/$B$10*100</f>
        <v>37.533473290670443</v>
      </c>
      <c r="F7" s="825">
        <f t="shared" ref="F7:F9" si="2">+C7/$C$10*100</f>
        <v>33.920698183705902</v>
      </c>
    </row>
    <row r="8" spans="1:6" ht="13.5" customHeight="1" x14ac:dyDescent="0.25">
      <c r="A8" s="881" t="s">
        <v>1325</v>
      </c>
      <c r="B8" s="822">
        <v>446.47412086399999</v>
      </c>
      <c r="C8" s="822">
        <v>419.80616679500002</v>
      </c>
      <c r="D8" s="823">
        <f t="shared" si="0"/>
        <v>-5.973012280620682</v>
      </c>
      <c r="E8" s="824">
        <f t="shared" si="1"/>
        <v>15.167177039856611</v>
      </c>
      <c r="F8" s="825">
        <f t="shared" si="2"/>
        <v>13.668117582558509</v>
      </c>
    </row>
    <row r="9" spans="1:6" ht="13.5" customHeight="1" x14ac:dyDescent="0.25">
      <c r="A9" s="881" t="s">
        <v>1326</v>
      </c>
      <c r="B9" s="822">
        <v>192.89811158664099</v>
      </c>
      <c r="C9" s="822">
        <v>138.6551086719</v>
      </c>
      <c r="D9" s="823">
        <f t="shared" si="0"/>
        <v>-28.120027961174475</v>
      </c>
      <c r="E9" s="824">
        <f t="shared" si="1"/>
        <v>6.5529437706867668</v>
      </c>
      <c r="F9" s="825">
        <f t="shared" si="2"/>
        <v>4.5143556208772893</v>
      </c>
    </row>
    <row r="10" spans="1:6" ht="13.5" customHeight="1" thickBot="1" x14ac:dyDescent="0.3">
      <c r="A10" s="932" t="s">
        <v>84</v>
      </c>
      <c r="B10" s="933">
        <f>SUM(B6:B9)</f>
        <v>2943.6863543607778</v>
      </c>
      <c r="C10" s="933">
        <f>SUM(C6:C9)</f>
        <v>3071.4263632813822</v>
      </c>
      <c r="D10" s="934">
        <f t="shared" si="0"/>
        <v>4.339457182025197</v>
      </c>
      <c r="E10" s="935">
        <f>+SUM(E6:E9)</f>
        <v>100</v>
      </c>
      <c r="F10" s="935">
        <f>+SUM(F6:F9)</f>
        <v>100</v>
      </c>
    </row>
    <row r="11" spans="1:6" ht="13.5" customHeight="1" thickTop="1" thickBot="1" x14ac:dyDescent="0.3">
      <c r="A11" s="884" t="s">
        <v>1206</v>
      </c>
      <c r="B11" s="885">
        <v>0.71726910230373631</v>
      </c>
      <c r="C11" s="885">
        <v>0.67574347925487854</v>
      </c>
      <c r="D11" s="886"/>
      <c r="E11" s="885"/>
      <c r="F11" s="886"/>
    </row>
    <row r="12" spans="1:6" ht="13.5" customHeight="1" thickTop="1" x14ac:dyDescent="0.25">
      <c r="A12" s="887" t="s">
        <v>847</v>
      </c>
      <c r="B12" s="888">
        <v>0.16216875365942293</v>
      </c>
      <c r="C12" s="888">
        <v>0.15918466095116279</v>
      </c>
      <c r="D12" s="889"/>
      <c r="E12" s="888"/>
      <c r="F12" s="889"/>
    </row>
    <row r="13" spans="1:6" x14ac:dyDescent="0.25">
      <c r="A13" s="2719" t="s">
        <v>883</v>
      </c>
      <c r="B13" s="2719"/>
      <c r="C13" s="2719"/>
      <c r="D13" s="2719"/>
      <c r="E13" s="2719"/>
      <c r="F13" s="2719"/>
    </row>
    <row r="14" spans="1:6" hidden="1" x14ac:dyDescent="0.25">
      <c r="A14" s="902"/>
      <c r="B14" s="902"/>
      <c r="C14" s="902"/>
      <c r="D14" s="902"/>
      <c r="E14" s="902"/>
      <c r="F14" s="902"/>
    </row>
    <row r="15" spans="1:6" hidden="1" x14ac:dyDescent="0.25">
      <c r="A15" s="902"/>
      <c r="B15" s="903">
        <v>0</v>
      </c>
      <c r="C15" s="903">
        <v>0</v>
      </c>
      <c r="D15" s="902"/>
      <c r="E15" s="902"/>
      <c r="F15" s="902"/>
    </row>
    <row r="16" spans="1:6" hidden="1" x14ac:dyDescent="0.25">
      <c r="B16" s="890"/>
      <c r="C16" s="890"/>
    </row>
    <row r="17" spans="2:3" hidden="1" x14ac:dyDescent="0.25">
      <c r="B17" s="890"/>
      <c r="C17" s="890"/>
    </row>
  </sheetData>
  <mergeCells count="4">
    <mergeCell ref="A1:F1"/>
    <mergeCell ref="A2:F2"/>
    <mergeCell ref="E3:F3"/>
    <mergeCell ref="A13:F13"/>
  </mergeCells>
  <pageMargins left="0.7" right="0.7" top="0.75" bottom="0.75" header="0.3" footer="0.3"/>
  <pageSetup orientation="landscape"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342C-8016-429A-843B-11F39F186FF6}">
  <dimension ref="A1:H19"/>
  <sheetViews>
    <sheetView workbookViewId="0">
      <selection activeCell="H10" sqref="H10"/>
    </sheetView>
  </sheetViews>
  <sheetFormatPr baseColWidth="10" defaultColWidth="0" defaultRowHeight="10.8" zeroHeight="1" x14ac:dyDescent="0.25"/>
  <cols>
    <col min="1" max="1" width="58.109375" style="850" bestFit="1" customWidth="1"/>
    <col min="2" max="3" width="9.88671875" style="850" customWidth="1"/>
    <col min="4" max="4" width="11.109375" style="850" customWidth="1"/>
    <col min="5" max="5" width="8" style="850" customWidth="1"/>
    <col min="6" max="6" width="7.88671875" style="850" customWidth="1"/>
    <col min="7" max="8" width="11.44140625" style="850" customWidth="1"/>
    <col min="9" max="16384" width="11.44140625" style="850" hidden="1"/>
  </cols>
  <sheetData>
    <row r="1" spans="1:6" ht="12" customHeight="1" x14ac:dyDescent="0.25">
      <c r="A1" s="2712" t="s">
        <v>1327</v>
      </c>
      <c r="B1" s="2712"/>
      <c r="C1" s="2712"/>
      <c r="D1" s="2712"/>
      <c r="E1" s="2712"/>
      <c r="F1" s="2712"/>
    </row>
    <row r="2" spans="1:6" ht="11.2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ht="13.5" customHeight="1" x14ac:dyDescent="0.25">
      <c r="A4" s="852" t="s">
        <v>14</v>
      </c>
      <c r="B4" s="854" t="s">
        <v>1166</v>
      </c>
      <c r="C4" s="855" t="s">
        <v>1167</v>
      </c>
      <c r="D4" s="856" t="s">
        <v>1168</v>
      </c>
      <c r="E4" s="857">
        <f>+B3</f>
        <v>2025</v>
      </c>
      <c r="F4" s="858">
        <f>+C3</f>
        <v>2026</v>
      </c>
    </row>
    <row r="5" spans="1:6" ht="13.5" customHeight="1" x14ac:dyDescent="0.25">
      <c r="A5" s="894"/>
      <c r="B5" s="852" t="s">
        <v>9</v>
      </c>
      <c r="C5" s="852" t="s">
        <v>10</v>
      </c>
      <c r="D5" s="880" t="s">
        <v>767</v>
      </c>
      <c r="E5" s="852" t="s">
        <v>15</v>
      </c>
      <c r="F5" s="860" t="s">
        <v>11</v>
      </c>
    </row>
    <row r="6" spans="1:6" ht="13.5" customHeight="1" x14ac:dyDescent="0.25">
      <c r="A6" s="896" t="s">
        <v>96</v>
      </c>
      <c r="B6" s="897">
        <v>1096.4251842757781</v>
      </c>
      <c r="C6" s="713">
        <v>1184.4720526933822</v>
      </c>
      <c r="D6" s="898">
        <f>+(C6/B6-1)*100</f>
        <v>8.0303580837357114</v>
      </c>
      <c r="E6" s="899">
        <f t="shared" ref="E6:E14" si="0">+(B6/$B$15)*100</f>
        <v>37.246671427869117</v>
      </c>
      <c r="F6" s="899">
        <f t="shared" ref="F6:F14" si="1">+(C6/$C$15)*100</f>
        <v>38.56423409180946</v>
      </c>
    </row>
    <row r="7" spans="1:6" ht="13.5" customHeight="1" x14ac:dyDescent="0.25">
      <c r="A7" s="896" t="s">
        <v>1328</v>
      </c>
      <c r="B7" s="897">
        <v>754.73634442299999</v>
      </c>
      <c r="C7" s="713">
        <v>934.05179451699996</v>
      </c>
      <c r="D7" s="898">
        <f t="shared" ref="D7:D15" si="2">+(C7/B7-1)*100</f>
        <v>23.758687576002124</v>
      </c>
      <c r="E7" s="899">
        <f t="shared" si="0"/>
        <v>25.639156267614354</v>
      </c>
      <c r="F7" s="899">
        <f t="shared" si="1"/>
        <v>30.411010522130784</v>
      </c>
    </row>
    <row r="8" spans="1:6" ht="13.5" customHeight="1" x14ac:dyDescent="0.25">
      <c r="A8" s="896" t="s">
        <v>781</v>
      </c>
      <c r="B8" s="897">
        <v>446.47412086399999</v>
      </c>
      <c r="C8" s="713">
        <v>419.78552579500001</v>
      </c>
      <c r="D8" s="898">
        <f t="shared" si="2"/>
        <v>-5.9776353929211439</v>
      </c>
      <c r="E8" s="899">
        <f t="shared" si="0"/>
        <v>15.167177039856607</v>
      </c>
      <c r="F8" s="899">
        <f t="shared" si="1"/>
        <v>13.667445549517224</v>
      </c>
    </row>
    <row r="9" spans="1:6" ht="13.5" customHeight="1" x14ac:dyDescent="0.25">
      <c r="A9" s="896" t="s">
        <v>1329</v>
      </c>
      <c r="B9" s="897">
        <v>433.70259458700002</v>
      </c>
      <c r="C9" s="713">
        <v>278.80110250400003</v>
      </c>
      <c r="D9" s="898">
        <f t="shared" si="2"/>
        <v>-35.716063038660707</v>
      </c>
      <c r="E9" s="899">
        <f t="shared" si="0"/>
        <v>14.733315386828247</v>
      </c>
      <c r="F9" s="899">
        <f t="shared" si="1"/>
        <v>9.077251723728148</v>
      </c>
    </row>
    <row r="10" spans="1:6" ht="13.5" customHeight="1" x14ac:dyDescent="0.25">
      <c r="A10" s="896" t="s">
        <v>1330</v>
      </c>
      <c r="B10" s="897">
        <v>79.151147484999996</v>
      </c>
      <c r="C10" s="713">
        <v>85.561443333</v>
      </c>
      <c r="D10" s="898">
        <f t="shared" si="2"/>
        <v>8.0988034307586396</v>
      </c>
      <c r="E10" s="899">
        <f t="shared" si="0"/>
        <v>2.6888444608830504</v>
      </c>
      <c r="F10" s="899">
        <f t="shared" si="1"/>
        <v>2.7857234135865712</v>
      </c>
    </row>
    <row r="11" spans="1:6" ht="13.5" customHeight="1" x14ac:dyDescent="0.25">
      <c r="A11" s="896" t="s">
        <v>896</v>
      </c>
      <c r="B11" s="897">
        <v>56.091999999999999</v>
      </c>
      <c r="C11" s="713">
        <v>75.171999999999997</v>
      </c>
      <c r="D11" s="898">
        <f>+(C11/B11-1)*100</f>
        <v>34.015545888896817</v>
      </c>
      <c r="E11" s="899">
        <f t="shared" si="0"/>
        <v>1.905501919961863</v>
      </c>
      <c r="F11" s="899">
        <f t="shared" si="1"/>
        <v>2.4474622246743172</v>
      </c>
    </row>
    <row r="12" spans="1:6" ht="13.5" customHeight="1" x14ac:dyDescent="0.25">
      <c r="A12" s="896" t="s">
        <v>1331</v>
      </c>
      <c r="B12" s="897">
        <v>61.304962725999999</v>
      </c>
      <c r="C12" s="713">
        <v>49.874444439000001</v>
      </c>
      <c r="D12" s="898">
        <f t="shared" si="2"/>
        <v>-18.645339265743022</v>
      </c>
      <c r="E12" s="899">
        <f t="shared" si="0"/>
        <v>2.0825915313695971</v>
      </c>
      <c r="F12" s="899">
        <f t="shared" si="1"/>
        <v>1.6238202886855555</v>
      </c>
    </row>
    <row r="13" spans="1:6" ht="13.5" customHeight="1" x14ac:dyDescent="0.25">
      <c r="A13" s="896" t="s">
        <v>895</v>
      </c>
      <c r="B13" s="897">
        <v>15</v>
      </c>
      <c r="C13" s="713">
        <v>40</v>
      </c>
      <c r="D13" s="898">
        <f t="shared" si="2"/>
        <v>166.66666666666666</v>
      </c>
      <c r="E13" s="899">
        <f t="shared" si="0"/>
        <v>0.50956515723147588</v>
      </c>
      <c r="F13" s="899">
        <f t="shared" si="1"/>
        <v>1.3023265176790919</v>
      </c>
    </row>
    <row r="14" spans="1:6" x14ac:dyDescent="0.25">
      <c r="A14" s="944" t="s">
        <v>1196</v>
      </c>
      <c r="B14" s="944">
        <v>0.8</v>
      </c>
      <c r="C14" s="944">
        <v>3.7080000000000002</v>
      </c>
      <c r="D14" s="898">
        <f t="shared" si="2"/>
        <v>363.5</v>
      </c>
      <c r="E14" s="899">
        <f t="shared" si="0"/>
        <v>2.7176808385678715E-2</v>
      </c>
      <c r="F14" s="899">
        <f t="shared" si="1"/>
        <v>0.12072566818885182</v>
      </c>
    </row>
    <row r="15" spans="1:6" ht="13.5" customHeight="1" thickBot="1" x14ac:dyDescent="0.3">
      <c r="A15" s="940" t="s">
        <v>84</v>
      </c>
      <c r="B15" s="933">
        <f>SUM(B6:B14)</f>
        <v>2943.6863543607783</v>
      </c>
      <c r="C15" s="933">
        <f>SUM(C6:C14)</f>
        <v>3071.4263632813822</v>
      </c>
      <c r="D15" s="883">
        <f t="shared" si="2"/>
        <v>4.3394571820251748</v>
      </c>
      <c r="E15" s="943">
        <f>+SUM(E6:E14)</f>
        <v>100</v>
      </c>
      <c r="F15" s="943">
        <f>+SUM(F6:F14)</f>
        <v>100</v>
      </c>
    </row>
    <row r="16" spans="1:6" ht="11.4" thickTop="1" x14ac:dyDescent="0.25">
      <c r="A16" s="2719" t="s">
        <v>883</v>
      </c>
      <c r="B16" s="2719"/>
      <c r="C16" s="2719"/>
      <c r="D16" s="2719"/>
      <c r="E16" s="2719"/>
      <c r="F16" s="2719"/>
    </row>
    <row r="17" spans="2:3" hidden="1" x14ac:dyDescent="0.25">
      <c r="B17" s="900">
        <f>+B15-'Cuadro 4.3.19'!B10</f>
        <v>0</v>
      </c>
      <c r="C17" s="900">
        <f>+C15-'Cuadro 4.3.19'!C10</f>
        <v>0</v>
      </c>
    </row>
    <row r="19" spans="2:3" hidden="1" x14ac:dyDescent="0.25">
      <c r="C19" s="945"/>
    </row>
  </sheetData>
  <mergeCells count="4">
    <mergeCell ref="A1:F1"/>
    <mergeCell ref="A2:F2"/>
    <mergeCell ref="E3:F3"/>
    <mergeCell ref="A16:F16"/>
  </mergeCells>
  <pageMargins left="0.7" right="0.7" top="0.75" bottom="0.75" header="0.3" footer="0.3"/>
  <pageSetup orientation="landscape"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F6D20-8360-4D1E-992F-E708B0553051}">
  <dimension ref="A1:H21"/>
  <sheetViews>
    <sheetView workbookViewId="0">
      <selection activeCell="H10" sqref="H10"/>
    </sheetView>
  </sheetViews>
  <sheetFormatPr baseColWidth="10" defaultColWidth="0" defaultRowHeight="10.8" zeroHeight="1" x14ac:dyDescent="0.25"/>
  <cols>
    <col min="1" max="1" width="56.88671875" style="737" bestFit="1" customWidth="1"/>
    <col min="2" max="3" width="9.88671875" style="737" customWidth="1"/>
    <col min="4" max="4" width="11.109375" style="737" customWidth="1"/>
    <col min="5" max="6" width="6.6640625" style="737" customWidth="1"/>
    <col min="7" max="8" width="11.44140625" style="737" customWidth="1"/>
    <col min="9" max="16384" width="11.44140625" style="737" hidden="1"/>
  </cols>
  <sheetData>
    <row r="1" spans="1:6" ht="15" customHeight="1" x14ac:dyDescent="0.25">
      <c r="A1" s="2712" t="s">
        <v>1332</v>
      </c>
      <c r="B1" s="2712"/>
      <c r="C1" s="2712"/>
      <c r="D1" s="2712"/>
      <c r="E1" s="2712"/>
      <c r="F1" s="2712"/>
    </row>
    <row r="2" spans="1:6" ht="11.25" customHeight="1" x14ac:dyDescent="0.25">
      <c r="A2" s="2712" t="s">
        <v>1</v>
      </c>
      <c r="B2" s="2712"/>
      <c r="C2" s="2712"/>
      <c r="D2" s="2712"/>
      <c r="E2" s="2712"/>
      <c r="F2" s="2712"/>
    </row>
    <row r="3" spans="1:6" ht="20.399999999999999" x14ac:dyDescent="0.25">
      <c r="A3" s="875"/>
      <c r="B3" s="852">
        <v>2025</v>
      </c>
      <c r="C3" s="852">
        <v>2026</v>
      </c>
      <c r="D3" s="876" t="s">
        <v>1165</v>
      </c>
      <c r="E3" s="2717" t="s">
        <v>846</v>
      </c>
      <c r="F3" s="2718"/>
    </row>
    <row r="4" spans="1:6" ht="13.5" customHeight="1" x14ac:dyDescent="0.25">
      <c r="A4" s="877" t="s">
        <v>1198</v>
      </c>
      <c r="B4" s="854" t="s">
        <v>1166</v>
      </c>
      <c r="C4" s="855" t="s">
        <v>1167</v>
      </c>
      <c r="D4" s="856" t="s">
        <v>1168</v>
      </c>
      <c r="E4" s="857">
        <f>+B3</f>
        <v>2025</v>
      </c>
      <c r="F4" s="878">
        <f>+C3</f>
        <v>2026</v>
      </c>
    </row>
    <row r="5" spans="1:6" ht="13.5" customHeight="1" x14ac:dyDescent="0.25">
      <c r="A5" s="879"/>
      <c r="B5" s="852" t="s">
        <v>9</v>
      </c>
      <c r="C5" s="852" t="s">
        <v>10</v>
      </c>
      <c r="D5" s="880" t="s">
        <v>767</v>
      </c>
      <c r="E5" s="852" t="s">
        <v>15</v>
      </c>
      <c r="F5" s="859" t="s">
        <v>11</v>
      </c>
    </row>
    <row r="6" spans="1:6" ht="13.5" customHeight="1" x14ac:dyDescent="0.25">
      <c r="A6" s="881" t="s">
        <v>1333</v>
      </c>
      <c r="B6" s="822">
        <v>3069.4408767641066</v>
      </c>
      <c r="C6" s="822">
        <v>2956.424865636237</v>
      </c>
      <c r="D6" s="823">
        <f>+((C6/B6)-1)*100</f>
        <v>-3.6819738729424345</v>
      </c>
      <c r="E6" s="824">
        <f>+B6/$B$12*100</f>
        <v>87.086808944015317</v>
      </c>
      <c r="F6" s="825">
        <f>+C6/$C$12*100</f>
        <v>87.246045707558253</v>
      </c>
    </row>
    <row r="7" spans="1:6" ht="13.5" customHeight="1" x14ac:dyDescent="0.25">
      <c r="A7" s="881" t="s">
        <v>1334</v>
      </c>
      <c r="B7" s="822">
        <v>272.03333249395041</v>
      </c>
      <c r="C7" s="822">
        <v>256.66954800125001</v>
      </c>
      <c r="D7" s="823">
        <f t="shared" ref="D7:D12" si="0">+((C7/B7)-1)*100</f>
        <v>-5.6477580713540254</v>
      </c>
      <c r="E7" s="824">
        <f t="shared" ref="E7:E11" si="1">+B7/$B$12*100</f>
        <v>7.7181857557978697</v>
      </c>
      <c r="F7" s="825">
        <f t="shared" ref="F7:F11" si="2">+C7/$C$12*100</f>
        <v>7.5744874753771914</v>
      </c>
    </row>
    <row r="8" spans="1:6" ht="20.399999999999999" x14ac:dyDescent="0.25">
      <c r="A8" s="881" t="s">
        <v>1335</v>
      </c>
      <c r="B8" s="822">
        <v>84.6927211024</v>
      </c>
      <c r="C8" s="822">
        <v>87.330488280300003</v>
      </c>
      <c r="D8" s="823">
        <f t="shared" si="0"/>
        <v>3.114514616563957</v>
      </c>
      <c r="E8" s="824">
        <f t="shared" si="1"/>
        <v>2.4029193321257498</v>
      </c>
      <c r="F8" s="825">
        <f t="shared" si="2"/>
        <v>2.5771802492693272</v>
      </c>
    </row>
    <row r="9" spans="1:6" ht="13.5" customHeight="1" x14ac:dyDescent="0.25">
      <c r="A9" s="881" t="s">
        <v>1336</v>
      </c>
      <c r="B9" s="822">
        <v>70.931080349936096</v>
      </c>
      <c r="C9" s="822">
        <v>58.458157993639396</v>
      </c>
      <c r="D9" s="823">
        <f t="shared" si="0"/>
        <v>-17.584565601936355</v>
      </c>
      <c r="E9" s="824">
        <f t="shared" si="1"/>
        <v>2.0124712254238388</v>
      </c>
      <c r="F9" s="825">
        <f t="shared" si="2"/>
        <v>1.7251387591732785</v>
      </c>
    </row>
    <row r="10" spans="1:6" ht="13.5" customHeight="1" x14ac:dyDescent="0.25">
      <c r="A10" s="881" t="s">
        <v>1337</v>
      </c>
      <c r="B10" s="822">
        <v>19.168117378900199</v>
      </c>
      <c r="C10" s="822">
        <v>20.734157761290799</v>
      </c>
      <c r="D10" s="823">
        <f t="shared" si="0"/>
        <v>8.170027089433729</v>
      </c>
      <c r="E10" s="824">
        <f t="shared" si="1"/>
        <v>0.54384177542867518</v>
      </c>
      <c r="F10" s="825">
        <f t="shared" si="2"/>
        <v>0.61187865681139197</v>
      </c>
    </row>
    <row r="11" spans="1:6" ht="13.5" customHeight="1" x14ac:dyDescent="0.25">
      <c r="A11" s="881" t="s">
        <v>1338</v>
      </c>
      <c r="B11" s="822">
        <v>8.3099977133286007</v>
      </c>
      <c r="C11" s="822">
        <v>8.9889267775843997</v>
      </c>
      <c r="D11" s="823">
        <f t="shared" si="0"/>
        <v>8.1700270887782303</v>
      </c>
      <c r="E11" s="824">
        <f t="shared" si="1"/>
        <v>0.23577296720853871</v>
      </c>
      <c r="F11" s="825">
        <f t="shared" si="2"/>
        <v>0.2652691518105767</v>
      </c>
    </row>
    <row r="12" spans="1:6" ht="13.5" customHeight="1" thickBot="1" x14ac:dyDescent="0.3">
      <c r="A12" s="932" t="s">
        <v>84</v>
      </c>
      <c r="B12" s="933">
        <f>SUM(B6:B11)</f>
        <v>3524.5761258026223</v>
      </c>
      <c r="C12" s="933">
        <f>SUM(C6:C11)</f>
        <v>3388.6061444503011</v>
      </c>
      <c r="D12" s="934">
        <f t="shared" si="0"/>
        <v>-3.8577683244494509</v>
      </c>
      <c r="E12" s="935">
        <f>+SUM(E6:E11)</f>
        <v>99.999999999999986</v>
      </c>
      <c r="F12" s="936">
        <f>+SUM(F6:F11)</f>
        <v>100.00000000000003</v>
      </c>
    </row>
    <row r="13" spans="1:6" ht="13.5" customHeight="1" thickTop="1" thickBot="1" x14ac:dyDescent="0.3">
      <c r="A13" s="884" t="s">
        <v>1206</v>
      </c>
      <c r="B13" s="885">
        <v>0.85881077310106246</v>
      </c>
      <c r="C13" s="885">
        <v>0.7455260960347263</v>
      </c>
      <c r="D13" s="886"/>
      <c r="E13" s="885"/>
      <c r="F13" s="886"/>
    </row>
    <row r="14" spans="1:6" ht="13.5" customHeight="1" thickTop="1" x14ac:dyDescent="0.25">
      <c r="A14" s="887" t="s">
        <v>847</v>
      </c>
      <c r="B14" s="888">
        <v>0.19417018278881365</v>
      </c>
      <c r="C14" s="888">
        <v>0.1756233281871882</v>
      </c>
      <c r="D14" s="889"/>
      <c r="E14" s="888"/>
      <c r="F14" s="889"/>
    </row>
    <row r="15" spans="1:6" x14ac:dyDescent="0.25">
      <c r="A15" s="2719" t="s">
        <v>883</v>
      </c>
      <c r="B15" s="2719"/>
      <c r="C15" s="2719"/>
      <c r="D15" s="2719"/>
      <c r="E15" s="2719"/>
      <c r="F15" s="2719"/>
    </row>
    <row r="16" spans="1:6" hidden="1" x14ac:dyDescent="0.25">
      <c r="A16" s="902"/>
      <c r="B16" s="903">
        <v>0</v>
      </c>
      <c r="C16" s="903">
        <v>0</v>
      </c>
      <c r="D16" s="902"/>
      <c r="E16" s="902"/>
      <c r="F16" s="902"/>
    </row>
    <row r="17" spans="1:6" hidden="1" x14ac:dyDescent="0.25">
      <c r="A17" s="902"/>
      <c r="B17" s="902"/>
      <c r="C17" s="902"/>
      <c r="D17" s="902"/>
      <c r="E17" s="902"/>
      <c r="F17" s="902"/>
    </row>
    <row r="18" spans="1:6" hidden="1" x14ac:dyDescent="0.25">
      <c r="B18" s="890"/>
      <c r="C18" s="890"/>
    </row>
    <row r="19" spans="1:6" hidden="1" x14ac:dyDescent="0.25">
      <c r="B19" s="890"/>
      <c r="C19" s="890"/>
    </row>
    <row r="21" spans="1:6" hidden="1" x14ac:dyDescent="0.25">
      <c r="A21" s="904"/>
    </row>
  </sheetData>
  <mergeCells count="4">
    <mergeCell ref="A1:F1"/>
    <mergeCell ref="A2:F2"/>
    <mergeCell ref="E3:F3"/>
    <mergeCell ref="A15:F15"/>
  </mergeCells>
  <pageMargins left="0.7" right="0.7" top="0.75" bottom="0.75" header="0.3" footer="0.3"/>
  <pageSetup orientation="landscape"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0A40A-4351-4DBC-BD21-77E17CB78A47}">
  <dimension ref="A1:H21"/>
  <sheetViews>
    <sheetView workbookViewId="0">
      <selection activeCell="H10" sqref="H10"/>
    </sheetView>
  </sheetViews>
  <sheetFormatPr baseColWidth="10" defaultColWidth="0" defaultRowHeight="10.8" zeroHeight="1" x14ac:dyDescent="0.25"/>
  <cols>
    <col min="1" max="1" width="62" style="850" customWidth="1"/>
    <col min="2" max="3" width="9.88671875" style="850" customWidth="1"/>
    <col min="4" max="4" width="11" style="850" bestFit="1" customWidth="1"/>
    <col min="5" max="6" width="6.6640625" style="850" customWidth="1"/>
    <col min="7" max="8" width="11.44140625" style="850" customWidth="1"/>
    <col min="9" max="16384" width="11.44140625" style="850" hidden="1"/>
  </cols>
  <sheetData>
    <row r="1" spans="1:6" ht="14.25" customHeight="1" x14ac:dyDescent="0.25">
      <c r="A1" s="2712" t="s">
        <v>1339</v>
      </c>
      <c r="B1" s="2712"/>
      <c r="C1" s="2712"/>
      <c r="D1" s="2712"/>
      <c r="E1" s="2712"/>
      <c r="F1" s="2712"/>
    </row>
    <row r="2" spans="1:6" ht="14.25" customHeight="1" x14ac:dyDescent="0.25">
      <c r="A2" s="2712" t="s">
        <v>1</v>
      </c>
      <c r="B2" s="2712"/>
      <c r="C2" s="2712"/>
      <c r="D2" s="2712"/>
      <c r="E2" s="2712"/>
      <c r="F2" s="2712"/>
    </row>
    <row r="3" spans="1:6" ht="20.399999999999999" x14ac:dyDescent="0.25">
      <c r="A3" s="894"/>
      <c r="B3" s="852">
        <v>2025</v>
      </c>
      <c r="C3" s="852">
        <v>2026</v>
      </c>
      <c r="D3" s="895" t="s">
        <v>1165</v>
      </c>
      <c r="E3" s="2720" t="s">
        <v>846</v>
      </c>
      <c r="F3" s="2715"/>
    </row>
    <row r="4" spans="1:6" ht="13.5" customHeight="1" x14ac:dyDescent="0.25">
      <c r="A4" s="852" t="s">
        <v>14</v>
      </c>
      <c r="B4" s="854" t="s">
        <v>1166</v>
      </c>
      <c r="C4" s="855" t="s">
        <v>1167</v>
      </c>
      <c r="D4" s="856" t="s">
        <v>1168</v>
      </c>
      <c r="E4" s="857">
        <f>+B3</f>
        <v>2025</v>
      </c>
      <c r="F4" s="858">
        <f>+C3</f>
        <v>2026</v>
      </c>
    </row>
    <row r="5" spans="1:6" ht="13.5" customHeight="1" x14ac:dyDescent="0.25">
      <c r="A5" s="894"/>
      <c r="B5" s="852" t="s">
        <v>9</v>
      </c>
      <c r="C5" s="852" t="s">
        <v>10</v>
      </c>
      <c r="D5" s="880" t="s">
        <v>767</v>
      </c>
      <c r="E5" s="852" t="s">
        <v>15</v>
      </c>
      <c r="F5" s="860" t="s">
        <v>11</v>
      </c>
    </row>
    <row r="6" spans="1:6" ht="13.5" customHeight="1" x14ac:dyDescent="0.25">
      <c r="A6" s="896" t="s">
        <v>908</v>
      </c>
      <c r="B6" s="897">
        <v>1189.524815168</v>
      </c>
      <c r="C6" s="713">
        <v>1307.195960969</v>
      </c>
      <c r="D6" s="898">
        <f>+(C6/B6-1)*100</f>
        <v>9.8922817162398591</v>
      </c>
      <c r="E6" s="899">
        <f t="shared" ref="E6:E13" si="0">+(B6/$B$14)*100</f>
        <v>33.749443130473445</v>
      </c>
      <c r="F6" s="899">
        <f t="shared" ref="F6:F13" si="1">+(C6/$C$14)*100</f>
        <v>38.576214090559439</v>
      </c>
    </row>
    <row r="7" spans="1:6" ht="13.5" customHeight="1" x14ac:dyDescent="0.25">
      <c r="A7" s="896" t="s">
        <v>999</v>
      </c>
      <c r="B7" s="897">
        <v>710.97044782399996</v>
      </c>
      <c r="C7" s="713">
        <v>663.76931299299997</v>
      </c>
      <c r="D7" s="898">
        <f t="shared" ref="D7:D14" si="2">+(C7/B7-1)*100</f>
        <v>-6.6389728258697716</v>
      </c>
      <c r="E7" s="899">
        <f t="shared" si="0"/>
        <v>20.171800024949004</v>
      </c>
      <c r="F7" s="899">
        <f t="shared" si="1"/>
        <v>19.588269769270468</v>
      </c>
    </row>
    <row r="8" spans="1:6" ht="13.5" customHeight="1" x14ac:dyDescent="0.25">
      <c r="A8" s="896" t="s">
        <v>930</v>
      </c>
      <c r="B8" s="897">
        <v>568.45372746800001</v>
      </c>
      <c r="C8" s="713">
        <v>404.81447527699999</v>
      </c>
      <c r="D8" s="898">
        <f t="shared" si="2"/>
        <v>-28.786732197162301</v>
      </c>
      <c r="E8" s="899">
        <f t="shared" si="0"/>
        <v>16.128286272680544</v>
      </c>
      <c r="F8" s="899">
        <f t="shared" si="1"/>
        <v>11.946341888684406</v>
      </c>
    </row>
    <row r="9" spans="1:6" ht="13.5" customHeight="1" x14ac:dyDescent="0.25">
      <c r="A9" s="896" t="s">
        <v>1340</v>
      </c>
      <c r="B9" s="897">
        <v>271.70000636600003</v>
      </c>
      <c r="C9" s="713">
        <v>289.79901230199999</v>
      </c>
      <c r="D9" s="898">
        <f t="shared" si="2"/>
        <v>6.6613932690230637</v>
      </c>
      <c r="E9" s="899">
        <f t="shared" si="0"/>
        <v>7.7087285582213978</v>
      </c>
      <c r="F9" s="899">
        <f t="shared" si="1"/>
        <v>8.5521597951599979</v>
      </c>
    </row>
    <row r="10" spans="1:6" ht="13.5" customHeight="1" x14ac:dyDescent="0.25">
      <c r="A10" s="896" t="s">
        <v>1317</v>
      </c>
      <c r="B10" s="897">
        <v>222.91348550999999</v>
      </c>
      <c r="C10" s="713">
        <v>209.59606727299999</v>
      </c>
      <c r="D10" s="898">
        <f t="shared" si="2"/>
        <v>-5.9742541849952646</v>
      </c>
      <c r="E10" s="899">
        <f t="shared" si="0"/>
        <v>6.3245473371422154</v>
      </c>
      <c r="F10" s="899">
        <f t="shared" si="1"/>
        <v>6.1853180434163626</v>
      </c>
    </row>
    <row r="11" spans="1:6" ht="13.5" customHeight="1" x14ac:dyDescent="0.25">
      <c r="A11" s="896" t="s">
        <v>96</v>
      </c>
      <c r="B11" s="897">
        <v>179.0008133426218</v>
      </c>
      <c r="C11" s="713">
        <v>192.39221515830161</v>
      </c>
      <c r="D11" s="898">
        <f t="shared" si="2"/>
        <v>7.4811960714656678</v>
      </c>
      <c r="E11" s="899">
        <f t="shared" si="0"/>
        <v>5.0786479552022579</v>
      </c>
      <c r="F11" s="899">
        <f t="shared" si="1"/>
        <v>5.6776210322758365</v>
      </c>
    </row>
    <row r="12" spans="1:6" ht="13.5" customHeight="1" x14ac:dyDescent="0.25">
      <c r="A12" s="896" t="s">
        <v>1341</v>
      </c>
      <c r="B12" s="897">
        <v>98.824131511000004</v>
      </c>
      <c r="C12" s="713">
        <v>127.885494675</v>
      </c>
      <c r="D12" s="898">
        <f t="shared" si="2"/>
        <v>29.40715260499427</v>
      </c>
      <c r="E12" s="899">
        <f t="shared" si="0"/>
        <v>2.8038586196941799</v>
      </c>
      <c r="F12" s="899">
        <f t="shared" si="1"/>
        <v>3.7739852087692407</v>
      </c>
    </row>
    <row r="13" spans="1:6" ht="13.5" customHeight="1" x14ac:dyDescent="0.25">
      <c r="A13" s="896" t="s">
        <v>1196</v>
      </c>
      <c r="B13" s="897">
        <v>283.18869861299993</v>
      </c>
      <c r="C13" s="713">
        <v>193.15360580300006</v>
      </c>
      <c r="D13" s="898">
        <f t="shared" si="2"/>
        <v>-31.793321291059019</v>
      </c>
      <c r="E13" s="899">
        <f t="shared" si="0"/>
        <v>8.0346881016369522</v>
      </c>
      <c r="F13" s="899">
        <f t="shared" si="1"/>
        <v>5.70009017186426</v>
      </c>
    </row>
    <row r="14" spans="1:6" x14ac:dyDescent="0.25">
      <c r="A14" s="940" t="s">
        <v>84</v>
      </c>
      <c r="B14" s="941">
        <f>SUM(B6:B13)</f>
        <v>3524.5761258026218</v>
      </c>
      <c r="C14" s="941">
        <f>SUM(C6:C13)</f>
        <v>3388.6061444503011</v>
      </c>
      <c r="D14" s="942">
        <f t="shared" si="2"/>
        <v>-3.8577683244494398</v>
      </c>
      <c r="E14" s="943">
        <f>SUM(E6:E13)</f>
        <v>100</v>
      </c>
      <c r="F14" s="943">
        <f>SUM(F6:F13)</f>
        <v>100.00000000000001</v>
      </c>
    </row>
    <row r="15" spans="1:6" x14ac:dyDescent="0.25">
      <c r="A15" s="2719" t="s">
        <v>883</v>
      </c>
      <c r="B15" s="2719"/>
      <c r="C15" s="2719"/>
      <c r="D15" s="2719"/>
      <c r="E15" s="2719"/>
      <c r="F15" s="2719"/>
    </row>
    <row r="16" spans="1:6" hidden="1" x14ac:dyDescent="0.25">
      <c r="A16" s="870"/>
      <c r="B16" s="929">
        <f>+B14-'Cuadro 4.3.21'!B12</f>
        <v>0</v>
      </c>
      <c r="C16" s="929">
        <f>+C14-'Cuadro 4.3.21'!C12</f>
        <v>0</v>
      </c>
    </row>
    <row r="17" spans="1:3" hidden="1" x14ac:dyDescent="0.25">
      <c r="B17" s="946"/>
      <c r="C17" s="946"/>
    </row>
    <row r="18" spans="1:3" hidden="1" x14ac:dyDescent="0.25">
      <c r="B18" s="900"/>
      <c r="C18" s="900"/>
    </row>
    <row r="21" spans="1:3" hidden="1" x14ac:dyDescent="0.25">
      <c r="A21" s="904"/>
    </row>
  </sheetData>
  <mergeCells count="4">
    <mergeCell ref="A1:F1"/>
    <mergeCell ref="A2:F2"/>
    <mergeCell ref="E3:F3"/>
    <mergeCell ref="A15:F15"/>
  </mergeCells>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6414-8EBA-4919-AD03-0D2425020B07}">
  <dimension ref="A2:P39"/>
  <sheetViews>
    <sheetView showGridLines="0" topLeftCell="A15" zoomScaleNormal="100" workbookViewId="0">
      <selection activeCell="I6" sqref="I6"/>
    </sheetView>
  </sheetViews>
  <sheetFormatPr baseColWidth="10" defaultColWidth="11.44140625" defaultRowHeight="13.5" customHeight="1" x14ac:dyDescent="0.2"/>
  <cols>
    <col min="1" max="1" width="7.44140625" style="5" customWidth="1"/>
    <col min="2" max="2" width="51.33203125" style="5" bestFit="1" customWidth="1"/>
    <col min="3" max="3" width="10.5546875" style="5" bestFit="1" customWidth="1"/>
    <col min="4" max="4" width="9.33203125" style="5" bestFit="1" customWidth="1"/>
    <col min="5" max="5" width="11.6640625" style="5" customWidth="1"/>
    <col min="6" max="6" width="6" style="5" customWidth="1"/>
    <col min="7" max="7" width="5.5546875" style="5" bestFit="1" customWidth="1"/>
    <col min="8" max="8" width="9.109375" style="1735" bestFit="1" customWidth="1"/>
    <col min="9" max="9" width="6.88671875" style="5" customWidth="1"/>
    <col min="10" max="10" width="38.33203125" style="5" customWidth="1"/>
    <col min="11" max="11" width="8.44140625" style="5" customWidth="1"/>
    <col min="12" max="12" width="9.6640625" style="5" customWidth="1"/>
    <col min="13" max="13" width="11" style="5" bestFit="1" customWidth="1"/>
    <col min="14" max="14" width="5.44140625" style="5" customWidth="1"/>
    <col min="15" max="15" width="5.6640625" style="5" bestFit="1" customWidth="1"/>
    <col min="16" max="16384" width="11.44140625" style="5"/>
  </cols>
  <sheetData>
    <row r="2" spans="1:16" ht="13.5" customHeight="1" x14ac:dyDescent="0.2">
      <c r="B2" s="2432" t="s">
        <v>1654</v>
      </c>
      <c r="C2" s="2432"/>
      <c r="D2" s="2432"/>
      <c r="E2" s="2432"/>
      <c r="F2" s="2432"/>
      <c r="G2" s="2432"/>
    </row>
    <row r="3" spans="1:16" ht="12.75" customHeight="1" x14ac:dyDescent="0.2">
      <c r="B3" s="2442" t="s">
        <v>1</v>
      </c>
      <c r="C3" s="2442"/>
      <c r="D3" s="2442"/>
      <c r="E3" s="2442"/>
      <c r="F3" s="2442"/>
      <c r="G3" s="2442"/>
    </row>
    <row r="4" spans="1:16" ht="24.75" customHeight="1" x14ac:dyDescent="0.2">
      <c r="B4" s="1736" t="s">
        <v>0</v>
      </c>
      <c r="C4" s="2434" t="s">
        <v>1622</v>
      </c>
      <c r="D4" s="2434" t="s">
        <v>1417</v>
      </c>
      <c r="E4" s="1352" t="s">
        <v>1536</v>
      </c>
      <c r="F4" s="2435" t="s">
        <v>734</v>
      </c>
      <c r="G4" s="2436"/>
      <c r="H4" s="1732"/>
    </row>
    <row r="5" spans="1:16" ht="10.199999999999999" x14ac:dyDescent="0.2">
      <c r="B5" s="1737"/>
      <c r="C5" s="2434"/>
      <c r="D5" s="2434">
        <v>0</v>
      </c>
      <c r="E5" s="1354" t="s">
        <v>1168</v>
      </c>
      <c r="F5" s="1355">
        <v>2025</v>
      </c>
      <c r="G5" s="1355">
        <v>2026</v>
      </c>
      <c r="H5" s="1732"/>
    </row>
    <row r="6" spans="1:16" ht="11.1" customHeight="1" x14ac:dyDescent="0.2">
      <c r="B6" s="1738"/>
      <c r="C6" s="666" t="s">
        <v>9</v>
      </c>
      <c r="D6" s="1360" t="s">
        <v>10</v>
      </c>
      <c r="E6" s="1359" t="s">
        <v>767</v>
      </c>
      <c r="F6" s="1360" t="s">
        <v>15</v>
      </c>
      <c r="G6" s="1360" t="s">
        <v>11</v>
      </c>
      <c r="H6" s="1732"/>
    </row>
    <row r="7" spans="1:16" ht="13.5" customHeight="1" x14ac:dyDescent="0.2">
      <c r="A7" s="1750"/>
      <c r="B7" s="1739" t="s">
        <v>1655</v>
      </c>
      <c r="C7" s="1751">
        <v>3119.3502880000001</v>
      </c>
      <c r="D7" s="1751">
        <v>2888.3595999999998</v>
      </c>
      <c r="E7" s="1739">
        <v>-7.4050897357892502</v>
      </c>
      <c r="F7" s="1740">
        <v>0.17184614375873949</v>
      </c>
      <c r="G7" s="1739">
        <v>0.14969674973416058</v>
      </c>
      <c r="H7" s="1752"/>
    </row>
    <row r="8" spans="1:16" ht="13.5" customHeight="1" x14ac:dyDescent="0.2">
      <c r="A8" s="1750"/>
      <c r="B8" s="1750" t="s">
        <v>1656</v>
      </c>
      <c r="C8" s="1530">
        <v>2349.2878641120001</v>
      </c>
      <c r="D8" s="1753">
        <v>2088.682810455</v>
      </c>
      <c r="E8" s="1741">
        <v>-11.092938317097445</v>
      </c>
      <c r="F8" s="1740">
        <v>0.12942312428967348</v>
      </c>
      <c r="G8" s="1739">
        <v>0.10825141992386453</v>
      </c>
      <c r="H8" s="1752"/>
    </row>
    <row r="9" spans="1:16" ht="13.5" customHeight="1" x14ac:dyDescent="0.2">
      <c r="A9" s="1750"/>
      <c r="B9" s="1750" t="s">
        <v>1657</v>
      </c>
      <c r="C9" s="1530">
        <v>1660.6179999999999</v>
      </c>
      <c r="D9" s="1753">
        <v>1810.644</v>
      </c>
      <c r="E9" s="1741">
        <v>9.0343474537792687</v>
      </c>
      <c r="F9" s="1740">
        <v>9.1484050590329338E-2</v>
      </c>
      <c r="G9" s="1739">
        <v>9.384133531214725E-2</v>
      </c>
      <c r="H9" s="1752"/>
    </row>
    <row r="10" spans="1:16" ht="13.5" customHeight="1" x14ac:dyDescent="0.2">
      <c r="A10" s="1750"/>
      <c r="B10" s="1750" t="s">
        <v>1658</v>
      </c>
      <c r="C10" s="1530">
        <v>1542.617</v>
      </c>
      <c r="D10" s="1753">
        <v>1754.9259999999999</v>
      </c>
      <c r="E10" s="1741">
        <v>13.762910690080554</v>
      </c>
      <c r="F10" s="1740">
        <v>8.4983332512054005E-2</v>
      </c>
      <c r="G10" s="1739">
        <v>9.095360502340899E-2</v>
      </c>
      <c r="H10" s="1752"/>
    </row>
    <row r="11" spans="1:16" ht="13.5" customHeight="1" x14ac:dyDescent="0.2">
      <c r="A11" s="1750"/>
      <c r="B11" s="1750" t="s">
        <v>1659</v>
      </c>
      <c r="C11" s="1530">
        <v>1332.93</v>
      </c>
      <c r="D11" s="1753">
        <v>1394.971</v>
      </c>
      <c r="E11" s="1741">
        <v>4.6544829811017818</v>
      </c>
      <c r="F11" s="1740">
        <v>7.3431599292171759E-2</v>
      </c>
      <c r="G11" s="1739">
        <v>7.229800080066616E-2</v>
      </c>
      <c r="H11" s="1752"/>
      <c r="P11" s="1734"/>
    </row>
    <row r="12" spans="1:16" ht="13.5" customHeight="1" x14ac:dyDescent="0.2">
      <c r="A12" s="1750"/>
      <c r="B12" s="1750" t="s">
        <v>1660</v>
      </c>
      <c r="C12" s="1530">
        <v>1185.2861993040001</v>
      </c>
      <c r="D12" s="1753">
        <v>1261.837095329</v>
      </c>
      <c r="E12" s="1741">
        <v>6.4584313957211759</v>
      </c>
      <c r="F12" s="1740">
        <v>6.5297848524553101E-2</v>
      </c>
      <c r="G12" s="1739">
        <v>6.5397989871048418E-2</v>
      </c>
      <c r="H12" s="1752"/>
      <c r="I12" s="1754"/>
      <c r="J12" s="1755"/>
      <c r="K12" s="1734"/>
      <c r="L12" s="1734"/>
      <c r="M12" s="1734"/>
      <c r="N12" s="1734"/>
      <c r="O12" s="1734"/>
      <c r="P12" s="1734"/>
    </row>
    <row r="13" spans="1:16" ht="20.399999999999999" x14ac:dyDescent="0.2">
      <c r="A13" s="1750"/>
      <c r="B13" s="423" t="s">
        <v>1661</v>
      </c>
      <c r="C13" s="1530">
        <v>818.91449999999998</v>
      </c>
      <c r="D13" s="1753">
        <v>1037.951070739</v>
      </c>
      <c r="E13" s="1741">
        <v>26.747184320096906</v>
      </c>
      <c r="F13" s="1740">
        <v>4.5114298139098979E-2</v>
      </c>
      <c r="G13" s="1739">
        <v>5.3794514253945429E-2</v>
      </c>
      <c r="H13" s="1752"/>
      <c r="I13" s="1754"/>
      <c r="J13" s="1755"/>
      <c r="K13" s="1734"/>
      <c r="L13" s="1734"/>
      <c r="M13" s="1734"/>
      <c r="N13" s="1734"/>
      <c r="O13" s="1734"/>
      <c r="P13" s="1734"/>
    </row>
    <row r="14" spans="1:16" ht="13.5" customHeight="1" x14ac:dyDescent="0.2">
      <c r="A14" s="1750"/>
      <c r="B14" s="1750" t="s">
        <v>1662</v>
      </c>
      <c r="C14" s="1530">
        <v>727.00004520000005</v>
      </c>
      <c r="D14" s="1753">
        <v>768.55499999999995</v>
      </c>
      <c r="E14" s="1741">
        <v>5.7159494107827724</v>
      </c>
      <c r="F14" s="1740">
        <v>4.0050697339333023E-2</v>
      </c>
      <c r="G14" s="1739">
        <v>3.9832362110291883E-2</v>
      </c>
      <c r="H14" s="1752"/>
      <c r="I14" s="1754"/>
      <c r="J14" s="1755"/>
      <c r="K14" s="1756"/>
      <c r="L14" s="1756"/>
      <c r="M14" s="1756"/>
      <c r="N14" s="1756"/>
      <c r="O14" s="1756"/>
      <c r="P14" s="1756"/>
    </row>
    <row r="15" spans="1:16" ht="10.199999999999999" x14ac:dyDescent="0.2">
      <c r="B15" s="5" t="s">
        <v>1663</v>
      </c>
      <c r="C15" s="1530">
        <v>498.459</v>
      </c>
      <c r="D15" s="1753">
        <v>568</v>
      </c>
      <c r="E15" s="1741">
        <v>13.951197590975383</v>
      </c>
      <c r="F15" s="1740">
        <v>2.7460287900772467E-2</v>
      </c>
      <c r="G15" s="1739">
        <v>2.9438077533352574E-2</v>
      </c>
      <c r="H15" s="1752"/>
      <c r="I15" s="1757"/>
      <c r="J15" s="1755"/>
      <c r="K15" s="1734"/>
      <c r="L15" s="1734"/>
      <c r="M15" s="1734"/>
      <c r="N15" s="1734"/>
      <c r="O15" s="1734"/>
      <c r="P15" s="1734"/>
    </row>
    <row r="16" spans="1:16" ht="13.5" customHeight="1" x14ac:dyDescent="0.2">
      <c r="A16" s="1750"/>
      <c r="B16" s="423" t="s">
        <v>1664</v>
      </c>
      <c r="C16" s="1530">
        <v>240.31700000000001</v>
      </c>
      <c r="D16" s="1753">
        <v>530</v>
      </c>
      <c r="E16" s="1741">
        <v>120.54203406334132</v>
      </c>
      <c r="F16" s="1740">
        <v>1.3239151078523885E-2</v>
      </c>
      <c r="G16" s="1739">
        <v>2.7468628684290258E-2</v>
      </c>
      <c r="H16" s="1752"/>
      <c r="I16" s="1757"/>
      <c r="J16" s="1755"/>
      <c r="K16" s="1734"/>
      <c r="L16" s="1734"/>
      <c r="M16" s="1734"/>
      <c r="N16" s="1734"/>
      <c r="O16" s="1734"/>
      <c r="P16" s="1734"/>
    </row>
    <row r="17" spans="1:16" ht="13.5" customHeight="1" x14ac:dyDescent="0.2">
      <c r="A17" s="1750"/>
      <c r="B17" s="423" t="s">
        <v>1665</v>
      </c>
      <c r="C17" s="1530">
        <v>527.58413516999997</v>
      </c>
      <c r="D17" s="1753">
        <v>513.29899999999998</v>
      </c>
      <c r="E17" s="1741">
        <v>-2.707650631950298</v>
      </c>
      <c r="F17" s="1740">
        <v>2.9064802207700653E-2</v>
      </c>
      <c r="G17" s="1739">
        <v>2.6603055915127367E-2</v>
      </c>
      <c r="H17" s="1752"/>
      <c r="I17" s="1757"/>
      <c r="J17" s="1755"/>
      <c r="K17" s="1734"/>
      <c r="L17" s="1734"/>
      <c r="M17" s="1734"/>
      <c r="N17" s="1734"/>
      <c r="O17" s="1734"/>
      <c r="P17" s="1734"/>
    </row>
    <row r="18" spans="1:16" ht="13.5" customHeight="1" x14ac:dyDescent="0.2">
      <c r="A18" s="1750"/>
      <c r="B18" s="1750" t="s">
        <v>1666</v>
      </c>
      <c r="C18" s="1530">
        <v>375</v>
      </c>
      <c r="D18" s="1753">
        <v>469.55700000000002</v>
      </c>
      <c r="E18" s="1741">
        <v>25.215200000000017</v>
      </c>
      <c r="F18" s="1740">
        <v>2.0658886614124083E-2</v>
      </c>
      <c r="G18" s="1739">
        <v>2.4336012979451472E-2</v>
      </c>
      <c r="H18" s="1752"/>
      <c r="I18" s="1757"/>
      <c r="J18" s="1755"/>
      <c r="K18" s="1734"/>
      <c r="L18" s="1734"/>
      <c r="M18" s="1734"/>
      <c r="N18" s="1734"/>
      <c r="O18" s="1734"/>
      <c r="P18" s="1734"/>
    </row>
    <row r="19" spans="1:16" ht="20.399999999999999" x14ac:dyDescent="0.2">
      <c r="A19" s="1750"/>
      <c r="B19" s="423" t="s">
        <v>1667</v>
      </c>
      <c r="C19" s="1530">
        <v>246.27600000000001</v>
      </c>
      <c r="D19" s="1753">
        <v>400</v>
      </c>
      <c r="E19" s="1741">
        <v>62.419399373061111</v>
      </c>
      <c r="F19" s="1740">
        <v>1.3567434559413392E-2</v>
      </c>
      <c r="G19" s="1739">
        <v>2.0731040516445476E-2</v>
      </c>
      <c r="H19" s="1752"/>
      <c r="I19" s="1757"/>
      <c r="J19" s="1755"/>
      <c r="K19" s="1734"/>
      <c r="L19" s="1734"/>
      <c r="M19" s="1734"/>
      <c r="N19" s="1734"/>
      <c r="O19" s="1734"/>
      <c r="P19" s="1734"/>
    </row>
    <row r="20" spans="1:16" ht="13.5" customHeight="1" x14ac:dyDescent="0.2">
      <c r="B20" s="1750" t="s">
        <v>1668</v>
      </c>
      <c r="C20" s="1530">
        <v>3495.831855624996</v>
      </c>
      <c r="D20" s="1753">
        <v>1996.0277213160007</v>
      </c>
      <c r="E20" s="1741">
        <v>-42.902639378828347</v>
      </c>
      <c r="F20" s="1740">
        <v>0.19258665047306608</v>
      </c>
      <c r="G20" s="1739">
        <v>0.10344932890637587</v>
      </c>
      <c r="H20" s="1752"/>
      <c r="I20" s="1757"/>
      <c r="J20" s="1755"/>
      <c r="K20" s="1734"/>
      <c r="L20" s="1734"/>
      <c r="M20" s="1734"/>
      <c r="N20" s="1734"/>
      <c r="O20" s="1734"/>
      <c r="P20" s="1734"/>
    </row>
    <row r="21" spans="1:16" ht="15.75" customHeight="1" x14ac:dyDescent="0.2">
      <c r="B21" s="1758" t="s">
        <v>1669</v>
      </c>
      <c r="C21" s="1743">
        <v>18119.471887411</v>
      </c>
      <c r="D21" s="1759">
        <v>17482.810297839002</v>
      </c>
      <c r="E21" s="1744">
        <v>-3.513687338836502</v>
      </c>
      <c r="F21" s="1745">
        <v>0.99820830727955412</v>
      </c>
      <c r="G21" s="1746">
        <v>0.9060921215645763</v>
      </c>
      <c r="H21" s="1752"/>
      <c r="I21" s="1757"/>
      <c r="L21" s="1734"/>
      <c r="M21" s="1734"/>
      <c r="N21" s="1734"/>
      <c r="O21" s="1734"/>
      <c r="P21" s="1734"/>
    </row>
    <row r="22" spans="1:16" ht="13.5" customHeight="1" x14ac:dyDescent="0.2">
      <c r="A22" s="1750"/>
      <c r="B22" s="1747" t="s">
        <v>1623</v>
      </c>
      <c r="C22" s="1748"/>
      <c r="D22" s="1749"/>
      <c r="E22" s="1749"/>
      <c r="F22" s="1749"/>
      <c r="G22" s="1749"/>
      <c r="H22" s="1732"/>
      <c r="N22" s="1734"/>
      <c r="O22" s="1734"/>
      <c r="P22" s="1734"/>
    </row>
    <row r="23" spans="1:16" ht="13.5" customHeight="1" x14ac:dyDescent="0.2">
      <c r="B23" s="1747" t="s">
        <v>35</v>
      </c>
      <c r="C23" s="1734"/>
      <c r="D23" s="1734"/>
      <c r="E23" s="1734"/>
      <c r="F23" s="1734"/>
      <c r="H23" s="1732"/>
      <c r="J23" s="1734"/>
      <c r="N23" s="1734"/>
      <c r="O23" s="1734"/>
      <c r="P23" s="1734"/>
    </row>
    <row r="24" spans="1:16" ht="13.5" customHeight="1" x14ac:dyDescent="0.2">
      <c r="C24" s="1733"/>
      <c r="D24" s="1733"/>
      <c r="H24" s="1732"/>
      <c r="K24" s="1733"/>
      <c r="L24" s="1734"/>
      <c r="M24" s="1734"/>
      <c r="N24" s="1734"/>
      <c r="O24" s="1734"/>
      <c r="P24" s="1734"/>
    </row>
    <row r="25" spans="1:16" ht="13.5" customHeight="1" x14ac:dyDescent="0.2">
      <c r="A25" s="1750"/>
      <c r="C25" s="1757"/>
      <c r="D25" s="1757"/>
      <c r="E25" s="1757"/>
      <c r="F25" s="1757"/>
      <c r="H25" s="1732"/>
      <c r="L25" s="1734"/>
      <c r="M25" s="1734"/>
      <c r="N25" s="1734"/>
      <c r="O25" s="1734"/>
      <c r="P25" s="1734"/>
    </row>
    <row r="26" spans="1:16" ht="13.5" customHeight="1" x14ac:dyDescent="0.2">
      <c r="A26" s="1750"/>
      <c r="C26" s="1530"/>
      <c r="H26" s="1732"/>
      <c r="J26" s="1670"/>
      <c r="K26" s="1760"/>
    </row>
    <row r="27" spans="1:16" ht="13.5" customHeight="1" x14ac:dyDescent="0.2">
      <c r="A27" s="1750"/>
      <c r="C27" s="1530"/>
      <c r="H27" s="1732"/>
      <c r="J27" s="2443"/>
      <c r="K27" s="2443"/>
      <c r="L27" s="1755"/>
      <c r="M27" s="1755"/>
    </row>
    <row r="28" spans="1:16" ht="10.199999999999999" x14ac:dyDescent="0.2">
      <c r="A28" s="1750"/>
      <c r="C28" s="1530"/>
      <c r="H28" s="1732"/>
      <c r="J28" s="1761"/>
      <c r="K28" s="2427"/>
      <c r="L28" s="2427"/>
      <c r="M28" s="1609"/>
      <c r="N28" s="2428"/>
      <c r="O28" s="2428"/>
    </row>
    <row r="29" spans="1:16" ht="13.5" customHeight="1" x14ac:dyDescent="0.2">
      <c r="H29" s="1732"/>
      <c r="J29" s="1762"/>
      <c r="K29" s="2427"/>
      <c r="L29" s="2427"/>
      <c r="M29" s="1646"/>
      <c r="N29" s="1607"/>
      <c r="O29" s="1607"/>
    </row>
    <row r="30" spans="1:16" ht="10.199999999999999" x14ac:dyDescent="0.2">
      <c r="B30" s="1750"/>
      <c r="H30" s="1732"/>
      <c r="J30" s="1763"/>
      <c r="K30" s="1764"/>
      <c r="L30" s="1648"/>
      <c r="M30" s="1648"/>
      <c r="N30" s="1648"/>
      <c r="O30" s="1648"/>
    </row>
    <row r="31" spans="1:16" ht="13.5" customHeight="1" x14ac:dyDescent="0.2">
      <c r="H31" s="1732"/>
      <c r="I31" s="1754"/>
      <c r="J31" s="1765"/>
      <c r="K31" s="1765"/>
      <c r="L31" s="1765"/>
      <c r="M31" s="1765"/>
      <c r="N31" s="1765"/>
      <c r="O31" s="1765"/>
    </row>
    <row r="32" spans="1:16" ht="10.199999999999999" x14ac:dyDescent="0.2">
      <c r="H32" s="1732"/>
      <c r="I32" s="1754"/>
      <c r="J32" s="1766"/>
      <c r="K32" s="1530"/>
      <c r="L32" s="1530"/>
      <c r="M32" s="1767"/>
      <c r="N32" s="1765"/>
      <c r="O32" s="1765"/>
    </row>
    <row r="33" spans="8:15" ht="10.199999999999999" x14ac:dyDescent="0.2">
      <c r="H33" s="1732"/>
      <c r="I33" s="1754"/>
      <c r="J33" s="1768"/>
      <c r="K33" s="1769"/>
      <c r="L33" s="1769"/>
      <c r="M33" s="1770"/>
      <c r="N33" s="1771"/>
      <c r="O33" s="1771"/>
    </row>
    <row r="34" spans="8:15" ht="13.5" customHeight="1" x14ac:dyDescent="0.2">
      <c r="H34" s="1732"/>
      <c r="I34" s="1754"/>
      <c r="J34" s="1772"/>
      <c r="K34" s="1773"/>
      <c r="L34" s="1774"/>
      <c r="M34" s="1774"/>
      <c r="N34" s="1774"/>
      <c r="O34" s="1774"/>
    </row>
    <row r="35" spans="8:15" ht="13.5" customHeight="1" x14ac:dyDescent="0.2">
      <c r="H35" s="1732"/>
      <c r="I35" s="1754"/>
      <c r="J35" s="1772"/>
    </row>
    <row r="36" spans="8:15" ht="13.5" customHeight="1" x14ac:dyDescent="0.2">
      <c r="H36" s="1732"/>
    </row>
    <row r="37" spans="8:15" ht="13.5" customHeight="1" x14ac:dyDescent="0.2">
      <c r="H37" s="1732"/>
    </row>
    <row r="38" spans="8:15" ht="13.5" customHeight="1" x14ac:dyDescent="0.2">
      <c r="H38" s="1732"/>
    </row>
    <row r="39" spans="8:15" ht="13.5" customHeight="1" x14ac:dyDescent="0.2">
      <c r="H39" s="1732"/>
    </row>
  </sheetData>
  <mergeCells count="9">
    <mergeCell ref="K28:K29"/>
    <mergeCell ref="L28:L29"/>
    <mergeCell ref="N28:O28"/>
    <mergeCell ref="B2:G2"/>
    <mergeCell ref="B3:G3"/>
    <mergeCell ref="C4:C5"/>
    <mergeCell ref="D4:D5"/>
    <mergeCell ref="F4:G4"/>
    <mergeCell ref="J27:K27"/>
  </mergeCells>
  <printOptions horizontalCentered="1" verticalCentered="1"/>
  <pageMargins left="0.15748031496062992" right="0.19685039370078741" top="0.19685039370078741" bottom="0.47244094488188981" header="0" footer="0"/>
  <pageSetup scale="115" orientation="landscape" r:id="rId1"/>
  <headerFooter alignWithMargins="0">
    <oddFooter>&amp;L&amp;6&amp;D/&amp;T&amp;R&amp;7&amp;Z&amp;F</oddFooter>
  </headerFooter>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0412D-BB11-4233-B8E1-1457798A872B}">
  <dimension ref="A1:AE25"/>
  <sheetViews>
    <sheetView workbookViewId="0">
      <selection sqref="A1:H1"/>
    </sheetView>
  </sheetViews>
  <sheetFormatPr baseColWidth="10" defaultColWidth="0" defaultRowHeight="10.8" zeroHeight="1" x14ac:dyDescent="0.25"/>
  <cols>
    <col min="1" max="1" width="41.44140625" style="737" customWidth="1"/>
    <col min="2" max="2" width="9.33203125" style="737" bestFit="1" customWidth="1"/>
    <col min="3" max="3" width="9.33203125" style="737" customWidth="1"/>
    <col min="4" max="4" width="11" style="737" customWidth="1"/>
    <col min="5" max="6" width="6.6640625" style="737" customWidth="1"/>
    <col min="7" max="7" width="6.33203125" style="737" customWidth="1"/>
    <col min="8" max="8" width="5.5546875" style="737" bestFit="1" customWidth="1"/>
    <col min="9" max="10" width="11.44140625" style="737" customWidth="1"/>
    <col min="11" max="13" width="14.109375" style="737" hidden="1" customWidth="1"/>
    <col min="14" max="31" width="0" style="737" hidden="1" customWidth="1"/>
    <col min="32" max="16384" width="11.44140625" style="737" hidden="1"/>
  </cols>
  <sheetData>
    <row r="1" spans="1:31" x14ac:dyDescent="0.25">
      <c r="A1" s="2712" t="s">
        <v>1342</v>
      </c>
      <c r="B1" s="2712"/>
      <c r="C1" s="2712"/>
      <c r="D1" s="2712"/>
      <c r="E1" s="2712"/>
      <c r="F1" s="2712"/>
      <c r="G1" s="2712"/>
      <c r="H1" s="2712"/>
    </row>
    <row r="2" spans="1:31" x14ac:dyDescent="0.25">
      <c r="A2" s="2712" t="s">
        <v>1</v>
      </c>
      <c r="B2" s="2712"/>
      <c r="C2" s="2712"/>
      <c r="D2" s="2712"/>
      <c r="E2" s="2712"/>
      <c r="F2" s="2712"/>
      <c r="G2" s="2712"/>
      <c r="H2" s="2712"/>
    </row>
    <row r="3" spans="1:31" s="799" customFormat="1" ht="20.399999999999999" x14ac:dyDescent="0.25">
      <c r="A3" s="2724" t="s">
        <v>1343</v>
      </c>
      <c r="B3" s="852">
        <v>2025</v>
      </c>
      <c r="C3" s="880">
        <v>2026</v>
      </c>
      <c r="D3" s="915" t="s">
        <v>1165</v>
      </c>
      <c r="E3" s="2725" t="s">
        <v>846</v>
      </c>
      <c r="F3" s="2726"/>
      <c r="G3" s="2720" t="s">
        <v>734</v>
      </c>
      <c r="H3" s="2715"/>
      <c r="I3" s="737"/>
      <c r="J3" s="737"/>
      <c r="K3" s="737"/>
      <c r="L3" s="947"/>
      <c r="M3" s="737"/>
      <c r="N3" s="737"/>
      <c r="O3" s="737"/>
      <c r="P3" s="737"/>
      <c r="Q3" s="737"/>
      <c r="R3" s="737"/>
      <c r="S3" s="737"/>
      <c r="T3" s="737"/>
      <c r="U3" s="737"/>
      <c r="V3" s="737"/>
      <c r="W3" s="737"/>
      <c r="X3" s="737"/>
      <c r="Y3" s="737"/>
      <c r="Z3" s="737"/>
      <c r="AA3" s="737"/>
      <c r="AB3" s="737"/>
      <c r="AC3" s="737"/>
      <c r="AD3" s="737"/>
      <c r="AE3" s="737"/>
    </row>
    <row r="4" spans="1:31" s="799" customFormat="1" ht="16.5" customHeight="1" x14ac:dyDescent="0.25">
      <c r="A4" s="2724"/>
      <c r="B4" s="855" t="s">
        <v>1167</v>
      </c>
      <c r="C4" s="948" t="s">
        <v>1167</v>
      </c>
      <c r="D4" s="852" t="s">
        <v>1168</v>
      </c>
      <c r="E4" s="949">
        <f>+B3</f>
        <v>2025</v>
      </c>
      <c r="F4" s="880">
        <f>+C3</f>
        <v>2026</v>
      </c>
      <c r="G4" s="852">
        <f>+B3</f>
        <v>2025</v>
      </c>
      <c r="H4" s="852">
        <f>+C3</f>
        <v>2026</v>
      </c>
      <c r="I4" s="737"/>
      <c r="J4" s="737"/>
      <c r="K4" s="737"/>
      <c r="L4" s="737"/>
      <c r="M4" s="737"/>
      <c r="N4" s="737"/>
      <c r="O4" s="737"/>
      <c r="P4" s="737"/>
      <c r="Q4" s="737"/>
      <c r="R4" s="737"/>
      <c r="S4" s="737"/>
      <c r="T4" s="737"/>
      <c r="U4" s="737"/>
      <c r="V4" s="737"/>
      <c r="W4" s="737"/>
      <c r="X4" s="737"/>
      <c r="Y4" s="737"/>
      <c r="Z4" s="737"/>
      <c r="AA4" s="737"/>
      <c r="AB4" s="737"/>
      <c r="AC4" s="737"/>
      <c r="AD4" s="737"/>
      <c r="AE4" s="737"/>
    </row>
    <row r="5" spans="1:31" s="799" customFormat="1" ht="16.5" customHeight="1" x14ac:dyDescent="0.25">
      <c r="A5" s="2724"/>
      <c r="B5" s="852" t="s">
        <v>9</v>
      </c>
      <c r="C5" s="880" t="s">
        <v>10</v>
      </c>
      <c r="D5" s="852" t="s">
        <v>767</v>
      </c>
      <c r="E5" s="949" t="s">
        <v>15</v>
      </c>
      <c r="F5" s="880" t="s">
        <v>11</v>
      </c>
      <c r="G5" s="852" t="s">
        <v>13</v>
      </c>
      <c r="H5" s="852" t="s">
        <v>1169</v>
      </c>
      <c r="I5" s="737"/>
      <c r="J5" s="737"/>
      <c r="K5" s="737"/>
      <c r="L5" s="737"/>
      <c r="M5" s="737"/>
      <c r="N5" s="737"/>
      <c r="O5" s="737"/>
      <c r="P5" s="737"/>
      <c r="Q5" s="737"/>
      <c r="R5" s="737"/>
      <c r="S5" s="737"/>
      <c r="T5" s="737"/>
      <c r="U5" s="737"/>
      <c r="V5" s="737"/>
      <c r="W5" s="737"/>
      <c r="X5" s="737"/>
      <c r="Y5" s="737"/>
      <c r="Z5" s="737"/>
      <c r="AA5" s="737"/>
      <c r="AB5" s="737"/>
      <c r="AC5" s="737"/>
      <c r="AD5" s="737"/>
      <c r="AE5" s="737"/>
    </row>
    <row r="6" spans="1:31" x14ac:dyDescent="0.25">
      <c r="A6" s="881" t="s">
        <v>86</v>
      </c>
      <c r="B6" s="822">
        <v>115110.236205279</v>
      </c>
      <c r="C6" s="950">
        <v>126350.202301194</v>
      </c>
      <c r="D6" s="951">
        <f>+(C6-B6)/B6*100</f>
        <v>9.7645235267092048</v>
      </c>
      <c r="E6" s="952">
        <f>B6/$B$12*100</f>
        <v>41.939570110279085</v>
      </c>
      <c r="F6" s="953">
        <f t="shared" ref="F6:F11" si="0">+C6/$C$12*100</f>
        <v>41.565661255340451</v>
      </c>
      <c r="G6" s="825">
        <v>6.3414648477063986</v>
      </c>
      <c r="H6" s="825">
        <v>6.548427907917838</v>
      </c>
      <c r="K6" s="771">
        <v>1000000000</v>
      </c>
    </row>
    <row r="7" spans="1:31" x14ac:dyDescent="0.25">
      <c r="A7" s="881" t="s">
        <v>1170</v>
      </c>
      <c r="B7" s="822">
        <v>74372.145628596001</v>
      </c>
      <c r="C7" s="950">
        <v>86298.902054203994</v>
      </c>
      <c r="D7" s="951">
        <f>+(C7-B7)/B7*100</f>
        <v>16.036590479947332</v>
      </c>
      <c r="E7" s="952">
        <f>B7/$B$12*100</f>
        <v>27.096945664154092</v>
      </c>
      <c r="F7" s="953">
        <f t="shared" si="0"/>
        <v>28.389910456510208</v>
      </c>
      <c r="G7" s="825">
        <v>4.097188596774104</v>
      </c>
      <c r="H7" s="825">
        <v>4.4726650875261562</v>
      </c>
      <c r="M7" s="771"/>
    </row>
    <row r="8" spans="1:31" x14ac:dyDescent="0.25">
      <c r="A8" s="881" t="s">
        <v>137</v>
      </c>
      <c r="B8" s="822">
        <v>69078.631424020001</v>
      </c>
      <c r="C8" s="950">
        <v>76556.645212503005</v>
      </c>
      <c r="D8" s="951">
        <f t="shared" ref="D8:D11" si="1">+(C8-B8)/B8*100</f>
        <v>10.825364710226079</v>
      </c>
      <c r="E8" s="952">
        <f>B8/$B$12*100</f>
        <v>25.168292597048392</v>
      </c>
      <c r="F8" s="953">
        <f t="shared" si="0"/>
        <v>25.1849820878214</v>
      </c>
      <c r="G8" s="825">
        <v>3.805566970793862</v>
      </c>
      <c r="H8" s="825">
        <v>3.967747284258853</v>
      </c>
    </row>
    <row r="9" spans="1:31" x14ac:dyDescent="0.25">
      <c r="A9" s="881" t="s">
        <v>1344</v>
      </c>
      <c r="B9" s="822">
        <v>9322.9107911089995</v>
      </c>
      <c r="C9" s="950">
        <v>8821.7987959759994</v>
      </c>
      <c r="D9" s="951">
        <f t="shared" si="1"/>
        <v>-5.3750594246905887</v>
      </c>
      <c r="E9" s="952">
        <f t="shared" ref="E9:E11" si="2">B9/$B$12*100</f>
        <v>3.3967341536708795</v>
      </c>
      <c r="F9" s="953">
        <f t="shared" si="0"/>
        <v>2.902123571929125</v>
      </c>
      <c r="G9" s="825">
        <v>0.51360255185897252</v>
      </c>
      <c r="H9" s="825">
        <v>0.45721267066827093</v>
      </c>
    </row>
    <row r="10" spans="1:31" x14ac:dyDescent="0.25">
      <c r="A10" s="881" t="s">
        <v>1345</v>
      </c>
      <c r="B10" s="822">
        <v>4085.7618053709998</v>
      </c>
      <c r="C10" s="950">
        <v>3298.1975761140002</v>
      </c>
      <c r="D10" s="951">
        <f t="shared" si="1"/>
        <v>-19.275823378193394</v>
      </c>
      <c r="E10" s="952">
        <f t="shared" si="2"/>
        <v>1.4886173405523695</v>
      </c>
      <c r="F10" s="953">
        <f t="shared" si="0"/>
        <v>1.0850141962981565</v>
      </c>
      <c r="G10" s="825">
        <v>0.22508610631860906</v>
      </c>
      <c r="H10" s="825">
        <v>0.17093766895415399</v>
      </c>
    </row>
    <row r="11" spans="1:31" x14ac:dyDescent="0.25">
      <c r="A11" s="881" t="s">
        <v>1346</v>
      </c>
      <c r="B11" s="822">
        <v>2497.209973597</v>
      </c>
      <c r="C11" s="950">
        <v>2651.6201964860002</v>
      </c>
      <c r="D11" s="951">
        <f t="shared" si="1"/>
        <v>6.1833095543258016</v>
      </c>
      <c r="E11" s="952">
        <f t="shared" si="2"/>
        <v>0.90984013429516819</v>
      </c>
      <c r="F11" s="953">
        <f t="shared" si="0"/>
        <v>0.87230843210066511</v>
      </c>
      <c r="G11" s="825">
        <v>0.13757220718986726</v>
      </c>
      <c r="H11" s="825">
        <v>0.13742711431894095</v>
      </c>
    </row>
    <row r="12" spans="1:31" s="799" customFormat="1" ht="16.5" customHeight="1" thickBot="1" x14ac:dyDescent="0.3">
      <c r="A12" s="932" t="s">
        <v>1347</v>
      </c>
      <c r="B12" s="933">
        <f>SUM(B6:B11)</f>
        <v>274466.89582797204</v>
      </c>
      <c r="C12" s="954">
        <f>SUM(C6:C11)</f>
        <v>303977.36613647698</v>
      </c>
      <c r="D12" s="935">
        <f>+(C12-B12)/B12*100</f>
        <v>10.751923367472797</v>
      </c>
      <c r="E12" s="955">
        <f>SUM(E6:E11)</f>
        <v>99.999999999999986</v>
      </c>
      <c r="F12" s="956">
        <f>SUM(F6:F11)</f>
        <v>100.00000000000001</v>
      </c>
      <c r="G12" s="935">
        <v>15.120481280641815</v>
      </c>
      <c r="H12" s="935">
        <v>15.754417733644214</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row>
    <row r="13" spans="1:31" s="799" customFormat="1" ht="16.5" customHeight="1" thickTop="1" thickBot="1" x14ac:dyDescent="0.3">
      <c r="A13" s="884" t="s">
        <v>1348</v>
      </c>
      <c r="B13" s="957">
        <v>410401.94606266997</v>
      </c>
      <c r="C13" s="957">
        <v>454525.49045210902</v>
      </c>
      <c r="D13" s="886"/>
      <c r="E13" s="885"/>
      <c r="F13" s="886"/>
      <c r="G13" s="885"/>
      <c r="H13" s="885"/>
      <c r="I13" s="737"/>
      <c r="J13" s="737"/>
      <c r="K13" s="737"/>
      <c r="L13" s="737"/>
      <c r="M13" s="737"/>
      <c r="N13" s="737"/>
      <c r="O13" s="737"/>
      <c r="P13" s="737"/>
      <c r="Q13" s="737"/>
      <c r="R13" s="737"/>
      <c r="S13" s="737"/>
      <c r="T13" s="737"/>
      <c r="U13" s="737"/>
      <c r="V13" s="737"/>
      <c r="W13" s="737"/>
      <c r="X13" s="737"/>
      <c r="Y13" s="737"/>
      <c r="Z13" s="737"/>
      <c r="AA13" s="737"/>
      <c r="AB13" s="737"/>
      <c r="AC13" s="737"/>
      <c r="AD13" s="737"/>
      <c r="AE13" s="737"/>
    </row>
    <row r="14" spans="1:31" s="799" customFormat="1" ht="16.5" customHeight="1" thickTop="1" x14ac:dyDescent="0.25">
      <c r="A14" s="887" t="s">
        <v>1349</v>
      </c>
      <c r="B14" s="888">
        <f>+(B12/B13)*100</f>
        <v>66.877581468889986</v>
      </c>
      <c r="C14" s="888">
        <f>+(C12/C13)*100</f>
        <v>66.877957897172209</v>
      </c>
      <c r="D14" s="889"/>
      <c r="E14" s="888"/>
      <c r="F14" s="889"/>
      <c r="G14" s="888"/>
      <c r="H14" s="889"/>
      <c r="I14" s="737"/>
      <c r="J14" s="737"/>
      <c r="K14" s="737"/>
      <c r="L14" s="737"/>
      <c r="M14" s="737"/>
      <c r="N14" s="737"/>
      <c r="O14" s="737"/>
      <c r="P14" s="737"/>
      <c r="Q14" s="737"/>
      <c r="R14" s="737"/>
      <c r="S14" s="737"/>
      <c r="T14" s="737"/>
      <c r="U14" s="737"/>
      <c r="V14" s="737"/>
      <c r="W14" s="737"/>
      <c r="X14" s="737"/>
      <c r="Y14" s="737"/>
      <c r="Z14" s="737"/>
      <c r="AA14" s="737"/>
      <c r="AB14" s="737"/>
      <c r="AC14" s="737"/>
      <c r="AD14" s="737"/>
      <c r="AE14" s="737"/>
    </row>
    <row r="15" spans="1:31" ht="11.25" customHeight="1" x14ac:dyDescent="0.25">
      <c r="A15" s="2719" t="s">
        <v>883</v>
      </c>
      <c r="B15" s="2719"/>
      <c r="C15" s="2719"/>
      <c r="D15" s="2719"/>
      <c r="E15" s="2719"/>
      <c r="F15" s="2719"/>
      <c r="G15" s="2719"/>
      <c r="H15" s="2719"/>
    </row>
    <row r="16" spans="1:31" ht="11.4" hidden="1" thickBot="1" x14ac:dyDescent="0.3">
      <c r="A16" s="17"/>
      <c r="B16" s="17"/>
      <c r="C16" s="17"/>
      <c r="D16" s="17"/>
      <c r="E16" s="17"/>
      <c r="F16" s="17"/>
      <c r="G16" s="17"/>
      <c r="H16" s="17"/>
    </row>
    <row r="17" spans="1:3" ht="12" hidden="1" thickTop="1" thickBot="1" x14ac:dyDescent="0.3">
      <c r="C17" s="958"/>
    </row>
    <row r="18" spans="1:3" ht="11.4" hidden="1" thickTop="1" x14ac:dyDescent="0.25">
      <c r="C18" s="959"/>
    </row>
    <row r="21" spans="1:3" ht="21.75" hidden="1" customHeight="1" x14ac:dyDescent="0.25">
      <c r="B21" s="960"/>
      <c r="C21" s="960"/>
    </row>
    <row r="23" spans="1:3" hidden="1" x14ac:dyDescent="0.25">
      <c r="B23" s="771"/>
    </row>
    <row r="24" spans="1:3" hidden="1" x14ac:dyDescent="0.25">
      <c r="C24" s="960"/>
    </row>
    <row r="25" spans="1:3" hidden="1" x14ac:dyDescent="0.25">
      <c r="A25" s="771"/>
    </row>
  </sheetData>
  <mergeCells count="6">
    <mergeCell ref="A15:H15"/>
    <mergeCell ref="A1:H1"/>
    <mergeCell ref="A2:H2"/>
    <mergeCell ref="A3:A5"/>
    <mergeCell ref="E3:F3"/>
    <mergeCell ref="G3:H3"/>
  </mergeCells>
  <pageMargins left="0.7" right="0.7" top="0.75" bottom="0.75" header="0.3" footer="0.3"/>
  <pageSetup orientation="landscape"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A6758-0BD9-402C-8F75-1D07B1AC9CFC}">
  <dimension ref="A1:N85"/>
  <sheetViews>
    <sheetView topLeftCell="A44" workbookViewId="0"/>
  </sheetViews>
  <sheetFormatPr baseColWidth="10" defaultColWidth="0" defaultRowHeight="14.4" zeroHeight="1" x14ac:dyDescent="0.3"/>
  <cols>
    <col min="1" max="1" width="10.88671875" style="2173" customWidth="1"/>
    <col min="2" max="2" width="43.5546875" style="2173" customWidth="1"/>
    <col min="3" max="3" width="16.109375" style="2173" customWidth="1"/>
    <col min="4" max="7" width="10.88671875" style="2173" customWidth="1"/>
    <col min="8" max="14" width="0" style="2173" hidden="1" customWidth="1"/>
    <col min="15" max="16384" width="10.88671875" style="2173" hidden="1"/>
  </cols>
  <sheetData>
    <row r="1" spans="2:10" x14ac:dyDescent="0.3"/>
    <row r="2" spans="2:10" x14ac:dyDescent="0.3"/>
    <row r="3" spans="2:10" ht="39.75" customHeight="1" x14ac:dyDescent="0.3">
      <c r="B3" s="2727" t="s">
        <v>2012</v>
      </c>
      <c r="C3" s="2727"/>
      <c r="D3" s="2727"/>
      <c r="E3" s="2727"/>
      <c r="F3" s="2172"/>
      <c r="G3" s="2172"/>
      <c r="H3" s="2172"/>
      <c r="I3" s="2172"/>
      <c r="J3" s="2172"/>
    </row>
    <row r="4" spans="2:10" ht="23.1" customHeight="1" x14ac:dyDescent="0.3"/>
    <row r="5" spans="2:10" ht="15" thickBot="1" x14ac:dyDescent="0.35">
      <c r="B5" s="2174" t="s">
        <v>2013</v>
      </c>
      <c r="C5" s="2175" t="s">
        <v>1737</v>
      </c>
      <c r="D5" s="2175" t="s">
        <v>1739</v>
      </c>
      <c r="E5" s="2175" t="s">
        <v>18</v>
      </c>
    </row>
    <row r="6" spans="2:10" ht="15" thickBot="1" x14ac:dyDescent="0.35">
      <c r="B6" s="2176" t="s">
        <v>2014</v>
      </c>
      <c r="C6" s="2177">
        <v>20.653713890999999</v>
      </c>
      <c r="D6" s="2177">
        <v>5821.3363669400005</v>
      </c>
      <c r="E6" s="2177">
        <v>5841.9900808309994</v>
      </c>
      <c r="F6" s="2178"/>
      <c r="G6" s="2178"/>
      <c r="H6" s="2178"/>
    </row>
    <row r="7" spans="2:10" x14ac:dyDescent="0.3">
      <c r="B7" s="2179" t="s">
        <v>2015</v>
      </c>
      <c r="C7" s="2180">
        <v>0</v>
      </c>
      <c r="D7" s="2180">
        <v>25.728515633000001</v>
      </c>
      <c r="E7" s="2180">
        <v>25.728515633000001</v>
      </c>
      <c r="F7" s="2178"/>
      <c r="G7" s="2178"/>
      <c r="H7" s="2178"/>
    </row>
    <row r="8" spans="2:10" x14ac:dyDescent="0.3">
      <c r="B8" s="2179" t="s">
        <v>2016</v>
      </c>
      <c r="C8" s="2180">
        <v>9.7372657070000006</v>
      </c>
      <c r="D8" s="2180">
        <v>20.6</v>
      </c>
      <c r="E8" s="2180">
        <v>30.337265707</v>
      </c>
      <c r="F8" s="2178"/>
      <c r="G8" s="2178"/>
      <c r="H8" s="2178"/>
    </row>
    <row r="9" spans="2:10" x14ac:dyDescent="0.3">
      <c r="B9" s="2179" t="s">
        <v>2017</v>
      </c>
      <c r="C9" s="2180">
        <v>1.83408978</v>
      </c>
      <c r="D9" s="2180">
        <v>0</v>
      </c>
      <c r="E9" s="2180">
        <v>1.83408978</v>
      </c>
      <c r="F9" s="2178"/>
      <c r="G9" s="2178"/>
      <c r="H9" s="2178"/>
    </row>
    <row r="10" spans="2:10" x14ac:dyDescent="0.3">
      <c r="B10" s="2179" t="s">
        <v>2018</v>
      </c>
      <c r="C10" s="2180">
        <v>0</v>
      </c>
      <c r="D10" s="2180">
        <v>1.706574</v>
      </c>
      <c r="E10" s="2180">
        <v>1.706574</v>
      </c>
      <c r="F10" s="2178"/>
      <c r="G10" s="2178"/>
      <c r="H10" s="2178"/>
    </row>
    <row r="11" spans="2:10" x14ac:dyDescent="0.3">
      <c r="B11" s="2179" t="s">
        <v>2019</v>
      </c>
      <c r="C11" s="2180">
        <v>0</v>
      </c>
      <c r="D11" s="2180">
        <v>0.25</v>
      </c>
      <c r="E11" s="2180">
        <v>0.25</v>
      </c>
      <c r="F11" s="2178"/>
      <c r="G11" s="2178"/>
      <c r="H11" s="2178"/>
    </row>
    <row r="12" spans="2:10" ht="21.6" x14ac:dyDescent="0.3">
      <c r="B12" s="2179" t="s">
        <v>2020</v>
      </c>
      <c r="C12" s="2180">
        <v>0</v>
      </c>
      <c r="D12" s="2180">
        <v>4772.4606579629999</v>
      </c>
      <c r="E12" s="2180">
        <v>4772.4606579629999</v>
      </c>
      <c r="F12" s="2178"/>
      <c r="G12" s="2178"/>
      <c r="H12" s="2178"/>
    </row>
    <row r="13" spans="2:10" x14ac:dyDescent="0.3">
      <c r="B13" s="2179" t="s">
        <v>2021</v>
      </c>
      <c r="C13" s="2180">
        <v>0</v>
      </c>
      <c r="D13" s="2180">
        <v>0.12105964500000001</v>
      </c>
      <c r="E13" s="2180">
        <v>0.12105964500000001</v>
      </c>
      <c r="F13" s="2178"/>
      <c r="G13" s="2178"/>
      <c r="H13" s="2178"/>
    </row>
    <row r="14" spans="2:10" x14ac:dyDescent="0.3">
      <c r="B14" s="2179" t="s">
        <v>2022</v>
      </c>
      <c r="C14" s="2180">
        <v>0</v>
      </c>
      <c r="D14" s="2180">
        <v>455.16452000000004</v>
      </c>
      <c r="E14" s="2180">
        <v>455.16452000000004</v>
      </c>
      <c r="F14" s="2178"/>
      <c r="G14" s="2178"/>
      <c r="H14" s="2178"/>
    </row>
    <row r="15" spans="2:10" x14ac:dyDescent="0.3">
      <c r="B15" s="2179" t="s">
        <v>2023</v>
      </c>
      <c r="C15" s="2180">
        <v>0</v>
      </c>
      <c r="D15" s="2180">
        <v>6.1122461999999995E-2</v>
      </c>
      <c r="E15" s="2180">
        <v>6.1122461999999995E-2</v>
      </c>
      <c r="F15" s="2178"/>
      <c r="G15" s="2178"/>
      <c r="H15" s="2178"/>
    </row>
    <row r="16" spans="2:10" x14ac:dyDescent="0.3">
      <c r="B16" s="2179" t="s">
        <v>2024</v>
      </c>
      <c r="C16" s="2180">
        <v>3.3813282199999999</v>
      </c>
      <c r="D16" s="2180">
        <v>0</v>
      </c>
      <c r="E16" s="2180">
        <v>3.3813282199999999</v>
      </c>
      <c r="F16" s="2178"/>
      <c r="G16" s="2178"/>
      <c r="H16" s="2178"/>
    </row>
    <row r="17" spans="2:8" x14ac:dyDescent="0.3">
      <c r="B17" s="2179" t="s">
        <v>911</v>
      </c>
      <c r="C17" s="2180">
        <v>6.973646E-2</v>
      </c>
      <c r="D17" s="2180">
        <v>73.954424813999992</v>
      </c>
      <c r="E17" s="2180">
        <v>74.024161273999994</v>
      </c>
      <c r="F17" s="2178"/>
      <c r="G17" s="2178"/>
      <c r="H17" s="2178"/>
    </row>
    <row r="18" spans="2:8" x14ac:dyDescent="0.3">
      <c r="B18" s="2179" t="s">
        <v>2025</v>
      </c>
      <c r="C18" s="2180">
        <v>4.0357643999999997</v>
      </c>
      <c r="D18" s="2180">
        <v>2.8988817439999996</v>
      </c>
      <c r="E18" s="2180">
        <v>6.9346461440000002</v>
      </c>
      <c r="F18" s="2178"/>
      <c r="G18" s="2178"/>
      <c r="H18" s="2178"/>
    </row>
    <row r="19" spans="2:8" x14ac:dyDescent="0.3">
      <c r="B19" s="2179" t="s">
        <v>1216</v>
      </c>
      <c r="C19" s="2180">
        <v>1.1809604010000001</v>
      </c>
      <c r="D19" s="2180">
        <v>0</v>
      </c>
      <c r="E19" s="2180">
        <v>1.1809604010000001</v>
      </c>
      <c r="F19" s="2178"/>
      <c r="G19" s="2178"/>
      <c r="H19" s="2178"/>
    </row>
    <row r="20" spans="2:8" x14ac:dyDescent="0.3">
      <c r="B20" s="2179" t="s">
        <v>2026</v>
      </c>
      <c r="C20" s="2180">
        <v>0.41436891100000001</v>
      </c>
      <c r="D20" s="2180">
        <v>0.36365797999999999</v>
      </c>
      <c r="E20" s="2180">
        <v>0.778026891</v>
      </c>
      <c r="F20" s="2178"/>
      <c r="G20" s="2178"/>
      <c r="H20" s="2178"/>
    </row>
    <row r="21" spans="2:8" x14ac:dyDescent="0.3">
      <c r="B21" s="2179" t="s">
        <v>1211</v>
      </c>
      <c r="C21" s="2180">
        <v>2.0001200000000001E-4</v>
      </c>
      <c r="D21" s="2180">
        <v>0.9</v>
      </c>
      <c r="E21" s="2180">
        <v>0.90020001199999999</v>
      </c>
      <c r="F21" s="2178"/>
      <c r="G21" s="2178"/>
      <c r="H21" s="2178"/>
    </row>
    <row r="22" spans="2:8" x14ac:dyDescent="0.3">
      <c r="B22" s="2179" t="s">
        <v>2027</v>
      </c>
      <c r="C22" s="2180">
        <v>0</v>
      </c>
      <c r="D22" s="2180">
        <v>220.493896269</v>
      </c>
      <c r="E22" s="2180">
        <v>220.493896269</v>
      </c>
      <c r="F22" s="2178"/>
      <c r="G22" s="2178"/>
      <c r="H22" s="2178"/>
    </row>
    <row r="23" spans="2:8" x14ac:dyDescent="0.3">
      <c r="B23" s="2179" t="s">
        <v>2028</v>
      </c>
      <c r="C23" s="2180">
        <v>0</v>
      </c>
      <c r="D23" s="2180">
        <v>7.401413282</v>
      </c>
      <c r="E23" s="2180">
        <v>7.401413282</v>
      </c>
      <c r="F23" s="2178"/>
      <c r="G23" s="2178"/>
      <c r="H23" s="2178"/>
    </row>
    <row r="24" spans="2:8" x14ac:dyDescent="0.3">
      <c r="B24" s="2179" t="s">
        <v>786</v>
      </c>
      <c r="C24" s="2180">
        <v>0</v>
      </c>
      <c r="D24" s="2180">
        <v>2.2476881739999999</v>
      </c>
      <c r="E24" s="2180">
        <v>2.2476881739999999</v>
      </c>
      <c r="F24" s="2178"/>
      <c r="G24" s="2178"/>
      <c r="H24" s="2178"/>
    </row>
    <row r="25" spans="2:8" x14ac:dyDescent="0.3">
      <c r="B25" s="2179" t="s">
        <v>837</v>
      </c>
      <c r="C25" s="2180">
        <v>0</v>
      </c>
      <c r="D25" s="2180">
        <v>5.0000000000000001E-3</v>
      </c>
      <c r="E25" s="2180">
        <v>5.0000000000000001E-3</v>
      </c>
      <c r="F25" s="2178"/>
      <c r="G25" s="2178"/>
      <c r="H25" s="2178"/>
    </row>
    <row r="26" spans="2:8" ht="21.6" x14ac:dyDescent="0.3">
      <c r="B26" s="2179" t="s">
        <v>2029</v>
      </c>
      <c r="C26" s="2180">
        <v>0</v>
      </c>
      <c r="D26" s="2180">
        <v>5.4700694139999992</v>
      </c>
      <c r="E26" s="2180">
        <v>5.4700694139999992</v>
      </c>
      <c r="F26" s="2178"/>
      <c r="G26" s="2178"/>
      <c r="H26" s="2178"/>
    </row>
    <row r="27" spans="2:8" ht="21.6" x14ac:dyDescent="0.3">
      <c r="B27" s="2179" t="s">
        <v>2030</v>
      </c>
      <c r="C27" s="2180">
        <v>0</v>
      </c>
      <c r="D27" s="2180">
        <v>7.5855869999999992E-2</v>
      </c>
      <c r="E27" s="2180">
        <v>7.5855869999999992E-2</v>
      </c>
      <c r="F27" s="2178"/>
      <c r="G27" s="2178"/>
      <c r="H27" s="2178"/>
    </row>
    <row r="28" spans="2:8" ht="15" thickBot="1" x14ac:dyDescent="0.35">
      <c r="B28" s="2179" t="s">
        <v>2031</v>
      </c>
      <c r="C28" s="2180">
        <v>0</v>
      </c>
      <c r="D28" s="2180">
        <v>231.43302968999998</v>
      </c>
      <c r="E28" s="2180">
        <v>231.43302968999998</v>
      </c>
      <c r="F28" s="2178"/>
      <c r="G28" s="2178"/>
      <c r="H28" s="2178"/>
    </row>
    <row r="29" spans="2:8" ht="21" thickBot="1" x14ac:dyDescent="0.35">
      <c r="B29" s="2176" t="s">
        <v>2032</v>
      </c>
      <c r="C29" s="2177">
        <v>5.3300350390000002</v>
      </c>
      <c r="D29" s="2177">
        <v>3.395103964</v>
      </c>
      <c r="E29" s="2177">
        <v>8.7251390030000007</v>
      </c>
      <c r="F29" s="2178"/>
      <c r="G29" s="2178"/>
      <c r="H29" s="2178"/>
    </row>
    <row r="30" spans="2:8" x14ac:dyDescent="0.3">
      <c r="B30" s="2179" t="s">
        <v>2017</v>
      </c>
      <c r="C30" s="2180">
        <v>2.348434219</v>
      </c>
      <c r="D30" s="2180">
        <v>0</v>
      </c>
      <c r="E30" s="2180">
        <v>2.348434219</v>
      </c>
      <c r="F30" s="2178"/>
      <c r="G30" s="2178"/>
      <c r="H30" s="2178"/>
    </row>
    <row r="31" spans="2:8" x14ac:dyDescent="0.3">
      <c r="B31" s="2179" t="s">
        <v>1330</v>
      </c>
      <c r="C31" s="2180">
        <v>0</v>
      </c>
      <c r="D31" s="2180">
        <v>8.9096000000000009E-2</v>
      </c>
      <c r="E31" s="2180">
        <v>8.9096000000000009E-2</v>
      </c>
      <c r="F31" s="2178"/>
      <c r="G31" s="2178"/>
      <c r="H31" s="2178"/>
    </row>
    <row r="32" spans="2:8" x14ac:dyDescent="0.3">
      <c r="B32" s="2179" t="s">
        <v>2021</v>
      </c>
      <c r="C32" s="2180">
        <v>0</v>
      </c>
      <c r="D32" s="2180">
        <v>0.12105964500000001</v>
      </c>
      <c r="E32" s="2180">
        <v>0.12105964500000001</v>
      </c>
      <c r="F32" s="2178"/>
      <c r="G32" s="2178"/>
      <c r="H32" s="2178"/>
    </row>
    <row r="33" spans="2:8" x14ac:dyDescent="0.3">
      <c r="B33" s="2179" t="s">
        <v>1290</v>
      </c>
      <c r="C33" s="2180">
        <v>0</v>
      </c>
      <c r="D33" s="2180">
        <v>0.4</v>
      </c>
      <c r="E33" s="2180">
        <v>0.4</v>
      </c>
      <c r="F33" s="2178"/>
      <c r="G33" s="2178"/>
      <c r="H33" s="2178"/>
    </row>
    <row r="34" spans="2:8" x14ac:dyDescent="0.3">
      <c r="B34" s="2179" t="s">
        <v>838</v>
      </c>
      <c r="C34" s="2180">
        <v>0</v>
      </c>
      <c r="D34" s="2180">
        <v>0.82699999999999996</v>
      </c>
      <c r="E34" s="2180">
        <v>0.82699999999999996</v>
      </c>
      <c r="F34" s="2178"/>
      <c r="G34" s="2178"/>
      <c r="H34" s="2178"/>
    </row>
    <row r="35" spans="2:8" ht="21.6" x14ac:dyDescent="0.3">
      <c r="B35" s="2179" t="s">
        <v>2033</v>
      </c>
      <c r="C35" s="2180">
        <v>0</v>
      </c>
      <c r="D35" s="2180">
        <v>0.14072890000000002</v>
      </c>
      <c r="E35" s="2180">
        <v>0.14072890000000002</v>
      </c>
      <c r="F35" s="2178"/>
      <c r="G35" s="2178"/>
      <c r="H35" s="2178"/>
    </row>
    <row r="36" spans="2:8" x14ac:dyDescent="0.3">
      <c r="B36" s="2179" t="s">
        <v>1216</v>
      </c>
      <c r="C36" s="2180">
        <v>1.1809604010000001</v>
      </c>
      <c r="D36" s="2180">
        <v>0</v>
      </c>
      <c r="E36" s="2180">
        <v>1.1809604010000001</v>
      </c>
      <c r="F36" s="2178"/>
      <c r="G36" s="2178"/>
      <c r="H36" s="2178"/>
    </row>
    <row r="37" spans="2:8" x14ac:dyDescent="0.3">
      <c r="B37" s="2179" t="s">
        <v>2034</v>
      </c>
      <c r="C37" s="2180">
        <v>0</v>
      </c>
      <c r="D37" s="2180">
        <v>0.7</v>
      </c>
      <c r="E37" s="2180">
        <v>0.7</v>
      </c>
      <c r="F37" s="2178"/>
      <c r="G37" s="2178"/>
      <c r="H37" s="2178"/>
    </row>
    <row r="38" spans="2:8" x14ac:dyDescent="0.3">
      <c r="B38" s="2179" t="s">
        <v>1211</v>
      </c>
      <c r="C38" s="2180">
        <v>2.0001200000000001E-4</v>
      </c>
      <c r="D38" s="2180">
        <v>0</v>
      </c>
      <c r="E38" s="2180">
        <v>2.0001200000000001E-4</v>
      </c>
      <c r="F38" s="2178"/>
      <c r="G38" s="2178"/>
      <c r="H38" s="2178"/>
    </row>
    <row r="39" spans="2:8" x14ac:dyDescent="0.3">
      <c r="B39" s="2179" t="s">
        <v>918</v>
      </c>
      <c r="C39" s="2180">
        <v>0</v>
      </c>
      <c r="D39" s="2180">
        <v>0.13</v>
      </c>
      <c r="E39" s="2180">
        <v>0.13</v>
      </c>
      <c r="F39" s="2178"/>
      <c r="G39" s="2178"/>
      <c r="H39" s="2178"/>
    </row>
    <row r="40" spans="2:8" x14ac:dyDescent="0.3">
      <c r="B40" s="2179" t="s">
        <v>2035</v>
      </c>
      <c r="C40" s="2180">
        <v>0</v>
      </c>
      <c r="D40" s="2180">
        <v>0.28721941900000003</v>
      </c>
      <c r="E40" s="2180">
        <v>0.28721941900000003</v>
      </c>
      <c r="F40" s="2178"/>
      <c r="G40" s="2178"/>
      <c r="H40" s="2178"/>
    </row>
    <row r="41" spans="2:8" x14ac:dyDescent="0.3">
      <c r="B41" s="2179" t="s">
        <v>150</v>
      </c>
      <c r="C41" s="2180">
        <v>1.671113155</v>
      </c>
      <c r="D41" s="2180">
        <v>0.3</v>
      </c>
      <c r="E41" s="2180">
        <v>1.9711131550000001</v>
      </c>
      <c r="F41" s="2178"/>
      <c r="G41" s="2178"/>
      <c r="H41" s="2178"/>
    </row>
    <row r="42" spans="2:8" x14ac:dyDescent="0.3">
      <c r="B42" s="2179" t="s">
        <v>2036</v>
      </c>
      <c r="C42" s="2180">
        <v>0.12932725199999998</v>
      </c>
      <c r="D42" s="2180">
        <v>0</v>
      </c>
      <c r="E42" s="2180">
        <v>0.12932725199999998</v>
      </c>
      <c r="F42" s="2178"/>
      <c r="G42" s="2178"/>
      <c r="H42" s="2178"/>
    </row>
    <row r="43" spans="2:8" ht="15" thickBot="1" x14ac:dyDescent="0.35">
      <c r="B43" s="2179" t="s">
        <v>1984</v>
      </c>
      <c r="C43" s="2180">
        <v>0</v>
      </c>
      <c r="D43" s="2180">
        <v>0.4</v>
      </c>
      <c r="E43" s="2180">
        <v>0.4</v>
      </c>
      <c r="F43" s="2178"/>
      <c r="G43" s="2178"/>
      <c r="H43" s="2178"/>
    </row>
    <row r="44" spans="2:8" ht="15" thickBot="1" x14ac:dyDescent="0.35">
      <c r="B44" s="2176" t="s">
        <v>2037</v>
      </c>
      <c r="C44" s="2177">
        <v>2.6084468660000004</v>
      </c>
      <c r="D44" s="2177">
        <v>0.23847964500000002</v>
      </c>
      <c r="E44" s="2177">
        <v>2.8469265109999999</v>
      </c>
      <c r="F44" s="2178"/>
      <c r="G44" s="2178"/>
      <c r="H44" s="2178"/>
    </row>
    <row r="45" spans="2:8" x14ac:dyDescent="0.3">
      <c r="B45" s="2179" t="s">
        <v>2017</v>
      </c>
      <c r="C45" s="2180">
        <v>0.91704489</v>
      </c>
      <c r="D45" s="2180">
        <v>0</v>
      </c>
      <c r="E45" s="2180">
        <v>0.91704489</v>
      </c>
      <c r="F45" s="2178"/>
      <c r="G45" s="2178"/>
      <c r="H45" s="2178"/>
    </row>
    <row r="46" spans="2:8" x14ac:dyDescent="0.3">
      <c r="B46" s="2179" t="s">
        <v>2021</v>
      </c>
      <c r="C46" s="2180">
        <v>0</v>
      </c>
      <c r="D46" s="2180">
        <v>0.12105964500000001</v>
      </c>
      <c r="E46" s="2180">
        <v>0.12105964500000001</v>
      </c>
      <c r="F46" s="2178"/>
      <c r="G46" s="2178"/>
      <c r="H46" s="2178"/>
    </row>
    <row r="47" spans="2:8" x14ac:dyDescent="0.3">
      <c r="B47" s="2179" t="s">
        <v>1216</v>
      </c>
      <c r="C47" s="2180">
        <v>1.1809604010000001</v>
      </c>
      <c r="D47" s="2180">
        <v>0</v>
      </c>
      <c r="E47" s="2180">
        <v>1.1809604010000001</v>
      </c>
      <c r="F47" s="2178"/>
      <c r="G47" s="2178"/>
      <c r="H47" s="2178"/>
    </row>
    <row r="48" spans="2:8" x14ac:dyDescent="0.3">
      <c r="B48" s="2179" t="s">
        <v>1211</v>
      </c>
      <c r="C48" s="2180">
        <v>2.0001200000000001E-4</v>
      </c>
      <c r="D48" s="2180">
        <v>0</v>
      </c>
      <c r="E48" s="2180">
        <v>2.0001200000000001E-4</v>
      </c>
      <c r="F48" s="2178"/>
      <c r="G48" s="2178"/>
      <c r="H48" s="2178"/>
    </row>
    <row r="49" spans="2:8" ht="15" thickBot="1" x14ac:dyDescent="0.35">
      <c r="B49" s="2179" t="s">
        <v>1213</v>
      </c>
      <c r="C49" s="2180">
        <v>0.51024156300000001</v>
      </c>
      <c r="D49" s="2180">
        <v>0.11742</v>
      </c>
      <c r="E49" s="2180">
        <v>0.62766156299999998</v>
      </c>
      <c r="F49" s="2178"/>
      <c r="G49" s="2178"/>
      <c r="H49" s="2178"/>
    </row>
    <row r="50" spans="2:8" ht="15" thickBot="1" x14ac:dyDescent="0.35">
      <c r="B50" s="2176" t="s">
        <v>2038</v>
      </c>
      <c r="C50" s="2177">
        <v>1.272264885</v>
      </c>
      <c r="D50" s="2177">
        <v>48.084230910999999</v>
      </c>
      <c r="E50" s="2177">
        <v>49.356495796000004</v>
      </c>
      <c r="F50" s="2178"/>
      <c r="G50" s="2178"/>
      <c r="H50" s="2178"/>
    </row>
    <row r="51" spans="2:8" x14ac:dyDescent="0.3">
      <c r="B51" s="2179" t="s">
        <v>2021</v>
      </c>
      <c r="C51" s="2180">
        <v>0</v>
      </c>
      <c r="D51" s="2180">
        <v>0.12105964500000001</v>
      </c>
      <c r="E51" s="2180">
        <v>0.12105964500000001</v>
      </c>
      <c r="F51" s="2178"/>
      <c r="G51" s="2178"/>
      <c r="H51" s="2178"/>
    </row>
    <row r="52" spans="2:8" ht="21.6" x14ac:dyDescent="0.3">
      <c r="B52" s="2179" t="s">
        <v>781</v>
      </c>
      <c r="C52" s="2180">
        <v>0</v>
      </c>
      <c r="D52" s="2180">
        <v>0.70617600000000003</v>
      </c>
      <c r="E52" s="2180">
        <v>0.70617600000000003</v>
      </c>
      <c r="F52" s="2178"/>
      <c r="G52" s="2178"/>
      <c r="H52" s="2178"/>
    </row>
    <row r="53" spans="2:8" x14ac:dyDescent="0.3">
      <c r="B53" s="2179" t="s">
        <v>2039</v>
      </c>
      <c r="C53" s="2180">
        <v>0</v>
      </c>
      <c r="D53" s="2180">
        <v>0.10587189299999999</v>
      </c>
      <c r="E53" s="2180">
        <v>0.10587189299999999</v>
      </c>
      <c r="F53" s="2178"/>
      <c r="G53" s="2178"/>
      <c r="H53" s="2178"/>
    </row>
    <row r="54" spans="2:8" ht="21.6" x14ac:dyDescent="0.3">
      <c r="B54" s="2179" t="s">
        <v>2040</v>
      </c>
      <c r="C54" s="2180">
        <v>0</v>
      </c>
      <c r="D54" s="2180">
        <v>35</v>
      </c>
      <c r="E54" s="2180">
        <v>35</v>
      </c>
      <c r="F54" s="2178"/>
      <c r="G54" s="2178"/>
      <c r="H54" s="2178"/>
    </row>
    <row r="55" spans="2:8" x14ac:dyDescent="0.3">
      <c r="B55" s="2179" t="s">
        <v>1216</v>
      </c>
      <c r="C55" s="2180">
        <v>1.1809604010000001</v>
      </c>
      <c r="D55" s="2180">
        <v>0</v>
      </c>
      <c r="E55" s="2180">
        <v>1.1809604010000001</v>
      </c>
      <c r="F55" s="2178"/>
      <c r="G55" s="2178"/>
      <c r="H55" s="2178"/>
    </row>
    <row r="56" spans="2:8" x14ac:dyDescent="0.3">
      <c r="B56" s="2179" t="s">
        <v>2034</v>
      </c>
      <c r="C56" s="2180">
        <v>9.1104472000000006E-2</v>
      </c>
      <c r="D56" s="2180">
        <v>0</v>
      </c>
      <c r="E56" s="2180">
        <v>9.1104472000000006E-2</v>
      </c>
      <c r="F56" s="2178"/>
      <c r="G56" s="2178"/>
      <c r="H56" s="2178"/>
    </row>
    <row r="57" spans="2:8" x14ac:dyDescent="0.3">
      <c r="B57" s="2179" t="s">
        <v>1211</v>
      </c>
      <c r="C57" s="2180">
        <v>2.0001200000000001E-4</v>
      </c>
      <c r="D57" s="2180">
        <v>0</v>
      </c>
      <c r="E57" s="2180">
        <v>2.0001200000000001E-4</v>
      </c>
      <c r="F57" s="2178"/>
      <c r="G57" s="2178"/>
      <c r="H57" s="2178"/>
    </row>
    <row r="58" spans="2:8" x14ac:dyDescent="0.3">
      <c r="B58" s="2179" t="s">
        <v>2027</v>
      </c>
      <c r="C58" s="2180">
        <v>0</v>
      </c>
      <c r="D58" s="2180">
        <v>10.332721901999999</v>
      </c>
      <c r="E58" s="2180">
        <v>10.332721901999999</v>
      </c>
      <c r="F58" s="2178"/>
      <c r="G58" s="2178"/>
      <c r="H58" s="2178"/>
    </row>
    <row r="59" spans="2:8" x14ac:dyDescent="0.3">
      <c r="B59" s="2179" t="s">
        <v>2041</v>
      </c>
      <c r="C59" s="2180">
        <v>0</v>
      </c>
      <c r="D59" s="2180">
        <v>1.62</v>
      </c>
      <c r="E59" s="2180">
        <v>1.62</v>
      </c>
      <c r="F59" s="2178"/>
      <c r="G59" s="2178"/>
      <c r="H59" s="2178"/>
    </row>
    <row r="60" spans="2:8" ht="15" thickBot="1" x14ac:dyDescent="0.35">
      <c r="B60" s="2179" t="s">
        <v>1320</v>
      </c>
      <c r="C60" s="2180">
        <v>0</v>
      </c>
      <c r="D60" s="2180">
        <v>0.198401471</v>
      </c>
      <c r="E60" s="2180">
        <v>0.198401471</v>
      </c>
      <c r="F60" s="2178"/>
      <c r="G60" s="2178"/>
      <c r="H60" s="2178"/>
    </row>
    <row r="61" spans="2:8" ht="15" thickBot="1" x14ac:dyDescent="0.35">
      <c r="B61" s="2176" t="s">
        <v>2042</v>
      </c>
      <c r="C61" s="2177">
        <v>113.67541087799999</v>
      </c>
      <c r="D61" s="2177">
        <v>530.827963254</v>
      </c>
      <c r="E61" s="2177">
        <v>644.50337413199998</v>
      </c>
      <c r="F61" s="2178"/>
      <c r="G61" s="2178"/>
      <c r="H61" s="2178"/>
    </row>
    <row r="62" spans="2:8" x14ac:dyDescent="0.3">
      <c r="B62" s="2179" t="s">
        <v>2017</v>
      </c>
      <c r="C62" s="2180">
        <v>1.525373088</v>
      </c>
      <c r="D62" s="2180">
        <v>0</v>
      </c>
      <c r="E62" s="2180">
        <v>1.525373088</v>
      </c>
      <c r="F62" s="2178"/>
      <c r="G62" s="2178"/>
      <c r="H62" s="2178"/>
    </row>
    <row r="63" spans="2:8" x14ac:dyDescent="0.3">
      <c r="B63" s="2179" t="s">
        <v>2019</v>
      </c>
      <c r="C63" s="2180">
        <v>5.7321939999999995E-3</v>
      </c>
      <c r="D63" s="2180">
        <v>0</v>
      </c>
      <c r="E63" s="2180">
        <v>5.7321939999999995E-3</v>
      </c>
      <c r="F63" s="2178"/>
      <c r="G63" s="2178"/>
      <c r="H63" s="2178"/>
    </row>
    <row r="64" spans="2:8" x14ac:dyDescent="0.3">
      <c r="B64" s="2179" t="s">
        <v>2021</v>
      </c>
      <c r="C64" s="2180">
        <v>0</v>
      </c>
      <c r="D64" s="2180">
        <v>0.12105964500000001</v>
      </c>
      <c r="E64" s="2180">
        <v>0.12105964500000001</v>
      </c>
      <c r="F64" s="2178"/>
      <c r="G64" s="2178"/>
      <c r="H64" s="2178"/>
    </row>
    <row r="65" spans="2:8" x14ac:dyDescent="0.3">
      <c r="B65" s="2179" t="s">
        <v>1262</v>
      </c>
      <c r="C65" s="2180">
        <v>84.623260899999991</v>
      </c>
      <c r="D65" s="2180">
        <v>0</v>
      </c>
      <c r="E65" s="2180">
        <v>84.623260899999991</v>
      </c>
      <c r="F65" s="2178"/>
      <c r="G65" s="2178"/>
      <c r="H65" s="2178"/>
    </row>
    <row r="66" spans="2:8" x14ac:dyDescent="0.3">
      <c r="B66" s="2179" t="s">
        <v>2043</v>
      </c>
      <c r="C66" s="2180">
        <v>0</v>
      </c>
      <c r="D66" s="2180">
        <v>501.179974227</v>
      </c>
      <c r="E66" s="2180">
        <v>501.179974227</v>
      </c>
      <c r="F66" s="2178"/>
      <c r="G66" s="2178"/>
      <c r="H66" s="2178"/>
    </row>
    <row r="67" spans="2:8" x14ac:dyDescent="0.3">
      <c r="B67" s="2179" t="s">
        <v>783</v>
      </c>
      <c r="C67" s="2180">
        <v>0</v>
      </c>
      <c r="D67" s="2180">
        <v>7.0000000000000007E-2</v>
      </c>
      <c r="E67" s="2180">
        <v>7.0000000000000007E-2</v>
      </c>
      <c r="F67" s="2178"/>
      <c r="G67" s="2178"/>
      <c r="H67" s="2178"/>
    </row>
    <row r="68" spans="2:8" x14ac:dyDescent="0.3">
      <c r="B68" s="2179" t="s">
        <v>2044</v>
      </c>
      <c r="C68" s="2180">
        <v>0</v>
      </c>
      <c r="D68" s="2180">
        <v>15.201427126</v>
      </c>
      <c r="E68" s="2180">
        <v>15.201427126</v>
      </c>
      <c r="F68" s="2178"/>
      <c r="G68" s="2178"/>
      <c r="H68" s="2178"/>
    </row>
    <row r="69" spans="2:8" x14ac:dyDescent="0.3">
      <c r="B69" s="2179" t="s">
        <v>1216</v>
      </c>
      <c r="C69" s="2180">
        <v>1.1809604039999999</v>
      </c>
      <c r="D69" s="2180">
        <v>0</v>
      </c>
      <c r="E69" s="2180">
        <v>1.1809604039999999</v>
      </c>
      <c r="F69" s="2178"/>
      <c r="G69" s="2178"/>
      <c r="H69" s="2178"/>
    </row>
    <row r="70" spans="2:8" x14ac:dyDescent="0.3">
      <c r="B70" s="2179" t="s">
        <v>2034</v>
      </c>
      <c r="C70" s="2180">
        <v>3.7754146730000002</v>
      </c>
      <c r="D70" s="2180">
        <v>3.111304622</v>
      </c>
      <c r="E70" s="2180">
        <v>6.8867192949999998</v>
      </c>
      <c r="F70" s="2178"/>
      <c r="G70" s="2178"/>
      <c r="H70" s="2178"/>
    </row>
    <row r="71" spans="2:8" x14ac:dyDescent="0.3">
      <c r="B71" s="2179" t="s">
        <v>2045</v>
      </c>
      <c r="C71" s="2180">
        <v>0</v>
      </c>
      <c r="D71" s="2180">
        <v>5.7277999999999996E-2</v>
      </c>
      <c r="E71" s="2180">
        <v>5.7277999999999996E-2</v>
      </c>
      <c r="F71" s="2178"/>
      <c r="G71" s="2178"/>
      <c r="H71" s="2178"/>
    </row>
    <row r="72" spans="2:8" x14ac:dyDescent="0.3">
      <c r="B72" s="2179" t="s">
        <v>1211</v>
      </c>
      <c r="C72" s="2180">
        <v>2.0001200000000001E-4</v>
      </c>
      <c r="D72" s="2180">
        <v>0</v>
      </c>
      <c r="E72" s="2180">
        <v>2.0001200000000001E-4</v>
      </c>
      <c r="F72" s="2178"/>
      <c r="G72" s="2178"/>
      <c r="H72" s="2178"/>
    </row>
    <row r="73" spans="2:8" x14ac:dyDescent="0.3">
      <c r="B73" s="2179" t="s">
        <v>1213</v>
      </c>
      <c r="C73" s="2180">
        <v>5.1334761840000001</v>
      </c>
      <c r="D73" s="2180">
        <v>1.0800729690000002</v>
      </c>
      <c r="E73" s="2180">
        <v>6.2135491529999998</v>
      </c>
      <c r="F73" s="2178"/>
      <c r="G73" s="2178"/>
      <c r="H73" s="2178"/>
    </row>
    <row r="74" spans="2:8" x14ac:dyDescent="0.3">
      <c r="B74" s="2179" t="s">
        <v>918</v>
      </c>
      <c r="C74" s="2180">
        <v>0.58355679699999996</v>
      </c>
      <c r="D74" s="2180">
        <v>5.0000000000000001E-3</v>
      </c>
      <c r="E74" s="2180">
        <v>0.58855679699999996</v>
      </c>
      <c r="F74" s="2178"/>
      <c r="G74" s="2178"/>
      <c r="H74" s="2178"/>
    </row>
    <row r="75" spans="2:8" x14ac:dyDescent="0.3">
      <c r="B75" s="2179" t="s">
        <v>2035</v>
      </c>
      <c r="C75" s="2180">
        <v>0</v>
      </c>
      <c r="D75" s="2180">
        <v>1.1374017E-2</v>
      </c>
      <c r="E75" s="2180">
        <v>1.1374017E-2</v>
      </c>
      <c r="F75" s="2178"/>
      <c r="G75" s="2178"/>
      <c r="H75" s="2178"/>
    </row>
    <row r="76" spans="2:8" x14ac:dyDescent="0.3">
      <c r="B76" s="2179" t="s">
        <v>150</v>
      </c>
      <c r="C76" s="2180">
        <v>15.638273526999999</v>
      </c>
      <c r="D76" s="2180">
        <v>0</v>
      </c>
      <c r="E76" s="2180">
        <v>15.638273526999999</v>
      </c>
      <c r="F76" s="2178"/>
      <c r="G76" s="2178"/>
      <c r="H76" s="2178"/>
    </row>
    <row r="77" spans="2:8" x14ac:dyDescent="0.3">
      <c r="B77" s="2179" t="s">
        <v>2046</v>
      </c>
      <c r="C77" s="2180">
        <v>0</v>
      </c>
      <c r="D77" s="2180">
        <v>3.9243899999999998</v>
      </c>
      <c r="E77" s="2180">
        <v>3.9243899999999998</v>
      </c>
      <c r="F77" s="2178"/>
      <c r="G77" s="2178"/>
      <c r="H77" s="2178"/>
    </row>
    <row r="78" spans="2:8" x14ac:dyDescent="0.3">
      <c r="B78" s="2179" t="s">
        <v>1320</v>
      </c>
      <c r="C78" s="2180">
        <v>0</v>
      </c>
      <c r="D78" s="2180">
        <v>4.0716884069999999</v>
      </c>
      <c r="E78" s="2180">
        <v>4.0716884069999999</v>
      </c>
      <c r="F78" s="2178"/>
      <c r="G78" s="2178"/>
      <c r="H78" s="2178"/>
    </row>
    <row r="79" spans="2:8" x14ac:dyDescent="0.3">
      <c r="B79" s="2179" t="s">
        <v>2047</v>
      </c>
      <c r="C79" s="2180">
        <v>0.29631935499999995</v>
      </c>
      <c r="D79" s="2180">
        <v>0</v>
      </c>
      <c r="E79" s="2180">
        <v>0.29631935499999995</v>
      </c>
      <c r="F79" s="2178"/>
      <c r="G79" s="2178"/>
      <c r="H79" s="2178"/>
    </row>
    <row r="80" spans="2:8" x14ac:dyDescent="0.3">
      <c r="B80" s="2179" t="s">
        <v>2031</v>
      </c>
      <c r="C80" s="2180">
        <v>0</v>
      </c>
      <c r="D80" s="2180">
        <v>0.194394241</v>
      </c>
      <c r="E80" s="2180">
        <v>0.194394241</v>
      </c>
      <c r="F80" s="2178"/>
      <c r="G80" s="2178"/>
      <c r="H80" s="2178"/>
    </row>
    <row r="81" spans="2:8" ht="31.8" x14ac:dyDescent="0.3">
      <c r="B81" s="2179" t="s">
        <v>2048</v>
      </c>
      <c r="C81" s="2180">
        <v>0</v>
      </c>
      <c r="D81" s="2180">
        <v>1.8</v>
      </c>
      <c r="E81" s="2180">
        <v>1.8</v>
      </c>
      <c r="F81" s="2178"/>
      <c r="G81" s="2178"/>
      <c r="H81" s="2178"/>
    </row>
    <row r="82" spans="2:8" ht="15" thickBot="1" x14ac:dyDescent="0.35">
      <c r="B82" s="2179" t="s">
        <v>2049</v>
      </c>
      <c r="C82" s="2180">
        <v>0.91284374400000001</v>
      </c>
      <c r="D82" s="2180">
        <v>0</v>
      </c>
      <c r="E82" s="2180">
        <v>0.91284374400000001</v>
      </c>
      <c r="F82" s="2178"/>
      <c r="G82" s="2178"/>
      <c r="H82" s="2178"/>
    </row>
    <row r="83" spans="2:8" ht="15" thickBot="1" x14ac:dyDescent="0.35">
      <c r="B83" s="2181" t="s">
        <v>1025</v>
      </c>
      <c r="C83" s="2182">
        <v>143.53987155900001</v>
      </c>
      <c r="D83" s="2182">
        <v>6403.8821447139999</v>
      </c>
      <c r="E83" s="2182">
        <v>6547.4220162729998</v>
      </c>
      <c r="F83" s="2178"/>
      <c r="G83" s="2178"/>
      <c r="H83" s="2178"/>
    </row>
    <row r="84" spans="2:8" ht="43.5" customHeight="1" x14ac:dyDescent="0.3">
      <c r="B84" s="2728" t="s">
        <v>2050</v>
      </c>
      <c r="C84" s="2728"/>
      <c r="D84" s="2728"/>
      <c r="E84" s="2728"/>
      <c r="F84" s="2178"/>
      <c r="G84" s="2178"/>
      <c r="H84" s="2178"/>
    </row>
    <row r="85" spans="2:8" ht="16.5" hidden="1" customHeight="1" x14ac:dyDescent="0.3"/>
  </sheetData>
  <mergeCells count="2">
    <mergeCell ref="B3:E3"/>
    <mergeCell ref="B84:E84"/>
  </mergeCell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05F5-5DE3-4C22-9E22-226C48BBF861}">
  <dimension ref="A1:I152"/>
  <sheetViews>
    <sheetView workbookViewId="0">
      <selection activeCell="B3" sqref="B3"/>
    </sheetView>
  </sheetViews>
  <sheetFormatPr baseColWidth="10" defaultColWidth="0" defaultRowHeight="14.4" zeroHeight="1" x14ac:dyDescent="0.3"/>
  <cols>
    <col min="1" max="1" width="10.88671875" style="2173" customWidth="1"/>
    <col min="2" max="2" width="66.109375" style="2173" customWidth="1"/>
    <col min="3" max="4" width="10.88671875" style="2173" customWidth="1"/>
    <col min="5" max="9" width="0" style="2173" hidden="1" customWidth="1"/>
    <col min="10" max="16384" width="10.88671875" style="2173" hidden="1"/>
  </cols>
  <sheetData>
    <row r="1" spans="2:9" x14ac:dyDescent="0.3"/>
    <row r="2" spans="2:9" ht="24.75" customHeight="1" x14ac:dyDescent="0.3">
      <c r="B2" s="2171" t="s">
        <v>2051</v>
      </c>
      <c r="C2" s="2172"/>
      <c r="D2" s="2172"/>
      <c r="E2" s="2172"/>
      <c r="F2" s="2172"/>
      <c r="G2" s="2172"/>
      <c r="H2" s="2172"/>
      <c r="I2" s="2172"/>
    </row>
    <row r="3" spans="2:9" x14ac:dyDescent="0.3"/>
    <row r="4" spans="2:9" x14ac:dyDescent="0.3">
      <c r="B4" s="2183" t="s">
        <v>2052</v>
      </c>
    </row>
    <row r="5" spans="2:9" x14ac:dyDescent="0.3">
      <c r="B5" s="2184" t="s">
        <v>2053</v>
      </c>
    </row>
    <row r="6" spans="2:9" ht="20.399999999999999" x14ac:dyDescent="0.3">
      <c r="B6" s="2185" t="s">
        <v>2054</v>
      </c>
    </row>
    <row r="7" spans="2:9" ht="39.9" customHeight="1" x14ac:dyDescent="0.3">
      <c r="B7" s="2185" t="s">
        <v>2055</v>
      </c>
    </row>
    <row r="8" spans="2:9" ht="20.399999999999999" x14ac:dyDescent="0.3">
      <c r="B8" s="2185" t="s">
        <v>2056</v>
      </c>
    </row>
    <row r="9" spans="2:9" ht="20.399999999999999" x14ac:dyDescent="0.3">
      <c r="B9" s="2185" t="s">
        <v>2057</v>
      </c>
    </row>
    <row r="10" spans="2:9" x14ac:dyDescent="0.3">
      <c r="B10" s="2184" t="s">
        <v>2058</v>
      </c>
    </row>
    <row r="11" spans="2:9" ht="20.399999999999999" x14ac:dyDescent="0.3">
      <c r="B11" s="2185" t="s">
        <v>2059</v>
      </c>
    </row>
    <row r="12" spans="2:9" ht="30" customHeight="1" x14ac:dyDescent="0.3">
      <c r="B12" s="2184" t="s">
        <v>2060</v>
      </c>
    </row>
    <row r="13" spans="2:9" s="2186" customFormat="1" ht="20.399999999999999" x14ac:dyDescent="0.3">
      <c r="B13" s="2185" t="s">
        <v>2061</v>
      </c>
    </row>
    <row r="14" spans="2:9" s="2186" customFormat="1" x14ac:dyDescent="0.3">
      <c r="B14" s="2184" t="s">
        <v>2062</v>
      </c>
    </row>
    <row r="15" spans="2:9" x14ac:dyDescent="0.3">
      <c r="B15" s="2185" t="s">
        <v>2063</v>
      </c>
    </row>
    <row r="16" spans="2:9" ht="20.399999999999999" x14ac:dyDescent="0.3">
      <c r="B16" s="2184" t="s">
        <v>2064</v>
      </c>
    </row>
    <row r="17" spans="2:2" ht="30" customHeight="1" x14ac:dyDescent="0.3">
      <c r="B17" s="2185" t="s">
        <v>2065</v>
      </c>
    </row>
    <row r="18" spans="2:2" x14ac:dyDescent="0.3">
      <c r="B18" s="2184" t="s">
        <v>2066</v>
      </c>
    </row>
    <row r="19" spans="2:2" ht="30.6" x14ac:dyDescent="0.3">
      <c r="B19" s="2185" t="s">
        <v>2067</v>
      </c>
    </row>
    <row r="20" spans="2:2" s="2186" customFormat="1" ht="20.100000000000001" customHeight="1" x14ac:dyDescent="0.3">
      <c r="B20" s="2185" t="s">
        <v>2068</v>
      </c>
    </row>
    <row r="21" spans="2:2" s="2186" customFormat="1" ht="20.399999999999999" x14ac:dyDescent="0.3">
      <c r="B21" s="2185" t="s">
        <v>2069</v>
      </c>
    </row>
    <row r="22" spans="2:2" ht="30.6" x14ac:dyDescent="0.3">
      <c r="B22" s="2185" t="s">
        <v>2070</v>
      </c>
    </row>
    <row r="23" spans="2:2" s="2186" customFormat="1" ht="20.100000000000001" customHeight="1" x14ac:dyDescent="0.3">
      <c r="B23" s="2185" t="s">
        <v>2071</v>
      </c>
    </row>
    <row r="24" spans="2:2" s="2186" customFormat="1" ht="30.6" x14ac:dyDescent="0.3">
      <c r="B24" s="2185" t="s">
        <v>2072</v>
      </c>
    </row>
    <row r="25" spans="2:2" x14ac:dyDescent="0.3">
      <c r="B25" s="2184" t="s">
        <v>2073</v>
      </c>
    </row>
    <row r="26" spans="2:2" ht="20.399999999999999" x14ac:dyDescent="0.3">
      <c r="B26" s="2185" t="s">
        <v>2074</v>
      </c>
    </row>
    <row r="27" spans="2:2" x14ac:dyDescent="0.3">
      <c r="B27" s="2184" t="s">
        <v>2075</v>
      </c>
    </row>
    <row r="28" spans="2:2" x14ac:dyDescent="0.3">
      <c r="B28" s="2185" t="s">
        <v>2076</v>
      </c>
    </row>
    <row r="29" spans="2:2" x14ac:dyDescent="0.3">
      <c r="B29" s="2184" t="s">
        <v>2077</v>
      </c>
    </row>
    <row r="30" spans="2:2" ht="20.399999999999999" x14ac:dyDescent="0.3">
      <c r="B30" s="2185" t="s">
        <v>2078</v>
      </c>
    </row>
    <row r="31" spans="2:2" x14ac:dyDescent="0.3">
      <c r="B31" s="2184" t="s">
        <v>2079</v>
      </c>
    </row>
    <row r="32" spans="2:2" s="2186" customFormat="1" ht="20.399999999999999" x14ac:dyDescent="0.3">
      <c r="B32" s="2185" t="s">
        <v>2080</v>
      </c>
    </row>
    <row r="33" spans="2:2" x14ac:dyDescent="0.3">
      <c r="B33" s="2184" t="s">
        <v>2081</v>
      </c>
    </row>
    <row r="34" spans="2:2" s="2186" customFormat="1" ht="39.9" customHeight="1" x14ac:dyDescent="0.3">
      <c r="B34" s="2185" t="s">
        <v>2082</v>
      </c>
    </row>
    <row r="35" spans="2:2" ht="30.6" x14ac:dyDescent="0.3">
      <c r="B35" s="2185" t="s">
        <v>2083</v>
      </c>
    </row>
    <row r="36" spans="2:2" s="2186" customFormat="1" x14ac:dyDescent="0.3">
      <c r="B36" s="2184" t="s">
        <v>912</v>
      </c>
    </row>
    <row r="37" spans="2:2" ht="20.100000000000001" customHeight="1" x14ac:dyDescent="0.3">
      <c r="B37" s="2185" t="s">
        <v>2084</v>
      </c>
    </row>
    <row r="38" spans="2:2" s="2186" customFormat="1" ht="20.399999999999999" x14ac:dyDescent="0.3">
      <c r="B38" s="2185" t="s">
        <v>2085</v>
      </c>
    </row>
    <row r="39" spans="2:2" s="2186" customFormat="1" ht="39.9" customHeight="1" x14ac:dyDescent="0.3">
      <c r="B39" s="2184" t="s">
        <v>2086</v>
      </c>
    </row>
    <row r="40" spans="2:2" s="2186" customFormat="1" ht="30.6" x14ac:dyDescent="0.3">
      <c r="B40" s="2185" t="s">
        <v>2087</v>
      </c>
    </row>
    <row r="41" spans="2:2" s="2186" customFormat="1" ht="39.9" customHeight="1" x14ac:dyDescent="0.3">
      <c r="B41" s="2184" t="s">
        <v>2088</v>
      </c>
    </row>
    <row r="42" spans="2:2" ht="20.399999999999999" x14ac:dyDescent="0.3">
      <c r="B42" s="2185" t="s">
        <v>2089</v>
      </c>
    </row>
    <row r="43" spans="2:2" x14ac:dyDescent="0.3">
      <c r="B43" s="2184" t="s">
        <v>2090</v>
      </c>
    </row>
    <row r="44" spans="2:2" s="2186" customFormat="1" ht="20.399999999999999" x14ac:dyDescent="0.3">
      <c r="B44" s="2185" t="s">
        <v>2091</v>
      </c>
    </row>
    <row r="45" spans="2:2" ht="39.9" customHeight="1" x14ac:dyDescent="0.3">
      <c r="B45" s="2184" t="s">
        <v>2092</v>
      </c>
    </row>
    <row r="46" spans="2:2" ht="20.399999999999999" x14ac:dyDescent="0.3">
      <c r="B46" s="2185" t="s">
        <v>2093</v>
      </c>
    </row>
    <row r="47" spans="2:2" s="2186" customFormat="1" ht="30" customHeight="1" x14ac:dyDescent="0.3">
      <c r="B47" s="2184" t="s">
        <v>2094</v>
      </c>
    </row>
    <row r="48" spans="2:2" s="2186" customFormat="1" ht="20.399999999999999" x14ac:dyDescent="0.3">
      <c r="B48" s="2185" t="s">
        <v>2095</v>
      </c>
    </row>
    <row r="49" spans="2:2" s="2186" customFormat="1" ht="20.100000000000001" customHeight="1" x14ac:dyDescent="0.3">
      <c r="B49" s="2185" t="s">
        <v>2096</v>
      </c>
    </row>
    <row r="50" spans="2:2" ht="20.399999999999999" x14ac:dyDescent="0.3">
      <c r="B50" s="2185" t="s">
        <v>2097</v>
      </c>
    </row>
    <row r="51" spans="2:2" s="2186" customFormat="1" x14ac:dyDescent="0.3">
      <c r="B51" s="2184" t="s">
        <v>2098</v>
      </c>
    </row>
    <row r="52" spans="2:2" ht="20.399999999999999" x14ac:dyDescent="0.3">
      <c r="B52" s="2185" t="s">
        <v>2099</v>
      </c>
    </row>
    <row r="53" spans="2:2" s="2186" customFormat="1" ht="30" customHeight="1" x14ac:dyDescent="0.3">
      <c r="B53" s="2184" t="s">
        <v>2100</v>
      </c>
    </row>
    <row r="54" spans="2:2" ht="20.100000000000001" customHeight="1" x14ac:dyDescent="0.3">
      <c r="B54" s="2185" t="s">
        <v>2101</v>
      </c>
    </row>
    <row r="55" spans="2:2" ht="36.9" customHeight="1" x14ac:dyDescent="0.3">
      <c r="B55" s="2184" t="s">
        <v>2102</v>
      </c>
    </row>
    <row r="56" spans="2:2" s="2186" customFormat="1" ht="20.399999999999999" x14ac:dyDescent="0.3">
      <c r="B56" s="2185" t="s">
        <v>2103</v>
      </c>
    </row>
    <row r="57" spans="2:2" s="2186" customFormat="1" x14ac:dyDescent="0.3">
      <c r="B57" s="2184" t="s">
        <v>2104</v>
      </c>
    </row>
    <row r="58" spans="2:2" x14ac:dyDescent="0.3">
      <c r="B58" s="2185" t="s">
        <v>2105</v>
      </c>
    </row>
    <row r="59" spans="2:2" s="2186" customFormat="1" x14ac:dyDescent="0.3">
      <c r="B59" s="2185" t="s">
        <v>2106</v>
      </c>
    </row>
    <row r="60" spans="2:2" ht="20.399999999999999" x14ac:dyDescent="0.3">
      <c r="B60" s="2185" t="s">
        <v>2107</v>
      </c>
    </row>
    <row r="61" spans="2:2" s="2187" customFormat="1" ht="30" customHeight="1" x14ac:dyDescent="0.3">
      <c r="B61" s="2184" t="s">
        <v>2108</v>
      </c>
    </row>
    <row r="62" spans="2:2" s="2187" customFormat="1" ht="39.9" customHeight="1" x14ac:dyDescent="0.3">
      <c r="B62" s="2185" t="s">
        <v>2109</v>
      </c>
    </row>
    <row r="63" spans="2:2" s="2187" customFormat="1" ht="30.6" x14ac:dyDescent="0.3">
      <c r="B63" s="2185" t="s">
        <v>2110</v>
      </c>
    </row>
    <row r="64" spans="2:2" x14ac:dyDescent="0.3">
      <c r="B64" s="2184" t="s">
        <v>2111</v>
      </c>
    </row>
    <row r="65" spans="2:2" s="2186" customFormat="1" ht="30" customHeight="1" x14ac:dyDescent="0.3">
      <c r="B65" s="2185" t="s">
        <v>2112</v>
      </c>
    </row>
    <row r="66" spans="2:2" ht="20.399999999999999" x14ac:dyDescent="0.3">
      <c r="B66" s="2185" t="s">
        <v>2113</v>
      </c>
    </row>
    <row r="67" spans="2:2" s="2186" customFormat="1" x14ac:dyDescent="0.3">
      <c r="B67" s="2184" t="s">
        <v>2114</v>
      </c>
    </row>
    <row r="68" spans="2:2" s="2186" customFormat="1" ht="30.6" x14ac:dyDescent="0.3">
      <c r="B68" s="2185" t="s">
        <v>2115</v>
      </c>
    </row>
    <row r="69" spans="2:2" ht="22.5" customHeight="1" x14ac:dyDescent="0.3">
      <c r="B69" s="2185" t="s">
        <v>2116</v>
      </c>
    </row>
    <row r="70" spans="2:2" s="2186" customFormat="1" x14ac:dyDescent="0.3">
      <c r="B70" s="2184" t="s">
        <v>2117</v>
      </c>
    </row>
    <row r="71" spans="2:2" s="2186" customFormat="1" x14ac:dyDescent="0.3">
      <c r="B71" s="2185" t="s">
        <v>2118</v>
      </c>
    </row>
    <row r="72" spans="2:2" ht="20.399999999999999" x14ac:dyDescent="0.3">
      <c r="B72" s="2185" t="s">
        <v>2119</v>
      </c>
    </row>
    <row r="73" spans="2:2" s="2186" customFormat="1" x14ac:dyDescent="0.3">
      <c r="B73" s="2184" t="s">
        <v>2120</v>
      </c>
    </row>
    <row r="74" spans="2:2" s="2186" customFormat="1" ht="30" customHeight="1" x14ac:dyDescent="0.3">
      <c r="B74" s="2185" t="s">
        <v>2121</v>
      </c>
    </row>
    <row r="75" spans="2:2" s="2186" customFormat="1" x14ac:dyDescent="0.3">
      <c r="B75" s="2184" t="s">
        <v>2122</v>
      </c>
    </row>
    <row r="76" spans="2:2" s="2186" customFormat="1" ht="20.399999999999999" x14ac:dyDescent="0.3">
      <c r="B76" s="2185" t="s">
        <v>2123</v>
      </c>
    </row>
    <row r="77" spans="2:2" s="2186" customFormat="1" ht="30" customHeight="1" x14ac:dyDescent="0.3">
      <c r="B77" s="2184" t="s">
        <v>2124</v>
      </c>
    </row>
    <row r="78" spans="2:2" ht="20.399999999999999" x14ac:dyDescent="0.3">
      <c r="B78" s="2185" t="s">
        <v>2125</v>
      </c>
    </row>
    <row r="79" spans="2:2" s="2186" customFormat="1" ht="30" customHeight="1" x14ac:dyDescent="0.3">
      <c r="B79" s="2185" t="s">
        <v>2126</v>
      </c>
    </row>
    <row r="80" spans="2:2" s="2186" customFormat="1" ht="39.9" customHeight="1" x14ac:dyDescent="0.3">
      <c r="B80" s="2185" t="s">
        <v>2127</v>
      </c>
    </row>
    <row r="81" spans="2:2" s="2186" customFormat="1" ht="39.9" customHeight="1" x14ac:dyDescent="0.3">
      <c r="B81" s="2185" t="s">
        <v>2128</v>
      </c>
    </row>
    <row r="82" spans="2:2" s="2186" customFormat="1" ht="30" customHeight="1" x14ac:dyDescent="0.3">
      <c r="B82" s="2185" t="s">
        <v>2129</v>
      </c>
    </row>
    <row r="83" spans="2:2" x14ac:dyDescent="0.3">
      <c r="B83" s="2184" t="s">
        <v>2041</v>
      </c>
    </row>
    <row r="84" spans="2:2" s="2186" customFormat="1" ht="20.399999999999999" x14ac:dyDescent="0.3">
      <c r="B84" s="2185" t="s">
        <v>2130</v>
      </c>
    </row>
    <row r="85" spans="2:2" ht="20.399999999999999" x14ac:dyDescent="0.3">
      <c r="B85" s="2185" t="s">
        <v>2131</v>
      </c>
    </row>
    <row r="86" spans="2:2" s="2186" customFormat="1" ht="39.6" customHeight="1" x14ac:dyDescent="0.3">
      <c r="B86" s="2184" t="s">
        <v>2132</v>
      </c>
    </row>
    <row r="87" spans="2:2" s="2186" customFormat="1" ht="30.6" x14ac:dyDescent="0.3">
      <c r="B87" s="2185" t="s">
        <v>2133</v>
      </c>
    </row>
    <row r="88" spans="2:2" s="2186" customFormat="1" x14ac:dyDescent="0.3">
      <c r="B88" s="2184" t="s">
        <v>1320</v>
      </c>
    </row>
    <row r="89" spans="2:2" s="2186" customFormat="1" x14ac:dyDescent="0.3">
      <c r="B89" s="2185" t="s">
        <v>2134</v>
      </c>
    </row>
    <row r="90" spans="2:2" s="2186" customFormat="1" x14ac:dyDescent="0.3">
      <c r="B90" s="2185" t="s">
        <v>2135</v>
      </c>
    </row>
    <row r="91" spans="2:2" x14ac:dyDescent="0.3">
      <c r="B91" s="2184" t="s">
        <v>2136</v>
      </c>
    </row>
    <row r="92" spans="2:2" s="2186" customFormat="1" ht="30" customHeight="1" x14ac:dyDescent="0.3">
      <c r="B92" s="2185" t="s">
        <v>2137</v>
      </c>
    </row>
    <row r="93" spans="2:2" ht="20.399999999999999" x14ac:dyDescent="0.3">
      <c r="B93" s="2185" t="s">
        <v>2138</v>
      </c>
    </row>
    <row r="94" spans="2:2" s="2186" customFormat="1" x14ac:dyDescent="0.3">
      <c r="B94" s="2184" t="s">
        <v>2139</v>
      </c>
    </row>
    <row r="95" spans="2:2" s="2186" customFormat="1" ht="39.9" customHeight="1" x14ac:dyDescent="0.3">
      <c r="B95" s="2185" t="s">
        <v>2140</v>
      </c>
    </row>
    <row r="96" spans="2:2" s="2186" customFormat="1" x14ac:dyDescent="0.3">
      <c r="B96" s="2184" t="s">
        <v>2141</v>
      </c>
    </row>
    <row r="97" spans="1:2" ht="20.399999999999999" x14ac:dyDescent="0.3">
      <c r="B97" s="2185" t="s">
        <v>2142</v>
      </c>
    </row>
    <row r="98" spans="1:2" s="2186" customFormat="1" ht="30" customHeight="1" x14ac:dyDescent="0.3">
      <c r="B98" s="2184" t="s">
        <v>2143</v>
      </c>
    </row>
    <row r="99" spans="1:2" s="2186" customFormat="1" ht="30" customHeight="1" x14ac:dyDescent="0.3">
      <c r="B99" s="2185" t="s">
        <v>2144</v>
      </c>
    </row>
    <row r="100" spans="1:2" s="2186" customFormat="1" x14ac:dyDescent="0.3">
      <c r="B100" s="2184" t="s">
        <v>2145</v>
      </c>
    </row>
    <row r="101" spans="1:2" s="2186" customFormat="1" ht="39.9" customHeight="1" x14ac:dyDescent="0.3">
      <c r="B101" s="2185" t="s">
        <v>2146</v>
      </c>
    </row>
    <row r="102" spans="1:2" s="2186" customFormat="1" x14ac:dyDescent="0.3">
      <c r="B102" s="2184" t="s">
        <v>2147</v>
      </c>
    </row>
    <row r="103" spans="1:2" x14ac:dyDescent="0.3">
      <c r="B103" s="2185" t="s">
        <v>2148</v>
      </c>
    </row>
    <row r="104" spans="1:2" s="2186" customFormat="1" x14ac:dyDescent="0.3">
      <c r="B104" s="2185" t="s">
        <v>2149</v>
      </c>
    </row>
    <row r="105" spans="1:2" s="2186" customFormat="1" ht="30" customHeight="1" x14ac:dyDescent="0.3">
      <c r="B105" s="2184" t="s">
        <v>2150</v>
      </c>
    </row>
    <row r="106" spans="1:2" ht="30.6" x14ac:dyDescent="0.3">
      <c r="B106" s="2185" t="s">
        <v>2151</v>
      </c>
    </row>
    <row r="107" spans="1:2" s="2186" customFormat="1" x14ac:dyDescent="0.3">
      <c r="B107" s="2184" t="s">
        <v>2152</v>
      </c>
    </row>
    <row r="108" spans="1:2" ht="20.399999999999999" x14ac:dyDescent="0.3">
      <c r="B108" s="2185" t="s">
        <v>2153</v>
      </c>
    </row>
    <row r="109" spans="1:2" s="2186" customFormat="1" x14ac:dyDescent="0.3">
      <c r="A109" s="27"/>
      <c r="B109" s="27" t="s">
        <v>2154</v>
      </c>
    </row>
    <row r="110" spans="1:2" s="2186" customFormat="1" hidden="1" x14ac:dyDescent="0.3"/>
    <row r="113" s="2186" customFormat="1" hidden="1" x14ac:dyDescent="0.3"/>
    <row r="115" s="2186" customFormat="1" hidden="1" x14ac:dyDescent="0.3"/>
    <row r="116" s="2186" customFormat="1" hidden="1" x14ac:dyDescent="0.3"/>
    <row r="117" s="2186" customFormat="1" hidden="1" x14ac:dyDescent="0.3"/>
    <row r="118" s="2186" customFormat="1" hidden="1" x14ac:dyDescent="0.3"/>
    <row r="119" s="2186" customFormat="1" hidden="1" x14ac:dyDescent="0.3"/>
    <row r="121" s="2186" customFormat="1" hidden="1" x14ac:dyDescent="0.3"/>
    <row r="123" s="2186" customFormat="1" hidden="1" x14ac:dyDescent="0.3"/>
    <row r="124" s="2186" customFormat="1" hidden="1" x14ac:dyDescent="0.3"/>
    <row r="126" s="2186" customFormat="1" hidden="1" x14ac:dyDescent="0.3"/>
    <row r="127" s="2186" customFormat="1" hidden="1" x14ac:dyDescent="0.3"/>
    <row r="129" s="2186" customFormat="1" hidden="1" x14ac:dyDescent="0.3"/>
    <row r="131" s="2186" customFormat="1" hidden="1" x14ac:dyDescent="0.3"/>
    <row r="134" s="2186" customFormat="1" hidden="1" x14ac:dyDescent="0.3"/>
    <row r="136" s="2186" customFormat="1" hidden="1" x14ac:dyDescent="0.3"/>
    <row r="137" s="2186" customFormat="1" hidden="1" x14ac:dyDescent="0.3"/>
    <row r="139" s="2186" customFormat="1" hidden="1" x14ac:dyDescent="0.3"/>
    <row r="141" s="2186" customFormat="1" hidden="1" x14ac:dyDescent="0.3"/>
    <row r="143" s="2186" customFormat="1" hidden="1" x14ac:dyDescent="0.3"/>
    <row r="144" s="2186" customFormat="1" hidden="1" x14ac:dyDescent="0.3"/>
    <row r="146" spans="2:2" s="2186" customFormat="1" hidden="1" x14ac:dyDescent="0.3"/>
    <row r="147" spans="2:2" s="2186" customFormat="1" hidden="1" x14ac:dyDescent="0.3"/>
    <row r="149" spans="2:2" s="2186" customFormat="1" hidden="1" x14ac:dyDescent="0.3"/>
    <row r="150" spans="2:2" s="2186" customFormat="1" hidden="1" x14ac:dyDescent="0.3"/>
    <row r="151" spans="2:2" hidden="1" x14ac:dyDescent="0.3">
      <c r="B151" s="2188" t="s">
        <v>2155</v>
      </c>
    </row>
    <row r="152" spans="2:2" x14ac:dyDescent="0.3"/>
  </sheetData>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CC06-AD78-46BA-94A7-1D6546F19AA3}">
  <dimension ref="A1:J85"/>
  <sheetViews>
    <sheetView topLeftCell="A71" workbookViewId="0">
      <selection activeCell="B4" sqref="B4"/>
    </sheetView>
  </sheetViews>
  <sheetFormatPr baseColWidth="10" defaultColWidth="0" defaultRowHeight="14.4" zeroHeight="1" x14ac:dyDescent="0.3"/>
  <cols>
    <col min="1" max="1" width="10.88671875" style="2173" customWidth="1"/>
    <col min="2" max="2" width="69.5546875" style="2173" customWidth="1"/>
    <col min="3" max="3" width="17" style="2173" customWidth="1"/>
    <col min="4" max="4" width="13.5546875" style="2173" customWidth="1"/>
    <col min="5" max="5" width="22.109375" style="2173" customWidth="1"/>
    <col min="6" max="7" width="10.88671875" style="2173" customWidth="1"/>
    <col min="8" max="10" width="0" style="2173" hidden="1" customWidth="1"/>
    <col min="11" max="16384" width="10.88671875" style="2173" hidden="1"/>
  </cols>
  <sheetData>
    <row r="1" spans="2:10" x14ac:dyDescent="0.3"/>
    <row r="2" spans="2:10" x14ac:dyDescent="0.3"/>
    <row r="3" spans="2:10" ht="29.1" customHeight="1" x14ac:dyDescent="0.3">
      <c r="B3" s="2727" t="s">
        <v>2156</v>
      </c>
      <c r="C3" s="2727"/>
      <c r="D3" s="2727"/>
      <c r="E3" s="2727"/>
      <c r="F3" s="2172"/>
      <c r="G3" s="2172"/>
      <c r="H3" s="2172"/>
      <c r="I3" s="2172"/>
      <c r="J3" s="2172"/>
    </row>
    <row r="4" spans="2:10" x14ac:dyDescent="0.3"/>
    <row r="5" spans="2:10" ht="15" thickBot="1" x14ac:dyDescent="0.35">
      <c r="B5" s="2189" t="s">
        <v>2157</v>
      </c>
      <c r="C5" s="2190" t="s">
        <v>2158</v>
      </c>
      <c r="D5" s="2190" t="s">
        <v>1763</v>
      </c>
      <c r="E5" s="2190" t="s">
        <v>1451</v>
      </c>
    </row>
    <row r="6" spans="2:10" ht="15" thickBot="1" x14ac:dyDescent="0.35">
      <c r="B6" s="2191" t="s">
        <v>2159</v>
      </c>
      <c r="C6" s="2192">
        <v>6882.7987471167235</v>
      </c>
      <c r="D6" s="2192">
        <v>8957.8700592330188</v>
      </c>
      <c r="E6" s="2192">
        <v>15840.66880634974</v>
      </c>
      <c r="F6" s="2178"/>
      <c r="G6" s="2178"/>
      <c r="H6" s="2178"/>
    </row>
    <row r="7" spans="2:10" ht="15" thickBot="1" x14ac:dyDescent="0.35">
      <c r="B7" s="2193" t="s">
        <v>2015</v>
      </c>
      <c r="C7" s="2194">
        <v>0</v>
      </c>
      <c r="D7" s="2194">
        <v>190.87697067599998</v>
      </c>
      <c r="E7" s="2194">
        <v>190.87697067599998</v>
      </c>
      <c r="F7" s="2178"/>
      <c r="G7" s="2178"/>
      <c r="H7" s="2178"/>
    </row>
    <row r="8" spans="2:10" ht="15" thickBot="1" x14ac:dyDescent="0.35">
      <c r="B8" s="2193" t="s">
        <v>2160</v>
      </c>
      <c r="C8" s="2194">
        <v>0</v>
      </c>
      <c r="D8" s="2194">
        <v>68.308579275000014</v>
      </c>
      <c r="E8" s="2194">
        <v>140.92457927499999</v>
      </c>
      <c r="F8" s="2178"/>
      <c r="G8" s="2178"/>
      <c r="H8" s="2178"/>
    </row>
    <row r="9" spans="2:10" ht="15" thickBot="1" x14ac:dyDescent="0.35">
      <c r="B9" s="2193" t="s">
        <v>2016</v>
      </c>
      <c r="C9" s="2194">
        <v>0</v>
      </c>
      <c r="D9" s="2194">
        <v>1315.4787142360001</v>
      </c>
      <c r="E9" s="2194">
        <v>1353.3395032359999</v>
      </c>
      <c r="F9" s="2178"/>
      <c r="G9" s="2178"/>
      <c r="H9" s="2178"/>
    </row>
    <row r="10" spans="2:10" ht="15" thickBot="1" x14ac:dyDescent="0.35">
      <c r="B10" s="2193" t="s">
        <v>2161</v>
      </c>
      <c r="C10" s="2194">
        <v>0</v>
      </c>
      <c r="D10" s="2194">
        <v>3.0002658379999998</v>
      </c>
      <c r="E10" s="2194">
        <v>3.0002658379999998</v>
      </c>
      <c r="F10" s="2178"/>
      <c r="G10" s="2178"/>
      <c r="H10" s="2178"/>
    </row>
    <row r="11" spans="2:10" ht="15" thickBot="1" x14ac:dyDescent="0.35">
      <c r="B11" s="2193" t="s">
        <v>2162</v>
      </c>
      <c r="C11" s="2194">
        <v>0</v>
      </c>
      <c r="D11" s="2194">
        <v>0</v>
      </c>
      <c r="E11" s="2194">
        <v>128.71865689499998</v>
      </c>
      <c r="F11" s="2178"/>
      <c r="G11" s="2178"/>
      <c r="H11" s="2178"/>
    </row>
    <row r="12" spans="2:10" ht="15" thickBot="1" x14ac:dyDescent="0.35">
      <c r="B12" s="2193" t="s">
        <v>2066</v>
      </c>
      <c r="C12" s="2194">
        <v>0</v>
      </c>
      <c r="D12" s="2194">
        <v>304.84398190500002</v>
      </c>
      <c r="E12" s="2194">
        <v>304.84398190500002</v>
      </c>
      <c r="F12" s="2178"/>
      <c r="G12" s="2178"/>
      <c r="H12" s="2178"/>
    </row>
    <row r="13" spans="2:10" ht="15" thickBot="1" x14ac:dyDescent="0.35">
      <c r="B13" s="2193" t="s">
        <v>2021</v>
      </c>
      <c r="C13" s="2194">
        <v>0</v>
      </c>
      <c r="D13" s="2194">
        <v>4.8378400000000002E-2</v>
      </c>
      <c r="E13" s="2194">
        <v>4.8378400000000002E-2</v>
      </c>
      <c r="F13" s="2178"/>
      <c r="G13" s="2178"/>
      <c r="H13" s="2178"/>
    </row>
    <row r="14" spans="2:10" ht="15" thickBot="1" x14ac:dyDescent="0.35">
      <c r="B14" s="2193" t="s">
        <v>2022</v>
      </c>
      <c r="C14" s="2194">
        <v>0</v>
      </c>
      <c r="D14" s="2194">
        <v>132.675628703</v>
      </c>
      <c r="E14" s="2194">
        <v>132.675628703</v>
      </c>
      <c r="F14" s="2178"/>
      <c r="G14" s="2178"/>
      <c r="H14" s="2178"/>
    </row>
    <row r="15" spans="2:10" ht="15" thickBot="1" x14ac:dyDescent="0.35">
      <c r="B15" s="2193" t="s">
        <v>2163</v>
      </c>
      <c r="C15" s="2194">
        <v>0</v>
      </c>
      <c r="D15" s="2194">
        <v>76.911869215999999</v>
      </c>
      <c r="E15" s="2194">
        <v>76.911869215999999</v>
      </c>
      <c r="F15" s="2178"/>
      <c r="G15" s="2178"/>
      <c r="H15" s="2178"/>
    </row>
    <row r="16" spans="2:10" ht="15" thickBot="1" x14ac:dyDescent="0.35">
      <c r="B16" s="2193" t="s">
        <v>912</v>
      </c>
      <c r="C16" s="2194">
        <v>0</v>
      </c>
      <c r="D16" s="2194">
        <v>0.05</v>
      </c>
      <c r="E16" s="2194">
        <v>0.05</v>
      </c>
      <c r="F16" s="2178"/>
      <c r="G16" s="2178"/>
      <c r="H16" s="2178"/>
    </row>
    <row r="17" spans="2:8" ht="15" thickBot="1" x14ac:dyDescent="0.35">
      <c r="B17" s="2193" t="s">
        <v>2043</v>
      </c>
      <c r="C17" s="2194">
        <v>0</v>
      </c>
      <c r="D17" s="2194">
        <v>3904.5594362440002</v>
      </c>
      <c r="E17" s="2194">
        <v>3904.5594362440002</v>
      </c>
      <c r="F17" s="2178"/>
      <c r="G17" s="2178"/>
      <c r="H17" s="2178"/>
    </row>
    <row r="18" spans="2:8" ht="21" thickBot="1" x14ac:dyDescent="0.35">
      <c r="B18" s="2193" t="s">
        <v>2164</v>
      </c>
      <c r="C18" s="2194">
        <v>0</v>
      </c>
      <c r="D18" s="2194">
        <v>45.525728225000002</v>
      </c>
      <c r="E18" s="2194">
        <v>45.525728225000002</v>
      </c>
      <c r="F18" s="2178"/>
      <c r="G18" s="2178"/>
      <c r="H18" s="2178"/>
    </row>
    <row r="19" spans="2:8" ht="15" thickBot="1" x14ac:dyDescent="0.35">
      <c r="B19" s="2193" t="s">
        <v>1995</v>
      </c>
      <c r="C19" s="2194">
        <v>0</v>
      </c>
      <c r="D19" s="2194">
        <v>160.75330178800002</v>
      </c>
      <c r="E19" s="2194">
        <v>160.75330178800002</v>
      </c>
      <c r="F19" s="2178"/>
      <c r="G19" s="2178"/>
      <c r="H19" s="2178"/>
    </row>
    <row r="20" spans="2:8" ht="15" thickBot="1" x14ac:dyDescent="0.35">
      <c r="B20" s="2193" t="s">
        <v>783</v>
      </c>
      <c r="C20" s="2194">
        <v>0</v>
      </c>
      <c r="D20" s="2194">
        <v>296.06447255500001</v>
      </c>
      <c r="E20" s="2194">
        <v>296.06447255500001</v>
      </c>
      <c r="F20" s="2178"/>
      <c r="G20" s="2178"/>
      <c r="H20" s="2178"/>
    </row>
    <row r="21" spans="2:8" ht="15" thickBot="1" x14ac:dyDescent="0.35">
      <c r="B21" s="2193" t="s">
        <v>911</v>
      </c>
      <c r="C21" s="2194">
        <v>0</v>
      </c>
      <c r="D21" s="2194">
        <v>228.07716985000002</v>
      </c>
      <c r="E21" s="2194">
        <v>228.15099252799999</v>
      </c>
      <c r="F21" s="2178"/>
      <c r="G21" s="2178"/>
      <c r="H21" s="2178"/>
    </row>
    <row r="22" spans="2:8" ht="15" thickBot="1" x14ac:dyDescent="0.35">
      <c r="B22" s="2193" t="s">
        <v>2025</v>
      </c>
      <c r="C22" s="2194">
        <v>0</v>
      </c>
      <c r="D22" s="2194">
        <v>5.3836375260000002</v>
      </c>
      <c r="E22" s="2194">
        <v>7.742421126</v>
      </c>
      <c r="F22" s="2178"/>
      <c r="G22" s="2178"/>
      <c r="H22" s="2178"/>
    </row>
    <row r="23" spans="2:8" ht="15" thickBot="1" x14ac:dyDescent="0.35">
      <c r="B23" s="2193" t="s">
        <v>2165</v>
      </c>
      <c r="C23" s="2194">
        <v>0</v>
      </c>
      <c r="D23" s="2194">
        <v>0</v>
      </c>
      <c r="E23" s="2194">
        <v>304.57949220818483</v>
      </c>
      <c r="F23" s="2178"/>
      <c r="G23" s="2178"/>
      <c r="H23" s="2178"/>
    </row>
    <row r="24" spans="2:8" ht="15" thickBot="1" x14ac:dyDescent="0.35">
      <c r="B24" s="2193" t="s">
        <v>2166</v>
      </c>
      <c r="C24" s="2194">
        <v>0</v>
      </c>
      <c r="D24" s="2194">
        <v>0.84011999999999998</v>
      </c>
      <c r="E24" s="2194">
        <v>0.84011999999999998</v>
      </c>
      <c r="F24" s="2178"/>
      <c r="G24" s="2178"/>
      <c r="H24" s="2178"/>
    </row>
    <row r="25" spans="2:8" ht="15" thickBot="1" x14ac:dyDescent="0.35">
      <c r="B25" s="2193" t="s">
        <v>2167</v>
      </c>
      <c r="C25" s="2194">
        <v>0</v>
      </c>
      <c r="D25" s="2194">
        <v>0.93735695200000002</v>
      </c>
      <c r="E25" s="2194">
        <v>2.2839084249999999</v>
      </c>
      <c r="F25" s="2178"/>
      <c r="G25" s="2178"/>
      <c r="H25" s="2178"/>
    </row>
    <row r="26" spans="2:8" ht="15" thickBot="1" x14ac:dyDescent="0.35">
      <c r="B26" s="2193" t="s">
        <v>2168</v>
      </c>
      <c r="C26" s="2194">
        <v>0</v>
      </c>
      <c r="D26" s="2194">
        <v>332.67009215500002</v>
      </c>
      <c r="E26" s="2194">
        <v>332.67009215500002</v>
      </c>
      <c r="F26" s="2178"/>
      <c r="G26" s="2178"/>
      <c r="H26" s="2178"/>
    </row>
    <row r="27" spans="2:8" ht="15" thickBot="1" x14ac:dyDescent="0.35">
      <c r="B27" s="2193" t="s">
        <v>1213</v>
      </c>
      <c r="C27" s="2194">
        <v>0</v>
      </c>
      <c r="D27" s="2194">
        <v>0.19914999999999999</v>
      </c>
      <c r="E27" s="2194">
        <v>2079.1597536265299</v>
      </c>
      <c r="F27" s="2178"/>
      <c r="G27" s="2178"/>
      <c r="H27" s="2178"/>
    </row>
    <row r="28" spans="2:8" ht="15" thickBot="1" x14ac:dyDescent="0.35">
      <c r="B28" s="2193" t="s">
        <v>918</v>
      </c>
      <c r="C28" s="2194">
        <v>0</v>
      </c>
      <c r="D28" s="2194">
        <v>0</v>
      </c>
      <c r="E28" s="2194">
        <v>0.58380076599999997</v>
      </c>
      <c r="F28" s="2178"/>
      <c r="G28" s="2178"/>
      <c r="H28" s="2178"/>
    </row>
    <row r="29" spans="2:8" ht="15" thickBot="1" x14ac:dyDescent="0.35">
      <c r="B29" s="2193" t="s">
        <v>2169</v>
      </c>
      <c r="C29" s="2194">
        <v>0</v>
      </c>
      <c r="D29" s="2194">
        <v>30.6</v>
      </c>
      <c r="E29" s="2194">
        <v>636.40101339019805</v>
      </c>
      <c r="F29" s="2178"/>
      <c r="G29" s="2178"/>
      <c r="H29" s="2178"/>
    </row>
    <row r="30" spans="2:8" ht="15" thickBot="1" x14ac:dyDescent="0.35">
      <c r="B30" s="2193" t="s">
        <v>2170</v>
      </c>
      <c r="C30" s="2194">
        <v>0</v>
      </c>
      <c r="D30" s="2194">
        <v>0.19708213900000002</v>
      </c>
      <c r="E30" s="2194">
        <v>0.19708213900000002</v>
      </c>
      <c r="F30" s="2178"/>
      <c r="G30" s="2178"/>
      <c r="H30" s="2178"/>
    </row>
    <row r="31" spans="2:8" ht="15" thickBot="1" x14ac:dyDescent="0.35">
      <c r="B31" s="2193" t="s">
        <v>2171</v>
      </c>
      <c r="C31" s="2194">
        <v>0</v>
      </c>
      <c r="D31" s="2194">
        <v>6.7105999999999999E-2</v>
      </c>
      <c r="E31" s="2194">
        <v>6.7105999999999999E-2</v>
      </c>
      <c r="F31" s="2178"/>
      <c r="G31" s="2178"/>
      <c r="H31" s="2178"/>
    </row>
    <row r="32" spans="2:8" ht="15" thickBot="1" x14ac:dyDescent="0.35">
      <c r="B32" s="2193" t="s">
        <v>2041</v>
      </c>
      <c r="C32" s="2194">
        <v>0</v>
      </c>
      <c r="D32" s="2194">
        <v>666.00131667900007</v>
      </c>
      <c r="E32" s="2194">
        <v>4315.7370508808099</v>
      </c>
      <c r="F32" s="2178"/>
      <c r="G32" s="2178"/>
      <c r="H32" s="2178"/>
    </row>
    <row r="33" spans="2:8" ht="15" thickBot="1" x14ac:dyDescent="0.35">
      <c r="B33" s="2193" t="s">
        <v>2172</v>
      </c>
      <c r="C33" s="2194">
        <v>0</v>
      </c>
      <c r="D33" s="2194">
        <v>1</v>
      </c>
      <c r="E33" s="2194">
        <v>1</v>
      </c>
      <c r="F33" s="2178"/>
      <c r="G33" s="2178"/>
      <c r="H33" s="2178"/>
    </row>
    <row r="34" spans="2:8" ht="15" thickBot="1" x14ac:dyDescent="0.35">
      <c r="B34" s="2193" t="s">
        <v>2028</v>
      </c>
      <c r="C34" s="2194">
        <v>0</v>
      </c>
      <c r="D34" s="2194">
        <v>402.97646614302005</v>
      </c>
      <c r="E34" s="2194">
        <v>402.97646614302005</v>
      </c>
      <c r="F34" s="2178"/>
      <c r="G34" s="2178"/>
      <c r="H34" s="2178"/>
    </row>
    <row r="35" spans="2:8" ht="15" thickBot="1" x14ac:dyDescent="0.35">
      <c r="B35" s="2193" t="s">
        <v>786</v>
      </c>
      <c r="C35" s="2194">
        <v>0</v>
      </c>
      <c r="D35" s="2194">
        <v>6.1771483500000004</v>
      </c>
      <c r="E35" s="2194">
        <v>6.1771483500000004</v>
      </c>
      <c r="F35" s="2178"/>
      <c r="G35" s="2178"/>
      <c r="H35" s="2178"/>
    </row>
    <row r="36" spans="2:8" ht="15" thickBot="1" x14ac:dyDescent="0.35">
      <c r="B36" s="2193" t="s">
        <v>2047</v>
      </c>
      <c r="C36" s="2194">
        <v>0</v>
      </c>
      <c r="D36" s="2194">
        <v>0</v>
      </c>
      <c r="E36" s="2194">
        <v>0.163499278</v>
      </c>
      <c r="F36" s="2178"/>
      <c r="G36" s="2178"/>
      <c r="H36" s="2178"/>
    </row>
    <row r="37" spans="2:8" ht="15" thickBot="1" x14ac:dyDescent="0.35">
      <c r="B37" s="2193" t="s">
        <v>1232</v>
      </c>
      <c r="C37" s="2194">
        <v>0</v>
      </c>
      <c r="D37" s="2194">
        <v>526.10422860100005</v>
      </c>
      <c r="E37" s="2194">
        <v>526.10422860100005</v>
      </c>
      <c r="F37" s="2178"/>
      <c r="G37" s="2178"/>
      <c r="H37" s="2178"/>
    </row>
    <row r="38" spans="2:8" ht="15" thickBot="1" x14ac:dyDescent="0.35">
      <c r="B38" s="2193" t="s">
        <v>2173</v>
      </c>
      <c r="C38" s="2194">
        <v>0</v>
      </c>
      <c r="D38" s="2194">
        <v>86.708480322</v>
      </c>
      <c r="E38" s="2194">
        <v>86.708480322</v>
      </c>
      <c r="F38" s="2178"/>
      <c r="G38" s="2178"/>
      <c r="H38" s="2178"/>
    </row>
    <row r="39" spans="2:8" ht="15" thickBot="1" x14ac:dyDescent="0.35">
      <c r="B39" s="2193" t="s">
        <v>837</v>
      </c>
      <c r="C39" s="2194">
        <v>0</v>
      </c>
      <c r="D39" s="2194">
        <v>120.284671514</v>
      </c>
      <c r="E39" s="2194">
        <v>120.284671514</v>
      </c>
      <c r="F39" s="2178"/>
      <c r="G39" s="2178"/>
      <c r="H39" s="2178"/>
    </row>
    <row r="40" spans="2:8" ht="15" thickBot="1" x14ac:dyDescent="0.35">
      <c r="B40" s="2193" t="s">
        <v>2029</v>
      </c>
      <c r="C40" s="2194">
        <v>0</v>
      </c>
      <c r="D40" s="2194">
        <v>20.407566659</v>
      </c>
      <c r="E40" s="2194">
        <v>20.407566659</v>
      </c>
      <c r="F40" s="2178"/>
      <c r="G40" s="2178"/>
      <c r="H40" s="2178"/>
    </row>
    <row r="41" spans="2:8" ht="15" thickBot="1" x14ac:dyDescent="0.35">
      <c r="B41" s="2193" t="s">
        <v>2174</v>
      </c>
      <c r="C41" s="2194">
        <v>0</v>
      </c>
      <c r="D41" s="2194">
        <v>0.30342348199999997</v>
      </c>
      <c r="E41" s="2194">
        <v>0.30342348199999997</v>
      </c>
      <c r="F41" s="2178"/>
      <c r="G41" s="2178"/>
      <c r="H41" s="2178"/>
    </row>
    <row r="42" spans="2:8" ht="15" thickBot="1" x14ac:dyDescent="0.35">
      <c r="B42" s="2193" t="s">
        <v>2175</v>
      </c>
      <c r="C42" s="2194">
        <v>0</v>
      </c>
      <c r="D42" s="2194">
        <v>20.130715800000001</v>
      </c>
      <c r="E42" s="2194">
        <v>20.130715800000001</v>
      </c>
      <c r="F42" s="2178"/>
      <c r="G42" s="2178"/>
      <c r="H42" s="2178"/>
    </row>
    <row r="43" spans="2:8" ht="21" thickBot="1" x14ac:dyDescent="0.35">
      <c r="B43" s="2193" t="s">
        <v>2176</v>
      </c>
      <c r="C43" s="2194">
        <v>0</v>
      </c>
      <c r="D43" s="2194">
        <v>9.7070000000000007</v>
      </c>
      <c r="E43" s="2194">
        <v>9.7070000000000007</v>
      </c>
      <c r="F43" s="2178"/>
      <c r="G43" s="2178"/>
      <c r="H43" s="2178"/>
    </row>
    <row r="44" spans="2:8" ht="15" thickBot="1" x14ac:dyDescent="0.35">
      <c r="B44" s="2195" t="s">
        <v>2177</v>
      </c>
      <c r="C44" s="2192">
        <v>6.6400233780838454</v>
      </c>
      <c r="D44" s="2192">
        <v>5.2369201470000002</v>
      </c>
      <c r="E44" s="2192">
        <v>11.876943525083846</v>
      </c>
      <c r="F44" s="2178"/>
      <c r="G44" s="2178"/>
      <c r="H44" s="2178"/>
    </row>
    <row r="45" spans="2:8" ht="15" thickBot="1" x14ac:dyDescent="0.35">
      <c r="B45" s="2193" t="s">
        <v>2178</v>
      </c>
      <c r="C45" s="2194">
        <v>0.41947858599999999</v>
      </c>
      <c r="D45" s="2194">
        <v>0.115</v>
      </c>
      <c r="E45" s="2194">
        <v>0.53447858599999998</v>
      </c>
      <c r="F45" s="2178"/>
      <c r="G45" s="2178"/>
      <c r="H45" s="2178"/>
    </row>
    <row r="46" spans="2:8" ht="15" thickBot="1" x14ac:dyDescent="0.35">
      <c r="B46" s="2193" t="s">
        <v>2162</v>
      </c>
      <c r="C46" s="2194">
        <v>1.7262610729999999</v>
      </c>
      <c r="D46" s="2194">
        <v>0</v>
      </c>
      <c r="E46" s="2194">
        <v>1.7262610729999999</v>
      </c>
      <c r="F46" s="2178"/>
      <c r="G46" s="2178"/>
      <c r="H46" s="2178"/>
    </row>
    <row r="47" spans="2:8" ht="15" thickBot="1" x14ac:dyDescent="0.35">
      <c r="B47" s="2193" t="s">
        <v>2021</v>
      </c>
      <c r="C47" s="2194">
        <v>0</v>
      </c>
      <c r="D47" s="2194">
        <v>0.46258127500000001</v>
      </c>
      <c r="E47" s="2194">
        <v>0.46258127500000001</v>
      </c>
      <c r="F47" s="2178"/>
      <c r="G47" s="2178"/>
      <c r="H47" s="2178"/>
    </row>
    <row r="48" spans="2:8" ht="15" thickBot="1" x14ac:dyDescent="0.35">
      <c r="B48" s="2193" t="s">
        <v>2163</v>
      </c>
      <c r="C48" s="2194">
        <v>0</v>
      </c>
      <c r="D48" s="2194">
        <v>0.55933887199999999</v>
      </c>
      <c r="E48" s="2194">
        <v>0.55933887199999999</v>
      </c>
      <c r="F48" s="2178"/>
      <c r="G48" s="2178"/>
      <c r="H48" s="2178"/>
    </row>
    <row r="49" spans="2:8" ht="15" thickBot="1" x14ac:dyDescent="0.35">
      <c r="B49" s="2193" t="s">
        <v>2165</v>
      </c>
      <c r="C49" s="2194">
        <v>0.18040223108384498</v>
      </c>
      <c r="D49" s="2194">
        <v>0</v>
      </c>
      <c r="E49" s="2194">
        <v>0.18040223108384498</v>
      </c>
      <c r="F49" s="2178"/>
      <c r="G49" s="2178"/>
      <c r="H49" s="2178"/>
    </row>
    <row r="50" spans="2:8" ht="15" thickBot="1" x14ac:dyDescent="0.35">
      <c r="B50" s="2193" t="s">
        <v>2179</v>
      </c>
      <c r="C50" s="2194">
        <v>4.3138814879999998</v>
      </c>
      <c r="D50" s="2194">
        <v>4</v>
      </c>
      <c r="E50" s="2194">
        <v>8.3138814880000016</v>
      </c>
      <c r="F50" s="2178"/>
      <c r="G50" s="2178"/>
      <c r="H50" s="2178"/>
    </row>
    <row r="51" spans="2:8" ht="15" thickBot="1" x14ac:dyDescent="0.35">
      <c r="B51" s="2193" t="s">
        <v>2046</v>
      </c>
      <c r="C51" s="2194">
        <v>0</v>
      </c>
      <c r="D51" s="2194">
        <v>0.1</v>
      </c>
      <c r="E51" s="2194">
        <v>0.1</v>
      </c>
      <c r="F51" s="2178"/>
      <c r="G51" s="2178"/>
      <c r="H51" s="2178"/>
    </row>
    <row r="52" spans="2:8" ht="15" thickBot="1" x14ac:dyDescent="0.35">
      <c r="B52" s="2195" t="s">
        <v>2180</v>
      </c>
      <c r="C52" s="2192">
        <v>1123.9814435210001</v>
      </c>
      <c r="D52" s="2192">
        <v>10.26</v>
      </c>
      <c r="E52" s="2192">
        <v>1134.2414435210001</v>
      </c>
      <c r="F52" s="2178"/>
      <c r="G52" s="2178"/>
      <c r="H52" s="2178"/>
    </row>
    <row r="53" spans="2:8" ht="15" thickBot="1" x14ac:dyDescent="0.35">
      <c r="B53" s="2193" t="s">
        <v>2181</v>
      </c>
      <c r="C53" s="2194">
        <v>255.34330943000001</v>
      </c>
      <c r="D53" s="2194">
        <v>2</v>
      </c>
      <c r="E53" s="2194">
        <v>257.34330942999998</v>
      </c>
      <c r="F53" s="2178"/>
      <c r="G53" s="2178"/>
      <c r="H53" s="2178"/>
    </row>
    <row r="54" spans="2:8" ht="15" thickBot="1" x14ac:dyDescent="0.35">
      <c r="B54" s="2193" t="s">
        <v>2182</v>
      </c>
      <c r="C54" s="2194">
        <v>0</v>
      </c>
      <c r="D54" s="2194">
        <v>4.0999999999999996</v>
      </c>
      <c r="E54" s="2194">
        <v>4.0999999999999996</v>
      </c>
      <c r="F54" s="2178"/>
      <c r="G54" s="2178"/>
      <c r="H54" s="2178"/>
    </row>
    <row r="55" spans="2:8" ht="15" thickBot="1" x14ac:dyDescent="0.35">
      <c r="B55" s="2193" t="s">
        <v>2162</v>
      </c>
      <c r="C55" s="2194">
        <v>208.509568785</v>
      </c>
      <c r="D55" s="2194">
        <v>0</v>
      </c>
      <c r="E55" s="2194">
        <v>208.509568785</v>
      </c>
      <c r="F55" s="2178"/>
      <c r="G55" s="2178"/>
      <c r="H55" s="2178"/>
    </row>
    <row r="56" spans="2:8" ht="15" thickBot="1" x14ac:dyDescent="0.35">
      <c r="B56" s="2193" t="s">
        <v>1262</v>
      </c>
      <c r="C56" s="2194">
        <v>40.470147925999996</v>
      </c>
      <c r="D56" s="2194">
        <v>0</v>
      </c>
      <c r="E56" s="2194">
        <v>40.470147925999996</v>
      </c>
      <c r="F56" s="2178"/>
      <c r="G56" s="2178"/>
      <c r="H56" s="2178"/>
    </row>
    <row r="57" spans="2:8" ht="15" thickBot="1" x14ac:dyDescent="0.35">
      <c r="B57" s="2193" t="s">
        <v>2179</v>
      </c>
      <c r="C57" s="2194">
        <v>12.051629455</v>
      </c>
      <c r="D57" s="2194">
        <v>4.16</v>
      </c>
      <c r="E57" s="2194">
        <v>16.211629455000001</v>
      </c>
      <c r="F57" s="2178"/>
      <c r="G57" s="2178"/>
      <c r="H57" s="2178"/>
    </row>
    <row r="58" spans="2:8" ht="15" thickBot="1" x14ac:dyDescent="0.35">
      <c r="B58" s="2193" t="s">
        <v>895</v>
      </c>
      <c r="C58" s="2194">
        <v>278.81581379799997</v>
      </c>
      <c r="D58" s="2194">
        <v>0</v>
      </c>
      <c r="E58" s="2194">
        <v>278.81581379799997</v>
      </c>
      <c r="F58" s="2178"/>
      <c r="G58" s="2178"/>
      <c r="H58" s="2178"/>
    </row>
    <row r="59" spans="2:8" ht="15" thickBot="1" x14ac:dyDescent="0.35">
      <c r="B59" s="2193" t="s">
        <v>2049</v>
      </c>
      <c r="C59" s="2194">
        <v>328.79097412700003</v>
      </c>
      <c r="D59" s="2194">
        <v>0</v>
      </c>
      <c r="E59" s="2194">
        <v>328.79097412700003</v>
      </c>
      <c r="F59" s="2178"/>
      <c r="G59" s="2178"/>
      <c r="H59" s="2178"/>
    </row>
    <row r="60" spans="2:8" ht="15" thickBot="1" x14ac:dyDescent="0.35">
      <c r="B60" s="2195" t="s">
        <v>2183</v>
      </c>
      <c r="C60" s="2192">
        <v>209.38251290599999</v>
      </c>
      <c r="D60" s="2192">
        <v>88.348428373000004</v>
      </c>
      <c r="E60" s="2192">
        <v>297.73094127900004</v>
      </c>
      <c r="F60" s="2178"/>
      <c r="G60" s="2178"/>
      <c r="H60" s="2178"/>
    </row>
    <row r="61" spans="2:8" ht="15" thickBot="1" x14ac:dyDescent="0.35">
      <c r="B61" s="2193" t="s">
        <v>2162</v>
      </c>
      <c r="C61" s="2194">
        <v>204.39855745699998</v>
      </c>
      <c r="D61" s="2194">
        <v>0</v>
      </c>
      <c r="E61" s="2194">
        <v>204.39855745699998</v>
      </c>
      <c r="F61" s="2178"/>
      <c r="G61" s="2178"/>
      <c r="H61" s="2178"/>
    </row>
    <row r="62" spans="2:8" ht="15" thickBot="1" x14ac:dyDescent="0.35">
      <c r="B62" s="2193" t="s">
        <v>2184</v>
      </c>
      <c r="C62" s="2194">
        <v>3.8610000000000002</v>
      </c>
      <c r="D62" s="2194">
        <v>0</v>
      </c>
      <c r="E62" s="2194">
        <v>3.8610000000000002</v>
      </c>
      <c r="F62" s="2178"/>
      <c r="G62" s="2178"/>
      <c r="H62" s="2178"/>
    </row>
    <row r="63" spans="2:8" ht="15" thickBot="1" x14ac:dyDescent="0.35">
      <c r="B63" s="2193" t="s">
        <v>2166</v>
      </c>
      <c r="C63" s="2194">
        <v>0.67996949400000006</v>
      </c>
      <c r="D63" s="2194">
        <v>1.7</v>
      </c>
      <c r="E63" s="2194">
        <v>2.379969494</v>
      </c>
      <c r="F63" s="2178"/>
      <c r="G63" s="2178"/>
      <c r="H63" s="2178"/>
    </row>
    <row r="64" spans="2:8" ht="15" thickBot="1" x14ac:dyDescent="0.35">
      <c r="B64" s="2193" t="s">
        <v>1213</v>
      </c>
      <c r="C64" s="2194">
        <v>0.44298595499999999</v>
      </c>
      <c r="D64" s="2194">
        <v>2</v>
      </c>
      <c r="E64" s="2194">
        <v>2.4429859550000002</v>
      </c>
      <c r="F64" s="2178"/>
      <c r="G64" s="2178"/>
      <c r="H64" s="2178"/>
    </row>
    <row r="65" spans="2:8" ht="15" thickBot="1" x14ac:dyDescent="0.35">
      <c r="B65" s="2193" t="s">
        <v>2046</v>
      </c>
      <c r="C65" s="2194">
        <v>0</v>
      </c>
      <c r="D65" s="2194">
        <v>84.648428373000002</v>
      </c>
      <c r="E65" s="2194">
        <v>84.648428373000002</v>
      </c>
      <c r="F65" s="2178"/>
      <c r="G65" s="2178"/>
      <c r="H65" s="2178"/>
    </row>
    <row r="66" spans="2:8" ht="15" thickBot="1" x14ac:dyDescent="0.35">
      <c r="B66" s="2195" t="s">
        <v>2185</v>
      </c>
      <c r="C66" s="2192">
        <v>743.38691397814193</v>
      </c>
      <c r="D66" s="2192">
        <v>503.50313240000003</v>
      </c>
      <c r="E66" s="2192">
        <v>1246.8900463781422</v>
      </c>
      <c r="F66" s="2178"/>
      <c r="G66" s="2178"/>
      <c r="H66" s="2178"/>
    </row>
    <row r="67" spans="2:8" ht="15" thickBot="1" x14ac:dyDescent="0.35">
      <c r="B67" s="2193" t="s">
        <v>1330</v>
      </c>
      <c r="C67" s="2194">
        <v>0</v>
      </c>
      <c r="D67" s="2194">
        <v>8.9024282289999999</v>
      </c>
      <c r="E67" s="2194">
        <v>8.9024282289999999</v>
      </c>
      <c r="F67" s="2178"/>
      <c r="G67" s="2178"/>
      <c r="H67" s="2178"/>
    </row>
    <row r="68" spans="2:8" ht="15" thickBot="1" x14ac:dyDescent="0.35">
      <c r="B68" s="2193" t="s">
        <v>2182</v>
      </c>
      <c r="C68" s="2194">
        <v>0</v>
      </c>
      <c r="D68" s="2194">
        <v>1.19395911</v>
      </c>
      <c r="E68" s="2194">
        <v>1.19395911</v>
      </c>
      <c r="F68" s="2178"/>
      <c r="G68" s="2178"/>
      <c r="H68" s="2178"/>
    </row>
    <row r="69" spans="2:8" ht="15" thickBot="1" x14ac:dyDescent="0.35">
      <c r="B69" s="2193" t="s">
        <v>1290</v>
      </c>
      <c r="C69" s="2194">
        <v>0</v>
      </c>
      <c r="D69" s="2194">
        <v>2.5879514129999999</v>
      </c>
      <c r="E69" s="2194">
        <v>2.5879514129999999</v>
      </c>
      <c r="F69" s="2178"/>
      <c r="G69" s="2178"/>
      <c r="H69" s="2178"/>
    </row>
    <row r="70" spans="2:8" ht="15" thickBot="1" x14ac:dyDescent="0.35">
      <c r="B70" s="2193" t="s">
        <v>1268</v>
      </c>
      <c r="C70" s="2194">
        <v>572.17399999999998</v>
      </c>
      <c r="D70" s="2194">
        <v>189.521300973</v>
      </c>
      <c r="E70" s="2194">
        <v>761.69530097300003</v>
      </c>
      <c r="F70" s="2178"/>
      <c r="G70" s="2178"/>
      <c r="H70" s="2178"/>
    </row>
    <row r="71" spans="2:8" ht="15" thickBot="1" x14ac:dyDescent="0.35">
      <c r="B71" s="2193" t="s">
        <v>2165</v>
      </c>
      <c r="C71" s="2194">
        <v>24.905633328142009</v>
      </c>
      <c r="D71" s="2194">
        <v>0</v>
      </c>
      <c r="E71" s="2194">
        <v>24.905633328142009</v>
      </c>
      <c r="F71" s="2178"/>
      <c r="G71" s="2178"/>
      <c r="H71" s="2178"/>
    </row>
    <row r="72" spans="2:8" ht="15" thickBot="1" x14ac:dyDescent="0.35">
      <c r="B72" s="2193" t="s">
        <v>2166</v>
      </c>
      <c r="C72" s="2194">
        <v>0</v>
      </c>
      <c r="D72" s="2194">
        <v>3.2117819060000001</v>
      </c>
      <c r="E72" s="2194">
        <v>3.2117819060000001</v>
      </c>
      <c r="F72" s="2178"/>
      <c r="G72" s="2178"/>
      <c r="H72" s="2178"/>
    </row>
    <row r="73" spans="2:8" ht="15" thickBot="1" x14ac:dyDescent="0.35">
      <c r="B73" s="2193" t="s">
        <v>1213</v>
      </c>
      <c r="C73" s="2194">
        <v>22.823759652</v>
      </c>
      <c r="D73" s="2194">
        <v>39.355874178000001</v>
      </c>
      <c r="E73" s="2194">
        <v>62.17963383</v>
      </c>
      <c r="F73" s="2178"/>
      <c r="G73" s="2178"/>
      <c r="H73" s="2178"/>
    </row>
    <row r="74" spans="2:8" ht="15" thickBot="1" x14ac:dyDescent="0.35">
      <c r="B74" s="2193" t="s">
        <v>2186</v>
      </c>
      <c r="C74" s="2194">
        <v>1.7155209979999999</v>
      </c>
      <c r="D74" s="2194">
        <v>0</v>
      </c>
      <c r="E74" s="2194">
        <v>1.7155209979999999</v>
      </c>
      <c r="F74" s="2178"/>
      <c r="G74" s="2178"/>
      <c r="H74" s="2178"/>
    </row>
    <row r="75" spans="2:8" ht="15" thickBot="1" x14ac:dyDescent="0.35">
      <c r="B75" s="2193" t="s">
        <v>2175</v>
      </c>
      <c r="C75" s="2194">
        <v>0</v>
      </c>
      <c r="D75" s="2194">
        <v>182.45683659100001</v>
      </c>
      <c r="E75" s="2194">
        <v>182.45683659100001</v>
      </c>
      <c r="F75" s="2178"/>
      <c r="G75" s="2178"/>
      <c r="H75" s="2178"/>
    </row>
    <row r="76" spans="2:8" ht="21" thickBot="1" x14ac:dyDescent="0.35">
      <c r="B76" s="2193" t="s">
        <v>2187</v>
      </c>
      <c r="C76" s="2194">
        <v>121.768</v>
      </c>
      <c r="D76" s="2194">
        <v>76.272999999999996</v>
      </c>
      <c r="E76" s="2194">
        <v>198.041</v>
      </c>
      <c r="F76" s="2178"/>
      <c r="G76" s="2178"/>
      <c r="H76" s="2178"/>
    </row>
    <row r="77" spans="2:8" ht="15" thickBot="1" x14ac:dyDescent="0.35">
      <c r="B77" s="2195" t="s">
        <v>2188</v>
      </c>
      <c r="C77" s="2192">
        <v>1355.6294409310001</v>
      </c>
      <c r="D77" s="2192">
        <v>22.696284087999999</v>
      </c>
      <c r="E77" s="2192">
        <v>1378.3257250189999</v>
      </c>
      <c r="F77" s="2178"/>
      <c r="G77" s="2178"/>
      <c r="H77" s="2178"/>
    </row>
    <row r="78" spans="2:8" ht="15" thickBot="1" x14ac:dyDescent="0.35">
      <c r="B78" s="2193" t="s">
        <v>2189</v>
      </c>
      <c r="C78" s="2194">
        <v>1.1766276369999999</v>
      </c>
      <c r="D78" s="2194">
        <v>1.2886815190000001</v>
      </c>
      <c r="E78" s="2194">
        <v>2.465309156</v>
      </c>
      <c r="F78" s="2178"/>
      <c r="G78" s="2178"/>
      <c r="H78" s="2178"/>
    </row>
    <row r="79" spans="2:8" ht="15" thickBot="1" x14ac:dyDescent="0.35">
      <c r="B79" s="2193" t="s">
        <v>2182</v>
      </c>
      <c r="C79" s="2194">
        <v>0</v>
      </c>
      <c r="D79" s="2194">
        <v>0.22780201</v>
      </c>
      <c r="E79" s="2194">
        <v>0.22780201</v>
      </c>
      <c r="F79" s="2178"/>
      <c r="G79" s="2178"/>
      <c r="H79" s="2178"/>
    </row>
    <row r="80" spans="2:8" ht="15" thickBot="1" x14ac:dyDescent="0.35">
      <c r="B80" s="2193" t="s">
        <v>2162</v>
      </c>
      <c r="C80" s="2194">
        <v>67.752870006999999</v>
      </c>
      <c r="D80" s="2194">
        <v>0</v>
      </c>
      <c r="E80" s="2194">
        <v>67.752870006999999</v>
      </c>
      <c r="F80" s="2178"/>
      <c r="G80" s="2178"/>
      <c r="H80" s="2178"/>
    </row>
    <row r="81" spans="2:8" ht="15" thickBot="1" x14ac:dyDescent="0.35">
      <c r="B81" s="2193" t="s">
        <v>2021</v>
      </c>
      <c r="C81" s="2194">
        <v>0</v>
      </c>
      <c r="D81" s="2194">
        <v>2.19539975</v>
      </c>
      <c r="E81" s="2194">
        <v>2.19539975</v>
      </c>
      <c r="F81" s="2178"/>
      <c r="G81" s="2178"/>
      <c r="H81" s="2178"/>
    </row>
    <row r="82" spans="2:8" ht="15" thickBot="1" x14ac:dyDescent="0.35">
      <c r="B82" s="2193" t="s">
        <v>2179</v>
      </c>
      <c r="C82" s="2194">
        <v>0.7239432870000001</v>
      </c>
      <c r="D82" s="2194">
        <v>18.984400809</v>
      </c>
      <c r="E82" s="2194">
        <v>19.708344096000001</v>
      </c>
      <c r="F82" s="2178"/>
      <c r="G82" s="2178"/>
      <c r="H82" s="2178"/>
    </row>
    <row r="83" spans="2:8" ht="15" thickBot="1" x14ac:dyDescent="0.35">
      <c r="B83" s="2193" t="s">
        <v>1266</v>
      </c>
      <c r="C83" s="2194">
        <v>1285.9760000000001</v>
      </c>
      <c r="D83" s="2194">
        <v>0</v>
      </c>
      <c r="E83" s="2194">
        <v>1285.9760000000001</v>
      </c>
      <c r="F83" s="2178"/>
      <c r="G83" s="2178"/>
      <c r="H83" s="2178"/>
    </row>
    <row r="84" spans="2:8" x14ac:dyDescent="0.3">
      <c r="B84" s="2196" t="s">
        <v>1025</v>
      </c>
      <c r="C84" s="2197">
        <v>10321.819081830949</v>
      </c>
      <c r="D84" s="2197">
        <v>9587.9148242410192</v>
      </c>
      <c r="E84" s="2197">
        <v>19909.733906071968</v>
      </c>
      <c r="F84" s="2178"/>
      <c r="G84" s="2178"/>
      <c r="H84" s="2178"/>
    </row>
    <row r="85" spans="2:8" ht="26.25" customHeight="1" x14ac:dyDescent="0.3">
      <c r="B85" s="2729" t="s">
        <v>2190</v>
      </c>
      <c r="C85" s="2729"/>
      <c r="D85" s="2729"/>
      <c r="E85" s="2729"/>
    </row>
  </sheetData>
  <mergeCells count="2">
    <mergeCell ref="B3:E3"/>
    <mergeCell ref="B85:E85"/>
  </mergeCell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B8C5-6690-407A-A2B2-75AB2C5C6181}">
  <dimension ref="A1:J85"/>
  <sheetViews>
    <sheetView workbookViewId="0"/>
  </sheetViews>
  <sheetFormatPr baseColWidth="10" defaultColWidth="0" defaultRowHeight="15" customHeight="1" zeroHeight="1" x14ac:dyDescent="0.3"/>
  <cols>
    <col min="1" max="1" width="10.88671875" style="2173" customWidth="1"/>
    <col min="2" max="2" width="69.5546875" style="2173" customWidth="1"/>
    <col min="3" max="3" width="17" style="2173" customWidth="1"/>
    <col min="4" max="4" width="13.5546875" style="2173" customWidth="1"/>
    <col min="5" max="5" width="22.109375" style="2173" customWidth="1"/>
    <col min="6" max="7" width="10.88671875" style="2173" customWidth="1"/>
    <col min="8" max="10" width="0" style="2173" hidden="1" customWidth="1"/>
    <col min="11" max="16384" width="10.88671875" style="2173" hidden="1"/>
  </cols>
  <sheetData>
    <row r="1" spans="2:10" ht="14.4" x14ac:dyDescent="0.3"/>
    <row r="2" spans="2:10" ht="14.4" x14ac:dyDescent="0.3"/>
    <row r="3" spans="2:10" ht="29.1" customHeight="1" x14ac:dyDescent="0.3">
      <c r="B3" s="2727" t="s">
        <v>2156</v>
      </c>
      <c r="C3" s="2727"/>
      <c r="D3" s="2727"/>
      <c r="E3" s="2727"/>
      <c r="F3" s="2172"/>
      <c r="G3" s="2172"/>
      <c r="H3" s="2172"/>
      <c r="I3" s="2172"/>
      <c r="J3" s="2172"/>
    </row>
    <row r="4" spans="2:10" ht="14.4" x14ac:dyDescent="0.3"/>
    <row r="5" spans="2:10" thickBot="1" x14ac:dyDescent="0.35">
      <c r="B5" s="2231" t="s">
        <v>2157</v>
      </c>
      <c r="C5" s="2289" t="s">
        <v>3072</v>
      </c>
      <c r="D5" s="2289" t="s">
        <v>3073</v>
      </c>
      <c r="E5" s="2289" t="s">
        <v>3074</v>
      </c>
    </row>
    <row r="6" spans="2:10" thickBot="1" x14ac:dyDescent="0.35">
      <c r="B6" s="2340" t="s">
        <v>2159</v>
      </c>
      <c r="C6" s="2354">
        <v>6883</v>
      </c>
      <c r="D6" s="2354">
        <v>6542</v>
      </c>
      <c r="E6" s="2354">
        <v>13425</v>
      </c>
      <c r="F6" s="2178"/>
      <c r="G6" s="2178"/>
      <c r="H6" s="2178"/>
    </row>
    <row r="7" spans="2:10" thickBot="1" x14ac:dyDescent="0.35">
      <c r="B7" s="2246" t="s">
        <v>2015</v>
      </c>
      <c r="C7" s="2355" t="s">
        <v>3075</v>
      </c>
      <c r="D7" s="2355">
        <v>174</v>
      </c>
      <c r="E7" s="2355">
        <v>174</v>
      </c>
      <c r="F7" s="2178"/>
      <c r="G7" s="2178"/>
      <c r="H7" s="2178"/>
    </row>
    <row r="8" spans="2:10" thickBot="1" x14ac:dyDescent="0.35">
      <c r="B8" s="2246" t="s">
        <v>3076</v>
      </c>
      <c r="C8" s="2355">
        <v>73</v>
      </c>
      <c r="D8" s="2355">
        <v>68</v>
      </c>
      <c r="E8" s="2355">
        <v>141</v>
      </c>
      <c r="F8" s="2178"/>
      <c r="G8" s="2178"/>
      <c r="H8" s="2178"/>
    </row>
    <row r="9" spans="2:10" thickBot="1" x14ac:dyDescent="0.35">
      <c r="B9" s="2246" t="s">
        <v>2016</v>
      </c>
      <c r="C9" s="2355">
        <v>38</v>
      </c>
      <c r="D9" s="2356">
        <v>1140</v>
      </c>
      <c r="E9" s="2356">
        <v>1178</v>
      </c>
      <c r="F9" s="2178"/>
      <c r="G9" s="2178"/>
      <c r="H9" s="2178"/>
    </row>
    <row r="10" spans="2:10" thickBot="1" x14ac:dyDescent="0.35">
      <c r="B10" s="2246" t="s">
        <v>3077</v>
      </c>
      <c r="C10" s="2355" t="s">
        <v>3075</v>
      </c>
      <c r="D10" s="2355">
        <v>2</v>
      </c>
      <c r="E10" s="2355">
        <v>2</v>
      </c>
      <c r="F10" s="2178"/>
      <c r="G10" s="2178"/>
      <c r="H10" s="2178"/>
    </row>
    <row r="11" spans="2:10" thickBot="1" x14ac:dyDescent="0.35">
      <c r="B11" s="2246" t="s">
        <v>3078</v>
      </c>
      <c r="C11" s="2355">
        <v>129</v>
      </c>
      <c r="D11" s="2355" t="s">
        <v>3079</v>
      </c>
      <c r="E11" s="2355">
        <v>129</v>
      </c>
      <c r="F11" s="2178"/>
      <c r="G11" s="2178"/>
      <c r="H11" s="2178"/>
    </row>
    <row r="12" spans="2:10" thickBot="1" x14ac:dyDescent="0.35">
      <c r="B12" s="2246" t="s">
        <v>3080</v>
      </c>
      <c r="C12" s="2355" t="s">
        <v>3075</v>
      </c>
      <c r="D12" s="2355">
        <v>211</v>
      </c>
      <c r="E12" s="2355">
        <v>211</v>
      </c>
      <c r="F12" s="2178"/>
      <c r="G12" s="2178"/>
      <c r="H12" s="2178"/>
    </row>
    <row r="13" spans="2:10" thickBot="1" x14ac:dyDescent="0.35">
      <c r="B13" s="2246" t="s">
        <v>2021</v>
      </c>
      <c r="C13" s="2355" t="s">
        <v>3075</v>
      </c>
      <c r="D13" s="2355">
        <v>0</v>
      </c>
      <c r="E13" s="2355">
        <v>0</v>
      </c>
      <c r="F13" s="2178"/>
      <c r="G13" s="2178"/>
      <c r="H13" s="2178"/>
    </row>
    <row r="14" spans="2:10" thickBot="1" x14ac:dyDescent="0.35">
      <c r="B14" s="2246" t="s">
        <v>2022</v>
      </c>
      <c r="C14" s="2355" t="s">
        <v>3075</v>
      </c>
      <c r="D14" s="2355">
        <v>133</v>
      </c>
      <c r="E14" s="2355">
        <v>133</v>
      </c>
      <c r="F14" s="2178"/>
      <c r="G14" s="2178"/>
      <c r="H14" s="2178"/>
    </row>
    <row r="15" spans="2:10" thickBot="1" x14ac:dyDescent="0.35">
      <c r="B15" s="2246" t="s">
        <v>3081</v>
      </c>
      <c r="C15" s="2355" t="s">
        <v>3075</v>
      </c>
      <c r="D15" s="2355">
        <v>38</v>
      </c>
      <c r="E15" s="2355">
        <v>38</v>
      </c>
      <c r="F15" s="2178"/>
      <c r="G15" s="2178"/>
      <c r="H15" s="2178"/>
    </row>
    <row r="16" spans="2:10" thickBot="1" x14ac:dyDescent="0.35">
      <c r="B16" s="2246" t="s">
        <v>912</v>
      </c>
      <c r="C16" s="2355" t="s">
        <v>3075</v>
      </c>
      <c r="D16" s="2355">
        <v>0</v>
      </c>
      <c r="E16" s="2355">
        <v>0</v>
      </c>
      <c r="F16" s="2178"/>
      <c r="G16" s="2178"/>
      <c r="H16" s="2178"/>
    </row>
    <row r="17" spans="2:8" thickBot="1" x14ac:dyDescent="0.35">
      <c r="B17" s="2246" t="s">
        <v>2043</v>
      </c>
      <c r="C17" s="2355" t="s">
        <v>3075</v>
      </c>
      <c r="D17" s="2356">
        <v>2501</v>
      </c>
      <c r="E17" s="2356">
        <v>2501</v>
      </c>
      <c r="F17" s="2178"/>
      <c r="G17" s="2178"/>
      <c r="H17" s="2178"/>
    </row>
    <row r="18" spans="2:8" ht="21" thickBot="1" x14ac:dyDescent="0.35">
      <c r="B18" s="2246" t="s">
        <v>2033</v>
      </c>
      <c r="C18" s="2355" t="s">
        <v>3075</v>
      </c>
      <c r="D18" s="2355">
        <v>46</v>
      </c>
      <c r="E18" s="2355">
        <v>46</v>
      </c>
      <c r="F18" s="2178"/>
      <c r="G18" s="2178"/>
      <c r="H18" s="2178"/>
    </row>
    <row r="19" spans="2:8" thickBot="1" x14ac:dyDescent="0.35">
      <c r="B19" s="2246" t="s">
        <v>1995</v>
      </c>
      <c r="C19" s="2355" t="s">
        <v>3075</v>
      </c>
      <c r="D19" s="2355">
        <v>161</v>
      </c>
      <c r="E19" s="2355">
        <v>161</v>
      </c>
      <c r="F19" s="2178"/>
      <c r="G19" s="2178"/>
      <c r="H19" s="2178"/>
    </row>
    <row r="20" spans="2:8" thickBot="1" x14ac:dyDescent="0.35">
      <c r="B20" s="2246" t="s">
        <v>783</v>
      </c>
      <c r="C20" s="2355" t="s">
        <v>3075</v>
      </c>
      <c r="D20" s="2355">
        <v>245</v>
      </c>
      <c r="E20" s="2355">
        <v>245</v>
      </c>
      <c r="F20" s="2178"/>
      <c r="G20" s="2178"/>
      <c r="H20" s="2178"/>
    </row>
    <row r="21" spans="2:8" thickBot="1" x14ac:dyDescent="0.35">
      <c r="B21" s="2246" t="s">
        <v>911</v>
      </c>
      <c r="C21" s="2355">
        <v>0</v>
      </c>
      <c r="D21" s="2355">
        <v>228</v>
      </c>
      <c r="E21" s="2355">
        <v>228</v>
      </c>
      <c r="F21" s="2178"/>
      <c r="G21" s="2178"/>
      <c r="H21" s="2178"/>
    </row>
    <row r="22" spans="2:8" thickBot="1" x14ac:dyDescent="0.35">
      <c r="B22" s="2246" t="s">
        <v>2025</v>
      </c>
      <c r="C22" s="2355">
        <v>2</v>
      </c>
      <c r="D22" s="2355">
        <v>5</v>
      </c>
      <c r="E22" s="2355">
        <v>8</v>
      </c>
      <c r="F22" s="2178"/>
      <c r="G22" s="2178"/>
      <c r="H22" s="2178"/>
    </row>
    <row r="23" spans="2:8" thickBot="1" x14ac:dyDescent="0.35">
      <c r="B23" s="2246" t="s">
        <v>2165</v>
      </c>
      <c r="C23" s="2355">
        <v>305</v>
      </c>
      <c r="D23" s="2355" t="s">
        <v>3079</v>
      </c>
      <c r="E23" s="2355">
        <v>305</v>
      </c>
      <c r="F23" s="2178"/>
      <c r="G23" s="2178"/>
      <c r="H23" s="2178"/>
    </row>
    <row r="24" spans="2:8" thickBot="1" x14ac:dyDescent="0.35">
      <c r="B24" s="2246" t="s">
        <v>2484</v>
      </c>
      <c r="C24" s="2355" t="s">
        <v>3075</v>
      </c>
      <c r="D24" s="2355">
        <v>1</v>
      </c>
      <c r="E24" s="2355">
        <v>1</v>
      </c>
      <c r="F24" s="2178"/>
      <c r="G24" s="2178"/>
      <c r="H24" s="2178"/>
    </row>
    <row r="25" spans="2:8" thickBot="1" x14ac:dyDescent="0.35">
      <c r="B25" s="2246" t="s">
        <v>2045</v>
      </c>
      <c r="C25" s="2355">
        <v>1</v>
      </c>
      <c r="D25" s="2355">
        <v>1</v>
      </c>
      <c r="E25" s="2355">
        <v>2</v>
      </c>
      <c r="F25" s="2178"/>
      <c r="G25" s="2178"/>
      <c r="H25" s="2178"/>
    </row>
    <row r="26" spans="2:8" thickBot="1" x14ac:dyDescent="0.35">
      <c r="B26" s="2246" t="s">
        <v>2168</v>
      </c>
      <c r="C26" s="2355" t="s">
        <v>3075</v>
      </c>
      <c r="D26" s="2355">
        <v>236</v>
      </c>
      <c r="E26" s="2355">
        <v>236</v>
      </c>
      <c r="F26" s="2178"/>
      <c r="G26" s="2178"/>
      <c r="H26" s="2178"/>
    </row>
    <row r="27" spans="2:8" thickBot="1" x14ac:dyDescent="0.35">
      <c r="B27" s="2246" t="s">
        <v>1213</v>
      </c>
      <c r="C27" s="2356">
        <v>2079</v>
      </c>
      <c r="D27" s="2355">
        <v>0</v>
      </c>
      <c r="E27" s="2356">
        <v>2079</v>
      </c>
      <c r="F27" s="2178"/>
      <c r="G27" s="2178"/>
      <c r="H27" s="2178"/>
    </row>
    <row r="28" spans="2:8" thickBot="1" x14ac:dyDescent="0.35">
      <c r="B28" s="2246" t="s">
        <v>918</v>
      </c>
      <c r="C28" s="2355">
        <v>1</v>
      </c>
      <c r="D28" s="2355" t="s">
        <v>3079</v>
      </c>
      <c r="E28" s="2355">
        <v>1</v>
      </c>
      <c r="F28" s="2178"/>
      <c r="G28" s="2178"/>
      <c r="H28" s="2178"/>
    </row>
    <row r="29" spans="2:8" thickBot="1" x14ac:dyDescent="0.35">
      <c r="B29" s="2246" t="s">
        <v>2169</v>
      </c>
      <c r="C29" s="2355">
        <v>606</v>
      </c>
      <c r="D29" s="2355">
        <v>31</v>
      </c>
      <c r="E29" s="2355">
        <v>636</v>
      </c>
      <c r="F29" s="2178"/>
      <c r="G29" s="2178"/>
      <c r="H29" s="2178"/>
    </row>
    <row r="30" spans="2:8" thickBot="1" x14ac:dyDescent="0.35">
      <c r="B30" s="2246" t="s">
        <v>2120</v>
      </c>
      <c r="C30" s="2355" t="s">
        <v>3075</v>
      </c>
      <c r="D30" s="2355">
        <v>0</v>
      </c>
      <c r="E30" s="2355">
        <v>0</v>
      </c>
      <c r="F30" s="2178"/>
      <c r="G30" s="2178"/>
      <c r="H30" s="2178"/>
    </row>
    <row r="31" spans="2:8" thickBot="1" x14ac:dyDescent="0.35">
      <c r="B31" s="2246" t="s">
        <v>2124</v>
      </c>
      <c r="C31" s="2355" t="s">
        <v>3075</v>
      </c>
      <c r="D31" s="2355">
        <v>0</v>
      </c>
      <c r="E31" s="2355">
        <v>0</v>
      </c>
      <c r="F31" s="2178"/>
      <c r="G31" s="2178"/>
      <c r="H31" s="2178"/>
    </row>
    <row r="32" spans="2:8" thickBot="1" x14ac:dyDescent="0.35">
      <c r="B32" s="2246" t="s">
        <v>2041</v>
      </c>
      <c r="C32" s="2356">
        <v>3650</v>
      </c>
      <c r="D32" s="2355">
        <v>423</v>
      </c>
      <c r="E32" s="2356">
        <v>4073</v>
      </c>
      <c r="F32" s="2178"/>
      <c r="G32" s="2178"/>
      <c r="H32" s="2178"/>
    </row>
    <row r="33" spans="2:8" thickBot="1" x14ac:dyDescent="0.35">
      <c r="B33" s="2246" t="s">
        <v>2172</v>
      </c>
      <c r="C33" s="2355" t="s">
        <v>3075</v>
      </c>
      <c r="D33" s="2355">
        <v>1</v>
      </c>
      <c r="E33" s="2355">
        <v>1</v>
      </c>
      <c r="F33" s="2178"/>
      <c r="G33" s="2178"/>
      <c r="H33" s="2178"/>
    </row>
    <row r="34" spans="2:8" thickBot="1" x14ac:dyDescent="0.35">
      <c r="B34" s="2246" t="s">
        <v>2028</v>
      </c>
      <c r="C34" s="2355" t="s">
        <v>3075</v>
      </c>
      <c r="D34" s="2355">
        <v>290</v>
      </c>
      <c r="E34" s="2355">
        <v>290</v>
      </c>
      <c r="F34" s="2178"/>
      <c r="G34" s="2178"/>
      <c r="H34" s="2178"/>
    </row>
    <row r="35" spans="2:8" thickBot="1" x14ac:dyDescent="0.35">
      <c r="B35" s="2246" t="s">
        <v>786</v>
      </c>
      <c r="C35" s="2355" t="s">
        <v>3075</v>
      </c>
      <c r="D35" s="2355">
        <v>6</v>
      </c>
      <c r="E35" s="2355">
        <v>6</v>
      </c>
      <c r="F35" s="2178"/>
      <c r="G35" s="2178"/>
      <c r="H35" s="2178"/>
    </row>
    <row r="36" spans="2:8" thickBot="1" x14ac:dyDescent="0.35">
      <c r="B36" s="2246" t="s">
        <v>2047</v>
      </c>
      <c r="C36" s="2355">
        <v>0</v>
      </c>
      <c r="D36" s="2355" t="s">
        <v>3079</v>
      </c>
      <c r="E36" s="2355">
        <v>0</v>
      </c>
      <c r="F36" s="2178"/>
      <c r="G36" s="2178"/>
      <c r="H36" s="2178"/>
    </row>
    <row r="37" spans="2:8" thickBot="1" x14ac:dyDescent="0.35">
      <c r="B37" s="2246" t="s">
        <v>1232</v>
      </c>
      <c r="C37" s="2355" t="s">
        <v>3075</v>
      </c>
      <c r="D37" s="2355">
        <v>369</v>
      </c>
      <c r="E37" s="2355">
        <v>369</v>
      </c>
      <c r="F37" s="2178"/>
      <c r="G37" s="2178"/>
      <c r="H37" s="2178"/>
    </row>
    <row r="38" spans="2:8" thickBot="1" x14ac:dyDescent="0.35">
      <c r="B38" s="2246" t="s">
        <v>2173</v>
      </c>
      <c r="C38" s="2355" t="s">
        <v>3075</v>
      </c>
      <c r="D38" s="2355">
        <v>87</v>
      </c>
      <c r="E38" s="2355">
        <v>87</v>
      </c>
      <c r="F38" s="2178"/>
      <c r="G38" s="2178"/>
      <c r="H38" s="2178"/>
    </row>
    <row r="39" spans="2:8" thickBot="1" x14ac:dyDescent="0.35">
      <c r="B39" s="2246" t="s">
        <v>3082</v>
      </c>
      <c r="C39" s="2355" t="s">
        <v>3075</v>
      </c>
      <c r="D39" s="2355">
        <v>118</v>
      </c>
      <c r="E39" s="2355">
        <v>118</v>
      </c>
      <c r="F39" s="2178"/>
      <c r="G39" s="2178"/>
      <c r="H39" s="2178"/>
    </row>
    <row r="40" spans="2:8" thickBot="1" x14ac:dyDescent="0.35">
      <c r="B40" s="2246" t="s">
        <v>2029</v>
      </c>
      <c r="C40" s="2355" t="s">
        <v>3075</v>
      </c>
      <c r="D40" s="2355">
        <v>17</v>
      </c>
      <c r="E40" s="2355">
        <v>17</v>
      </c>
      <c r="F40" s="2178"/>
      <c r="G40" s="2178"/>
      <c r="H40" s="2178"/>
    </row>
    <row r="41" spans="2:8" thickBot="1" x14ac:dyDescent="0.35">
      <c r="B41" s="2246" t="s">
        <v>3083</v>
      </c>
      <c r="C41" s="2355" t="s">
        <v>3075</v>
      </c>
      <c r="D41" s="2355">
        <v>0</v>
      </c>
      <c r="E41" s="2355">
        <v>0</v>
      </c>
      <c r="F41" s="2178"/>
      <c r="G41" s="2178"/>
      <c r="H41" s="2178"/>
    </row>
    <row r="42" spans="2:8" ht="21" thickBot="1" x14ac:dyDescent="0.35">
      <c r="B42" s="2246" t="s">
        <v>2176</v>
      </c>
      <c r="C42" s="2355" t="s">
        <v>3075</v>
      </c>
      <c r="D42" s="2355">
        <v>10</v>
      </c>
      <c r="E42" s="2355">
        <v>10</v>
      </c>
      <c r="F42" s="2178"/>
      <c r="G42" s="2178"/>
      <c r="H42" s="2178"/>
    </row>
    <row r="43" spans="2:8" thickBot="1" x14ac:dyDescent="0.35">
      <c r="B43" s="2357" t="s">
        <v>2177</v>
      </c>
      <c r="C43" s="2358">
        <v>7</v>
      </c>
      <c r="D43" s="2358">
        <v>5</v>
      </c>
      <c r="E43" s="2358">
        <v>12</v>
      </c>
      <c r="F43" s="2178"/>
      <c r="G43" s="2178"/>
      <c r="H43" s="2178"/>
    </row>
    <row r="44" spans="2:8" thickBot="1" x14ac:dyDescent="0.35">
      <c r="B44" s="2246" t="s">
        <v>3084</v>
      </c>
      <c r="C44" s="2355">
        <v>0</v>
      </c>
      <c r="D44" s="2355">
        <v>0</v>
      </c>
      <c r="E44" s="2355">
        <v>1</v>
      </c>
      <c r="F44" s="2178"/>
      <c r="G44" s="2178"/>
      <c r="H44" s="2178"/>
    </row>
    <row r="45" spans="2:8" thickBot="1" x14ac:dyDescent="0.35">
      <c r="B45" s="2246" t="s">
        <v>3078</v>
      </c>
      <c r="C45" s="2355">
        <v>2</v>
      </c>
      <c r="D45" s="2355">
        <v>0</v>
      </c>
      <c r="E45" s="2355">
        <v>2</v>
      </c>
      <c r="F45" s="2178"/>
      <c r="G45" s="2178"/>
      <c r="H45" s="2178"/>
    </row>
    <row r="46" spans="2:8" thickBot="1" x14ac:dyDescent="0.35">
      <c r="B46" s="2246" t="s">
        <v>2021</v>
      </c>
      <c r="C46" s="2355" t="s">
        <v>3075</v>
      </c>
      <c r="D46" s="2355">
        <v>0</v>
      </c>
      <c r="E46" s="2355">
        <v>0</v>
      </c>
      <c r="F46" s="2178"/>
      <c r="G46" s="2178"/>
      <c r="H46" s="2178"/>
    </row>
    <row r="47" spans="2:8" thickBot="1" x14ac:dyDescent="0.35">
      <c r="B47" s="2246" t="s">
        <v>3081</v>
      </c>
      <c r="C47" s="2355" t="s">
        <v>3075</v>
      </c>
      <c r="D47" s="2355">
        <v>1</v>
      </c>
      <c r="E47" s="2355">
        <v>1</v>
      </c>
      <c r="F47" s="2178"/>
      <c r="G47" s="2178"/>
      <c r="H47" s="2178"/>
    </row>
    <row r="48" spans="2:8" thickBot="1" x14ac:dyDescent="0.35">
      <c r="B48" s="2246" t="s">
        <v>2165</v>
      </c>
      <c r="C48" s="2355">
        <v>0</v>
      </c>
      <c r="D48" s="2355" t="s">
        <v>3079</v>
      </c>
      <c r="E48" s="2355">
        <v>0</v>
      </c>
      <c r="F48" s="2178"/>
      <c r="G48" s="2178"/>
      <c r="H48" s="2178"/>
    </row>
    <row r="49" spans="2:8" thickBot="1" x14ac:dyDescent="0.35">
      <c r="B49" s="2246" t="s">
        <v>2485</v>
      </c>
      <c r="C49" s="2355">
        <v>4</v>
      </c>
      <c r="D49" s="2355">
        <v>4</v>
      </c>
      <c r="E49" s="2355">
        <v>8</v>
      </c>
      <c r="F49" s="2178"/>
      <c r="G49" s="2178"/>
      <c r="H49" s="2178"/>
    </row>
    <row r="50" spans="2:8" thickBot="1" x14ac:dyDescent="0.35">
      <c r="B50" s="2357" t="s">
        <v>3085</v>
      </c>
      <c r="C50" s="2359">
        <v>1124</v>
      </c>
      <c r="D50" s="2358">
        <v>10</v>
      </c>
      <c r="E50" s="2359">
        <v>1134</v>
      </c>
      <c r="F50" s="2178"/>
      <c r="G50" s="2178"/>
      <c r="H50" s="2178"/>
    </row>
    <row r="51" spans="2:8" thickBot="1" x14ac:dyDescent="0.35">
      <c r="B51" s="2246" t="s">
        <v>3086</v>
      </c>
      <c r="C51" s="2355">
        <v>255</v>
      </c>
      <c r="D51" s="2355">
        <v>2</v>
      </c>
      <c r="E51" s="2355">
        <v>257</v>
      </c>
      <c r="F51" s="2178"/>
      <c r="G51" s="2178"/>
      <c r="H51" s="2178"/>
    </row>
    <row r="52" spans="2:8" thickBot="1" x14ac:dyDescent="0.35">
      <c r="B52" s="2246" t="s">
        <v>3087</v>
      </c>
      <c r="C52" s="2355" t="s">
        <v>3075</v>
      </c>
      <c r="D52" s="2355">
        <v>4</v>
      </c>
      <c r="E52" s="2355">
        <v>4</v>
      </c>
      <c r="F52" s="2178"/>
      <c r="G52" s="2178"/>
      <c r="H52" s="2178"/>
    </row>
    <row r="53" spans="2:8" thickBot="1" x14ac:dyDescent="0.35">
      <c r="B53" s="2246" t="s">
        <v>3078</v>
      </c>
      <c r="C53" s="2355">
        <v>209</v>
      </c>
      <c r="D53" s="2355" t="s">
        <v>3079</v>
      </c>
      <c r="E53" s="2355">
        <v>209</v>
      </c>
      <c r="F53" s="2178"/>
      <c r="G53" s="2178"/>
      <c r="H53" s="2178"/>
    </row>
    <row r="54" spans="2:8" thickBot="1" x14ac:dyDescent="0.35">
      <c r="B54" s="2246" t="s">
        <v>3088</v>
      </c>
      <c r="C54" s="2355">
        <v>40</v>
      </c>
      <c r="D54" s="2355" t="s">
        <v>3079</v>
      </c>
      <c r="E54" s="2355">
        <v>40</v>
      </c>
      <c r="F54" s="2178"/>
      <c r="G54" s="2178"/>
      <c r="H54" s="2178"/>
    </row>
    <row r="55" spans="2:8" thickBot="1" x14ac:dyDescent="0.35">
      <c r="B55" s="2246" t="s">
        <v>2485</v>
      </c>
      <c r="C55" s="2355">
        <v>12</v>
      </c>
      <c r="D55" s="2355">
        <v>4</v>
      </c>
      <c r="E55" s="2355">
        <v>16</v>
      </c>
      <c r="F55" s="2178"/>
      <c r="G55" s="2178"/>
      <c r="H55" s="2178"/>
    </row>
    <row r="56" spans="2:8" thickBot="1" x14ac:dyDescent="0.35">
      <c r="B56" s="2246" t="s">
        <v>895</v>
      </c>
      <c r="C56" s="2355">
        <v>279</v>
      </c>
      <c r="D56" s="2355" t="s">
        <v>3079</v>
      </c>
      <c r="E56" s="2355">
        <v>279</v>
      </c>
      <c r="F56" s="2178"/>
      <c r="G56" s="2178"/>
      <c r="H56" s="2178"/>
    </row>
    <row r="57" spans="2:8" thickBot="1" x14ac:dyDescent="0.35">
      <c r="B57" s="2246" t="s">
        <v>2049</v>
      </c>
      <c r="C57" s="2355">
        <v>329</v>
      </c>
      <c r="D57" s="2355" t="s">
        <v>3079</v>
      </c>
      <c r="E57" s="2355">
        <v>329</v>
      </c>
      <c r="F57" s="2178"/>
      <c r="G57" s="2178"/>
      <c r="H57" s="2178"/>
    </row>
    <row r="58" spans="2:8" thickBot="1" x14ac:dyDescent="0.35">
      <c r="B58" s="2357" t="s">
        <v>2183</v>
      </c>
      <c r="C58" s="2358">
        <v>209</v>
      </c>
      <c r="D58" s="2358">
        <v>88</v>
      </c>
      <c r="E58" s="2358">
        <v>298</v>
      </c>
      <c r="F58" s="2178"/>
      <c r="G58" s="2178"/>
      <c r="H58" s="2178"/>
    </row>
    <row r="59" spans="2:8" thickBot="1" x14ac:dyDescent="0.35">
      <c r="B59" s="2246" t="s">
        <v>3078</v>
      </c>
      <c r="C59" s="2355">
        <v>204</v>
      </c>
      <c r="D59" s="2355">
        <v>85</v>
      </c>
      <c r="E59" s="2355">
        <v>289</v>
      </c>
      <c r="F59" s="2178"/>
      <c r="G59" s="2178"/>
      <c r="H59" s="2178"/>
    </row>
    <row r="60" spans="2:8" thickBot="1" x14ac:dyDescent="0.35">
      <c r="B60" s="2246" t="s">
        <v>2184</v>
      </c>
      <c r="C60" s="2355">
        <v>4</v>
      </c>
      <c r="D60" s="2355" t="s">
        <v>3079</v>
      </c>
      <c r="E60" s="2355">
        <v>4</v>
      </c>
      <c r="F60" s="2178"/>
      <c r="G60" s="2178"/>
      <c r="H60" s="2178"/>
    </row>
    <row r="61" spans="2:8" thickBot="1" x14ac:dyDescent="0.35">
      <c r="B61" s="2246" t="s">
        <v>2484</v>
      </c>
      <c r="C61" s="2355">
        <v>1</v>
      </c>
      <c r="D61" s="2355">
        <v>2</v>
      </c>
      <c r="E61" s="2355">
        <v>2</v>
      </c>
      <c r="F61" s="2178"/>
      <c r="G61" s="2178"/>
      <c r="H61" s="2178"/>
    </row>
    <row r="62" spans="2:8" thickBot="1" x14ac:dyDescent="0.35">
      <c r="B62" s="2246" t="s">
        <v>1213</v>
      </c>
      <c r="C62" s="2355">
        <v>0</v>
      </c>
      <c r="D62" s="2355">
        <v>2</v>
      </c>
      <c r="E62" s="2355">
        <v>2</v>
      </c>
      <c r="F62" s="2178"/>
      <c r="G62" s="2178"/>
      <c r="H62" s="2178"/>
    </row>
    <row r="63" spans="2:8" thickBot="1" x14ac:dyDescent="0.35">
      <c r="B63" s="2357" t="s">
        <v>3089</v>
      </c>
      <c r="C63" s="2358">
        <v>743</v>
      </c>
      <c r="D63" s="2358">
        <v>504</v>
      </c>
      <c r="E63" s="2359">
        <v>1247</v>
      </c>
      <c r="F63" s="2178"/>
      <c r="G63" s="2178"/>
      <c r="H63" s="2178"/>
    </row>
    <row r="64" spans="2:8" thickBot="1" x14ac:dyDescent="0.35">
      <c r="B64" s="2246" t="s">
        <v>1330</v>
      </c>
      <c r="C64" s="2355" t="s">
        <v>3075</v>
      </c>
      <c r="D64" s="2355">
        <v>9</v>
      </c>
      <c r="E64" s="2355">
        <v>9</v>
      </c>
      <c r="F64" s="2178"/>
      <c r="G64" s="2178"/>
      <c r="H64" s="2178"/>
    </row>
    <row r="65" spans="2:8" thickBot="1" x14ac:dyDescent="0.35">
      <c r="B65" s="2246" t="s">
        <v>3087</v>
      </c>
      <c r="C65" s="2355" t="s">
        <v>3075</v>
      </c>
      <c r="D65" s="2355">
        <v>1</v>
      </c>
      <c r="E65" s="2355">
        <v>1</v>
      </c>
      <c r="F65" s="2178"/>
      <c r="G65" s="2178"/>
      <c r="H65" s="2178"/>
    </row>
    <row r="66" spans="2:8" thickBot="1" x14ac:dyDescent="0.35">
      <c r="B66" s="2246" t="s">
        <v>3090</v>
      </c>
      <c r="C66" s="2355" t="s">
        <v>3075</v>
      </c>
      <c r="D66" s="2355">
        <v>3</v>
      </c>
      <c r="E66" s="2355">
        <v>3</v>
      </c>
      <c r="F66" s="2178"/>
      <c r="G66" s="2178"/>
      <c r="H66" s="2178"/>
    </row>
    <row r="67" spans="2:8" thickBot="1" x14ac:dyDescent="0.35">
      <c r="B67" s="2246" t="s">
        <v>3091</v>
      </c>
      <c r="C67" s="2355">
        <v>572</v>
      </c>
      <c r="D67" s="2355">
        <v>190</v>
      </c>
      <c r="E67" s="2355">
        <v>762</v>
      </c>
      <c r="F67" s="2178"/>
      <c r="G67" s="2178"/>
      <c r="H67" s="2178"/>
    </row>
    <row r="68" spans="2:8" thickBot="1" x14ac:dyDescent="0.35">
      <c r="B68" s="2246" t="s">
        <v>2165</v>
      </c>
      <c r="C68" s="2355">
        <v>25</v>
      </c>
      <c r="D68" s="2355" t="s">
        <v>3079</v>
      </c>
      <c r="E68" s="2355">
        <v>25</v>
      </c>
      <c r="F68" s="2178"/>
      <c r="G68" s="2178"/>
      <c r="H68" s="2178"/>
    </row>
    <row r="69" spans="2:8" thickBot="1" x14ac:dyDescent="0.35">
      <c r="B69" s="2246" t="s">
        <v>2484</v>
      </c>
      <c r="C69" s="2355" t="s">
        <v>3075</v>
      </c>
      <c r="D69" s="2355">
        <v>3</v>
      </c>
      <c r="E69" s="2355">
        <v>3</v>
      </c>
      <c r="F69" s="2178"/>
      <c r="G69" s="2178"/>
      <c r="H69" s="2178"/>
    </row>
    <row r="70" spans="2:8" thickBot="1" x14ac:dyDescent="0.35">
      <c r="B70" s="2246" t="s">
        <v>1213</v>
      </c>
      <c r="C70" s="2355">
        <v>23</v>
      </c>
      <c r="D70" s="2355">
        <v>39</v>
      </c>
      <c r="E70" s="2355">
        <v>62</v>
      </c>
      <c r="F70" s="2178"/>
      <c r="G70" s="2178"/>
      <c r="H70" s="2178"/>
    </row>
    <row r="71" spans="2:8" thickBot="1" x14ac:dyDescent="0.35">
      <c r="B71" s="2246" t="s">
        <v>3092</v>
      </c>
      <c r="C71" s="2355">
        <v>2</v>
      </c>
      <c r="D71" s="2355" t="s">
        <v>3079</v>
      </c>
      <c r="E71" s="2355">
        <v>2</v>
      </c>
      <c r="F71" s="2178"/>
      <c r="G71" s="2178"/>
      <c r="H71" s="2178"/>
    </row>
    <row r="72" spans="2:8" thickBot="1" x14ac:dyDescent="0.35">
      <c r="B72" s="2246" t="s">
        <v>2031</v>
      </c>
      <c r="C72" s="2355" t="s">
        <v>3075</v>
      </c>
      <c r="D72" s="2355">
        <v>182</v>
      </c>
      <c r="E72" s="2355">
        <v>182</v>
      </c>
      <c r="F72" s="2178"/>
      <c r="G72" s="2178"/>
      <c r="H72" s="2178"/>
    </row>
    <row r="73" spans="2:8" ht="21" thickBot="1" x14ac:dyDescent="0.35">
      <c r="B73" s="2246" t="s">
        <v>3093</v>
      </c>
      <c r="C73" s="2355">
        <v>122</v>
      </c>
      <c r="D73" s="2355">
        <v>76</v>
      </c>
      <c r="E73" s="2355">
        <v>198</v>
      </c>
      <c r="F73" s="2178"/>
      <c r="G73" s="2178"/>
      <c r="H73" s="2178"/>
    </row>
    <row r="74" spans="2:8" thickBot="1" x14ac:dyDescent="0.35">
      <c r="B74" s="2357" t="s">
        <v>2188</v>
      </c>
      <c r="C74" s="2359">
        <v>1356</v>
      </c>
      <c r="D74" s="2358">
        <v>23</v>
      </c>
      <c r="E74" s="2359">
        <v>1378</v>
      </c>
      <c r="F74" s="2178"/>
      <c r="G74" s="2178"/>
      <c r="H74" s="2178"/>
    </row>
    <row r="75" spans="2:8" thickBot="1" x14ac:dyDescent="0.35">
      <c r="B75" s="2246" t="s">
        <v>3094</v>
      </c>
      <c r="C75" s="2355">
        <v>1</v>
      </c>
      <c r="D75" s="2355">
        <v>1</v>
      </c>
      <c r="E75" s="2355">
        <v>2</v>
      </c>
      <c r="F75" s="2178"/>
      <c r="G75" s="2178"/>
      <c r="H75" s="2178"/>
    </row>
    <row r="76" spans="2:8" thickBot="1" x14ac:dyDescent="0.35">
      <c r="B76" s="2246" t="s">
        <v>3087</v>
      </c>
      <c r="C76" s="2355" t="s">
        <v>3075</v>
      </c>
      <c r="D76" s="2355">
        <v>0</v>
      </c>
      <c r="E76" s="2355">
        <v>0</v>
      </c>
      <c r="F76" s="2178"/>
      <c r="G76" s="2178"/>
      <c r="H76" s="2178"/>
    </row>
    <row r="77" spans="2:8" thickBot="1" x14ac:dyDescent="0.35">
      <c r="B77" s="2246" t="s">
        <v>3078</v>
      </c>
      <c r="C77" s="2355">
        <v>68</v>
      </c>
      <c r="D77" s="2355" t="s">
        <v>3079</v>
      </c>
      <c r="E77" s="2355">
        <v>68</v>
      </c>
      <c r="F77" s="2178"/>
      <c r="G77" s="2178"/>
      <c r="H77" s="2178"/>
    </row>
    <row r="78" spans="2:8" thickBot="1" x14ac:dyDescent="0.35">
      <c r="B78" s="2246" t="s">
        <v>2021</v>
      </c>
      <c r="C78" s="2355" t="s">
        <v>3075</v>
      </c>
      <c r="D78" s="2355">
        <v>2</v>
      </c>
      <c r="E78" s="2355">
        <v>2</v>
      </c>
      <c r="F78" s="2178"/>
      <c r="G78" s="2178"/>
      <c r="H78" s="2178"/>
    </row>
    <row r="79" spans="2:8" thickBot="1" x14ac:dyDescent="0.35">
      <c r="B79" s="2246" t="s">
        <v>2485</v>
      </c>
      <c r="C79" s="2355">
        <v>1</v>
      </c>
      <c r="D79" s="2355">
        <v>19</v>
      </c>
      <c r="E79" s="2355">
        <v>20</v>
      </c>
      <c r="F79" s="2178"/>
      <c r="G79" s="2178"/>
      <c r="H79" s="2178"/>
    </row>
    <row r="80" spans="2:8" thickBot="1" x14ac:dyDescent="0.35">
      <c r="B80" s="2246" t="s">
        <v>3095</v>
      </c>
      <c r="C80" s="2356">
        <v>1286</v>
      </c>
      <c r="D80" s="2355" t="s">
        <v>3079</v>
      </c>
      <c r="E80" s="2356">
        <v>1286</v>
      </c>
      <c r="F80" s="2178"/>
      <c r="G80" s="2178"/>
      <c r="H80" s="2178"/>
    </row>
    <row r="81" spans="2:8" ht="14.4" x14ac:dyDescent="0.3">
      <c r="B81" s="2360" t="s">
        <v>1025</v>
      </c>
      <c r="C81" s="2361">
        <v>10322</v>
      </c>
      <c r="D81" s="2361">
        <v>7173</v>
      </c>
      <c r="E81" s="2361">
        <v>17494</v>
      </c>
      <c r="F81" s="2178"/>
      <c r="G81" s="2178"/>
      <c r="H81" s="2178"/>
    </row>
    <row r="82" spans="2:8" ht="26.25" customHeight="1" x14ac:dyDescent="0.3">
      <c r="B82" s="2729" t="s">
        <v>2190</v>
      </c>
      <c r="C82" s="2729"/>
      <c r="D82" s="2729"/>
      <c r="E82" s="2729"/>
    </row>
    <row r="83" spans="2:8" ht="15" customHeight="1" x14ac:dyDescent="0.3"/>
    <row r="84" spans="2:8" ht="15" customHeight="1" x14ac:dyDescent="0.3"/>
    <row r="85" spans="2:8" ht="15" customHeight="1" x14ac:dyDescent="0.3"/>
  </sheetData>
  <mergeCells count="2">
    <mergeCell ref="B3:E3"/>
    <mergeCell ref="B82:E82"/>
  </mergeCell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71CF7-4F8D-412E-AB16-F754028C8C03}">
  <dimension ref="A1:J152"/>
  <sheetViews>
    <sheetView topLeftCell="A50" zoomScaleNormal="100" workbookViewId="0">
      <selection activeCell="B1" sqref="B1"/>
    </sheetView>
  </sheetViews>
  <sheetFormatPr baseColWidth="10" defaultColWidth="0" defaultRowHeight="14.4" zeroHeight="1" x14ac:dyDescent="0.3"/>
  <cols>
    <col min="1" max="1" width="10.88671875" style="2173" customWidth="1"/>
    <col min="2" max="2" width="62.5546875" style="2173" customWidth="1"/>
    <col min="3" max="4" width="10.88671875" style="2173" customWidth="1"/>
    <col min="5" max="10" width="0" style="2173" hidden="1" customWidth="1"/>
    <col min="11" max="16384" width="10.88671875" style="2173" hidden="1"/>
  </cols>
  <sheetData>
    <row r="1" spans="2:10" ht="45" customHeight="1" x14ac:dyDescent="0.3">
      <c r="B1" s="2171" t="s">
        <v>2191</v>
      </c>
      <c r="C1" s="2172"/>
      <c r="D1" s="2172"/>
      <c r="E1" s="2172"/>
      <c r="F1" s="2172"/>
      <c r="G1" s="2172"/>
      <c r="H1" s="2172"/>
      <c r="I1" s="2172"/>
      <c r="J1" s="2172"/>
    </row>
    <row r="2" spans="2:10" x14ac:dyDescent="0.3"/>
    <row r="3" spans="2:10" x14ac:dyDescent="0.3">
      <c r="B3" s="2174" t="s">
        <v>2192</v>
      </c>
    </row>
    <row r="4" spans="2:10" x14ac:dyDescent="0.3">
      <c r="B4" s="2198" t="s">
        <v>2015</v>
      </c>
    </row>
    <row r="5" spans="2:10" ht="20.399999999999999" x14ac:dyDescent="0.3">
      <c r="B5" s="2199" t="s">
        <v>2193</v>
      </c>
    </row>
    <row r="6" spans="2:10" ht="30.6" x14ac:dyDescent="0.3">
      <c r="B6" s="2199" t="s">
        <v>2194</v>
      </c>
    </row>
    <row r="7" spans="2:10" ht="30.6" x14ac:dyDescent="0.3">
      <c r="B7" s="2199" t="s">
        <v>2195</v>
      </c>
    </row>
    <row r="8" spans="2:10" ht="20.399999999999999" x14ac:dyDescent="0.3">
      <c r="B8" s="2199" t="s">
        <v>2196</v>
      </c>
    </row>
    <row r="9" spans="2:10" ht="20.399999999999999" x14ac:dyDescent="0.3">
      <c r="B9" s="2199" t="s">
        <v>2197</v>
      </c>
    </row>
    <row r="10" spans="2:10" x14ac:dyDescent="0.3">
      <c r="B10" s="2198" t="s">
        <v>2198</v>
      </c>
    </row>
    <row r="11" spans="2:10" ht="30.6" x14ac:dyDescent="0.3">
      <c r="B11" s="2199" t="s">
        <v>2199</v>
      </c>
    </row>
    <row r="12" spans="2:10" ht="20.399999999999999" x14ac:dyDescent="0.3">
      <c r="B12" s="2199" t="s">
        <v>2200</v>
      </c>
    </row>
    <row r="13" spans="2:10" s="2186" customFormat="1" ht="20.399999999999999" x14ac:dyDescent="0.3">
      <c r="B13" s="2199" t="s">
        <v>2201</v>
      </c>
    </row>
    <row r="14" spans="2:10" s="2186" customFormat="1" ht="30.6" x14ac:dyDescent="0.3">
      <c r="B14" s="2199" t="s">
        <v>2202</v>
      </c>
    </row>
    <row r="15" spans="2:10" x14ac:dyDescent="0.3">
      <c r="B15" s="2198" t="s">
        <v>2016</v>
      </c>
    </row>
    <row r="16" spans="2:10" ht="20.399999999999999" x14ac:dyDescent="0.3">
      <c r="B16" s="2199" t="s">
        <v>2203</v>
      </c>
    </row>
    <row r="17" spans="2:2" ht="20.399999999999999" x14ac:dyDescent="0.3">
      <c r="B17" s="2199" t="s">
        <v>2204</v>
      </c>
    </row>
    <row r="18" spans="2:2" ht="20.399999999999999" x14ac:dyDescent="0.3">
      <c r="B18" s="2199" t="s">
        <v>2205</v>
      </c>
    </row>
    <row r="19" spans="2:2" x14ac:dyDescent="0.3">
      <c r="B19" s="2199" t="s">
        <v>2206</v>
      </c>
    </row>
    <row r="20" spans="2:2" s="2186" customFormat="1" x14ac:dyDescent="0.3">
      <c r="B20" s="2199" t="s">
        <v>2207</v>
      </c>
    </row>
    <row r="21" spans="2:2" s="2186" customFormat="1" ht="20.399999999999999" x14ac:dyDescent="0.3">
      <c r="B21" s="2199" t="s">
        <v>2208</v>
      </c>
    </row>
    <row r="22" spans="2:2" x14ac:dyDescent="0.3">
      <c r="B22" s="2198" t="s">
        <v>2181</v>
      </c>
    </row>
    <row r="23" spans="2:2" s="2186" customFormat="1" ht="20.399999999999999" x14ac:dyDescent="0.3">
      <c r="B23" s="2199" t="s">
        <v>2209</v>
      </c>
    </row>
    <row r="24" spans="2:2" s="2186" customFormat="1" ht="20.399999999999999" x14ac:dyDescent="0.3">
      <c r="B24" s="2199" t="s">
        <v>2210</v>
      </c>
    </row>
    <row r="25" spans="2:2" x14ac:dyDescent="0.3">
      <c r="B25" s="2198" t="s">
        <v>1330</v>
      </c>
    </row>
    <row r="26" spans="2:2" ht="20.399999999999999" x14ac:dyDescent="0.3">
      <c r="B26" s="2199" t="s">
        <v>2211</v>
      </c>
    </row>
    <row r="27" spans="2:2" ht="30.6" x14ac:dyDescent="0.3">
      <c r="B27" s="2199" t="s">
        <v>2212</v>
      </c>
    </row>
    <row r="28" spans="2:2" x14ac:dyDescent="0.3">
      <c r="B28" s="2199" t="s">
        <v>2213</v>
      </c>
    </row>
    <row r="29" spans="2:2" x14ac:dyDescent="0.3">
      <c r="B29" s="2199" t="s">
        <v>2214</v>
      </c>
    </row>
    <row r="30" spans="2:2" ht="20.399999999999999" x14ac:dyDescent="0.3">
      <c r="B30" s="2199" t="s">
        <v>2215</v>
      </c>
    </row>
    <row r="31" spans="2:2" x14ac:dyDescent="0.3">
      <c r="B31" s="2198" t="s">
        <v>2161</v>
      </c>
    </row>
    <row r="32" spans="2:2" s="2186" customFormat="1" ht="20.399999999999999" x14ac:dyDescent="0.3">
      <c r="B32" s="2199" t="s">
        <v>2216</v>
      </c>
    </row>
    <row r="33" spans="2:2" x14ac:dyDescent="0.3">
      <c r="B33" s="2198" t="s">
        <v>2217</v>
      </c>
    </row>
    <row r="34" spans="2:2" s="2186" customFormat="1" ht="30.6" x14ac:dyDescent="0.3">
      <c r="B34" s="2199" t="s">
        <v>2218</v>
      </c>
    </row>
    <row r="35" spans="2:2" x14ac:dyDescent="0.3">
      <c r="B35" s="2198" t="s">
        <v>1267</v>
      </c>
    </row>
    <row r="36" spans="2:2" s="2186" customFormat="1" ht="20.399999999999999" x14ac:dyDescent="0.3">
      <c r="B36" s="2199" t="s">
        <v>2219</v>
      </c>
    </row>
    <row r="37" spans="2:2" x14ac:dyDescent="0.3">
      <c r="B37" s="2198" t="s">
        <v>2220</v>
      </c>
    </row>
    <row r="38" spans="2:2" s="2186" customFormat="1" ht="20.399999999999999" x14ac:dyDescent="0.3">
      <c r="B38" s="2199" t="s">
        <v>2221</v>
      </c>
    </row>
    <row r="39" spans="2:2" s="2186" customFormat="1" ht="30.6" x14ac:dyDescent="0.3">
      <c r="B39" s="2199" t="s">
        <v>2222</v>
      </c>
    </row>
    <row r="40" spans="2:2" s="2186" customFormat="1" ht="20.399999999999999" x14ac:dyDescent="0.3">
      <c r="B40" s="2199" t="s">
        <v>2223</v>
      </c>
    </row>
    <row r="41" spans="2:2" s="2186" customFormat="1" ht="30.6" x14ac:dyDescent="0.3">
      <c r="B41" s="2199" t="s">
        <v>2224</v>
      </c>
    </row>
    <row r="42" spans="2:2" ht="20.399999999999999" x14ac:dyDescent="0.3">
      <c r="B42" s="2199" t="s">
        <v>2225</v>
      </c>
    </row>
    <row r="43" spans="2:2" x14ac:dyDescent="0.3">
      <c r="B43" s="2198" t="s">
        <v>2226</v>
      </c>
    </row>
    <row r="44" spans="2:2" s="2186" customFormat="1" ht="30.6" x14ac:dyDescent="0.3">
      <c r="B44" s="2199" t="s">
        <v>2227</v>
      </c>
    </row>
    <row r="45" spans="2:2" ht="30.6" x14ac:dyDescent="0.3">
      <c r="B45" s="2199" t="s">
        <v>2228</v>
      </c>
    </row>
    <row r="46" spans="2:2" x14ac:dyDescent="0.3">
      <c r="B46" s="2198" t="s">
        <v>2229</v>
      </c>
    </row>
    <row r="47" spans="2:2" s="2186" customFormat="1" ht="20.399999999999999" x14ac:dyDescent="0.3">
      <c r="B47" s="2199" t="s">
        <v>2230</v>
      </c>
    </row>
    <row r="48" spans="2:2" s="2186" customFormat="1" ht="20.399999999999999" x14ac:dyDescent="0.3">
      <c r="B48" s="2199" t="s">
        <v>2231</v>
      </c>
    </row>
    <row r="49" spans="2:2" s="2186" customFormat="1" x14ac:dyDescent="0.3">
      <c r="B49" s="2199" t="s">
        <v>2232</v>
      </c>
    </row>
    <row r="50" spans="2:2" x14ac:dyDescent="0.3">
      <c r="B50" s="2198" t="s">
        <v>2233</v>
      </c>
    </row>
    <row r="51" spans="2:2" s="2186" customFormat="1" x14ac:dyDescent="0.3">
      <c r="B51" s="2199" t="s">
        <v>2234</v>
      </c>
    </row>
    <row r="52" spans="2:2" x14ac:dyDescent="0.3">
      <c r="B52" s="2198" t="s">
        <v>1290</v>
      </c>
    </row>
    <row r="53" spans="2:2" s="2186" customFormat="1" ht="30.6" x14ac:dyDescent="0.3">
      <c r="B53" s="2199" t="s">
        <v>2235</v>
      </c>
    </row>
    <row r="54" spans="2:2" x14ac:dyDescent="0.3">
      <c r="B54" s="2198" t="s">
        <v>2236</v>
      </c>
    </row>
    <row r="55" spans="2:2" ht="36.9" customHeight="1" x14ac:dyDescent="0.3">
      <c r="B55" s="2199" t="s">
        <v>2237</v>
      </c>
    </row>
    <row r="56" spans="2:2" s="2186" customFormat="1" ht="20.399999999999999" x14ac:dyDescent="0.3">
      <c r="B56" s="2199" t="s">
        <v>2238</v>
      </c>
    </row>
    <row r="57" spans="2:2" s="2186" customFormat="1" ht="30.6" x14ac:dyDescent="0.3">
      <c r="B57" s="2199" t="s">
        <v>2239</v>
      </c>
    </row>
    <row r="58" spans="2:2" x14ac:dyDescent="0.3">
      <c r="B58" s="2198" t="s">
        <v>912</v>
      </c>
    </row>
    <row r="59" spans="2:2" s="2186" customFormat="1" ht="20.399999999999999" x14ac:dyDescent="0.3">
      <c r="B59" s="2199" t="s">
        <v>2240</v>
      </c>
    </row>
    <row r="60" spans="2:2" x14ac:dyDescent="0.3">
      <c r="B60" s="2198" t="s">
        <v>2043</v>
      </c>
    </row>
    <row r="61" spans="2:2" s="2187" customFormat="1" ht="20.399999999999999" x14ac:dyDescent="0.3">
      <c r="B61" s="2199" t="s">
        <v>2241</v>
      </c>
    </row>
    <row r="62" spans="2:2" s="2187" customFormat="1" ht="30.6" x14ac:dyDescent="0.3">
      <c r="B62" s="2199" t="s">
        <v>2242</v>
      </c>
    </row>
    <row r="63" spans="2:2" s="2187" customFormat="1" ht="30.6" x14ac:dyDescent="0.3">
      <c r="B63" s="2199" t="s">
        <v>2243</v>
      </c>
    </row>
    <row r="64" spans="2:2" ht="20.399999999999999" x14ac:dyDescent="0.3">
      <c r="B64" s="2198" t="s">
        <v>2244</v>
      </c>
    </row>
    <row r="65" spans="2:2" s="2186" customFormat="1" ht="20.399999999999999" x14ac:dyDescent="0.3">
      <c r="B65" s="2199" t="s">
        <v>2245</v>
      </c>
    </row>
    <row r="66" spans="2:2" x14ac:dyDescent="0.3">
      <c r="B66" s="2198" t="s">
        <v>1995</v>
      </c>
    </row>
    <row r="67" spans="2:2" s="2186" customFormat="1" x14ac:dyDescent="0.3">
      <c r="B67" s="2199" t="s">
        <v>2246</v>
      </c>
    </row>
    <row r="68" spans="2:2" s="2186" customFormat="1" ht="20.399999999999999" x14ac:dyDescent="0.3">
      <c r="B68" s="2199" t="s">
        <v>2247</v>
      </c>
    </row>
    <row r="69" spans="2:2" ht="22.5" customHeight="1" x14ac:dyDescent="0.3">
      <c r="B69" s="2198" t="s">
        <v>783</v>
      </c>
    </row>
    <row r="70" spans="2:2" s="2186" customFormat="1" ht="20.399999999999999" x14ac:dyDescent="0.3">
      <c r="B70" s="2199" t="s">
        <v>2248</v>
      </c>
    </row>
    <row r="71" spans="2:2" s="2186" customFormat="1" ht="20.399999999999999" x14ac:dyDescent="0.3">
      <c r="B71" s="2199" t="s">
        <v>2249</v>
      </c>
    </row>
    <row r="72" spans="2:2" x14ac:dyDescent="0.3">
      <c r="B72" s="2198" t="s">
        <v>2250</v>
      </c>
    </row>
    <row r="73" spans="2:2" s="2186" customFormat="1" ht="20.399999999999999" x14ac:dyDescent="0.3">
      <c r="B73" s="2199" t="s">
        <v>2251</v>
      </c>
    </row>
    <row r="74" spans="2:2" s="2186" customFormat="1" ht="20.399999999999999" x14ac:dyDescent="0.3">
      <c r="B74" s="2199" t="s">
        <v>2252</v>
      </c>
    </row>
    <row r="75" spans="2:2" s="2186" customFormat="1" ht="20.399999999999999" x14ac:dyDescent="0.3">
      <c r="B75" s="2199" t="s">
        <v>2253</v>
      </c>
    </row>
    <row r="76" spans="2:2" s="2186" customFormat="1" ht="20.399999999999999" x14ac:dyDescent="0.3">
      <c r="B76" s="2199" t="s">
        <v>2254</v>
      </c>
    </row>
    <row r="77" spans="2:2" s="2186" customFormat="1" ht="20.399999999999999" x14ac:dyDescent="0.3">
      <c r="B77" s="2199" t="s">
        <v>2255</v>
      </c>
    </row>
    <row r="78" spans="2:2" x14ac:dyDescent="0.3">
      <c r="B78" s="2198" t="s">
        <v>2098</v>
      </c>
    </row>
    <row r="79" spans="2:2" s="2186" customFormat="1" ht="20.399999999999999" x14ac:dyDescent="0.3">
      <c r="B79" s="2199" t="s">
        <v>2256</v>
      </c>
    </row>
    <row r="80" spans="2:2" s="2186" customFormat="1" ht="40.799999999999997" x14ac:dyDescent="0.3">
      <c r="B80" s="2199" t="s">
        <v>2257</v>
      </c>
    </row>
    <row r="81" spans="2:2" s="2186" customFormat="1" ht="40.799999999999997" x14ac:dyDescent="0.3">
      <c r="B81" s="2199" t="s">
        <v>2258</v>
      </c>
    </row>
    <row r="82" spans="2:2" s="2186" customFormat="1" ht="20.399999999999999" x14ac:dyDescent="0.3">
      <c r="B82" s="2199" t="s">
        <v>2259</v>
      </c>
    </row>
    <row r="83" spans="2:2" x14ac:dyDescent="0.3">
      <c r="B83" s="2198" t="s">
        <v>2260</v>
      </c>
    </row>
    <row r="84" spans="2:2" s="2186" customFormat="1" ht="20.399999999999999" x14ac:dyDescent="0.3">
      <c r="B84" s="2199" t="s">
        <v>2261</v>
      </c>
    </row>
    <row r="85" spans="2:2" x14ac:dyDescent="0.3">
      <c r="B85" s="2198" t="s">
        <v>2262</v>
      </c>
    </row>
    <row r="86" spans="2:2" s="2186" customFormat="1" ht="39.6" customHeight="1" x14ac:dyDescent="0.3">
      <c r="B86" s="2199" t="s">
        <v>2263</v>
      </c>
    </row>
    <row r="87" spans="2:2" s="2186" customFormat="1" ht="20.399999999999999" x14ac:dyDescent="0.3">
      <c r="B87" s="2199" t="s">
        <v>2264</v>
      </c>
    </row>
    <row r="88" spans="2:2" s="2186" customFormat="1" x14ac:dyDescent="0.3">
      <c r="B88" s="2199" t="s">
        <v>2265</v>
      </c>
    </row>
    <row r="89" spans="2:2" s="2186" customFormat="1" ht="20.399999999999999" x14ac:dyDescent="0.3">
      <c r="B89" s="2199" t="s">
        <v>2266</v>
      </c>
    </row>
    <row r="90" spans="2:2" s="2186" customFormat="1" ht="20.399999999999999" x14ac:dyDescent="0.3">
      <c r="B90" s="2199" t="s">
        <v>2267</v>
      </c>
    </row>
    <row r="91" spans="2:2" x14ac:dyDescent="0.3">
      <c r="B91" s="2198" t="s">
        <v>2045</v>
      </c>
    </row>
    <row r="92" spans="2:2" s="2186" customFormat="1" ht="30.6" x14ac:dyDescent="0.3">
      <c r="B92" s="2199" t="s">
        <v>2268</v>
      </c>
    </row>
    <row r="93" spans="2:2" x14ac:dyDescent="0.3">
      <c r="B93" s="2198" t="s">
        <v>2269</v>
      </c>
    </row>
    <row r="94" spans="2:2" s="2186" customFormat="1" ht="20.399999999999999" x14ac:dyDescent="0.3">
      <c r="B94" s="2199" t="s">
        <v>2270</v>
      </c>
    </row>
    <row r="95" spans="2:2" s="2186" customFormat="1" ht="40.799999999999997" x14ac:dyDescent="0.3">
      <c r="B95" s="2199" t="s">
        <v>2271</v>
      </c>
    </row>
    <row r="96" spans="2:2" s="2186" customFormat="1" ht="20.399999999999999" x14ac:dyDescent="0.3">
      <c r="B96" s="2199" t="s">
        <v>2272</v>
      </c>
    </row>
    <row r="97" spans="2:2" x14ac:dyDescent="0.3">
      <c r="B97" s="2198" t="s">
        <v>2273</v>
      </c>
    </row>
    <row r="98" spans="2:2" s="2186" customFormat="1" ht="20.399999999999999" x14ac:dyDescent="0.3">
      <c r="B98" s="2199" t="s">
        <v>2274</v>
      </c>
    </row>
    <row r="99" spans="2:2" s="2186" customFormat="1" ht="20.399999999999999" x14ac:dyDescent="0.3">
      <c r="B99" s="2199" t="s">
        <v>2275</v>
      </c>
    </row>
    <row r="100" spans="2:2" s="2186" customFormat="1" ht="20.399999999999999" x14ac:dyDescent="0.3">
      <c r="B100" s="2199" t="s">
        <v>2276</v>
      </c>
    </row>
    <row r="101" spans="2:2" s="2186" customFormat="1" ht="30.6" x14ac:dyDescent="0.3">
      <c r="B101" s="2199" t="s">
        <v>2277</v>
      </c>
    </row>
    <row r="102" spans="2:2" s="2186" customFormat="1" ht="20.399999999999999" x14ac:dyDescent="0.3">
      <c r="B102" s="2199" t="s">
        <v>2278</v>
      </c>
    </row>
    <row r="103" spans="2:2" x14ac:dyDescent="0.3">
      <c r="B103" s="2198" t="s">
        <v>2279</v>
      </c>
    </row>
    <row r="104" spans="2:2" s="2186" customFormat="1" ht="20.399999999999999" x14ac:dyDescent="0.3">
      <c r="B104" s="2199" t="s">
        <v>2280</v>
      </c>
    </row>
    <row r="105" spans="2:2" s="2186" customFormat="1" ht="30.6" x14ac:dyDescent="0.3">
      <c r="B105" s="2199" t="s">
        <v>2281</v>
      </c>
    </row>
    <row r="106" spans="2:2" x14ac:dyDescent="0.3">
      <c r="B106" s="2198" t="s">
        <v>2282</v>
      </c>
    </row>
    <row r="107" spans="2:2" s="2186" customFormat="1" ht="20.399999999999999" x14ac:dyDescent="0.3">
      <c r="B107" s="2199" t="s">
        <v>2283</v>
      </c>
    </row>
    <row r="108" spans="2:2" x14ac:dyDescent="0.3">
      <c r="B108" s="2198" t="s">
        <v>2284</v>
      </c>
    </row>
    <row r="109" spans="2:2" s="2186" customFormat="1" ht="30.6" x14ac:dyDescent="0.3">
      <c r="B109" s="2199" t="s">
        <v>2285</v>
      </c>
    </row>
    <row r="110" spans="2:2" s="2186" customFormat="1" ht="30.6" x14ac:dyDescent="0.3">
      <c r="B110" s="2199" t="s">
        <v>2286</v>
      </c>
    </row>
    <row r="111" spans="2:2" ht="20.399999999999999" x14ac:dyDescent="0.3">
      <c r="B111" s="2199" t="s">
        <v>2287</v>
      </c>
    </row>
    <row r="112" spans="2:2" x14ac:dyDescent="0.3">
      <c r="B112" s="2198" t="s">
        <v>2288</v>
      </c>
    </row>
    <row r="113" spans="2:2" s="2186" customFormat="1" ht="20.399999999999999" x14ac:dyDescent="0.3">
      <c r="B113" s="2199" t="s">
        <v>2289</v>
      </c>
    </row>
    <row r="114" spans="2:2" x14ac:dyDescent="0.3">
      <c r="B114" s="2198" t="s">
        <v>2290</v>
      </c>
    </row>
    <row r="115" spans="2:2" s="2186" customFormat="1" ht="40.799999999999997" x14ac:dyDescent="0.3">
      <c r="B115" s="2199" t="s">
        <v>2291</v>
      </c>
    </row>
    <row r="116" spans="2:2" s="2186" customFormat="1" ht="20.399999999999999" x14ac:dyDescent="0.3">
      <c r="B116" s="2199" t="s">
        <v>2292</v>
      </c>
    </row>
    <row r="117" spans="2:2" s="2186" customFormat="1" ht="20.399999999999999" x14ac:dyDescent="0.3">
      <c r="B117" s="2199" t="s">
        <v>2293</v>
      </c>
    </row>
    <row r="118" spans="2:2" s="2186" customFormat="1" ht="30.6" x14ac:dyDescent="0.3">
      <c r="B118" s="2199" t="s">
        <v>2294</v>
      </c>
    </row>
    <row r="119" spans="2:2" s="2186" customFormat="1" ht="20.399999999999999" x14ac:dyDescent="0.3">
      <c r="B119" s="2199" t="s">
        <v>2295</v>
      </c>
    </row>
    <row r="120" spans="2:2" x14ac:dyDescent="0.3">
      <c r="B120" s="2198" t="s">
        <v>2172</v>
      </c>
    </row>
    <row r="121" spans="2:2" s="2186" customFormat="1" ht="20.399999999999999" x14ac:dyDescent="0.3">
      <c r="B121" s="2199" t="s">
        <v>2296</v>
      </c>
    </row>
    <row r="122" spans="2:2" x14ac:dyDescent="0.3">
      <c r="B122" s="2198" t="s">
        <v>2297</v>
      </c>
    </row>
    <row r="123" spans="2:2" s="2186" customFormat="1" ht="20.399999999999999" x14ac:dyDescent="0.3">
      <c r="B123" s="2199" t="s">
        <v>2298</v>
      </c>
    </row>
    <row r="124" spans="2:2" s="2186" customFormat="1" ht="20.399999999999999" x14ac:dyDescent="0.3">
      <c r="B124" s="2199" t="s">
        <v>2299</v>
      </c>
    </row>
    <row r="125" spans="2:2" x14ac:dyDescent="0.3">
      <c r="B125" s="2198" t="s">
        <v>782</v>
      </c>
    </row>
    <row r="126" spans="2:2" s="2186" customFormat="1" ht="30.6" x14ac:dyDescent="0.3">
      <c r="B126" s="2199" t="s">
        <v>2300</v>
      </c>
    </row>
    <row r="127" spans="2:2" s="2186" customFormat="1" ht="20.399999999999999" x14ac:dyDescent="0.3">
      <c r="B127" s="2199" t="s">
        <v>2301</v>
      </c>
    </row>
    <row r="128" spans="2:2" x14ac:dyDescent="0.3">
      <c r="B128" s="2198" t="s">
        <v>786</v>
      </c>
    </row>
    <row r="129" spans="2:2" s="2186" customFormat="1" ht="20.399999999999999" x14ac:dyDescent="0.3">
      <c r="B129" s="2199" t="s">
        <v>2302</v>
      </c>
    </row>
    <row r="130" spans="2:2" x14ac:dyDescent="0.3">
      <c r="B130" s="2198" t="s">
        <v>1232</v>
      </c>
    </row>
    <row r="131" spans="2:2" s="2186" customFormat="1" x14ac:dyDescent="0.3">
      <c r="B131" s="2199" t="s">
        <v>2303</v>
      </c>
    </row>
    <row r="132" spans="2:2" ht="20.399999999999999" x14ac:dyDescent="0.3">
      <c r="B132" s="2198" t="s">
        <v>2173</v>
      </c>
    </row>
    <row r="133" spans="2:2" ht="20.399999999999999" x14ac:dyDescent="0.3">
      <c r="B133" s="2199" t="s">
        <v>2304</v>
      </c>
    </row>
    <row r="134" spans="2:2" s="2186" customFormat="1" ht="30.6" x14ac:dyDescent="0.3">
      <c r="B134" s="2199" t="s">
        <v>2305</v>
      </c>
    </row>
    <row r="135" spans="2:2" x14ac:dyDescent="0.3">
      <c r="B135" s="2198" t="s">
        <v>837</v>
      </c>
    </row>
    <row r="136" spans="2:2" s="2186" customFormat="1" ht="20.399999999999999" x14ac:dyDescent="0.3">
      <c r="B136" s="2199" t="s">
        <v>2306</v>
      </c>
    </row>
    <row r="137" spans="2:2" s="2186" customFormat="1" ht="20.399999999999999" x14ac:dyDescent="0.3">
      <c r="B137" s="2199" t="s">
        <v>2307</v>
      </c>
    </row>
    <row r="138" spans="2:2" x14ac:dyDescent="0.3">
      <c r="B138" s="2198" t="s">
        <v>2029</v>
      </c>
    </row>
    <row r="139" spans="2:2" s="2186" customFormat="1" x14ac:dyDescent="0.3">
      <c r="B139" s="2199" t="s">
        <v>2308</v>
      </c>
    </row>
    <row r="140" spans="2:2" x14ac:dyDescent="0.3">
      <c r="B140" s="2198" t="s">
        <v>2309</v>
      </c>
    </row>
    <row r="141" spans="2:2" s="2186" customFormat="1" ht="20.399999999999999" x14ac:dyDescent="0.3">
      <c r="B141" s="2199" t="s">
        <v>2310</v>
      </c>
    </row>
    <row r="142" spans="2:2" x14ac:dyDescent="0.3">
      <c r="B142" s="2198" t="s">
        <v>1212</v>
      </c>
    </row>
    <row r="143" spans="2:2" s="2186" customFormat="1" ht="30.6" x14ac:dyDescent="0.3">
      <c r="B143" s="2199" t="s">
        <v>2311</v>
      </c>
    </row>
    <row r="144" spans="2:2" s="2186" customFormat="1" ht="20.399999999999999" x14ac:dyDescent="0.3">
      <c r="B144" s="2199" t="s">
        <v>2312</v>
      </c>
    </row>
    <row r="145" spans="2:2" ht="20.399999999999999" x14ac:dyDescent="0.3">
      <c r="B145" s="2198" t="s">
        <v>2313</v>
      </c>
    </row>
    <row r="146" spans="2:2" s="2186" customFormat="1" ht="40.799999999999997" x14ac:dyDescent="0.3">
      <c r="B146" s="2199" t="s">
        <v>2314</v>
      </c>
    </row>
    <row r="147" spans="2:2" s="2186" customFormat="1" ht="20.399999999999999" x14ac:dyDescent="0.3">
      <c r="B147" s="2199" t="s">
        <v>2315</v>
      </c>
    </row>
    <row r="148" spans="2:2" ht="20.399999999999999" x14ac:dyDescent="0.3">
      <c r="B148" s="2198" t="s">
        <v>2316</v>
      </c>
    </row>
    <row r="149" spans="2:2" s="2186" customFormat="1" ht="20.399999999999999" x14ac:dyDescent="0.3">
      <c r="B149" s="2200" t="s">
        <v>2317</v>
      </c>
    </row>
    <row r="150" spans="2:2" s="2186" customFormat="1" ht="20.399999999999999" x14ac:dyDescent="0.3">
      <c r="B150" s="2200" t="s">
        <v>2318</v>
      </c>
    </row>
    <row r="151" spans="2:2" x14ac:dyDescent="0.3"/>
    <row r="152" spans="2:2" x14ac:dyDescent="0.3">
      <c r="B152" s="2188" t="s">
        <v>2319</v>
      </c>
    </row>
  </sheetData>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C6D9-4A99-4377-80C8-89D998E91851}">
  <dimension ref="A1:J66"/>
  <sheetViews>
    <sheetView workbookViewId="0"/>
  </sheetViews>
  <sheetFormatPr baseColWidth="10" defaultColWidth="0" defaultRowHeight="14.4" zeroHeight="1" x14ac:dyDescent="0.3"/>
  <cols>
    <col min="1" max="1" width="10.88671875" style="2173" customWidth="1"/>
    <col min="2" max="2" width="53.109375" style="2173" customWidth="1"/>
    <col min="3" max="4" width="10.88671875" style="2173" customWidth="1"/>
    <col min="5" max="5" width="10.5546875" style="2173" hidden="1" customWidth="1"/>
    <col min="6" max="10" width="0" style="2173" hidden="1" customWidth="1"/>
    <col min="11" max="16384" width="10.88671875" style="2173" hidden="1"/>
  </cols>
  <sheetData>
    <row r="1" spans="2:10" x14ac:dyDescent="0.3"/>
    <row r="2" spans="2:10" ht="31.8" x14ac:dyDescent="0.3">
      <c r="B2" s="2171" t="s">
        <v>2320</v>
      </c>
      <c r="C2" s="2172"/>
      <c r="D2" s="2172"/>
      <c r="E2" s="2172"/>
      <c r="F2" s="2172"/>
      <c r="G2" s="2172"/>
      <c r="H2" s="2172"/>
      <c r="I2" s="2172"/>
      <c r="J2" s="2172"/>
    </row>
    <row r="3" spans="2:10" x14ac:dyDescent="0.3"/>
    <row r="4" spans="2:10" x14ac:dyDescent="0.3">
      <c r="B4" s="2174" t="s">
        <v>2192</v>
      </c>
    </row>
    <row r="5" spans="2:10" x14ac:dyDescent="0.3">
      <c r="B5" s="2198" t="s">
        <v>2015</v>
      </c>
    </row>
    <row r="6" spans="2:10" ht="20.399999999999999" x14ac:dyDescent="0.3">
      <c r="B6" s="2201" t="s">
        <v>2321</v>
      </c>
    </row>
    <row r="7" spans="2:10" ht="40.799999999999997" x14ac:dyDescent="0.3">
      <c r="B7" s="2201" t="s">
        <v>2322</v>
      </c>
    </row>
    <row r="8" spans="2:10" ht="20.399999999999999" x14ac:dyDescent="0.3">
      <c r="B8" s="2201" t="s">
        <v>2323</v>
      </c>
    </row>
    <row r="9" spans="2:10" ht="20.399999999999999" x14ac:dyDescent="0.3">
      <c r="B9" s="2201" t="s">
        <v>2324</v>
      </c>
    </row>
    <row r="10" spans="2:10" x14ac:dyDescent="0.3">
      <c r="B10" s="2198" t="s">
        <v>2198</v>
      </c>
    </row>
    <row r="11" spans="2:10" ht="40.799999999999997" x14ac:dyDescent="0.3">
      <c r="B11" s="2201" t="s">
        <v>2325</v>
      </c>
    </row>
    <row r="12" spans="2:10" ht="30.6" x14ac:dyDescent="0.3">
      <c r="B12" s="2201" t="s">
        <v>2326</v>
      </c>
    </row>
    <row r="13" spans="2:10" ht="20.399999999999999" x14ac:dyDescent="0.3">
      <c r="B13" s="2201" t="s">
        <v>2327</v>
      </c>
    </row>
    <row r="14" spans="2:10" ht="30.6" x14ac:dyDescent="0.3">
      <c r="B14" s="2201" t="s">
        <v>2328</v>
      </c>
    </row>
    <row r="15" spans="2:10" x14ac:dyDescent="0.3">
      <c r="B15" s="2198" t="s">
        <v>2016</v>
      </c>
    </row>
    <row r="16" spans="2:10" ht="30.6" x14ac:dyDescent="0.3">
      <c r="B16" s="2201" t="s">
        <v>2329</v>
      </c>
    </row>
    <row r="17" spans="2:2" ht="20.399999999999999" x14ac:dyDescent="0.3">
      <c r="B17" s="2201" t="s">
        <v>2330</v>
      </c>
    </row>
    <row r="18" spans="2:2" ht="20.399999999999999" x14ac:dyDescent="0.3">
      <c r="B18" s="2201" t="s">
        <v>2331</v>
      </c>
    </row>
    <row r="19" spans="2:2" ht="20.399999999999999" x14ac:dyDescent="0.3">
      <c r="B19" s="2201" t="s">
        <v>2332</v>
      </c>
    </row>
    <row r="20" spans="2:2" ht="20.399999999999999" x14ac:dyDescent="0.3">
      <c r="B20" s="2201" t="s">
        <v>2333</v>
      </c>
    </row>
    <row r="21" spans="2:2" x14ac:dyDescent="0.3">
      <c r="B21" s="2198" t="s">
        <v>2334</v>
      </c>
    </row>
    <row r="22" spans="2:2" ht="20.399999999999999" x14ac:dyDescent="0.3">
      <c r="B22" s="2201" t="s">
        <v>2216</v>
      </c>
    </row>
    <row r="23" spans="2:2" ht="20.399999999999999" x14ac:dyDescent="0.3">
      <c r="B23" s="2198" t="s">
        <v>2220</v>
      </c>
    </row>
    <row r="24" spans="2:2" ht="30.6" x14ac:dyDescent="0.3">
      <c r="B24" s="2201" t="s">
        <v>2335</v>
      </c>
    </row>
    <row r="25" spans="2:2" ht="40.799999999999997" x14ac:dyDescent="0.3">
      <c r="B25" s="2201" t="s">
        <v>2336</v>
      </c>
    </row>
    <row r="26" spans="2:2" ht="20.399999999999999" x14ac:dyDescent="0.3">
      <c r="B26" s="2201" t="s">
        <v>2337</v>
      </c>
    </row>
    <row r="27" spans="2:2" ht="40.799999999999997" x14ac:dyDescent="0.3">
      <c r="B27" s="2201" t="s">
        <v>2338</v>
      </c>
    </row>
    <row r="28" spans="2:2" ht="20.399999999999999" x14ac:dyDescent="0.3">
      <c r="B28" s="2198" t="s">
        <v>2339</v>
      </c>
    </row>
    <row r="29" spans="2:2" ht="20.399999999999999" x14ac:dyDescent="0.3">
      <c r="B29" s="2201" t="s">
        <v>2340</v>
      </c>
    </row>
    <row r="30" spans="2:2" x14ac:dyDescent="0.3">
      <c r="B30" s="2202" t="s">
        <v>2341</v>
      </c>
    </row>
    <row r="31" spans="2:2" ht="30.6" x14ac:dyDescent="0.3">
      <c r="B31" s="2201" t="s">
        <v>2342</v>
      </c>
    </row>
    <row r="32" spans="2:2" ht="40.799999999999997" x14ac:dyDescent="0.3">
      <c r="B32" s="2201" t="s">
        <v>2343</v>
      </c>
    </row>
    <row r="33" spans="2:2" ht="30.6" x14ac:dyDescent="0.3">
      <c r="B33" s="2201" t="s">
        <v>2344</v>
      </c>
    </row>
    <row r="34" spans="2:2" x14ac:dyDescent="0.3">
      <c r="B34" s="2202" t="s">
        <v>783</v>
      </c>
    </row>
    <row r="35" spans="2:2" ht="20.399999999999999" x14ac:dyDescent="0.3">
      <c r="B35" s="2201" t="s">
        <v>2345</v>
      </c>
    </row>
    <row r="36" spans="2:2" ht="20.399999999999999" x14ac:dyDescent="0.3">
      <c r="B36" s="2201" t="s">
        <v>2346</v>
      </c>
    </row>
    <row r="37" spans="2:2" x14ac:dyDescent="0.3">
      <c r="B37" s="2198" t="s">
        <v>2347</v>
      </c>
    </row>
    <row r="38" spans="2:2" ht="20.399999999999999" x14ac:dyDescent="0.3">
      <c r="B38" s="2201" t="s">
        <v>2348</v>
      </c>
    </row>
    <row r="39" spans="2:2" ht="40.799999999999997" x14ac:dyDescent="0.3">
      <c r="B39" s="2201" t="s">
        <v>2349</v>
      </c>
    </row>
    <row r="40" spans="2:2" ht="20.399999999999999" x14ac:dyDescent="0.3">
      <c r="B40" s="2201" t="s">
        <v>2350</v>
      </c>
    </row>
    <row r="41" spans="2:2" x14ac:dyDescent="0.3">
      <c r="B41" s="2198" t="s">
        <v>2282</v>
      </c>
    </row>
    <row r="42" spans="2:2" ht="20.399999999999999" x14ac:dyDescent="0.3">
      <c r="B42" s="2201" t="s">
        <v>2351</v>
      </c>
    </row>
    <row r="43" spans="2:2" x14ac:dyDescent="0.3">
      <c r="B43" s="2198" t="s">
        <v>2290</v>
      </c>
    </row>
    <row r="44" spans="2:2" ht="51" x14ac:dyDescent="0.3">
      <c r="B44" s="2201" t="s">
        <v>2352</v>
      </c>
    </row>
    <row r="45" spans="2:2" ht="20.399999999999999" x14ac:dyDescent="0.3">
      <c r="B45" s="2201" t="s">
        <v>2353</v>
      </c>
    </row>
    <row r="46" spans="2:2" ht="40.799999999999997" x14ac:dyDescent="0.3">
      <c r="B46" s="2201" t="s">
        <v>2354</v>
      </c>
    </row>
    <row r="47" spans="2:2" ht="30.6" x14ac:dyDescent="0.3">
      <c r="B47" s="2201" t="s">
        <v>2355</v>
      </c>
    </row>
    <row r="48" spans="2:2" x14ac:dyDescent="0.3">
      <c r="B48" s="2198" t="s">
        <v>782</v>
      </c>
    </row>
    <row r="49" spans="2:2" ht="30.6" x14ac:dyDescent="0.3">
      <c r="B49" s="2201" t="s">
        <v>2356</v>
      </c>
    </row>
    <row r="50" spans="2:2" ht="20.399999999999999" x14ac:dyDescent="0.3">
      <c r="B50" s="2200" t="s">
        <v>2357</v>
      </c>
    </row>
    <row r="51" spans="2:2" x14ac:dyDescent="0.3">
      <c r="B51" s="2198" t="s">
        <v>1232</v>
      </c>
    </row>
    <row r="52" spans="2:2" x14ac:dyDescent="0.3">
      <c r="B52" s="2201" t="s">
        <v>2358</v>
      </c>
    </row>
    <row r="53" spans="2:2" ht="20.399999999999999" x14ac:dyDescent="0.3">
      <c r="B53" s="2198" t="s">
        <v>2173</v>
      </c>
    </row>
    <row r="54" spans="2:2" ht="20.399999999999999" x14ac:dyDescent="0.3">
      <c r="B54" s="2201" t="s">
        <v>2359</v>
      </c>
    </row>
    <row r="55" spans="2:2" ht="40.799999999999997" x14ac:dyDescent="0.3">
      <c r="B55" s="2201" t="s">
        <v>2360</v>
      </c>
    </row>
    <row r="56" spans="2:2" x14ac:dyDescent="0.3">
      <c r="B56" s="2198" t="s">
        <v>837</v>
      </c>
    </row>
    <row r="57" spans="2:2" ht="20.399999999999999" x14ac:dyDescent="0.3">
      <c r="B57" s="2201" t="s">
        <v>2361</v>
      </c>
    </row>
    <row r="58" spans="2:2" x14ac:dyDescent="0.3">
      <c r="B58" s="2198" t="s">
        <v>2029</v>
      </c>
    </row>
    <row r="59" spans="2:2" x14ac:dyDescent="0.3">
      <c r="B59" s="2201" t="s">
        <v>2362</v>
      </c>
    </row>
    <row r="60" spans="2:2" x14ac:dyDescent="0.3">
      <c r="B60" s="2198" t="s">
        <v>2363</v>
      </c>
    </row>
    <row r="61" spans="2:2" ht="30.6" x14ac:dyDescent="0.3">
      <c r="B61" s="2201" t="s">
        <v>2364</v>
      </c>
    </row>
    <row r="62" spans="2:2" x14ac:dyDescent="0.3">
      <c r="B62" s="2198" t="s">
        <v>1212</v>
      </c>
    </row>
    <row r="63" spans="2:2" ht="30.6" x14ac:dyDescent="0.3">
      <c r="B63" s="2201" t="s">
        <v>2365</v>
      </c>
    </row>
    <row r="64" spans="2:2" ht="20.399999999999999" x14ac:dyDescent="0.3">
      <c r="B64" s="2201" t="s">
        <v>2366</v>
      </c>
    </row>
    <row r="65" spans="2:2" x14ac:dyDescent="0.3"/>
    <row r="66" spans="2:2" x14ac:dyDescent="0.3">
      <c r="B66" s="2188" t="s">
        <v>2319</v>
      </c>
    </row>
  </sheetData>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B2D73-D34C-46AD-A882-CBF162C031DC}">
  <dimension ref="A1:J9"/>
  <sheetViews>
    <sheetView showGridLines="0" workbookViewId="0">
      <selection activeCell="B3" sqref="B3"/>
    </sheetView>
  </sheetViews>
  <sheetFormatPr baseColWidth="10" defaultColWidth="0" defaultRowHeight="14.4" zeroHeight="1" x14ac:dyDescent="0.3"/>
  <cols>
    <col min="1" max="1" width="2.33203125" customWidth="1"/>
    <col min="2" max="2" width="33.5546875" customWidth="1"/>
    <col min="3" max="5" width="11.44140625" customWidth="1"/>
    <col min="6" max="6" width="16.5546875" customWidth="1"/>
    <col min="7" max="7" width="11.44140625" hidden="1" customWidth="1"/>
    <col min="8" max="10" width="0" hidden="1" customWidth="1"/>
    <col min="11" max="16384" width="11.44140625" hidden="1"/>
  </cols>
  <sheetData>
    <row r="1" spans="1:7" x14ac:dyDescent="0.3"/>
    <row r="2" spans="1:7" x14ac:dyDescent="0.3">
      <c r="A2" s="2206"/>
      <c r="B2" s="2730" t="s">
        <v>2461</v>
      </c>
      <c r="C2" s="2730"/>
      <c r="D2" s="2730"/>
      <c r="E2" s="2730"/>
      <c r="F2" s="2206"/>
      <c r="G2" s="2206"/>
    </row>
    <row r="3" spans="1:7" x14ac:dyDescent="0.3"/>
    <row r="4" spans="1:7" ht="15" thickBot="1" x14ac:dyDescent="0.35">
      <c r="B4" s="2289" t="s">
        <v>2462</v>
      </c>
      <c r="C4" s="2289" t="s">
        <v>1737</v>
      </c>
      <c r="D4" s="2289" t="s">
        <v>1739</v>
      </c>
      <c r="E4" s="2289" t="s">
        <v>18</v>
      </c>
    </row>
    <row r="5" spans="1:7" ht="15" thickBot="1" x14ac:dyDescent="0.35">
      <c r="B5" s="2290" t="s">
        <v>2463</v>
      </c>
      <c r="C5" s="2291">
        <v>4476.6616637969009</v>
      </c>
      <c r="D5" s="2291">
        <v>2185.2406910280001</v>
      </c>
      <c r="E5" s="2291">
        <v>6661.9023548249006</v>
      </c>
    </row>
    <row r="6" spans="1:7" ht="15" thickBot="1" x14ac:dyDescent="0.35">
      <c r="B6" s="2292" t="s">
        <v>2464</v>
      </c>
      <c r="C6" s="2293">
        <v>10964.781088741169</v>
      </c>
      <c r="D6" s="2293">
        <v>1870.0436785930001</v>
      </c>
      <c r="E6" s="2291">
        <v>12834.824767334168</v>
      </c>
    </row>
    <row r="7" spans="1:7" x14ac:dyDescent="0.3">
      <c r="B7" s="2294" t="s">
        <v>2465</v>
      </c>
      <c r="C7" s="2295">
        <v>7.7123375826658096</v>
      </c>
      <c r="D7" s="2296">
        <v>19.260393275999999</v>
      </c>
      <c r="E7" s="2297">
        <v>26.972730858665809</v>
      </c>
    </row>
    <row r="8" spans="1:7" x14ac:dyDescent="0.3">
      <c r="B8" s="2321" t="s">
        <v>1025</v>
      </c>
      <c r="C8" s="2322">
        <v>15449.155090120736</v>
      </c>
      <c r="D8" s="2322">
        <v>4074.5447628970001</v>
      </c>
      <c r="E8" s="2322">
        <v>19523.699853017737</v>
      </c>
    </row>
    <row r="9" spans="1:7" ht="48.75" customHeight="1" x14ac:dyDescent="0.3">
      <c r="B9" s="2731" t="s">
        <v>2381</v>
      </c>
      <c r="C9" s="2731"/>
      <c r="D9" s="2731"/>
      <c r="E9" s="2731"/>
    </row>
  </sheetData>
  <mergeCells count="2">
    <mergeCell ref="B2:E2"/>
    <mergeCell ref="B9:E9"/>
  </mergeCell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83B7E-D00A-4040-80AD-565F78979FE5}">
  <dimension ref="A1:J57"/>
  <sheetViews>
    <sheetView workbookViewId="0"/>
  </sheetViews>
  <sheetFormatPr baseColWidth="10" defaultColWidth="0" defaultRowHeight="14.4" zeroHeight="1" x14ac:dyDescent="0.3"/>
  <cols>
    <col min="1" max="1" width="10.88671875" style="2173" customWidth="1"/>
    <col min="2" max="2" width="42.109375" style="2303" customWidth="1"/>
    <col min="3" max="3" width="19.88671875" style="2173" customWidth="1"/>
    <col min="4" max="5" width="11.88671875" style="2173" bestFit="1" customWidth="1"/>
    <col min="6" max="7" width="10.88671875" style="2173" customWidth="1"/>
    <col min="8" max="10" width="0" style="2173" hidden="1" customWidth="1"/>
    <col min="11" max="16384" width="10.88671875" style="2173" hidden="1"/>
  </cols>
  <sheetData>
    <row r="1" spans="2:10" x14ac:dyDescent="0.3">
      <c r="B1" s="2732" t="s">
        <v>2466</v>
      </c>
      <c r="C1" s="2732"/>
      <c r="D1" s="2732"/>
      <c r="E1" s="2732"/>
      <c r="F1" s="2323"/>
      <c r="G1" s="2323"/>
      <c r="H1" s="2298"/>
      <c r="I1" s="2298"/>
      <c r="J1" s="2298"/>
    </row>
    <row r="2" spans="2:10" x14ac:dyDescent="0.3">
      <c r="B2" s="2732"/>
      <c r="C2" s="2732"/>
      <c r="D2" s="2732"/>
      <c r="E2" s="2732"/>
      <c r="F2" s="2186"/>
      <c r="G2" s="2186"/>
    </row>
    <row r="3" spans="2:10" x14ac:dyDescent="0.3">
      <c r="B3" s="2174" t="s">
        <v>14</v>
      </c>
      <c r="C3" s="2299" t="s">
        <v>1737</v>
      </c>
      <c r="D3" s="2299" t="s">
        <v>1739</v>
      </c>
      <c r="E3" s="2299" t="s">
        <v>18</v>
      </c>
    </row>
    <row r="4" spans="2:10" ht="15" thickBot="1" x14ac:dyDescent="0.35">
      <c r="B4" s="2300" t="s">
        <v>2467</v>
      </c>
      <c r="C4" s="2301">
        <v>0</v>
      </c>
      <c r="D4" s="2301">
        <v>46595.915743999998</v>
      </c>
      <c r="E4" s="2301">
        <v>46595.915743999998</v>
      </c>
    </row>
    <row r="5" spans="2:10" ht="15" thickBot="1" x14ac:dyDescent="0.35">
      <c r="B5" s="2300" t="s">
        <v>2468</v>
      </c>
      <c r="C5" s="2301">
        <v>16175.315140000001</v>
      </c>
      <c r="D5" s="2301">
        <v>149873.18793700001</v>
      </c>
      <c r="E5" s="2301">
        <v>166048.503077</v>
      </c>
    </row>
    <row r="6" spans="2:10" ht="21" thickBot="1" x14ac:dyDescent="0.35">
      <c r="B6" s="2300" t="s">
        <v>2469</v>
      </c>
      <c r="C6" s="2301">
        <v>1431.3503929999999</v>
      </c>
      <c r="D6" s="2301">
        <v>500</v>
      </c>
      <c r="E6" s="2301">
        <v>1931.3503929999999</v>
      </c>
    </row>
    <row r="7" spans="2:10" ht="15" thickBot="1" x14ac:dyDescent="0.35">
      <c r="B7" s="2300" t="s">
        <v>1330</v>
      </c>
      <c r="C7" s="2301">
        <v>0</v>
      </c>
      <c r="D7" s="2301">
        <v>69.162998000000002</v>
      </c>
      <c r="E7" s="2301">
        <v>69.162998000000002</v>
      </c>
    </row>
    <row r="8" spans="2:10" ht="15" thickBot="1" x14ac:dyDescent="0.35">
      <c r="B8" s="2300" t="s">
        <v>2470</v>
      </c>
      <c r="C8" s="2301">
        <v>838.73448900000005</v>
      </c>
      <c r="D8" s="2301">
        <v>0</v>
      </c>
      <c r="E8" s="2301">
        <v>838.73448900000005</v>
      </c>
    </row>
    <row r="9" spans="2:10" ht="21" thickBot="1" x14ac:dyDescent="0.35">
      <c r="B9" s="2300" t="s">
        <v>2471</v>
      </c>
      <c r="C9" s="2301">
        <v>0</v>
      </c>
      <c r="D9" s="2301">
        <v>16020</v>
      </c>
      <c r="E9" s="2301">
        <v>16020</v>
      </c>
    </row>
    <row r="10" spans="2:10" ht="21" thickBot="1" x14ac:dyDescent="0.35">
      <c r="B10" s="2300" t="s">
        <v>2472</v>
      </c>
      <c r="C10" s="2301">
        <v>304.21619299999998</v>
      </c>
      <c r="D10" s="2301">
        <v>0</v>
      </c>
      <c r="E10" s="2301">
        <v>304.21619299999998</v>
      </c>
    </row>
    <row r="11" spans="2:10" ht="15" thickBot="1" x14ac:dyDescent="0.35">
      <c r="B11" s="2300" t="s">
        <v>2473</v>
      </c>
      <c r="C11" s="2301">
        <v>40.399554000000002</v>
      </c>
      <c r="D11" s="2301">
        <v>2437.9</v>
      </c>
      <c r="E11" s="2301">
        <v>2478.2995540000002</v>
      </c>
    </row>
    <row r="12" spans="2:10" ht="21" thickBot="1" x14ac:dyDescent="0.35">
      <c r="B12" s="2300" t="s">
        <v>2020</v>
      </c>
      <c r="C12" s="2301">
        <v>0</v>
      </c>
      <c r="D12" s="2301">
        <v>186998.69100799999</v>
      </c>
      <c r="E12" s="2301">
        <v>186998.69100799999</v>
      </c>
    </row>
    <row r="13" spans="2:10" ht="15" thickBot="1" x14ac:dyDescent="0.35">
      <c r="B13" s="2300" t="s">
        <v>2474</v>
      </c>
      <c r="C13" s="2301">
        <v>0</v>
      </c>
      <c r="D13" s="2301">
        <v>8656.7437680000003</v>
      </c>
      <c r="E13" s="2301">
        <v>8656.7437680000003</v>
      </c>
    </row>
    <row r="14" spans="2:10" ht="15" thickBot="1" x14ac:dyDescent="0.35">
      <c r="B14" s="2300" t="s">
        <v>2475</v>
      </c>
      <c r="C14" s="2301">
        <v>0</v>
      </c>
      <c r="D14" s="2301">
        <v>1609.8520840000001</v>
      </c>
      <c r="E14" s="2301">
        <v>1609.8520840000001</v>
      </c>
    </row>
    <row r="15" spans="2:10" ht="15" thickBot="1" x14ac:dyDescent="0.35">
      <c r="B15" s="2300" t="s">
        <v>2476</v>
      </c>
      <c r="C15" s="2301">
        <v>0</v>
      </c>
      <c r="D15" s="2301">
        <v>45550</v>
      </c>
      <c r="E15" s="2301">
        <v>45550</v>
      </c>
    </row>
    <row r="16" spans="2:10" ht="15" thickBot="1" x14ac:dyDescent="0.35">
      <c r="B16" s="2300" t="s">
        <v>2477</v>
      </c>
      <c r="C16" s="2301">
        <v>0</v>
      </c>
      <c r="D16" s="2301">
        <v>292.413635</v>
      </c>
      <c r="E16" s="2301">
        <v>292.413635</v>
      </c>
    </row>
    <row r="17" spans="2:5" ht="21" thickBot="1" x14ac:dyDescent="0.35">
      <c r="B17" s="2300" t="s">
        <v>2478</v>
      </c>
      <c r="C17" s="2301">
        <v>0</v>
      </c>
      <c r="D17" s="2301">
        <v>19903.055692000002</v>
      </c>
      <c r="E17" s="2301">
        <v>19903.055692000002</v>
      </c>
    </row>
    <row r="18" spans="2:5" ht="15" thickBot="1" x14ac:dyDescent="0.35">
      <c r="B18" s="2300" t="s">
        <v>2479</v>
      </c>
      <c r="C18" s="2301">
        <v>0</v>
      </c>
      <c r="D18" s="2301">
        <v>30</v>
      </c>
      <c r="E18" s="2301">
        <v>30</v>
      </c>
    </row>
    <row r="19" spans="2:5" ht="15" thickBot="1" x14ac:dyDescent="0.35">
      <c r="B19" s="2300" t="s">
        <v>2480</v>
      </c>
      <c r="C19" s="2301">
        <v>0</v>
      </c>
      <c r="D19" s="2301">
        <v>875285.96017500001</v>
      </c>
      <c r="E19" s="2301">
        <v>875285.96017500001</v>
      </c>
    </row>
    <row r="20" spans="2:5" ht="31.2" thickBot="1" x14ac:dyDescent="0.35">
      <c r="B20" s="2300" t="s">
        <v>2481</v>
      </c>
      <c r="C20" s="2301">
        <v>0</v>
      </c>
      <c r="D20" s="2301">
        <v>38372.013148999999</v>
      </c>
      <c r="E20" s="2301">
        <v>38372.013148999999</v>
      </c>
    </row>
    <row r="21" spans="2:5" ht="15" thickBot="1" x14ac:dyDescent="0.35">
      <c r="B21" s="2300" t="s">
        <v>783</v>
      </c>
      <c r="C21" s="2301">
        <v>0</v>
      </c>
      <c r="D21" s="2301">
        <v>34049.657536999999</v>
      </c>
      <c r="E21" s="2301">
        <v>34049.657536999999</v>
      </c>
    </row>
    <row r="22" spans="2:5" ht="15" thickBot="1" x14ac:dyDescent="0.35">
      <c r="B22" s="2300" t="s">
        <v>2044</v>
      </c>
      <c r="C22" s="2301">
        <v>0</v>
      </c>
      <c r="D22" s="2301">
        <v>4546.272414</v>
      </c>
      <c r="E22" s="2301">
        <v>4546.272414</v>
      </c>
    </row>
    <row r="23" spans="2:5" ht="15" thickBot="1" x14ac:dyDescent="0.35">
      <c r="B23" s="2300" t="s">
        <v>2100</v>
      </c>
      <c r="C23" s="2301">
        <v>0</v>
      </c>
      <c r="D23" s="2301">
        <v>15080</v>
      </c>
      <c r="E23" s="2301">
        <v>15080</v>
      </c>
    </row>
    <row r="24" spans="2:5" ht="15" thickBot="1" x14ac:dyDescent="0.35">
      <c r="B24" s="2300" t="s">
        <v>911</v>
      </c>
      <c r="C24" s="2301">
        <v>69.736461000000006</v>
      </c>
      <c r="D24" s="2301">
        <v>1300</v>
      </c>
      <c r="E24" s="2301">
        <v>1369.736461</v>
      </c>
    </row>
    <row r="25" spans="2:5" ht="21" thickBot="1" x14ac:dyDescent="0.35">
      <c r="B25" s="2300" t="s">
        <v>2482</v>
      </c>
      <c r="C25" s="2301">
        <v>0</v>
      </c>
      <c r="D25" s="2301">
        <v>200</v>
      </c>
      <c r="E25" s="2301">
        <v>200</v>
      </c>
    </row>
    <row r="26" spans="2:5" ht="21" thickBot="1" x14ac:dyDescent="0.35">
      <c r="B26" s="2300" t="s">
        <v>2040</v>
      </c>
      <c r="C26" s="2301">
        <v>0</v>
      </c>
      <c r="D26" s="2301">
        <v>1000</v>
      </c>
      <c r="E26" s="2301">
        <v>1000</v>
      </c>
    </row>
    <row r="27" spans="2:5" ht="15" thickBot="1" x14ac:dyDescent="0.35">
      <c r="B27" s="2300" t="s">
        <v>2025</v>
      </c>
      <c r="C27" s="2301">
        <v>516.64559999999994</v>
      </c>
      <c r="D27" s="2301">
        <v>0</v>
      </c>
      <c r="E27" s="2301">
        <v>516.64559999999994</v>
      </c>
    </row>
    <row r="28" spans="2:5" ht="15" thickBot="1" x14ac:dyDescent="0.35">
      <c r="B28" s="2300" t="s">
        <v>2483</v>
      </c>
      <c r="C28" s="2301">
        <v>507346.23823100002</v>
      </c>
      <c r="D28" s="2301">
        <v>0</v>
      </c>
      <c r="E28" s="2301">
        <v>507346.23823100002</v>
      </c>
    </row>
    <row r="29" spans="2:5" ht="15" thickBot="1" x14ac:dyDescent="0.35">
      <c r="B29" s="2300" t="s">
        <v>1216</v>
      </c>
      <c r="C29" s="2301">
        <v>809.67952400000001</v>
      </c>
      <c r="D29" s="2301">
        <v>0</v>
      </c>
      <c r="E29" s="2301">
        <v>809.67952400000001</v>
      </c>
    </row>
    <row r="30" spans="2:5" ht="15" thickBot="1" x14ac:dyDescent="0.35">
      <c r="B30" s="2300" t="s">
        <v>2484</v>
      </c>
      <c r="C30" s="2301">
        <v>28621.577482000001</v>
      </c>
      <c r="D30" s="2301">
        <v>8241.2301580000003</v>
      </c>
      <c r="E30" s="2301">
        <v>36862.807639999999</v>
      </c>
    </row>
    <row r="31" spans="2:5" ht="15" thickBot="1" x14ac:dyDescent="0.35">
      <c r="B31" s="2300" t="s">
        <v>2167</v>
      </c>
      <c r="C31" s="2301">
        <v>2465.9604290000002</v>
      </c>
      <c r="D31" s="2301">
        <v>10096.5</v>
      </c>
      <c r="E31" s="2301">
        <v>12562.460429000001</v>
      </c>
    </row>
    <row r="32" spans="2:5" ht="15" thickBot="1" x14ac:dyDescent="0.35">
      <c r="B32" s="2300" t="s">
        <v>2168</v>
      </c>
      <c r="C32" s="2301">
        <v>0</v>
      </c>
      <c r="D32" s="2301">
        <v>48605.825118000001</v>
      </c>
      <c r="E32" s="2301">
        <v>48605.825118000001</v>
      </c>
    </row>
    <row r="33" spans="2:5" ht="15" thickBot="1" x14ac:dyDescent="0.35">
      <c r="B33" s="2300" t="s">
        <v>1213</v>
      </c>
      <c r="C33" s="2301">
        <v>5589.5808690000003</v>
      </c>
      <c r="D33" s="2301">
        <v>40459.446000000004</v>
      </c>
      <c r="E33" s="2301">
        <v>46049.026869000001</v>
      </c>
    </row>
    <row r="34" spans="2:5" ht="15" thickBot="1" x14ac:dyDescent="0.35">
      <c r="B34" s="2300" t="s">
        <v>918</v>
      </c>
      <c r="C34" s="2301">
        <v>583.55679699999996</v>
      </c>
      <c r="D34" s="2301">
        <v>0</v>
      </c>
      <c r="E34" s="2301">
        <v>583.55679699999996</v>
      </c>
    </row>
    <row r="35" spans="2:5" ht="21" thickBot="1" x14ac:dyDescent="0.35">
      <c r="B35" s="2300" t="s">
        <v>2169</v>
      </c>
      <c r="C35" s="2301">
        <v>0</v>
      </c>
      <c r="D35" s="2301">
        <v>20000</v>
      </c>
      <c r="E35" s="2301">
        <v>20000</v>
      </c>
    </row>
    <row r="36" spans="2:5" ht="15" thickBot="1" x14ac:dyDescent="0.35">
      <c r="B36" s="2300" t="s">
        <v>2120</v>
      </c>
      <c r="C36" s="2301">
        <v>0</v>
      </c>
      <c r="D36" s="2301">
        <v>6116.9126960000003</v>
      </c>
      <c r="E36" s="2301">
        <v>6116.9126960000003</v>
      </c>
    </row>
    <row r="37" spans="2:5" ht="15" thickBot="1" x14ac:dyDescent="0.35">
      <c r="B37" s="2300" t="s">
        <v>2485</v>
      </c>
      <c r="C37" s="2301">
        <v>118287.39095099999</v>
      </c>
      <c r="D37" s="2301">
        <v>40505</v>
      </c>
      <c r="E37" s="2301">
        <v>158792.39095100001</v>
      </c>
    </row>
    <row r="38" spans="2:5" ht="15" thickBot="1" x14ac:dyDescent="0.35">
      <c r="B38" s="2300" t="s">
        <v>2124</v>
      </c>
      <c r="C38" s="2301">
        <v>0</v>
      </c>
      <c r="D38" s="2301">
        <v>35</v>
      </c>
      <c r="E38" s="2301">
        <v>35</v>
      </c>
    </row>
    <row r="39" spans="2:5" ht="15" thickBot="1" x14ac:dyDescent="0.35">
      <c r="B39" s="2300" t="s">
        <v>2041</v>
      </c>
      <c r="C39" s="2301">
        <v>0</v>
      </c>
      <c r="D39" s="2301">
        <v>225166.31463899999</v>
      </c>
      <c r="E39" s="2301">
        <v>225166.31463899999</v>
      </c>
    </row>
    <row r="40" spans="2:5" ht="15" thickBot="1" x14ac:dyDescent="0.35">
      <c r="B40" s="2300" t="s">
        <v>2046</v>
      </c>
      <c r="C40" s="2301">
        <v>0</v>
      </c>
      <c r="D40" s="2301">
        <v>1961.5483979999999</v>
      </c>
      <c r="E40" s="2301">
        <v>1961.5483979999999</v>
      </c>
    </row>
    <row r="41" spans="2:5" ht="15" thickBot="1" x14ac:dyDescent="0.35">
      <c r="B41" s="2300" t="s">
        <v>2028</v>
      </c>
      <c r="C41" s="2301">
        <v>0</v>
      </c>
      <c r="D41" s="2301">
        <v>7500</v>
      </c>
      <c r="E41" s="2301">
        <v>7500</v>
      </c>
    </row>
    <row r="42" spans="2:5" ht="15" thickBot="1" x14ac:dyDescent="0.35">
      <c r="B42" s="2300" t="s">
        <v>2486</v>
      </c>
      <c r="C42" s="2301">
        <v>455344.08109404671</v>
      </c>
      <c r="D42" s="2301">
        <v>0</v>
      </c>
      <c r="E42" s="2301">
        <v>455344.08109404671</v>
      </c>
    </row>
    <row r="43" spans="2:5" ht="15" thickBot="1" x14ac:dyDescent="0.35">
      <c r="B43" s="2300" t="s">
        <v>2487</v>
      </c>
      <c r="C43" s="2301">
        <v>344330.90161867702</v>
      </c>
      <c r="D43" s="2301">
        <v>0</v>
      </c>
      <c r="E43" s="2301">
        <v>344330.90161867702</v>
      </c>
    </row>
    <row r="44" spans="2:5" ht="15" thickBot="1" x14ac:dyDescent="0.35">
      <c r="B44" s="2300" t="s">
        <v>2488</v>
      </c>
      <c r="C44" s="2301">
        <v>1808638.5259465617</v>
      </c>
      <c r="D44" s="2301">
        <v>0</v>
      </c>
      <c r="E44" s="2301">
        <v>1808638.5259465617</v>
      </c>
    </row>
    <row r="45" spans="2:5" ht="15" thickBot="1" x14ac:dyDescent="0.35">
      <c r="B45" s="2300" t="s">
        <v>2489</v>
      </c>
      <c r="C45" s="2301">
        <v>1016147.6414126164</v>
      </c>
      <c r="D45" s="2301">
        <v>0</v>
      </c>
      <c r="E45" s="2301">
        <v>1016147.6414126164</v>
      </c>
    </row>
    <row r="46" spans="2:5" ht="15" thickBot="1" x14ac:dyDescent="0.35">
      <c r="B46" s="2300" t="s">
        <v>2490</v>
      </c>
      <c r="C46" s="2301">
        <v>324.80582600000002</v>
      </c>
      <c r="D46" s="2301">
        <v>0</v>
      </c>
      <c r="E46" s="2301">
        <v>324.80582600000002</v>
      </c>
    </row>
    <row r="47" spans="2:5" ht="15" thickBot="1" x14ac:dyDescent="0.35">
      <c r="B47" s="2300" t="s">
        <v>1232</v>
      </c>
      <c r="C47" s="2301">
        <v>0</v>
      </c>
      <c r="D47" s="2301">
        <v>76621.640398000003</v>
      </c>
      <c r="E47" s="2301">
        <v>76621.640398000003</v>
      </c>
    </row>
    <row r="48" spans="2:5" ht="21" thickBot="1" x14ac:dyDescent="0.35">
      <c r="B48" s="2300" t="s">
        <v>2173</v>
      </c>
      <c r="C48" s="2301">
        <v>0</v>
      </c>
      <c r="D48" s="2301">
        <v>41058.982192000003</v>
      </c>
      <c r="E48" s="2301">
        <v>41058.982192000003</v>
      </c>
    </row>
    <row r="49" spans="2:5" ht="15" thickBot="1" x14ac:dyDescent="0.35">
      <c r="B49" s="2300" t="s">
        <v>837</v>
      </c>
      <c r="C49" s="2301">
        <v>0</v>
      </c>
      <c r="D49" s="2301">
        <v>65036.077386999998</v>
      </c>
      <c r="E49" s="2301">
        <v>65036.077386999998</v>
      </c>
    </row>
    <row r="50" spans="2:5" ht="21" thickBot="1" x14ac:dyDescent="0.35">
      <c r="B50" s="2300" t="s">
        <v>2029</v>
      </c>
      <c r="C50" s="2301">
        <v>0</v>
      </c>
      <c r="D50" s="2301">
        <v>420.77456999999998</v>
      </c>
      <c r="E50" s="2301">
        <v>420.77456999999998</v>
      </c>
    </row>
    <row r="51" spans="2:5" ht="15" thickBot="1" x14ac:dyDescent="0.35">
      <c r="B51" s="2300" t="s">
        <v>1985</v>
      </c>
      <c r="C51" s="2301">
        <v>0</v>
      </c>
      <c r="D51" s="2301">
        <v>280</v>
      </c>
      <c r="E51" s="2301">
        <v>280</v>
      </c>
    </row>
    <row r="52" spans="2:5" ht="21" thickBot="1" x14ac:dyDescent="0.35">
      <c r="B52" s="2300" t="s">
        <v>2175</v>
      </c>
      <c r="C52" s="2301">
        <v>0</v>
      </c>
      <c r="D52" s="2301">
        <v>142864.613331</v>
      </c>
      <c r="E52" s="2301">
        <v>142864.613331</v>
      </c>
    </row>
    <row r="53" spans="2:5" ht="31.2" thickBot="1" x14ac:dyDescent="0.35">
      <c r="B53" s="2300" t="s">
        <v>2491</v>
      </c>
      <c r="C53" s="2301">
        <v>0</v>
      </c>
      <c r="D53" s="2301">
        <v>1900</v>
      </c>
      <c r="E53" s="2301">
        <v>1900</v>
      </c>
    </row>
    <row r="54" spans="2:5" ht="15" thickBot="1" x14ac:dyDescent="0.35">
      <c r="B54" s="2300" t="s">
        <v>2049</v>
      </c>
      <c r="C54" s="2301">
        <v>168795.325786</v>
      </c>
      <c r="D54" s="2301">
        <v>0</v>
      </c>
      <c r="E54" s="2301">
        <v>168795.325786</v>
      </c>
    </row>
    <row r="55" spans="2:5" ht="15" thickBot="1" x14ac:dyDescent="0.35">
      <c r="B55" s="2181" t="s">
        <v>1025</v>
      </c>
      <c r="C55" s="2302">
        <v>4476661.6637969017</v>
      </c>
      <c r="D55" s="2302">
        <v>2185240.6910279999</v>
      </c>
      <c r="E55" s="2302">
        <v>6661902.3548249016</v>
      </c>
    </row>
    <row r="56" spans="2:5" ht="27.75" customHeight="1" x14ac:dyDescent="0.3">
      <c r="B56" s="2728" t="s">
        <v>2492</v>
      </c>
      <c r="C56" s="2728"/>
      <c r="D56" s="2728"/>
      <c r="E56" s="2728"/>
    </row>
    <row r="57" spans="2:5" x14ac:dyDescent="0.3"/>
  </sheetData>
  <mergeCells count="2">
    <mergeCell ref="B1:E2"/>
    <mergeCell ref="B56:E56"/>
  </mergeCell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E627-B1C3-40C1-AE4C-06AF66732774}">
  <dimension ref="A1:J57"/>
  <sheetViews>
    <sheetView workbookViewId="0"/>
  </sheetViews>
  <sheetFormatPr baseColWidth="10" defaultColWidth="0" defaultRowHeight="14.4" zeroHeight="1" x14ac:dyDescent="0.3"/>
  <cols>
    <col min="1" max="1" width="10.88671875" style="2173" customWidth="1"/>
    <col min="2" max="2" width="38.33203125" style="2303" customWidth="1"/>
    <col min="3" max="3" width="14.88671875" style="2173" bestFit="1" customWidth="1"/>
    <col min="4" max="4" width="11.88671875" style="2173" bestFit="1" customWidth="1"/>
    <col min="5" max="5" width="13" style="2173" bestFit="1" customWidth="1"/>
    <col min="6" max="6" width="10.88671875" style="2173" customWidth="1"/>
    <col min="7" max="7" width="12" style="2173" bestFit="1" customWidth="1"/>
    <col min="8" max="8" width="12" style="2173" hidden="1" customWidth="1"/>
    <col min="9" max="10" width="0" style="2173" hidden="1" customWidth="1"/>
    <col min="11" max="16384" width="10.88671875" style="2173" hidden="1"/>
  </cols>
  <sheetData>
    <row r="1" spans="2:10" x14ac:dyDescent="0.3"/>
    <row r="2" spans="2:10" ht="27.75" customHeight="1" x14ac:dyDescent="0.3">
      <c r="B2" s="2727" t="s">
        <v>2493</v>
      </c>
      <c r="C2" s="2727"/>
      <c r="D2" s="2727"/>
      <c r="E2" s="2727"/>
      <c r="F2" s="2172"/>
      <c r="G2" s="2172"/>
      <c r="H2" s="2172"/>
      <c r="I2" s="2172"/>
      <c r="J2" s="2172"/>
    </row>
    <row r="3" spans="2:10" x14ac:dyDescent="0.3"/>
    <row r="4" spans="2:10" x14ac:dyDescent="0.3">
      <c r="B4" s="2304" t="s">
        <v>14</v>
      </c>
      <c r="C4" s="2305" t="s">
        <v>1737</v>
      </c>
      <c r="D4" s="2305" t="s">
        <v>1739</v>
      </c>
      <c r="E4" s="2305" t="s">
        <v>18</v>
      </c>
    </row>
    <row r="5" spans="2:10" ht="15" thickBot="1" x14ac:dyDescent="0.35">
      <c r="B5" s="2306" t="s">
        <v>2494</v>
      </c>
      <c r="C5" s="2307">
        <v>0</v>
      </c>
      <c r="D5" s="2307">
        <v>14.948167546999999</v>
      </c>
      <c r="E5" s="2307">
        <v>14.948167546999999</v>
      </c>
      <c r="F5" s="2178"/>
      <c r="G5" s="2178"/>
      <c r="H5" s="2178"/>
    </row>
    <row r="6" spans="2:10" ht="15" thickBot="1" x14ac:dyDescent="0.35">
      <c r="B6" s="2306" t="s">
        <v>2495</v>
      </c>
      <c r="C6" s="2307">
        <v>16.175315140000002</v>
      </c>
      <c r="D6" s="2307">
        <v>4.6938270000000006</v>
      </c>
      <c r="E6" s="2307">
        <v>20.869142140000001</v>
      </c>
      <c r="F6" s="2178"/>
      <c r="G6" s="2178"/>
      <c r="H6" s="2178"/>
    </row>
    <row r="7" spans="2:10" ht="21" thickBot="1" x14ac:dyDescent="0.35">
      <c r="B7" s="2306" t="s">
        <v>2496</v>
      </c>
      <c r="C7" s="2307">
        <v>1.247019761</v>
      </c>
      <c r="D7" s="2307">
        <v>0</v>
      </c>
      <c r="E7" s="2307">
        <v>1.247019761</v>
      </c>
      <c r="F7" s="2178"/>
      <c r="G7" s="2178"/>
      <c r="H7" s="2178"/>
    </row>
    <row r="8" spans="2:10" ht="21" thickBot="1" x14ac:dyDescent="0.35">
      <c r="B8" s="2306" t="s">
        <v>2497</v>
      </c>
      <c r="C8" s="2307">
        <v>0</v>
      </c>
      <c r="D8" s="2307">
        <v>0.5</v>
      </c>
      <c r="E8" s="2307">
        <v>0.5</v>
      </c>
      <c r="F8" s="2178"/>
      <c r="G8" s="2178"/>
      <c r="H8" s="2178"/>
    </row>
    <row r="9" spans="2:10" ht="21" thickBot="1" x14ac:dyDescent="0.35">
      <c r="B9" s="2306" t="s">
        <v>2498</v>
      </c>
      <c r="C9" s="2307">
        <v>0</v>
      </c>
      <c r="D9" s="2307">
        <v>1.5</v>
      </c>
      <c r="E9" s="2307">
        <v>1.5</v>
      </c>
      <c r="F9" s="2178"/>
      <c r="G9" s="2178"/>
      <c r="H9" s="2178"/>
    </row>
    <row r="10" spans="2:10" ht="15" thickBot="1" x14ac:dyDescent="0.35">
      <c r="B10" s="2306" t="s">
        <v>2499</v>
      </c>
      <c r="C10" s="2307">
        <v>0</v>
      </c>
      <c r="D10" s="2307">
        <v>0.234784355</v>
      </c>
      <c r="E10" s="2307">
        <v>0.234784355</v>
      </c>
      <c r="F10" s="2178"/>
      <c r="G10" s="2178"/>
      <c r="H10" s="2178"/>
    </row>
    <row r="11" spans="2:10" ht="15" thickBot="1" x14ac:dyDescent="0.35">
      <c r="B11" s="2306" t="s">
        <v>2500</v>
      </c>
      <c r="C11" s="2307">
        <v>0.22749939499999999</v>
      </c>
      <c r="D11" s="2307">
        <v>0</v>
      </c>
      <c r="E11" s="2307">
        <v>0.22749939499999999</v>
      </c>
      <c r="F11" s="2178"/>
      <c r="G11" s="2178"/>
      <c r="H11" s="2178"/>
    </row>
    <row r="12" spans="2:10" ht="21" thickBot="1" x14ac:dyDescent="0.35">
      <c r="B12" s="2306" t="s">
        <v>2501</v>
      </c>
      <c r="C12" s="2307">
        <v>0.30421619299999997</v>
      </c>
      <c r="D12" s="2307">
        <v>0</v>
      </c>
      <c r="E12" s="2307">
        <v>0.30421619299999997</v>
      </c>
      <c r="F12" s="2178"/>
      <c r="G12" s="2178"/>
      <c r="H12" s="2178"/>
    </row>
    <row r="13" spans="2:10" ht="21" thickBot="1" x14ac:dyDescent="0.35">
      <c r="B13" s="2306" t="s">
        <v>2502</v>
      </c>
      <c r="C13" s="2307">
        <v>8.5575737999999998E-2</v>
      </c>
      <c r="D13" s="2307">
        <v>0</v>
      </c>
      <c r="E13" s="2307">
        <v>8.5575737999999998E-2</v>
      </c>
      <c r="F13" s="2178"/>
      <c r="G13" s="2178"/>
      <c r="H13" s="2178"/>
    </row>
    <row r="14" spans="2:10" ht="21" thickBot="1" x14ac:dyDescent="0.35">
      <c r="B14" s="2306" t="s">
        <v>2503</v>
      </c>
      <c r="C14" s="2307">
        <v>0</v>
      </c>
      <c r="D14" s="2307">
        <v>7.7535533330000002</v>
      </c>
      <c r="E14" s="2307">
        <v>7.7535533330000002</v>
      </c>
      <c r="F14" s="2178"/>
      <c r="G14" s="2178"/>
      <c r="H14" s="2178"/>
    </row>
    <row r="15" spans="2:10" ht="21" thickBot="1" x14ac:dyDescent="0.35">
      <c r="B15" s="2306" t="s">
        <v>2020</v>
      </c>
      <c r="C15" s="2307">
        <v>0</v>
      </c>
      <c r="D15" s="2307">
        <v>46.100808943999994</v>
      </c>
      <c r="E15" s="2307">
        <v>46.100808943999994</v>
      </c>
      <c r="F15" s="2178"/>
      <c r="G15" s="2178"/>
      <c r="H15" s="2178"/>
    </row>
    <row r="16" spans="2:10" ht="21" thickBot="1" x14ac:dyDescent="0.35">
      <c r="B16" s="2306" t="s">
        <v>2504</v>
      </c>
      <c r="C16" s="2307">
        <v>0</v>
      </c>
      <c r="D16" s="2307">
        <v>19.003650213</v>
      </c>
      <c r="E16" s="2307">
        <v>19.003650213</v>
      </c>
      <c r="F16" s="2178"/>
      <c r="G16" s="2178"/>
      <c r="H16" s="2178"/>
    </row>
    <row r="17" spans="2:8" ht="21" thickBot="1" x14ac:dyDescent="0.35">
      <c r="B17" s="2306" t="s">
        <v>2505</v>
      </c>
      <c r="C17" s="2307">
        <v>0</v>
      </c>
      <c r="D17" s="2307">
        <v>0.87440250000000008</v>
      </c>
      <c r="E17" s="2307">
        <v>0.87440250000000008</v>
      </c>
      <c r="F17" s="2178"/>
      <c r="G17" s="2178"/>
      <c r="H17" s="2178"/>
    </row>
    <row r="18" spans="2:8" ht="15" thickBot="1" x14ac:dyDescent="0.35">
      <c r="B18" s="2306" t="s">
        <v>2506</v>
      </c>
      <c r="C18" s="2307">
        <v>0</v>
      </c>
      <c r="D18" s="2307">
        <v>72</v>
      </c>
      <c r="E18" s="2307">
        <v>72</v>
      </c>
      <c r="F18" s="2178"/>
      <c r="G18" s="2178"/>
      <c r="H18" s="2178"/>
    </row>
    <row r="19" spans="2:8" ht="21" thickBot="1" x14ac:dyDescent="0.35">
      <c r="B19" s="2306" t="s">
        <v>2507</v>
      </c>
      <c r="C19" s="2307">
        <v>0</v>
      </c>
      <c r="D19" s="2307">
        <v>11.212943234000001</v>
      </c>
      <c r="E19" s="2307">
        <v>11.212943234000001</v>
      </c>
      <c r="F19" s="2178"/>
      <c r="G19" s="2178"/>
      <c r="H19" s="2178"/>
    </row>
    <row r="20" spans="2:8" ht="15" thickBot="1" x14ac:dyDescent="0.35">
      <c r="B20" s="2306" t="s">
        <v>2508</v>
      </c>
      <c r="C20" s="2307">
        <v>0</v>
      </c>
      <c r="D20" s="2307">
        <v>824.306136724</v>
      </c>
      <c r="E20" s="2307">
        <v>824.306136724</v>
      </c>
      <c r="F20" s="2178"/>
      <c r="G20" s="2178"/>
      <c r="H20" s="2178"/>
    </row>
    <row r="21" spans="2:8" ht="15" thickBot="1" x14ac:dyDescent="0.35">
      <c r="B21" s="2306" t="s">
        <v>2509</v>
      </c>
      <c r="C21" s="2307">
        <v>0</v>
      </c>
      <c r="D21" s="2307">
        <v>114.52520759799999</v>
      </c>
      <c r="E21" s="2307">
        <v>114.52520759799999</v>
      </c>
      <c r="F21" s="2178"/>
      <c r="G21" s="2178"/>
      <c r="H21" s="2178"/>
    </row>
    <row r="22" spans="2:8" ht="15" thickBot="1" x14ac:dyDescent="0.35">
      <c r="B22" s="2306" t="s">
        <v>2044</v>
      </c>
      <c r="C22" s="2307">
        <v>0</v>
      </c>
      <c r="D22" s="2307">
        <v>3.6116450979999999</v>
      </c>
      <c r="E22" s="2307">
        <v>3.6116450979999999</v>
      </c>
      <c r="F22" s="2178"/>
      <c r="G22" s="2178"/>
      <c r="H22" s="2178"/>
    </row>
    <row r="23" spans="2:8" ht="15" thickBot="1" x14ac:dyDescent="0.35">
      <c r="B23" s="2306" t="s">
        <v>2098</v>
      </c>
      <c r="C23" s="2307">
        <v>0</v>
      </c>
      <c r="D23" s="2307">
        <v>4</v>
      </c>
      <c r="E23" s="2307">
        <v>4</v>
      </c>
      <c r="F23" s="2178"/>
      <c r="G23" s="2178"/>
      <c r="H23" s="2178"/>
    </row>
    <row r="24" spans="2:8" ht="15" thickBot="1" x14ac:dyDescent="0.35">
      <c r="B24" s="2306" t="s">
        <v>2100</v>
      </c>
      <c r="C24" s="2307">
        <v>0</v>
      </c>
      <c r="D24" s="2307">
        <v>12.071686068000002</v>
      </c>
      <c r="E24" s="2307">
        <v>12.071686068000002</v>
      </c>
      <c r="F24" s="2178"/>
      <c r="G24" s="2178"/>
      <c r="H24" s="2178"/>
    </row>
    <row r="25" spans="2:8" ht="15" thickBot="1" x14ac:dyDescent="0.35">
      <c r="B25" s="2306" t="s">
        <v>2510</v>
      </c>
      <c r="C25" s="2307">
        <v>6.9736461E-2</v>
      </c>
      <c r="D25" s="2307">
        <v>0</v>
      </c>
      <c r="E25" s="2307">
        <v>6.9736461E-2</v>
      </c>
      <c r="F25" s="2178"/>
      <c r="G25" s="2178"/>
      <c r="H25" s="2178"/>
    </row>
    <row r="26" spans="2:8" ht="15" thickBot="1" x14ac:dyDescent="0.35">
      <c r="B26" s="2306" t="s">
        <v>2511</v>
      </c>
      <c r="C26" s="2307">
        <v>0.16515719999999998</v>
      </c>
      <c r="D26" s="2307">
        <v>0</v>
      </c>
      <c r="E26" s="2307">
        <v>0.16515719999999998</v>
      </c>
      <c r="F26" s="2178"/>
      <c r="G26" s="2178"/>
      <c r="H26" s="2178"/>
    </row>
    <row r="27" spans="2:8" ht="15" thickBot="1" x14ac:dyDescent="0.35">
      <c r="B27" s="2306" t="s">
        <v>2512</v>
      </c>
      <c r="C27" s="2307">
        <v>113.324</v>
      </c>
      <c r="D27" s="2307">
        <v>0</v>
      </c>
      <c r="E27" s="2307">
        <v>113.324</v>
      </c>
      <c r="F27" s="2178"/>
      <c r="G27" s="2178"/>
      <c r="H27" s="2178"/>
    </row>
    <row r="28" spans="2:8" ht="15" thickBot="1" x14ac:dyDescent="0.35">
      <c r="B28" s="2306" t="s">
        <v>2513</v>
      </c>
      <c r="C28" s="2307">
        <v>0.89897783900000006</v>
      </c>
      <c r="D28" s="2307">
        <v>0</v>
      </c>
      <c r="E28" s="2307">
        <v>0.89897783900000006</v>
      </c>
      <c r="F28" s="2178"/>
      <c r="G28" s="2178"/>
      <c r="H28" s="2178"/>
    </row>
    <row r="29" spans="2:8" ht="21" thickBot="1" x14ac:dyDescent="0.35">
      <c r="B29" s="2306" t="s">
        <v>2514</v>
      </c>
      <c r="C29" s="2307">
        <v>0</v>
      </c>
      <c r="D29" s="2307">
        <v>1.3</v>
      </c>
      <c r="E29" s="2307">
        <v>1.3</v>
      </c>
      <c r="F29" s="2178"/>
      <c r="G29" s="2178"/>
      <c r="H29" s="2178"/>
    </row>
    <row r="30" spans="2:8" ht="15" thickBot="1" x14ac:dyDescent="0.35">
      <c r="B30" s="2306" t="s">
        <v>2515</v>
      </c>
      <c r="C30" s="2307">
        <v>1.300225897</v>
      </c>
      <c r="D30" s="2307">
        <v>0</v>
      </c>
      <c r="E30" s="2307">
        <v>1.300225897</v>
      </c>
      <c r="F30" s="2178"/>
      <c r="G30" s="2178"/>
      <c r="H30" s="2178"/>
    </row>
    <row r="31" spans="2:8" ht="21" thickBot="1" x14ac:dyDescent="0.35">
      <c r="B31" s="2306" t="s">
        <v>2516</v>
      </c>
      <c r="C31" s="2307">
        <v>0</v>
      </c>
      <c r="D31" s="2307">
        <v>3.9</v>
      </c>
      <c r="E31" s="2307">
        <v>3.9</v>
      </c>
      <c r="F31" s="2178"/>
      <c r="G31" s="2178"/>
      <c r="H31" s="2178"/>
    </row>
    <row r="32" spans="2:8" ht="15" thickBot="1" x14ac:dyDescent="0.35">
      <c r="B32" s="2306" t="s">
        <v>2517</v>
      </c>
      <c r="C32" s="2307">
        <v>0</v>
      </c>
      <c r="D32" s="2307">
        <v>5.98196554</v>
      </c>
      <c r="E32" s="2307">
        <v>5.98196554</v>
      </c>
      <c r="F32" s="2178"/>
      <c r="G32" s="2178"/>
      <c r="H32" s="2178"/>
    </row>
    <row r="33" spans="2:8" ht="15" thickBot="1" x14ac:dyDescent="0.35">
      <c r="B33" s="2306" t="s">
        <v>2518</v>
      </c>
      <c r="C33" s="2307">
        <v>0.12731922200000001</v>
      </c>
      <c r="D33" s="2307">
        <v>0</v>
      </c>
      <c r="E33" s="2307">
        <v>0.12731922200000001</v>
      </c>
      <c r="F33" s="2178"/>
      <c r="G33" s="2178"/>
      <c r="H33" s="2178"/>
    </row>
    <row r="34" spans="2:8" ht="21" thickBot="1" x14ac:dyDescent="0.35">
      <c r="B34" s="2306" t="s">
        <v>2519</v>
      </c>
      <c r="C34" s="2307">
        <v>0</v>
      </c>
      <c r="D34" s="2307">
        <v>2.2100010000000001</v>
      </c>
      <c r="E34" s="2307">
        <v>2.2100010000000001</v>
      </c>
      <c r="F34" s="2178"/>
      <c r="G34" s="2178"/>
      <c r="H34" s="2178"/>
    </row>
    <row r="35" spans="2:8" ht="15" thickBot="1" x14ac:dyDescent="0.35">
      <c r="B35" s="2306" t="s">
        <v>2520</v>
      </c>
      <c r="C35" s="2307">
        <v>0.58355679699999996</v>
      </c>
      <c r="D35" s="2307">
        <v>0</v>
      </c>
      <c r="E35" s="2307">
        <v>0.58355679699999996</v>
      </c>
      <c r="F35" s="2178"/>
      <c r="G35" s="2178"/>
      <c r="H35" s="2178"/>
    </row>
    <row r="36" spans="2:8" ht="21" thickBot="1" x14ac:dyDescent="0.35">
      <c r="B36" s="2306" t="s">
        <v>2521</v>
      </c>
      <c r="C36" s="2307">
        <v>0</v>
      </c>
      <c r="D36" s="2307">
        <v>20</v>
      </c>
      <c r="E36" s="2307">
        <v>20</v>
      </c>
      <c r="F36" s="2178"/>
      <c r="G36" s="2178"/>
      <c r="H36" s="2178"/>
    </row>
    <row r="37" spans="2:8" ht="15" thickBot="1" x14ac:dyDescent="0.35">
      <c r="B37" s="2306" t="s">
        <v>2170</v>
      </c>
      <c r="C37" s="2307">
        <v>0</v>
      </c>
      <c r="D37" s="2307">
        <v>17.35671314</v>
      </c>
      <c r="E37" s="2307">
        <v>17.35671314</v>
      </c>
      <c r="F37" s="2178"/>
      <c r="G37" s="2178"/>
      <c r="H37" s="2178"/>
    </row>
    <row r="38" spans="2:8" ht="15" thickBot="1" x14ac:dyDescent="0.35">
      <c r="B38" s="2306" t="s">
        <v>2179</v>
      </c>
      <c r="C38" s="2307">
        <v>43.371878051000003</v>
      </c>
      <c r="D38" s="2307">
        <v>0</v>
      </c>
      <c r="E38" s="2307">
        <v>43.371878051000003</v>
      </c>
      <c r="F38" s="2178"/>
      <c r="G38" s="2178"/>
      <c r="H38" s="2178"/>
    </row>
    <row r="39" spans="2:8" ht="15" thickBot="1" x14ac:dyDescent="0.35">
      <c r="B39" s="2306" t="s">
        <v>2427</v>
      </c>
      <c r="C39" s="2307">
        <v>0</v>
      </c>
      <c r="D39" s="2307">
        <v>8</v>
      </c>
      <c r="E39" s="2307">
        <v>8</v>
      </c>
      <c r="F39" s="2178"/>
      <c r="G39" s="2178"/>
      <c r="H39" s="2178"/>
    </row>
    <row r="40" spans="2:8" ht="15" thickBot="1" x14ac:dyDescent="0.35">
      <c r="B40" s="2306" t="s">
        <v>2171</v>
      </c>
      <c r="C40" s="2307">
        <v>0</v>
      </c>
      <c r="D40" s="2307">
        <v>3.5000000000000003E-2</v>
      </c>
      <c r="E40" s="2307">
        <v>3.5000000000000003E-2</v>
      </c>
      <c r="F40" s="2178"/>
      <c r="G40" s="2178"/>
      <c r="H40" s="2178"/>
    </row>
    <row r="41" spans="2:8" ht="15" thickBot="1" x14ac:dyDescent="0.35">
      <c r="B41" s="2306" t="s">
        <v>2041</v>
      </c>
      <c r="C41" s="2307">
        <v>0</v>
      </c>
      <c r="D41" s="2307">
        <v>13.3</v>
      </c>
      <c r="E41" s="2307">
        <v>13.3</v>
      </c>
      <c r="F41" s="2178"/>
      <c r="G41" s="2178"/>
      <c r="H41" s="2178"/>
    </row>
    <row r="42" spans="2:8" ht="15" thickBot="1" x14ac:dyDescent="0.35">
      <c r="B42" s="2306" t="s">
        <v>2522</v>
      </c>
      <c r="C42" s="2307">
        <v>0</v>
      </c>
      <c r="D42" s="2307">
        <v>3.5986859169999996</v>
      </c>
      <c r="E42" s="2307">
        <v>3.5986859169999996</v>
      </c>
      <c r="F42" s="2178"/>
      <c r="G42" s="2178"/>
      <c r="H42" s="2178"/>
    </row>
    <row r="43" spans="2:8" ht="15" thickBot="1" x14ac:dyDescent="0.35">
      <c r="B43" s="2306" t="s">
        <v>2523</v>
      </c>
      <c r="C43" s="2307">
        <v>0</v>
      </c>
      <c r="D43" s="2307">
        <v>8.4789999999999992</v>
      </c>
      <c r="E43" s="2307">
        <v>8.4789999999999992</v>
      </c>
      <c r="F43" s="2178"/>
      <c r="G43" s="2178"/>
      <c r="H43" s="2178"/>
    </row>
    <row r="44" spans="2:8" ht="15" thickBot="1" x14ac:dyDescent="0.35">
      <c r="B44" s="2306" t="s">
        <v>2524</v>
      </c>
      <c r="C44" s="2307">
        <v>519.82586507582607</v>
      </c>
      <c r="D44" s="2307">
        <v>0</v>
      </c>
      <c r="E44" s="2307">
        <v>519.82586507582607</v>
      </c>
      <c r="F44" s="2178"/>
      <c r="G44" s="2178"/>
      <c r="H44" s="2178"/>
    </row>
    <row r="45" spans="2:8" ht="15" thickBot="1" x14ac:dyDescent="0.35">
      <c r="B45" s="2306" t="s">
        <v>2488</v>
      </c>
      <c r="C45" s="2307">
        <v>942.94991902451818</v>
      </c>
      <c r="D45" s="2307">
        <v>0</v>
      </c>
      <c r="E45" s="2307">
        <v>942.94991902451818</v>
      </c>
      <c r="F45" s="2178"/>
      <c r="G45" s="2178"/>
      <c r="H45" s="2178"/>
    </row>
    <row r="46" spans="2:8" ht="15" thickBot="1" x14ac:dyDescent="0.35">
      <c r="B46" s="2306" t="s">
        <v>2489</v>
      </c>
      <c r="C46" s="2307">
        <v>9269.2263147808244</v>
      </c>
      <c r="D46" s="2307">
        <v>0</v>
      </c>
      <c r="E46" s="2307">
        <v>9269.2263147808244</v>
      </c>
      <c r="F46" s="2178"/>
      <c r="G46" s="2178"/>
      <c r="H46" s="2178"/>
    </row>
    <row r="47" spans="2:8" ht="15" thickBot="1" x14ac:dyDescent="0.35">
      <c r="B47" s="2306" t="s">
        <v>2525</v>
      </c>
      <c r="C47" s="2307">
        <v>0.37676863799999999</v>
      </c>
      <c r="D47" s="2307">
        <v>0</v>
      </c>
      <c r="E47" s="2307">
        <v>0.37676863799999999</v>
      </c>
      <c r="F47" s="2178"/>
      <c r="G47" s="2178"/>
      <c r="H47" s="2178"/>
    </row>
    <row r="48" spans="2:8" ht="21" thickBot="1" x14ac:dyDescent="0.35">
      <c r="B48" s="2306" t="s">
        <v>2526</v>
      </c>
      <c r="C48" s="2307">
        <v>0</v>
      </c>
      <c r="D48" s="2307">
        <v>55.108973767000002</v>
      </c>
      <c r="E48" s="2307">
        <v>55.108973767000002</v>
      </c>
      <c r="F48" s="2178"/>
      <c r="G48" s="2178"/>
      <c r="H48" s="2178"/>
    </row>
    <row r="49" spans="2:8" ht="21" thickBot="1" x14ac:dyDescent="0.35">
      <c r="B49" s="2306" t="s">
        <v>2527</v>
      </c>
      <c r="C49" s="2307">
        <v>0</v>
      </c>
      <c r="D49" s="2307">
        <v>0.47547526499999998</v>
      </c>
      <c r="E49" s="2307">
        <v>0.47547526499999998</v>
      </c>
      <c r="F49" s="2178"/>
      <c r="G49" s="2178"/>
      <c r="H49" s="2178"/>
    </row>
    <row r="50" spans="2:8" ht="21" thickBot="1" x14ac:dyDescent="0.35">
      <c r="B50" s="2306" t="s">
        <v>2528</v>
      </c>
      <c r="C50" s="2307">
        <v>0</v>
      </c>
      <c r="D50" s="2307">
        <v>3.7927936000000002E-2</v>
      </c>
      <c r="E50" s="2307">
        <v>3.7927936000000002E-2</v>
      </c>
      <c r="F50" s="2178"/>
      <c r="G50" s="2178"/>
      <c r="H50" s="2178"/>
    </row>
    <row r="51" spans="2:8" ht="15" thickBot="1" x14ac:dyDescent="0.35">
      <c r="B51" s="2306" t="s">
        <v>1985</v>
      </c>
      <c r="C51" s="2307">
        <v>0</v>
      </c>
      <c r="D51" s="2307">
        <v>0.09</v>
      </c>
      <c r="E51" s="2307">
        <v>0.09</v>
      </c>
      <c r="F51" s="2178"/>
      <c r="G51" s="2178"/>
      <c r="H51" s="2178"/>
    </row>
    <row r="52" spans="2:8" ht="21" thickBot="1" x14ac:dyDescent="0.35">
      <c r="B52" s="2306" t="s">
        <v>2529</v>
      </c>
      <c r="C52" s="2307">
        <v>0</v>
      </c>
      <c r="D52" s="2307">
        <v>591.13312341400001</v>
      </c>
      <c r="E52" s="2307">
        <v>591.13312341400001</v>
      </c>
      <c r="F52" s="2178"/>
      <c r="G52" s="2178"/>
      <c r="H52" s="2178"/>
    </row>
    <row r="53" spans="2:8" ht="31.2" thickBot="1" x14ac:dyDescent="0.35">
      <c r="B53" s="2306" t="s">
        <v>2530</v>
      </c>
      <c r="C53" s="2307">
        <v>0</v>
      </c>
      <c r="D53" s="2307">
        <v>1.7</v>
      </c>
      <c r="E53" s="2307">
        <v>1.7</v>
      </c>
      <c r="F53" s="2178"/>
      <c r="G53" s="2178"/>
      <c r="H53" s="2178"/>
    </row>
    <row r="54" spans="2:8" ht="15" thickBot="1" x14ac:dyDescent="0.35">
      <c r="B54" s="2306" t="s">
        <v>2531</v>
      </c>
      <c r="C54" s="2307">
        <v>54.521743528000002</v>
      </c>
      <c r="D54" s="2307">
        <v>0</v>
      </c>
      <c r="E54" s="2307">
        <v>54.521743528000002</v>
      </c>
      <c r="F54" s="2178"/>
      <c r="G54" s="2178"/>
      <c r="H54" s="2178"/>
    </row>
    <row r="55" spans="2:8" ht="15" thickBot="1" x14ac:dyDescent="0.35">
      <c r="B55" s="2308" t="s">
        <v>1025</v>
      </c>
      <c r="C55" s="2309">
        <v>10964.781088741169</v>
      </c>
      <c r="D55" s="2309">
        <v>1870.0436785929999</v>
      </c>
      <c r="E55" s="2309">
        <v>12834.824767334168</v>
      </c>
      <c r="F55" s="2178"/>
      <c r="G55" s="2178"/>
      <c r="H55" s="2178"/>
    </row>
    <row r="56" spans="2:8" s="2203" customFormat="1" ht="33.75" customHeight="1" x14ac:dyDescent="0.2">
      <c r="B56" s="2733" t="s">
        <v>2532</v>
      </c>
      <c r="C56" s="2733"/>
      <c r="D56" s="2733"/>
      <c r="E56" s="2733"/>
    </row>
    <row r="57" spans="2:8" x14ac:dyDescent="0.3"/>
  </sheetData>
  <mergeCells count="2">
    <mergeCell ref="B2:E2"/>
    <mergeCell ref="B56:E5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0039-C93C-4D8C-982F-8F6193A93ADA}">
  <dimension ref="B1:XFC46"/>
  <sheetViews>
    <sheetView showGridLines="0" topLeftCell="A4" workbookViewId="0"/>
  </sheetViews>
  <sheetFormatPr baseColWidth="10" defaultColWidth="0" defaultRowHeight="13.5" customHeight="1" zeroHeight="1" x14ac:dyDescent="0.2"/>
  <cols>
    <col min="1" max="1" width="6.6640625" style="1692" customWidth="1"/>
    <col min="2" max="2" width="42" style="1692" customWidth="1"/>
    <col min="3" max="3" width="9.5546875" style="1692" bestFit="1" customWidth="1"/>
    <col min="4" max="4" width="12" style="1692" bestFit="1" customWidth="1"/>
    <col min="5" max="5" width="11.109375" style="1692" customWidth="1"/>
    <col min="6" max="7" width="5.5546875" style="1692" bestFit="1" customWidth="1"/>
    <col min="8" max="8" width="11.44140625" style="1692" customWidth="1"/>
    <col min="9" max="9" width="41.109375" style="1692" hidden="1"/>
    <col min="10" max="11" width="9.5546875" style="1692" hidden="1"/>
    <col min="12" max="12" width="11.5546875" style="1692" hidden="1"/>
    <col min="13" max="13" width="8" style="1692" hidden="1"/>
    <col min="14" max="14" width="7.88671875" style="1692" hidden="1"/>
    <col min="15" max="16" width="5.5546875" style="1692" hidden="1"/>
    <col min="17" max="17" width="16.6640625" style="1692" hidden="1"/>
    <col min="18" max="18" width="15.88671875" style="1692" hidden="1"/>
    <col min="19" max="19" width="21.88671875" style="1692" hidden="1"/>
    <col min="20" max="20" width="9.109375" style="1692" hidden="1"/>
    <col min="21" max="21" width="11.44140625" style="1692" hidden="1"/>
    <col min="22" max="23" width="4.44140625" style="1692" hidden="1"/>
    <col min="24" max="16383" width="11.44140625" style="1692" hidden="1"/>
    <col min="16384" max="16384" width="5.109375" style="1692" customWidth="1"/>
  </cols>
  <sheetData>
    <row r="1" spans="2:19" ht="13.5" customHeight="1" x14ac:dyDescent="0.2">
      <c r="B1" s="1775"/>
      <c r="I1" s="1776"/>
      <c r="J1" s="1777"/>
      <c r="K1" s="1777"/>
      <c r="L1" s="1777"/>
      <c r="M1" s="1777"/>
      <c r="N1" s="1777"/>
      <c r="O1" s="1777"/>
      <c r="P1" s="1777"/>
    </row>
    <row r="2" spans="2:19" ht="13.5" customHeight="1" x14ac:dyDescent="0.2">
      <c r="B2" s="2432" t="s">
        <v>1670</v>
      </c>
      <c r="C2" s="2432"/>
      <c r="D2" s="2432"/>
      <c r="E2" s="2432"/>
      <c r="F2" s="2432"/>
      <c r="G2" s="2432"/>
      <c r="I2" s="2445"/>
      <c r="J2" s="2446"/>
      <c r="K2" s="2446"/>
      <c r="L2" s="2446"/>
      <c r="M2" s="2446"/>
      <c r="N2" s="2446"/>
      <c r="O2" s="2446"/>
    </row>
    <row r="3" spans="2:19" ht="13.5" customHeight="1" x14ac:dyDescent="0.2">
      <c r="B3" s="2447" t="s">
        <v>1</v>
      </c>
      <c r="C3" s="2447"/>
      <c r="D3" s="2447"/>
      <c r="E3" s="2447"/>
      <c r="F3" s="2447"/>
      <c r="G3" s="2447"/>
      <c r="I3" s="1778"/>
    </row>
    <row r="4" spans="2:19" ht="20.399999999999999" x14ac:dyDescent="0.2">
      <c r="B4" s="1694" t="s">
        <v>0</v>
      </c>
      <c r="C4" s="2434" t="s">
        <v>1622</v>
      </c>
      <c r="D4" s="2434" t="s">
        <v>1417</v>
      </c>
      <c r="E4" s="1352" t="s">
        <v>1536</v>
      </c>
      <c r="F4" s="2448" t="s">
        <v>847</v>
      </c>
      <c r="G4" s="2449"/>
      <c r="I4" s="2450"/>
      <c r="J4" s="2427"/>
      <c r="K4" s="2427"/>
      <c r="L4" s="1609"/>
      <c r="M4" s="2451"/>
      <c r="N4" s="2451"/>
      <c r="O4" s="2444"/>
      <c r="P4" s="2444"/>
    </row>
    <row r="5" spans="2:19" ht="10.199999999999999" x14ac:dyDescent="0.2">
      <c r="B5" s="1695"/>
      <c r="C5" s="2434"/>
      <c r="D5" s="2434">
        <v>0</v>
      </c>
      <c r="E5" s="1354" t="s">
        <v>1168</v>
      </c>
      <c r="F5" s="1355">
        <v>2025</v>
      </c>
      <c r="G5" s="1355">
        <v>2026</v>
      </c>
      <c r="I5" s="2450"/>
      <c r="J5" s="2427"/>
      <c r="K5" s="2427"/>
      <c r="L5" s="1779"/>
      <c r="M5" s="1608"/>
      <c r="N5" s="1608"/>
      <c r="O5" s="1608"/>
      <c r="P5" s="1608"/>
    </row>
    <row r="6" spans="2:19" s="1693" customFormat="1" ht="11.25" customHeight="1" x14ac:dyDescent="0.3">
      <c r="B6" s="1780"/>
      <c r="C6" s="597" t="s">
        <v>9</v>
      </c>
      <c r="D6" s="1613" t="s">
        <v>10</v>
      </c>
      <c r="E6" s="1614" t="s">
        <v>767</v>
      </c>
      <c r="F6" s="1613" t="s">
        <v>15</v>
      </c>
      <c r="G6" s="1613" t="s">
        <v>11</v>
      </c>
      <c r="I6" s="1781"/>
      <c r="J6" s="1616"/>
      <c r="K6" s="1616"/>
      <c r="L6" s="1782"/>
      <c r="M6" s="1782"/>
      <c r="N6" s="1782"/>
      <c r="O6" s="1782"/>
      <c r="P6" s="1782"/>
      <c r="R6" s="1783"/>
      <c r="S6" s="1606"/>
    </row>
    <row r="7" spans="2:19" ht="13.5" customHeight="1" x14ac:dyDescent="0.2">
      <c r="B7" s="1784" t="s">
        <v>1671</v>
      </c>
      <c r="C7" s="1785">
        <v>80810</v>
      </c>
      <c r="D7" s="1785">
        <v>85250</v>
      </c>
      <c r="E7" s="1786">
        <v>5.4943695087241728</v>
      </c>
      <c r="F7" s="1787">
        <v>4.4518523394329792</v>
      </c>
      <c r="G7" s="1788">
        <v>4.4183030100674419</v>
      </c>
      <c r="H7" s="1789"/>
      <c r="I7" s="1790"/>
      <c r="J7" s="1791"/>
      <c r="K7" s="1791"/>
      <c r="L7" s="1792"/>
      <c r="M7" s="1793"/>
      <c r="N7" s="1793"/>
      <c r="O7" s="1792"/>
      <c r="P7" s="1792"/>
      <c r="R7" s="1794"/>
      <c r="S7" s="1601"/>
    </row>
    <row r="8" spans="2:19" ht="13.5" customHeight="1" x14ac:dyDescent="0.2">
      <c r="B8" s="1784" t="s">
        <v>1672</v>
      </c>
      <c r="C8" s="1785">
        <v>37962</v>
      </c>
      <c r="D8" s="1785">
        <v>57726.334000000003</v>
      </c>
      <c r="E8" s="1795">
        <v>52.063468731889785</v>
      </c>
      <c r="F8" s="1796">
        <v>2.0913404097210089</v>
      </c>
      <c r="G8" s="1792">
        <v>2.9918174225496599</v>
      </c>
      <c r="H8" s="1789"/>
      <c r="I8" s="1790"/>
      <c r="J8" s="1791"/>
      <c r="K8" s="1791"/>
      <c r="L8" s="1792"/>
      <c r="M8" s="1793"/>
      <c r="N8" s="1793"/>
      <c r="O8" s="1792"/>
      <c r="P8" s="1792"/>
      <c r="R8" s="1797"/>
      <c r="S8" s="1601"/>
    </row>
    <row r="9" spans="2:19" ht="22.5" customHeight="1" x14ac:dyDescent="0.2">
      <c r="B9" s="1784" t="s">
        <v>1673</v>
      </c>
      <c r="C9" s="1798">
        <v>19526</v>
      </c>
      <c r="D9" s="1798">
        <v>20437.986337318998</v>
      </c>
      <c r="E9" s="1799">
        <v>4.6706255112106909</v>
      </c>
      <c r="F9" s="1800">
        <v>1.0756944534063648</v>
      </c>
      <c r="G9" s="1765">
        <v>1.059251807083798</v>
      </c>
      <c r="H9" s="1789"/>
      <c r="I9" s="1790"/>
      <c r="J9" s="1801"/>
      <c r="K9" s="1801"/>
      <c r="L9" s="1765"/>
      <c r="M9" s="1802"/>
      <c r="N9" s="1802"/>
      <c r="O9" s="1765"/>
      <c r="P9" s="1765"/>
      <c r="R9" s="1794"/>
      <c r="S9" s="1601"/>
    </row>
    <row r="10" spans="2:19" ht="13.5" customHeight="1" x14ac:dyDescent="0.2">
      <c r="B10" s="1784" t="s">
        <v>1674</v>
      </c>
      <c r="C10" s="1785">
        <v>0</v>
      </c>
      <c r="D10" s="1785">
        <v>1929.4739999999999</v>
      </c>
      <c r="E10" s="1795">
        <v>0</v>
      </c>
      <c r="F10" s="1796">
        <v>0</v>
      </c>
      <c r="G10" s="1792">
        <v>0.1000000091735703</v>
      </c>
      <c r="H10" s="1789"/>
      <c r="I10" s="1790"/>
      <c r="J10" s="1791"/>
      <c r="K10" s="1791"/>
      <c r="L10" s="1792"/>
      <c r="M10" s="1793"/>
      <c r="N10" s="1793"/>
      <c r="O10" s="1792"/>
      <c r="P10" s="1792"/>
      <c r="R10" s="1794"/>
      <c r="S10" s="1601"/>
    </row>
    <row r="11" spans="2:19" ht="13.5" customHeight="1" x14ac:dyDescent="0.2">
      <c r="B11" s="1784" t="s">
        <v>1675</v>
      </c>
      <c r="C11" s="1785">
        <v>0</v>
      </c>
      <c r="D11" s="1785">
        <v>1702.6569999999999</v>
      </c>
      <c r="E11" s="1795">
        <v>0</v>
      </c>
      <c r="F11" s="1796">
        <v>0</v>
      </c>
      <c r="G11" s="1792">
        <v>8.824462813152377E-2</v>
      </c>
      <c r="H11" s="1789"/>
      <c r="I11" s="1790"/>
      <c r="J11" s="1791"/>
      <c r="K11" s="1791"/>
      <c r="L11" s="1792"/>
      <c r="M11" s="1793"/>
      <c r="N11" s="1793"/>
      <c r="O11" s="1792"/>
      <c r="P11" s="1792"/>
      <c r="R11" s="1794"/>
      <c r="S11" s="1601"/>
    </row>
    <row r="12" spans="2:19" ht="13.5" customHeight="1" x14ac:dyDescent="0.2">
      <c r="B12" s="1784" t="s">
        <v>1676</v>
      </c>
      <c r="C12" s="1785">
        <v>0</v>
      </c>
      <c r="D12" s="1785">
        <v>888.03542226299999</v>
      </c>
      <c r="E12" s="1795">
        <v>0</v>
      </c>
      <c r="F12" s="1796">
        <v>0</v>
      </c>
      <c r="G12" s="1792">
        <v>4.6024745797432549E-2</v>
      </c>
      <c r="H12" s="1789"/>
      <c r="I12" s="1790"/>
      <c r="J12" s="1791"/>
      <c r="K12" s="1791"/>
      <c r="L12" s="1792"/>
      <c r="M12" s="1793"/>
      <c r="N12" s="1793"/>
      <c r="O12" s="1792"/>
      <c r="P12" s="1792"/>
      <c r="R12" s="1794"/>
      <c r="S12" s="1601"/>
    </row>
    <row r="13" spans="2:19" ht="13.5" customHeight="1" x14ac:dyDescent="0.2">
      <c r="B13" s="1784" t="s">
        <v>1677</v>
      </c>
      <c r="C13" s="1785">
        <v>84.951145095999991</v>
      </c>
      <c r="D13" s="1785">
        <v>0.103009163</v>
      </c>
      <c r="E13" s="1795">
        <v>-99.878743055336585</v>
      </c>
      <c r="F13" s="1796">
        <v>4.679989531408712E-3</v>
      </c>
      <c r="G13" s="1792">
        <v>5.3387178292953405E-6</v>
      </c>
      <c r="H13" s="1789"/>
      <c r="I13" s="1790"/>
      <c r="J13" s="1791"/>
      <c r="K13" s="1791"/>
      <c r="L13" s="1792"/>
      <c r="M13" s="1793"/>
      <c r="N13" s="1793"/>
      <c r="O13" s="1792"/>
      <c r="P13" s="1792"/>
      <c r="R13" s="1794"/>
      <c r="S13" s="1601"/>
    </row>
    <row r="14" spans="2:19" ht="13.5" customHeight="1" x14ac:dyDescent="0.2">
      <c r="B14" s="1784" t="s">
        <v>1678</v>
      </c>
      <c r="C14" s="1785">
        <v>8696.107</v>
      </c>
      <c r="D14" s="1785">
        <v>0</v>
      </c>
      <c r="E14" s="1795">
        <v>-100</v>
      </c>
      <c r="F14" s="1796">
        <v>0.47907170265944193</v>
      </c>
      <c r="G14" s="1792">
        <v>0</v>
      </c>
      <c r="H14" s="1789"/>
      <c r="I14" s="1790"/>
      <c r="J14" s="1791"/>
      <c r="K14" s="1791"/>
      <c r="L14" s="1792"/>
      <c r="M14" s="1793"/>
      <c r="N14" s="1793"/>
      <c r="O14" s="1792"/>
      <c r="P14" s="1792"/>
      <c r="R14" s="1794"/>
      <c r="S14" s="1601"/>
    </row>
    <row r="15" spans="2:19" ht="13.5" customHeight="1" x14ac:dyDescent="0.2">
      <c r="B15" s="1784" t="s">
        <v>1679</v>
      </c>
      <c r="C15" s="1785">
        <v>8720.0973625049992</v>
      </c>
      <c r="D15" s="1785">
        <v>8254.3197165860001</v>
      </c>
      <c r="E15" s="1795">
        <v>-5.3414271258227846</v>
      </c>
      <c r="F15" s="1796">
        <v>0.48039334046963533</v>
      </c>
      <c r="G15" s="1792">
        <v>0.42780159120059774</v>
      </c>
      <c r="H15" s="1789"/>
      <c r="I15" s="1790"/>
      <c r="J15" s="1791"/>
      <c r="K15" s="1791"/>
      <c r="L15" s="1792"/>
      <c r="M15" s="1793"/>
      <c r="N15" s="1793"/>
      <c r="O15" s="1792"/>
      <c r="P15" s="1792"/>
      <c r="R15" s="1794"/>
    </row>
    <row r="16" spans="2:19" s="1693" customFormat="1" ht="13.5" customHeight="1" x14ac:dyDescent="0.3">
      <c r="B16" s="1758" t="s">
        <v>1680</v>
      </c>
      <c r="C16" s="1626">
        <v>155799.15550760101</v>
      </c>
      <c r="D16" s="1803">
        <v>176188.90948533098</v>
      </c>
      <c r="E16" s="1804">
        <v>13.087204427584464</v>
      </c>
      <c r="F16" s="1745">
        <v>8.5830322352208395</v>
      </c>
      <c r="G16" s="1746">
        <v>9.1314485527218512</v>
      </c>
      <c r="H16" s="1805"/>
      <c r="I16" s="1806"/>
      <c r="J16" s="1630"/>
      <c r="K16" s="1630"/>
      <c r="L16" s="1771"/>
      <c r="M16" s="1723"/>
      <c r="N16" s="1723"/>
      <c r="O16" s="1723"/>
      <c r="P16" s="1723"/>
    </row>
    <row r="17" spans="2:16" s="1809" customFormat="1" ht="13.5" customHeight="1" x14ac:dyDescent="0.2">
      <c r="B17" s="1835" t="s">
        <v>1623</v>
      </c>
      <c r="C17" s="1807"/>
      <c r="D17" s="1808"/>
      <c r="E17" s="1807"/>
      <c r="F17" s="1807"/>
      <c r="G17" s="1807"/>
      <c r="I17" s="1810"/>
    </row>
    <row r="18" spans="2:16" s="1809" customFormat="1" ht="13.5" customHeight="1" x14ac:dyDescent="0.2">
      <c r="B18" s="1836" t="s">
        <v>35</v>
      </c>
      <c r="C18" s="1812"/>
      <c r="E18" s="1812"/>
      <c r="F18" s="1813"/>
      <c r="G18" s="1814"/>
      <c r="I18" s="1811"/>
      <c r="J18" s="1812"/>
      <c r="K18" s="1812"/>
      <c r="L18" s="1812"/>
      <c r="M18" s="1812"/>
      <c r="N18" s="1813"/>
      <c r="O18" s="1813"/>
      <c r="P18" s="1815"/>
    </row>
    <row r="19" spans="2:16" ht="13.5" hidden="1" customHeight="1" x14ac:dyDescent="0.2">
      <c r="B19" s="1816"/>
      <c r="C19" s="1816"/>
      <c r="D19" s="1817"/>
      <c r="G19" s="1818"/>
      <c r="I19" s="1816"/>
      <c r="J19" s="1816"/>
      <c r="K19" s="1816"/>
    </row>
    <row r="20" spans="2:16" ht="13.5" hidden="1" customHeight="1" x14ac:dyDescent="0.2">
      <c r="C20" s="1725"/>
      <c r="D20" s="1725"/>
      <c r="I20" s="1819"/>
      <c r="J20" s="1727"/>
      <c r="K20" s="1727"/>
      <c r="L20" s="1727"/>
      <c r="M20" s="1727"/>
    </row>
    <row r="21" spans="2:16" ht="13.5" hidden="1" customHeight="1" x14ac:dyDescent="0.2">
      <c r="D21" s="1820"/>
      <c r="K21" s="1734"/>
      <c r="L21" s="1734"/>
      <c r="M21" s="1734"/>
    </row>
    <row r="33" s="1692" customFormat="1" ht="13.5" hidden="1" customHeight="1" x14ac:dyDescent="0.2"/>
    <row r="34" s="1692" customFormat="1" ht="13.5" hidden="1" customHeight="1" x14ac:dyDescent="0.2"/>
    <row r="35" s="1692" customFormat="1" ht="13.5" hidden="1" customHeight="1" x14ac:dyDescent="0.2"/>
    <row r="36" s="1692" customFormat="1" ht="13.5" hidden="1" customHeight="1" x14ac:dyDescent="0.2"/>
    <row r="37" s="1692" customFormat="1" ht="13.5" hidden="1" customHeight="1" x14ac:dyDescent="0.2"/>
    <row r="38" s="1692" customFormat="1" ht="13.5" hidden="1" customHeight="1" x14ac:dyDescent="0.2"/>
    <row r="39" s="1692" customFormat="1" ht="13.5" hidden="1" customHeight="1" x14ac:dyDescent="0.2"/>
    <row r="40" s="1692" customFormat="1" ht="13.5" hidden="1" customHeight="1" x14ac:dyDescent="0.2"/>
    <row r="41" s="1692" customFormat="1" ht="13.5" hidden="1" customHeight="1" x14ac:dyDescent="0.2"/>
    <row r="42" s="1692" customFormat="1" ht="13.5" hidden="1" customHeight="1" x14ac:dyDescent="0.2"/>
    <row r="43" s="1692" customFormat="1" ht="13.5" hidden="1" customHeight="1" x14ac:dyDescent="0.2"/>
    <row r="44" s="1692" customFormat="1" ht="13.5" hidden="1" customHeight="1" x14ac:dyDescent="0.2"/>
    <row r="45" s="1692" customFormat="1" ht="13.5" hidden="1" customHeight="1" x14ac:dyDescent="0.2"/>
    <row r="46" s="1692" customFormat="1" ht="13.5" hidden="1" customHeight="1" x14ac:dyDescent="0.2"/>
  </sheetData>
  <mergeCells count="11">
    <mergeCell ref="O4:P4"/>
    <mergeCell ref="B2:G2"/>
    <mergeCell ref="I2:O2"/>
    <mergeCell ref="B3:G3"/>
    <mergeCell ref="C4:C5"/>
    <mergeCell ref="D4:D5"/>
    <mergeCell ref="F4:G4"/>
    <mergeCell ref="I4:I5"/>
    <mergeCell ref="J4:J5"/>
    <mergeCell ref="K4:K5"/>
    <mergeCell ref="M4:N4"/>
  </mergeCells>
  <printOptions horizontalCentered="1" verticalCentered="1"/>
  <pageMargins left="0.15748031496062992" right="0.19685039370078741" top="0.19685039370078741" bottom="0.47244094488188981" header="0" footer="0"/>
  <pageSetup scale="130" orientation="landscape" r:id="rId1"/>
  <headerFooter alignWithMargins="0">
    <oddFooter>&amp;L&amp;6&amp;D/&amp;T&amp;R&amp;7&amp;Z&amp;F</oddFooter>
  </headerFooter>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0F20-2C89-49E3-BB5C-ECBE859E0B0C}">
  <dimension ref="A1:I35"/>
  <sheetViews>
    <sheetView workbookViewId="0"/>
  </sheetViews>
  <sheetFormatPr baseColWidth="10" defaultColWidth="0" defaultRowHeight="14.4" zeroHeight="1" x14ac:dyDescent="0.3"/>
  <cols>
    <col min="1" max="1" width="10.88671875" style="2173" customWidth="1"/>
    <col min="2" max="2" width="35.6640625" style="2173" customWidth="1"/>
    <col min="3" max="3" width="13.5546875" style="2173" customWidth="1"/>
    <col min="4" max="7" width="10.88671875" style="2173" customWidth="1"/>
    <col min="8" max="9" width="0" style="2173" hidden="1" customWidth="1"/>
    <col min="10" max="16384" width="10.88671875" style="2173" hidden="1"/>
  </cols>
  <sheetData>
    <row r="1" spans="2:9" x14ac:dyDescent="0.3"/>
    <row r="2" spans="2:9" ht="24.75" customHeight="1" x14ac:dyDescent="0.3">
      <c r="B2" s="2727" t="s">
        <v>2533</v>
      </c>
      <c r="C2" s="2727"/>
      <c r="D2" s="2727"/>
      <c r="E2" s="2727"/>
      <c r="F2" s="2172"/>
      <c r="G2" s="2172"/>
      <c r="H2" s="2172"/>
      <c r="I2" s="2172"/>
    </row>
    <row r="3" spans="2:9" x14ac:dyDescent="0.3"/>
    <row r="4" spans="2:9" x14ac:dyDescent="0.3">
      <c r="B4" s="2310" t="s">
        <v>14</v>
      </c>
      <c r="C4" s="2299" t="s">
        <v>1737</v>
      </c>
      <c r="D4" s="2299" t="s">
        <v>1739</v>
      </c>
      <c r="E4" s="2299" t="s">
        <v>18</v>
      </c>
    </row>
    <row r="5" spans="2:9" ht="15" thickBot="1" x14ac:dyDescent="0.35">
      <c r="B5" s="2216" t="s">
        <v>1220</v>
      </c>
      <c r="C5" s="2311">
        <v>4959.8159320000004</v>
      </c>
      <c r="D5" s="2311">
        <v>0</v>
      </c>
      <c r="E5" s="2311">
        <v>4959.8159320000004</v>
      </c>
    </row>
    <row r="6" spans="2:9" ht="15" thickBot="1" x14ac:dyDescent="0.35">
      <c r="B6" s="2216" t="s">
        <v>1330</v>
      </c>
      <c r="C6" s="2311">
        <v>0</v>
      </c>
      <c r="D6" s="2311">
        <v>174</v>
      </c>
      <c r="E6" s="2311">
        <v>174</v>
      </c>
    </row>
    <row r="7" spans="2:9" ht="15" thickBot="1" x14ac:dyDescent="0.35">
      <c r="B7" s="2216" t="s">
        <v>2189</v>
      </c>
      <c r="C7" s="2311">
        <v>41.778984999999999</v>
      </c>
      <c r="D7" s="2311">
        <v>0</v>
      </c>
      <c r="E7" s="2311">
        <v>41.778984999999999</v>
      </c>
    </row>
    <row r="8" spans="2:9" ht="21" thickBot="1" x14ac:dyDescent="0.35">
      <c r="B8" s="2216" t="s">
        <v>2019</v>
      </c>
      <c r="C8" s="2311">
        <v>62.671674000000003</v>
      </c>
      <c r="D8" s="2311">
        <v>0</v>
      </c>
      <c r="E8" s="2311">
        <v>62.671674000000003</v>
      </c>
    </row>
    <row r="9" spans="2:9" ht="21" thickBot="1" x14ac:dyDescent="0.35">
      <c r="B9" s="2216" t="s">
        <v>2534</v>
      </c>
      <c r="C9" s="2311">
        <v>0</v>
      </c>
      <c r="D9" s="2311">
        <v>1438.8887999999999</v>
      </c>
      <c r="E9" s="2311">
        <v>1438.8887999999999</v>
      </c>
    </row>
    <row r="10" spans="2:9" ht="21" thickBot="1" x14ac:dyDescent="0.35">
      <c r="B10" s="2216" t="s">
        <v>2021</v>
      </c>
      <c r="C10" s="2311">
        <v>0</v>
      </c>
      <c r="D10" s="2311">
        <v>263.09706899999998</v>
      </c>
      <c r="E10" s="2311">
        <v>263.09706899999998</v>
      </c>
    </row>
    <row r="11" spans="2:9" ht="15" thickBot="1" x14ac:dyDescent="0.35">
      <c r="B11" s="2216" t="s">
        <v>1290</v>
      </c>
      <c r="C11" s="2311">
        <v>0</v>
      </c>
      <c r="D11" s="2311">
        <v>8.2719000000000005</v>
      </c>
      <c r="E11" s="2311">
        <v>8.2719000000000005</v>
      </c>
    </row>
    <row r="12" spans="2:9" ht="21" thickBot="1" x14ac:dyDescent="0.35">
      <c r="B12" s="2216" t="s">
        <v>2163</v>
      </c>
      <c r="C12" s="2311">
        <v>0</v>
      </c>
      <c r="D12" s="2311">
        <v>160</v>
      </c>
      <c r="E12" s="2311">
        <v>160</v>
      </c>
    </row>
    <row r="13" spans="2:9" ht="21" thickBot="1" x14ac:dyDescent="0.35">
      <c r="B13" s="2216" t="s">
        <v>2043</v>
      </c>
      <c r="C13" s="2311">
        <v>0</v>
      </c>
      <c r="D13" s="2311">
        <v>2251.2072750000002</v>
      </c>
      <c r="E13" s="2311">
        <v>2251.2072750000002</v>
      </c>
    </row>
    <row r="14" spans="2:9" ht="21" thickBot="1" x14ac:dyDescent="0.35">
      <c r="B14" s="2216" t="s">
        <v>2535</v>
      </c>
      <c r="C14" s="2311">
        <v>0</v>
      </c>
      <c r="D14" s="2311">
        <v>135.16065599999999</v>
      </c>
      <c r="E14" s="2311">
        <v>135.16065599999999</v>
      </c>
    </row>
    <row r="15" spans="2:9" ht="21" thickBot="1" x14ac:dyDescent="0.35">
      <c r="B15" s="2216" t="s">
        <v>2100</v>
      </c>
      <c r="C15" s="2311">
        <v>0</v>
      </c>
      <c r="D15" s="2311">
        <v>530.45000000000005</v>
      </c>
      <c r="E15" s="2311">
        <v>530.45000000000005</v>
      </c>
    </row>
    <row r="16" spans="2:9" ht="15" thickBot="1" x14ac:dyDescent="0.35">
      <c r="B16" s="2216" t="s">
        <v>911</v>
      </c>
      <c r="C16" s="2311">
        <v>69.736461000000006</v>
      </c>
      <c r="D16" s="2311">
        <v>250</v>
      </c>
      <c r="E16" s="2311">
        <v>319.73646100000002</v>
      </c>
    </row>
    <row r="17" spans="2:5" ht="21" thickBot="1" x14ac:dyDescent="0.35">
      <c r="B17" s="2216" t="s">
        <v>2482</v>
      </c>
      <c r="C17" s="2311">
        <v>0</v>
      </c>
      <c r="D17" s="2311">
        <v>850</v>
      </c>
      <c r="E17" s="2311">
        <v>850</v>
      </c>
    </row>
    <row r="18" spans="2:5" ht="15" thickBot="1" x14ac:dyDescent="0.35">
      <c r="B18" s="2216" t="s">
        <v>2025</v>
      </c>
      <c r="C18" s="2311">
        <v>6.9157640000000002</v>
      </c>
      <c r="D18" s="2311">
        <v>0</v>
      </c>
      <c r="E18" s="2311">
        <v>6.9157640000000002</v>
      </c>
    </row>
    <row r="19" spans="2:5" ht="15" thickBot="1" x14ac:dyDescent="0.35">
      <c r="B19" s="2216" t="s">
        <v>2536</v>
      </c>
      <c r="C19" s="2311">
        <v>91.985952199202458</v>
      </c>
      <c r="D19" s="2311">
        <v>0</v>
      </c>
      <c r="E19" s="2311">
        <v>91.985952199202458</v>
      </c>
    </row>
    <row r="20" spans="2:5" ht="15" thickBot="1" x14ac:dyDescent="0.35">
      <c r="B20" s="2216" t="s">
        <v>1216</v>
      </c>
      <c r="C20" s="2311">
        <v>346.49558200000001</v>
      </c>
      <c r="D20" s="2311">
        <v>0</v>
      </c>
      <c r="E20" s="2311">
        <v>346.49558200000001</v>
      </c>
    </row>
    <row r="21" spans="2:5" ht="21" thickBot="1" x14ac:dyDescent="0.35">
      <c r="B21" s="2216" t="s">
        <v>2537</v>
      </c>
      <c r="C21" s="2311">
        <v>0</v>
      </c>
      <c r="D21" s="2311">
        <v>400</v>
      </c>
      <c r="E21" s="2311">
        <v>400</v>
      </c>
    </row>
    <row r="22" spans="2:5" ht="21" thickBot="1" x14ac:dyDescent="0.35">
      <c r="B22" s="2216" t="s">
        <v>2167</v>
      </c>
      <c r="C22" s="2311">
        <v>0</v>
      </c>
      <c r="D22" s="2311">
        <v>6503.5659580000001</v>
      </c>
      <c r="E22" s="2311">
        <v>6503.5659580000001</v>
      </c>
    </row>
    <row r="23" spans="2:5" ht="15" thickBot="1" x14ac:dyDescent="0.35">
      <c r="B23" s="2216" t="s">
        <v>1213</v>
      </c>
      <c r="C23" s="2311">
        <v>734.39082054978985</v>
      </c>
      <c r="D23" s="2311">
        <v>300</v>
      </c>
      <c r="E23" s="2311">
        <v>1034.3908205497899</v>
      </c>
    </row>
    <row r="24" spans="2:5" ht="15" thickBot="1" x14ac:dyDescent="0.35">
      <c r="B24" s="2216" t="s">
        <v>921</v>
      </c>
      <c r="C24" s="2311">
        <v>254.17635891681638</v>
      </c>
      <c r="D24" s="2311">
        <v>0</v>
      </c>
      <c r="E24" s="2311">
        <v>254.17635891681638</v>
      </c>
    </row>
    <row r="25" spans="2:5" ht="15" thickBot="1" x14ac:dyDescent="0.35">
      <c r="B25" s="2216" t="s">
        <v>2179</v>
      </c>
      <c r="C25" s="2311">
        <v>752.90101800000002</v>
      </c>
      <c r="D25" s="2311">
        <v>200</v>
      </c>
      <c r="E25" s="2311">
        <v>952.90101800000002</v>
      </c>
    </row>
    <row r="26" spans="2:5" ht="21" thickBot="1" x14ac:dyDescent="0.35">
      <c r="B26" s="2216" t="s">
        <v>2041</v>
      </c>
      <c r="C26" s="2311">
        <v>0</v>
      </c>
      <c r="D26" s="2311">
        <v>4700</v>
      </c>
      <c r="E26" s="2311">
        <v>4700</v>
      </c>
    </row>
    <row r="27" spans="2:5" ht="15" thickBot="1" x14ac:dyDescent="0.35">
      <c r="B27" s="2216" t="s">
        <v>2028</v>
      </c>
      <c r="C27" s="2311">
        <v>0</v>
      </c>
      <c r="D27" s="2311">
        <v>10</v>
      </c>
      <c r="E27" s="2311">
        <v>10</v>
      </c>
    </row>
    <row r="28" spans="2:5" ht="21" thickBot="1" x14ac:dyDescent="0.35">
      <c r="B28" s="2216" t="s">
        <v>1232</v>
      </c>
      <c r="C28" s="2311">
        <v>0</v>
      </c>
      <c r="D28" s="2311">
        <v>23.003039999999999</v>
      </c>
      <c r="E28" s="2311">
        <v>23.003039999999999</v>
      </c>
    </row>
    <row r="29" spans="2:5" ht="21" thickBot="1" x14ac:dyDescent="0.35">
      <c r="B29" s="2216" t="s">
        <v>2175</v>
      </c>
      <c r="C29" s="2311">
        <v>0</v>
      </c>
      <c r="D29" s="2311">
        <v>922.74857799999995</v>
      </c>
      <c r="E29" s="2311">
        <v>922.74857799999995</v>
      </c>
    </row>
    <row r="30" spans="2:5" ht="31.2" thickBot="1" x14ac:dyDescent="0.35">
      <c r="B30" s="2216" t="s">
        <v>2538</v>
      </c>
      <c r="C30" s="2311">
        <v>0</v>
      </c>
      <c r="D30" s="2311">
        <v>140</v>
      </c>
      <c r="E30" s="2311">
        <v>140</v>
      </c>
    </row>
    <row r="31" spans="2:5" ht="15" thickBot="1" x14ac:dyDescent="0.35">
      <c r="B31" s="2216" t="s">
        <v>2049</v>
      </c>
      <c r="C31" s="2311">
        <v>391.46903500000002</v>
      </c>
      <c r="D31" s="2311">
        <v>0</v>
      </c>
      <c r="E31" s="2311">
        <v>391.46903500000002</v>
      </c>
    </row>
    <row r="32" spans="2:5" ht="15" thickBot="1" x14ac:dyDescent="0.35">
      <c r="B32" s="2312" t="s">
        <v>1025</v>
      </c>
      <c r="C32" s="2302">
        <v>7712.3375826658094</v>
      </c>
      <c r="D32" s="2302">
        <v>19260.393275999999</v>
      </c>
      <c r="E32" s="2302">
        <v>26972.730858665811</v>
      </c>
    </row>
    <row r="33" spans="2:7" s="27" customFormat="1" ht="42.75" customHeight="1" x14ac:dyDescent="0.2">
      <c r="B33" s="2728" t="s">
        <v>2532</v>
      </c>
      <c r="C33" s="2728"/>
      <c r="D33" s="2728"/>
      <c r="E33" s="2728"/>
      <c r="F33" s="2324"/>
      <c r="G33" s="2324"/>
    </row>
    <row r="34" spans="2:7" x14ac:dyDescent="0.3"/>
    <row r="35" spans="2:7" x14ac:dyDescent="0.3"/>
  </sheetData>
  <mergeCells count="2">
    <mergeCell ref="B2:E2"/>
    <mergeCell ref="B33:E33"/>
  </mergeCells>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A5F88-E9DB-4D12-ABDD-C2CC0B8A6F4F}">
  <dimension ref="A1:K132"/>
  <sheetViews>
    <sheetView workbookViewId="0"/>
  </sheetViews>
  <sheetFormatPr baseColWidth="10" defaultColWidth="0" defaultRowHeight="30" customHeight="1" zeroHeight="1" x14ac:dyDescent="0.3"/>
  <cols>
    <col min="1" max="1" width="10.88671875" style="2173" customWidth="1"/>
    <col min="2" max="2" width="61.88671875" style="2173" customWidth="1"/>
    <col min="3" max="4" width="10.88671875" style="2173" customWidth="1"/>
    <col min="5" max="11" width="0" style="2173" hidden="1" customWidth="1"/>
    <col min="12" max="16384" width="10.88671875" style="2173" hidden="1"/>
  </cols>
  <sheetData>
    <row r="1" spans="2:11" ht="32.25" customHeight="1" x14ac:dyDescent="0.3">
      <c r="B1" s="2205" t="s">
        <v>2539</v>
      </c>
      <c r="C1" s="2215"/>
      <c r="D1" s="2215"/>
      <c r="E1" s="2215"/>
      <c r="F1" s="2215"/>
      <c r="G1" s="2215"/>
      <c r="H1" s="2215"/>
      <c r="I1" s="2215"/>
      <c r="J1" s="2215"/>
      <c r="K1" s="2186"/>
    </row>
    <row r="2" spans="2:11" ht="30" customHeight="1" x14ac:dyDescent="0.3"/>
    <row r="3" spans="2:11" ht="30" customHeight="1" x14ac:dyDescent="0.3">
      <c r="B3" s="2231" t="s">
        <v>2192</v>
      </c>
    </row>
    <row r="4" spans="2:11" ht="30" customHeight="1" x14ac:dyDescent="0.3">
      <c r="B4" s="2313" t="s">
        <v>2540</v>
      </c>
    </row>
    <row r="5" spans="2:11" ht="30" customHeight="1" x14ac:dyDescent="0.3">
      <c r="B5" s="2314" t="s">
        <v>2541</v>
      </c>
    </row>
    <row r="6" spans="2:11" ht="30" customHeight="1" x14ac:dyDescent="0.3">
      <c r="B6" s="2314" t="s">
        <v>2542</v>
      </c>
    </row>
    <row r="7" spans="2:11" ht="30" customHeight="1" x14ac:dyDescent="0.3">
      <c r="B7" s="2314" t="s">
        <v>2543</v>
      </c>
    </row>
    <row r="8" spans="2:11" ht="30" customHeight="1" x14ac:dyDescent="0.3">
      <c r="B8" s="2314" t="s">
        <v>2544</v>
      </c>
    </row>
    <row r="9" spans="2:11" ht="30" customHeight="1" x14ac:dyDescent="0.3">
      <c r="B9" s="2314" t="s">
        <v>2545</v>
      </c>
    </row>
    <row r="10" spans="2:11" ht="30" customHeight="1" x14ac:dyDescent="0.3">
      <c r="B10" s="2313" t="s">
        <v>2546</v>
      </c>
    </row>
    <row r="11" spans="2:11" ht="30" customHeight="1" x14ac:dyDescent="0.3">
      <c r="B11" s="2314" t="s">
        <v>2547</v>
      </c>
    </row>
    <row r="12" spans="2:11" ht="30" customHeight="1" x14ac:dyDescent="0.3">
      <c r="B12" s="2313" t="s">
        <v>2548</v>
      </c>
    </row>
    <row r="13" spans="2:11" ht="30" customHeight="1" x14ac:dyDescent="0.3">
      <c r="B13" s="2314" t="s">
        <v>2549</v>
      </c>
    </row>
    <row r="14" spans="2:11" ht="30" customHeight="1" x14ac:dyDescent="0.3">
      <c r="B14" s="2313" t="s">
        <v>1330</v>
      </c>
    </row>
    <row r="15" spans="2:11" ht="30" customHeight="1" x14ac:dyDescent="0.3">
      <c r="B15" s="2314" t="s">
        <v>2550</v>
      </c>
    </row>
    <row r="16" spans="2:11" ht="30" customHeight="1" x14ac:dyDescent="0.3">
      <c r="B16" s="2313" t="s">
        <v>2551</v>
      </c>
    </row>
    <row r="17" spans="2:2" ht="30" customHeight="1" x14ac:dyDescent="0.3">
      <c r="B17" s="2314" t="s">
        <v>2552</v>
      </c>
    </row>
    <row r="18" spans="2:2" ht="30" customHeight="1" x14ac:dyDescent="0.3">
      <c r="B18" s="2313" t="s">
        <v>2553</v>
      </c>
    </row>
    <row r="19" spans="2:2" ht="30" customHeight="1" x14ac:dyDescent="0.3">
      <c r="B19" s="2314" t="s">
        <v>2554</v>
      </c>
    </row>
    <row r="20" spans="2:2" ht="30" customHeight="1" x14ac:dyDescent="0.3">
      <c r="B20" s="2314" t="s">
        <v>2555</v>
      </c>
    </row>
    <row r="21" spans="2:2" ht="30" customHeight="1" x14ac:dyDescent="0.3">
      <c r="B21" s="2313" t="s">
        <v>2020</v>
      </c>
    </row>
    <row r="22" spans="2:2" ht="30" customHeight="1" x14ac:dyDescent="0.3">
      <c r="B22" s="2314" t="s">
        <v>2556</v>
      </c>
    </row>
    <row r="23" spans="2:2" ht="30" customHeight="1" x14ac:dyDescent="0.3">
      <c r="B23" s="2314" t="s">
        <v>2557</v>
      </c>
    </row>
    <row r="24" spans="2:2" ht="30" customHeight="1" x14ac:dyDescent="0.3">
      <c r="B24" s="2314" t="s">
        <v>2558</v>
      </c>
    </row>
    <row r="25" spans="2:2" ht="30" customHeight="1" x14ac:dyDescent="0.3">
      <c r="B25" s="2314" t="s">
        <v>2559</v>
      </c>
    </row>
    <row r="26" spans="2:2" ht="30" customHeight="1" x14ac:dyDescent="0.3">
      <c r="B26" s="2313" t="s">
        <v>2021</v>
      </c>
    </row>
    <row r="27" spans="2:2" ht="30" customHeight="1" x14ac:dyDescent="0.3">
      <c r="B27" s="2314" t="s">
        <v>2560</v>
      </c>
    </row>
    <row r="28" spans="2:2" ht="30" customHeight="1" x14ac:dyDescent="0.3">
      <c r="B28" s="2314" t="s">
        <v>2561</v>
      </c>
    </row>
    <row r="29" spans="2:2" ht="30" customHeight="1" x14ac:dyDescent="0.3">
      <c r="B29" s="2314" t="s">
        <v>2562</v>
      </c>
    </row>
    <row r="30" spans="2:2" ht="30" customHeight="1" x14ac:dyDescent="0.3">
      <c r="B30" s="2313" t="s">
        <v>2563</v>
      </c>
    </row>
    <row r="31" spans="2:2" ht="30" customHeight="1" x14ac:dyDescent="0.3">
      <c r="B31" s="2314" t="s">
        <v>2564</v>
      </c>
    </row>
    <row r="32" spans="2:2" ht="30" customHeight="1" x14ac:dyDescent="0.3">
      <c r="B32" s="2314" t="s">
        <v>2565</v>
      </c>
    </row>
    <row r="33" spans="2:2" ht="30" customHeight="1" x14ac:dyDescent="0.3">
      <c r="B33" s="2313" t="s">
        <v>2022</v>
      </c>
    </row>
    <row r="34" spans="2:2" ht="30" customHeight="1" x14ac:dyDescent="0.3">
      <c r="B34" s="2314" t="s">
        <v>2234</v>
      </c>
    </row>
    <row r="35" spans="2:2" ht="30" customHeight="1" x14ac:dyDescent="0.3">
      <c r="B35" s="2313" t="s">
        <v>1290</v>
      </c>
    </row>
    <row r="36" spans="2:2" ht="30" customHeight="1" x14ac:dyDescent="0.3">
      <c r="B36" s="2314" t="s">
        <v>2566</v>
      </c>
    </row>
    <row r="37" spans="2:2" ht="30" customHeight="1" x14ac:dyDescent="0.3">
      <c r="B37" s="2313" t="s">
        <v>781</v>
      </c>
    </row>
    <row r="38" spans="2:2" ht="30" customHeight="1" x14ac:dyDescent="0.3">
      <c r="B38" s="2314" t="s">
        <v>2567</v>
      </c>
    </row>
    <row r="39" spans="2:2" ht="30" customHeight="1" x14ac:dyDescent="0.3">
      <c r="B39" s="2314" t="s">
        <v>2568</v>
      </c>
    </row>
    <row r="40" spans="2:2" ht="30" customHeight="1" x14ac:dyDescent="0.3">
      <c r="B40" s="2314" t="s">
        <v>2569</v>
      </c>
    </row>
    <row r="41" spans="2:2" ht="30" customHeight="1" x14ac:dyDescent="0.3">
      <c r="B41" s="2313" t="s">
        <v>2570</v>
      </c>
    </row>
    <row r="42" spans="2:2" ht="30" customHeight="1" x14ac:dyDescent="0.3">
      <c r="B42" s="2314" t="s">
        <v>2571</v>
      </c>
    </row>
    <row r="43" spans="2:2" ht="30" customHeight="1" x14ac:dyDescent="0.3">
      <c r="B43" s="2313" t="s">
        <v>2572</v>
      </c>
    </row>
    <row r="44" spans="2:2" ht="30" customHeight="1" x14ac:dyDescent="0.3">
      <c r="B44" s="2314" t="s">
        <v>2573</v>
      </c>
    </row>
    <row r="45" spans="2:2" ht="30" customHeight="1" x14ac:dyDescent="0.3">
      <c r="B45" s="2314" t="s">
        <v>2574</v>
      </c>
    </row>
    <row r="46" spans="2:2" ht="30" customHeight="1" x14ac:dyDescent="0.3">
      <c r="B46" s="2314" t="s">
        <v>2575</v>
      </c>
    </row>
    <row r="47" spans="2:2" ht="30" customHeight="1" x14ac:dyDescent="0.3">
      <c r="B47" s="2313" t="s">
        <v>2576</v>
      </c>
    </row>
    <row r="48" spans="2:2" ht="30" customHeight="1" x14ac:dyDescent="0.3">
      <c r="B48" s="2314" t="s">
        <v>2577</v>
      </c>
    </row>
    <row r="49" spans="2:2" ht="30" customHeight="1" x14ac:dyDescent="0.3">
      <c r="B49" s="2313" t="s">
        <v>783</v>
      </c>
    </row>
    <row r="50" spans="2:2" ht="30" customHeight="1" x14ac:dyDescent="0.3">
      <c r="B50" s="2314" t="s">
        <v>2578</v>
      </c>
    </row>
    <row r="51" spans="2:2" ht="30" customHeight="1" x14ac:dyDescent="0.3">
      <c r="B51" s="2313" t="s">
        <v>2044</v>
      </c>
    </row>
    <row r="52" spans="2:2" ht="30" customHeight="1" x14ac:dyDescent="0.3">
      <c r="B52" s="2314" t="s">
        <v>2579</v>
      </c>
    </row>
    <row r="53" spans="2:2" ht="30" customHeight="1" x14ac:dyDescent="0.3">
      <c r="B53" s="2314" t="s">
        <v>2580</v>
      </c>
    </row>
    <row r="54" spans="2:2" ht="30" customHeight="1" x14ac:dyDescent="0.3">
      <c r="B54" s="2314" t="s">
        <v>2581</v>
      </c>
    </row>
    <row r="55" spans="2:2" ht="30" customHeight="1" x14ac:dyDescent="0.3">
      <c r="B55" s="2313" t="s">
        <v>2098</v>
      </c>
    </row>
    <row r="56" spans="2:2" ht="30" customHeight="1" x14ac:dyDescent="0.3">
      <c r="B56" s="2314" t="s">
        <v>2582</v>
      </c>
    </row>
    <row r="57" spans="2:2" ht="30" customHeight="1" x14ac:dyDescent="0.3">
      <c r="B57" s="2314" t="s">
        <v>2583</v>
      </c>
    </row>
    <row r="58" spans="2:2" ht="30" customHeight="1" x14ac:dyDescent="0.3">
      <c r="B58" s="2313" t="s">
        <v>2100</v>
      </c>
    </row>
    <row r="59" spans="2:2" ht="30" customHeight="1" x14ac:dyDescent="0.3">
      <c r="B59" s="2314" t="s">
        <v>2584</v>
      </c>
    </row>
    <row r="60" spans="2:2" ht="30" customHeight="1" x14ac:dyDescent="0.3">
      <c r="B60" s="2314" t="s">
        <v>2585</v>
      </c>
    </row>
    <row r="61" spans="2:2" ht="30" customHeight="1" x14ac:dyDescent="0.3">
      <c r="B61" s="2313" t="s">
        <v>2482</v>
      </c>
    </row>
    <row r="62" spans="2:2" ht="30" customHeight="1" x14ac:dyDescent="0.3">
      <c r="B62" s="2315" t="s">
        <v>2586</v>
      </c>
    </row>
    <row r="63" spans="2:2" ht="30" customHeight="1" x14ac:dyDescent="0.3">
      <c r="B63" s="2313" t="s">
        <v>2040</v>
      </c>
    </row>
    <row r="64" spans="2:2" ht="30" customHeight="1" x14ac:dyDescent="0.3">
      <c r="B64" s="2314" t="s">
        <v>2587</v>
      </c>
    </row>
    <row r="65" spans="2:2" ht="30" customHeight="1" x14ac:dyDescent="0.3">
      <c r="B65" s="2313" t="s">
        <v>2588</v>
      </c>
    </row>
    <row r="66" spans="2:2" ht="30" customHeight="1" x14ac:dyDescent="0.3">
      <c r="B66" s="2314" t="s">
        <v>2589</v>
      </c>
    </row>
    <row r="67" spans="2:2" ht="30" customHeight="1" x14ac:dyDescent="0.3">
      <c r="B67" s="2314" t="s">
        <v>2590</v>
      </c>
    </row>
    <row r="68" spans="2:2" ht="30" customHeight="1" x14ac:dyDescent="0.3">
      <c r="B68" s="2314" t="s">
        <v>2591</v>
      </c>
    </row>
    <row r="69" spans="2:2" ht="30" customHeight="1" x14ac:dyDescent="0.3">
      <c r="B69" s="2313" t="s">
        <v>2026</v>
      </c>
    </row>
    <row r="70" spans="2:2" ht="30" customHeight="1" x14ac:dyDescent="0.3">
      <c r="B70" s="2314" t="s">
        <v>2592</v>
      </c>
    </row>
    <row r="71" spans="2:2" ht="30" customHeight="1" x14ac:dyDescent="0.3">
      <c r="B71" s="2314" t="s">
        <v>2593</v>
      </c>
    </row>
    <row r="72" spans="2:2" ht="30" customHeight="1" x14ac:dyDescent="0.3">
      <c r="B72" s="2314" t="s">
        <v>2594</v>
      </c>
    </row>
    <row r="73" spans="2:2" ht="30" customHeight="1" x14ac:dyDescent="0.3">
      <c r="B73" s="2314" t="s">
        <v>2595</v>
      </c>
    </row>
    <row r="74" spans="2:2" ht="30" customHeight="1" x14ac:dyDescent="0.3">
      <c r="B74" s="2314" t="s">
        <v>2596</v>
      </c>
    </row>
    <row r="75" spans="2:2" ht="30" customHeight="1" x14ac:dyDescent="0.3">
      <c r="B75" s="2314" t="s">
        <v>2597</v>
      </c>
    </row>
    <row r="76" spans="2:2" ht="30" customHeight="1" x14ac:dyDescent="0.3">
      <c r="B76" s="2313" t="s">
        <v>2168</v>
      </c>
    </row>
    <row r="77" spans="2:2" ht="30" customHeight="1" x14ac:dyDescent="0.3">
      <c r="B77" s="2314" t="s">
        <v>2598</v>
      </c>
    </row>
    <row r="78" spans="2:2" ht="30" customHeight="1" x14ac:dyDescent="0.3">
      <c r="B78" s="2314" t="s">
        <v>2599</v>
      </c>
    </row>
    <row r="79" spans="2:2" ht="30" customHeight="1" x14ac:dyDescent="0.3">
      <c r="B79" s="2314" t="s">
        <v>2600</v>
      </c>
    </row>
    <row r="80" spans="2:2" ht="30" customHeight="1" x14ac:dyDescent="0.3">
      <c r="B80" s="2314" t="s">
        <v>2601</v>
      </c>
    </row>
    <row r="81" spans="2:2" ht="30" customHeight="1" x14ac:dyDescent="0.3">
      <c r="B81" s="2314" t="s">
        <v>2602</v>
      </c>
    </row>
    <row r="82" spans="2:2" ht="30" customHeight="1" x14ac:dyDescent="0.3">
      <c r="B82" s="2314" t="s">
        <v>2603</v>
      </c>
    </row>
    <row r="83" spans="2:2" ht="30" customHeight="1" x14ac:dyDescent="0.3">
      <c r="B83" s="2313" t="s">
        <v>2604</v>
      </c>
    </row>
    <row r="84" spans="2:2" ht="30" customHeight="1" x14ac:dyDescent="0.3">
      <c r="B84" s="2314" t="s">
        <v>2605</v>
      </c>
    </row>
    <row r="85" spans="2:2" ht="30" customHeight="1" x14ac:dyDescent="0.3">
      <c r="B85" s="2314" t="s">
        <v>2606</v>
      </c>
    </row>
    <row r="86" spans="2:2" ht="30" customHeight="1" x14ac:dyDescent="0.3">
      <c r="B86" s="2314" t="s">
        <v>2607</v>
      </c>
    </row>
    <row r="87" spans="2:2" ht="30" customHeight="1" x14ac:dyDescent="0.3">
      <c r="B87" s="2314" t="s">
        <v>2608</v>
      </c>
    </row>
    <row r="88" spans="2:2" ht="30" customHeight="1" x14ac:dyDescent="0.3">
      <c r="B88" s="2313" t="s">
        <v>2169</v>
      </c>
    </row>
    <row r="89" spans="2:2" ht="30" customHeight="1" x14ac:dyDescent="0.3">
      <c r="B89" s="2314" t="s">
        <v>2609</v>
      </c>
    </row>
    <row r="90" spans="2:2" ht="30" customHeight="1" x14ac:dyDescent="0.3">
      <c r="B90" s="2314" t="s">
        <v>2610</v>
      </c>
    </row>
    <row r="91" spans="2:2" ht="30" customHeight="1" x14ac:dyDescent="0.3">
      <c r="B91" s="2313" t="s">
        <v>2611</v>
      </c>
    </row>
    <row r="92" spans="2:2" ht="30" customHeight="1" x14ac:dyDescent="0.3">
      <c r="B92" s="2314" t="s">
        <v>2612</v>
      </c>
    </row>
    <row r="93" spans="2:2" ht="30" customHeight="1" x14ac:dyDescent="0.3">
      <c r="B93" s="2314" t="s">
        <v>2613</v>
      </c>
    </row>
    <row r="94" spans="2:2" ht="30" customHeight="1" x14ac:dyDescent="0.3">
      <c r="B94" s="2313" t="s">
        <v>2614</v>
      </c>
    </row>
    <row r="95" spans="2:2" ht="30" customHeight="1" x14ac:dyDescent="0.3">
      <c r="B95" s="2314" t="s">
        <v>2615</v>
      </c>
    </row>
    <row r="96" spans="2:2" ht="30" customHeight="1" x14ac:dyDescent="0.3">
      <c r="B96" s="2314" t="s">
        <v>2616</v>
      </c>
    </row>
    <row r="97" spans="2:2" ht="30" customHeight="1" x14ac:dyDescent="0.3">
      <c r="B97" s="2314" t="s">
        <v>2617</v>
      </c>
    </row>
    <row r="98" spans="2:2" ht="30" customHeight="1" x14ac:dyDescent="0.3">
      <c r="B98" s="2314" t="s">
        <v>2618</v>
      </c>
    </row>
    <row r="99" spans="2:2" ht="30" customHeight="1" x14ac:dyDescent="0.3">
      <c r="B99" s="2314" t="s">
        <v>2619</v>
      </c>
    </row>
    <row r="100" spans="2:2" ht="30" customHeight="1" x14ac:dyDescent="0.3">
      <c r="B100" s="2313" t="s">
        <v>2027</v>
      </c>
    </row>
    <row r="101" spans="2:2" ht="30" customHeight="1" x14ac:dyDescent="0.3">
      <c r="B101" s="2314" t="s">
        <v>2620</v>
      </c>
    </row>
    <row r="102" spans="2:2" ht="30" customHeight="1" x14ac:dyDescent="0.3">
      <c r="B102" s="2313" t="s">
        <v>2041</v>
      </c>
    </row>
    <row r="103" spans="2:2" ht="30" customHeight="1" x14ac:dyDescent="0.3">
      <c r="B103" s="2314" t="s">
        <v>2621</v>
      </c>
    </row>
    <row r="104" spans="2:2" ht="30" customHeight="1" x14ac:dyDescent="0.3">
      <c r="B104" s="2314" t="s">
        <v>2622</v>
      </c>
    </row>
    <row r="105" spans="2:2" ht="30" customHeight="1" x14ac:dyDescent="0.3">
      <c r="B105" s="2314" t="s">
        <v>2623</v>
      </c>
    </row>
    <row r="106" spans="2:2" ht="30" customHeight="1" x14ac:dyDescent="0.3">
      <c r="B106" s="2314" t="s">
        <v>2624</v>
      </c>
    </row>
    <row r="107" spans="2:2" ht="30" customHeight="1" x14ac:dyDescent="0.3">
      <c r="B107" s="2314" t="s">
        <v>2625</v>
      </c>
    </row>
    <row r="108" spans="2:2" ht="30" customHeight="1" x14ac:dyDescent="0.3">
      <c r="B108" s="2314" t="s">
        <v>2626</v>
      </c>
    </row>
    <row r="109" spans="2:2" ht="30" customHeight="1" x14ac:dyDescent="0.3">
      <c r="B109" s="2314" t="s">
        <v>2627</v>
      </c>
    </row>
    <row r="110" spans="2:2" ht="30" customHeight="1" x14ac:dyDescent="0.3">
      <c r="B110" s="2313" t="s">
        <v>2429</v>
      </c>
    </row>
    <row r="111" spans="2:2" ht="30" customHeight="1" x14ac:dyDescent="0.3">
      <c r="B111" s="2314" t="s">
        <v>2628</v>
      </c>
    </row>
    <row r="112" spans="2:2" ht="30" customHeight="1" x14ac:dyDescent="0.3">
      <c r="B112" s="2314" t="s">
        <v>2629</v>
      </c>
    </row>
    <row r="113" spans="2:2" ht="30" customHeight="1" x14ac:dyDescent="0.3">
      <c r="B113" s="2313" t="s">
        <v>2630</v>
      </c>
    </row>
    <row r="114" spans="2:2" ht="30" customHeight="1" x14ac:dyDescent="0.3">
      <c r="B114" s="2314" t="s">
        <v>2631</v>
      </c>
    </row>
    <row r="115" spans="2:2" ht="30" customHeight="1" x14ac:dyDescent="0.3">
      <c r="B115" s="2313" t="s">
        <v>1232</v>
      </c>
    </row>
    <row r="116" spans="2:2" ht="30" customHeight="1" x14ac:dyDescent="0.3">
      <c r="B116" s="2314" t="s">
        <v>2632</v>
      </c>
    </row>
    <row r="117" spans="2:2" ht="30" customHeight="1" x14ac:dyDescent="0.3">
      <c r="B117" s="2313" t="s">
        <v>2633</v>
      </c>
    </row>
    <row r="118" spans="2:2" ht="30" customHeight="1" x14ac:dyDescent="0.3">
      <c r="B118" s="2314" t="s">
        <v>2634</v>
      </c>
    </row>
    <row r="119" spans="2:2" ht="30" customHeight="1" x14ac:dyDescent="0.3">
      <c r="B119" s="2313" t="s">
        <v>837</v>
      </c>
    </row>
    <row r="120" spans="2:2" ht="30" customHeight="1" x14ac:dyDescent="0.3">
      <c r="B120" s="2314" t="s">
        <v>2635</v>
      </c>
    </row>
    <row r="121" spans="2:2" ht="30" customHeight="1" x14ac:dyDescent="0.3">
      <c r="B121" s="2313" t="s">
        <v>2029</v>
      </c>
    </row>
    <row r="122" spans="2:2" ht="30" customHeight="1" x14ac:dyDescent="0.3">
      <c r="B122" s="2314" t="s">
        <v>2636</v>
      </c>
    </row>
    <row r="123" spans="2:2" ht="30" customHeight="1" x14ac:dyDescent="0.3">
      <c r="B123" s="2313" t="s">
        <v>1985</v>
      </c>
    </row>
    <row r="124" spans="2:2" ht="30" customHeight="1" x14ac:dyDescent="0.3">
      <c r="B124" s="2314" t="s">
        <v>2637</v>
      </c>
    </row>
    <row r="125" spans="2:2" ht="30" customHeight="1" x14ac:dyDescent="0.3">
      <c r="B125" s="2313" t="s">
        <v>2031</v>
      </c>
    </row>
    <row r="126" spans="2:2" ht="30" customHeight="1" x14ac:dyDescent="0.3">
      <c r="B126" s="2314" t="s">
        <v>2638</v>
      </c>
    </row>
    <row r="127" spans="2:2" ht="30" customHeight="1" x14ac:dyDescent="0.3">
      <c r="B127" s="2314" t="s">
        <v>2639</v>
      </c>
    </row>
    <row r="128" spans="2:2" ht="30" customHeight="1" x14ac:dyDescent="0.3">
      <c r="B128" s="2314" t="s">
        <v>2640</v>
      </c>
    </row>
    <row r="129" spans="2:2" ht="30" customHeight="1" x14ac:dyDescent="0.3">
      <c r="B129" s="2314" t="s">
        <v>2641</v>
      </c>
    </row>
    <row r="130" spans="2:2" ht="30" customHeight="1" x14ac:dyDescent="0.3">
      <c r="B130" s="2313" t="s">
        <v>2642</v>
      </c>
    </row>
    <row r="131" spans="2:2" ht="30" customHeight="1" x14ac:dyDescent="0.3">
      <c r="B131" s="2314" t="s">
        <v>2643</v>
      </c>
    </row>
    <row r="132" spans="2:2" ht="30" customHeight="1" x14ac:dyDescent="0.3">
      <c r="B132" s="2173" t="s">
        <v>2319</v>
      </c>
    </row>
  </sheetData>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FB57-3C09-4ABC-8E6A-BE5385DD21D0}">
  <dimension ref="A1:J110"/>
  <sheetViews>
    <sheetView workbookViewId="0"/>
  </sheetViews>
  <sheetFormatPr baseColWidth="10" defaultColWidth="0" defaultRowHeight="14.4" zeroHeight="1" x14ac:dyDescent="0.3"/>
  <cols>
    <col min="1" max="1" width="10.88671875" style="2173" customWidth="1"/>
    <col min="2" max="2" width="48.5546875" style="2173" customWidth="1"/>
    <col min="3" max="5" width="10.88671875" style="2173" customWidth="1"/>
    <col min="6" max="10" width="0" style="2173" hidden="1" customWidth="1"/>
    <col min="11" max="16384" width="10.88671875" style="2173" hidden="1"/>
  </cols>
  <sheetData>
    <row r="1" spans="2:10" ht="31.8" x14ac:dyDescent="0.3">
      <c r="B1" s="2171" t="s">
        <v>2644</v>
      </c>
      <c r="C1" s="2172"/>
      <c r="D1" s="2172"/>
      <c r="E1" s="2172"/>
      <c r="F1" s="2172"/>
      <c r="G1" s="2172"/>
      <c r="H1" s="2172"/>
      <c r="I1" s="2172"/>
      <c r="J1" s="2172"/>
    </row>
    <row r="2" spans="2:10" x14ac:dyDescent="0.3"/>
    <row r="3" spans="2:10" x14ac:dyDescent="0.3">
      <c r="B3" s="2174" t="s">
        <v>2192</v>
      </c>
    </row>
    <row r="4" spans="2:10" x14ac:dyDescent="0.3">
      <c r="B4" s="2316" t="s">
        <v>2540</v>
      </c>
    </row>
    <row r="5" spans="2:10" ht="20.399999999999999" x14ac:dyDescent="0.3">
      <c r="B5" s="2201" t="s">
        <v>2645</v>
      </c>
    </row>
    <row r="6" spans="2:10" ht="20.399999999999999" x14ac:dyDescent="0.3">
      <c r="B6" s="2201" t="s">
        <v>2646</v>
      </c>
    </row>
    <row r="7" spans="2:10" ht="20.399999999999999" x14ac:dyDescent="0.3">
      <c r="B7" s="2201" t="s">
        <v>2647</v>
      </c>
    </row>
    <row r="8" spans="2:10" x14ac:dyDescent="0.3">
      <c r="B8" s="2316" t="s">
        <v>2546</v>
      </c>
    </row>
    <row r="9" spans="2:10" ht="30.6" x14ac:dyDescent="0.3">
      <c r="B9" s="2201" t="s">
        <v>2648</v>
      </c>
    </row>
    <row r="10" spans="2:10" x14ac:dyDescent="0.3">
      <c r="B10" s="2316" t="s">
        <v>2548</v>
      </c>
    </row>
    <row r="11" spans="2:10" ht="20.399999999999999" x14ac:dyDescent="0.3">
      <c r="B11" s="2201" t="s">
        <v>2549</v>
      </c>
    </row>
    <row r="12" spans="2:10" x14ac:dyDescent="0.3">
      <c r="B12" s="2316" t="s">
        <v>2649</v>
      </c>
    </row>
    <row r="13" spans="2:10" ht="20.399999999999999" x14ac:dyDescent="0.3">
      <c r="B13" s="2201" t="s">
        <v>2650</v>
      </c>
    </row>
    <row r="14" spans="2:10" x14ac:dyDescent="0.3">
      <c r="B14" s="2316" t="s">
        <v>1330</v>
      </c>
    </row>
    <row r="15" spans="2:10" ht="20.399999999999999" x14ac:dyDescent="0.3">
      <c r="B15" s="2201" t="s">
        <v>2651</v>
      </c>
    </row>
    <row r="16" spans="2:10" ht="20.399999999999999" x14ac:dyDescent="0.3">
      <c r="B16" s="2201" t="s">
        <v>2652</v>
      </c>
    </row>
    <row r="17" spans="2:2" ht="20.399999999999999" x14ac:dyDescent="0.3">
      <c r="B17" s="2316" t="s">
        <v>2553</v>
      </c>
    </row>
    <row r="18" spans="2:2" ht="20.399999999999999" x14ac:dyDescent="0.3">
      <c r="B18" s="2201" t="s">
        <v>2653</v>
      </c>
    </row>
    <row r="19" spans="2:2" ht="20.399999999999999" x14ac:dyDescent="0.3">
      <c r="B19" s="2316" t="s">
        <v>2020</v>
      </c>
    </row>
    <row r="20" spans="2:2" ht="30.6" x14ac:dyDescent="0.3">
      <c r="B20" s="2201" t="s">
        <v>2654</v>
      </c>
    </row>
    <row r="21" spans="2:2" ht="40.799999999999997" x14ac:dyDescent="0.3">
      <c r="B21" s="2201" t="s">
        <v>2655</v>
      </c>
    </row>
    <row r="22" spans="2:2" ht="30.6" x14ac:dyDescent="0.3">
      <c r="B22" s="2201" t="s">
        <v>2656</v>
      </c>
    </row>
    <row r="23" spans="2:2" ht="20.399999999999999" x14ac:dyDescent="0.3">
      <c r="B23" s="2201" t="s">
        <v>2657</v>
      </c>
    </row>
    <row r="24" spans="2:2" x14ac:dyDescent="0.3">
      <c r="B24" s="2316" t="s">
        <v>2021</v>
      </c>
    </row>
    <row r="25" spans="2:2" ht="20.399999999999999" x14ac:dyDescent="0.3">
      <c r="B25" s="2201" t="s">
        <v>2561</v>
      </c>
    </row>
    <row r="26" spans="2:2" ht="20.399999999999999" x14ac:dyDescent="0.3">
      <c r="B26" s="2201" t="s">
        <v>2562</v>
      </c>
    </row>
    <row r="27" spans="2:2" x14ac:dyDescent="0.3">
      <c r="B27" s="2316" t="s">
        <v>2563</v>
      </c>
    </row>
    <row r="28" spans="2:2" ht="30.6" x14ac:dyDescent="0.3">
      <c r="B28" s="2201" t="s">
        <v>2658</v>
      </c>
    </row>
    <row r="29" spans="2:2" ht="30.6" x14ac:dyDescent="0.3">
      <c r="B29" s="2201" t="s">
        <v>2659</v>
      </c>
    </row>
    <row r="30" spans="2:2" x14ac:dyDescent="0.3">
      <c r="B30" s="2316" t="s">
        <v>2022</v>
      </c>
    </row>
    <row r="31" spans="2:2" x14ac:dyDescent="0.3">
      <c r="B31" s="2201" t="s">
        <v>2660</v>
      </c>
    </row>
    <row r="32" spans="2:2" ht="20.399999999999999" x14ac:dyDescent="0.3">
      <c r="B32" s="2316" t="s">
        <v>781</v>
      </c>
    </row>
    <row r="33" spans="2:2" ht="30.6" x14ac:dyDescent="0.3">
      <c r="B33" s="2201" t="s">
        <v>2661</v>
      </c>
    </row>
    <row r="34" spans="2:2" ht="20.399999999999999" x14ac:dyDescent="0.3">
      <c r="B34" s="2201" t="s">
        <v>2662</v>
      </c>
    </row>
    <row r="35" spans="2:2" x14ac:dyDescent="0.3">
      <c r="B35" s="2316" t="s">
        <v>2663</v>
      </c>
    </row>
    <row r="36" spans="2:2" ht="30.6" x14ac:dyDescent="0.3">
      <c r="B36" s="2201" t="s">
        <v>2573</v>
      </c>
    </row>
    <row r="37" spans="2:2" ht="40.799999999999997" x14ac:dyDescent="0.3">
      <c r="B37" s="2201" t="s">
        <v>2664</v>
      </c>
    </row>
    <row r="38" spans="2:2" ht="40.799999999999997" x14ac:dyDescent="0.3">
      <c r="B38" s="2201" t="s">
        <v>2665</v>
      </c>
    </row>
    <row r="39" spans="2:2" x14ac:dyDescent="0.3">
      <c r="B39" s="2316" t="s">
        <v>783</v>
      </c>
    </row>
    <row r="40" spans="2:2" ht="20.399999999999999" x14ac:dyDescent="0.3">
      <c r="B40" s="2201" t="s">
        <v>2666</v>
      </c>
    </row>
    <row r="41" spans="2:2" ht="20.399999999999999" x14ac:dyDescent="0.3">
      <c r="B41" s="2201" t="s">
        <v>2578</v>
      </c>
    </row>
    <row r="42" spans="2:2" x14ac:dyDescent="0.3">
      <c r="B42" s="2316" t="s">
        <v>2044</v>
      </c>
    </row>
    <row r="43" spans="2:2" ht="30.6" x14ac:dyDescent="0.3">
      <c r="B43" s="2201" t="s">
        <v>2667</v>
      </c>
    </row>
    <row r="44" spans="2:2" ht="20.399999999999999" x14ac:dyDescent="0.3">
      <c r="B44" s="2201" t="s">
        <v>2580</v>
      </c>
    </row>
    <row r="45" spans="2:2" ht="30.6" x14ac:dyDescent="0.3">
      <c r="B45" s="2201" t="s">
        <v>2581</v>
      </c>
    </row>
    <row r="46" spans="2:2" x14ac:dyDescent="0.3">
      <c r="B46" s="2316" t="s">
        <v>2098</v>
      </c>
    </row>
    <row r="47" spans="2:2" ht="30.6" x14ac:dyDescent="0.3">
      <c r="B47" s="2201" t="s">
        <v>2583</v>
      </c>
    </row>
    <row r="48" spans="2:2" x14ac:dyDescent="0.3">
      <c r="B48" s="2316" t="s">
        <v>2100</v>
      </c>
    </row>
    <row r="49" spans="2:2" ht="30.6" x14ac:dyDescent="0.3">
      <c r="B49" s="2201" t="s">
        <v>2584</v>
      </c>
    </row>
    <row r="50" spans="2:2" ht="20.399999999999999" x14ac:dyDescent="0.3">
      <c r="B50" s="2201" t="s">
        <v>2585</v>
      </c>
    </row>
    <row r="51" spans="2:2" x14ac:dyDescent="0.3">
      <c r="B51" s="2316" t="s">
        <v>2588</v>
      </c>
    </row>
    <row r="52" spans="2:2" ht="20.399999999999999" x14ac:dyDescent="0.3">
      <c r="B52" s="2201" t="s">
        <v>2590</v>
      </c>
    </row>
    <row r="53" spans="2:2" ht="40.799999999999997" x14ac:dyDescent="0.3">
      <c r="B53" s="2201" t="s">
        <v>2591</v>
      </c>
    </row>
    <row r="54" spans="2:2" x14ac:dyDescent="0.3">
      <c r="B54" s="2316" t="s">
        <v>2026</v>
      </c>
    </row>
    <row r="55" spans="2:2" ht="20.399999999999999" x14ac:dyDescent="0.3">
      <c r="B55" s="2201" t="s">
        <v>2592</v>
      </c>
    </row>
    <row r="56" spans="2:2" ht="20.399999999999999" x14ac:dyDescent="0.3">
      <c r="B56" s="2201" t="s">
        <v>2668</v>
      </c>
    </row>
    <row r="57" spans="2:2" ht="20.399999999999999" x14ac:dyDescent="0.3">
      <c r="B57" s="2201" t="s">
        <v>2669</v>
      </c>
    </row>
    <row r="58" spans="2:2" x14ac:dyDescent="0.3">
      <c r="B58" s="2316" t="s">
        <v>2168</v>
      </c>
    </row>
    <row r="59" spans="2:2" ht="30.6" x14ac:dyDescent="0.3">
      <c r="B59" s="2201" t="s">
        <v>2670</v>
      </c>
    </row>
    <row r="60" spans="2:2" ht="30.6" x14ac:dyDescent="0.3">
      <c r="B60" s="2201" t="s">
        <v>2671</v>
      </c>
    </row>
    <row r="61" spans="2:2" ht="30.6" x14ac:dyDescent="0.3">
      <c r="B61" s="2201" t="s">
        <v>2672</v>
      </c>
    </row>
    <row r="62" spans="2:2" ht="30.6" x14ac:dyDescent="0.3">
      <c r="B62" s="2201" t="s">
        <v>2673</v>
      </c>
    </row>
    <row r="63" spans="2:2" ht="30.6" x14ac:dyDescent="0.3">
      <c r="B63" s="2201" t="s">
        <v>2674</v>
      </c>
    </row>
    <row r="64" spans="2:2" x14ac:dyDescent="0.3">
      <c r="B64" s="2316" t="s">
        <v>2604</v>
      </c>
    </row>
    <row r="65" spans="2:2" ht="30.6" x14ac:dyDescent="0.3">
      <c r="B65" s="2201" t="s">
        <v>2675</v>
      </c>
    </row>
    <row r="66" spans="2:2" ht="40.799999999999997" x14ac:dyDescent="0.3">
      <c r="B66" s="2201" t="s">
        <v>2607</v>
      </c>
    </row>
    <row r="67" spans="2:2" ht="20.399999999999999" x14ac:dyDescent="0.3">
      <c r="B67" s="2316" t="s">
        <v>2169</v>
      </c>
    </row>
    <row r="68" spans="2:2" ht="30.6" x14ac:dyDescent="0.3">
      <c r="B68" s="2201" t="s">
        <v>2609</v>
      </c>
    </row>
    <row r="69" spans="2:2" ht="20.399999999999999" x14ac:dyDescent="0.3">
      <c r="B69" s="2201" t="s">
        <v>2676</v>
      </c>
    </row>
    <row r="70" spans="2:2" x14ac:dyDescent="0.3">
      <c r="B70" s="2316" t="s">
        <v>2611</v>
      </c>
    </row>
    <row r="71" spans="2:2" ht="20.399999999999999" x14ac:dyDescent="0.3">
      <c r="B71" s="2201" t="s">
        <v>2612</v>
      </c>
    </row>
    <row r="72" spans="2:2" ht="30.6" x14ac:dyDescent="0.3">
      <c r="B72" s="2201" t="s">
        <v>2677</v>
      </c>
    </row>
    <row r="73" spans="2:2" x14ac:dyDescent="0.3">
      <c r="B73" s="2316" t="s">
        <v>2614</v>
      </c>
    </row>
    <row r="74" spans="2:2" ht="30.6" x14ac:dyDescent="0.3">
      <c r="B74" s="2201" t="s">
        <v>2678</v>
      </c>
    </row>
    <row r="75" spans="2:2" ht="51" x14ac:dyDescent="0.3">
      <c r="B75" s="2201" t="s">
        <v>2679</v>
      </c>
    </row>
    <row r="76" spans="2:2" ht="20.399999999999999" x14ac:dyDescent="0.3">
      <c r="B76" s="2201" t="s">
        <v>2680</v>
      </c>
    </row>
    <row r="77" spans="2:2" ht="61.2" x14ac:dyDescent="0.3">
      <c r="B77" s="2201" t="s">
        <v>2681</v>
      </c>
    </row>
    <row r="78" spans="2:2" ht="30.6" x14ac:dyDescent="0.3">
      <c r="B78" s="2201" t="s">
        <v>2682</v>
      </c>
    </row>
    <row r="79" spans="2:2" x14ac:dyDescent="0.3">
      <c r="B79" s="2316" t="s">
        <v>2027</v>
      </c>
    </row>
    <row r="80" spans="2:2" ht="30.6" x14ac:dyDescent="0.3">
      <c r="B80" s="2201" t="s">
        <v>2683</v>
      </c>
    </row>
    <row r="81" spans="2:2" x14ac:dyDescent="0.3">
      <c r="B81" s="2316" t="s">
        <v>2041</v>
      </c>
    </row>
    <row r="82" spans="2:2" ht="30.6" x14ac:dyDescent="0.3">
      <c r="B82" s="2201" t="s">
        <v>2623</v>
      </c>
    </row>
    <row r="83" spans="2:2" ht="30.6" x14ac:dyDescent="0.3">
      <c r="B83" s="2201" t="s">
        <v>2684</v>
      </c>
    </row>
    <row r="84" spans="2:2" ht="30.6" x14ac:dyDescent="0.3">
      <c r="B84" s="2201" t="s">
        <v>2685</v>
      </c>
    </row>
    <row r="85" spans="2:2" x14ac:dyDescent="0.3">
      <c r="B85" s="2316" t="s">
        <v>2429</v>
      </c>
    </row>
    <row r="86" spans="2:2" ht="20.399999999999999" x14ac:dyDescent="0.3">
      <c r="B86" s="2201" t="s">
        <v>2686</v>
      </c>
    </row>
    <row r="87" spans="2:2" ht="40.799999999999997" x14ac:dyDescent="0.3">
      <c r="B87" s="2201" t="s">
        <v>2687</v>
      </c>
    </row>
    <row r="88" spans="2:2" ht="40.799999999999997" x14ac:dyDescent="0.3">
      <c r="B88" s="2201" t="s">
        <v>2688</v>
      </c>
    </row>
    <row r="89" spans="2:2" x14ac:dyDescent="0.3">
      <c r="B89" s="2316" t="s">
        <v>2630</v>
      </c>
    </row>
    <row r="90" spans="2:2" ht="40.799999999999997" x14ac:dyDescent="0.3">
      <c r="B90" s="2201" t="s">
        <v>2631</v>
      </c>
    </row>
    <row r="91" spans="2:2" ht="20.399999999999999" x14ac:dyDescent="0.3">
      <c r="B91" s="2201" t="s">
        <v>2689</v>
      </c>
    </row>
    <row r="92" spans="2:2" x14ac:dyDescent="0.3">
      <c r="B92" s="2316" t="s">
        <v>1232</v>
      </c>
    </row>
    <row r="93" spans="2:2" ht="20.399999999999999" x14ac:dyDescent="0.3">
      <c r="B93" s="2201" t="s">
        <v>2690</v>
      </c>
    </row>
    <row r="94" spans="2:2" ht="20.399999999999999" x14ac:dyDescent="0.3">
      <c r="B94" s="2316" t="s">
        <v>2029</v>
      </c>
    </row>
    <row r="95" spans="2:2" ht="20.399999999999999" x14ac:dyDescent="0.3">
      <c r="B95" s="2201" t="s">
        <v>2691</v>
      </c>
    </row>
    <row r="96" spans="2:2" ht="20.399999999999999" x14ac:dyDescent="0.3">
      <c r="B96" s="2316" t="s">
        <v>2363</v>
      </c>
    </row>
    <row r="97" spans="2:2" ht="30.6" x14ac:dyDescent="0.3">
      <c r="B97" s="2201" t="s">
        <v>2692</v>
      </c>
    </row>
    <row r="98" spans="2:2" x14ac:dyDescent="0.3">
      <c r="B98" s="2316" t="s">
        <v>1985</v>
      </c>
    </row>
    <row r="99" spans="2:2" ht="30.6" x14ac:dyDescent="0.3">
      <c r="B99" s="2201" t="s">
        <v>2637</v>
      </c>
    </row>
    <row r="100" spans="2:2" x14ac:dyDescent="0.3">
      <c r="B100" s="2316" t="s">
        <v>2031</v>
      </c>
    </row>
    <row r="101" spans="2:2" ht="20.399999999999999" x14ac:dyDescent="0.3">
      <c r="B101" s="2201" t="s">
        <v>2693</v>
      </c>
    </row>
    <row r="102" spans="2:2" ht="20.399999999999999" x14ac:dyDescent="0.3">
      <c r="B102" s="2201" t="s">
        <v>2639</v>
      </c>
    </row>
    <row r="103" spans="2:2" ht="40.799999999999997" x14ac:dyDescent="0.3">
      <c r="B103" s="2201" t="s">
        <v>2694</v>
      </c>
    </row>
    <row r="104" spans="2:2" ht="20.399999999999999" x14ac:dyDescent="0.3">
      <c r="B104" s="2201" t="s">
        <v>2695</v>
      </c>
    </row>
    <row r="105" spans="2:2" ht="20.399999999999999" x14ac:dyDescent="0.3">
      <c r="B105" s="2201" t="s">
        <v>2641</v>
      </c>
    </row>
    <row r="106" spans="2:2" ht="30.6" x14ac:dyDescent="0.3">
      <c r="B106" s="2316" t="s">
        <v>2642</v>
      </c>
    </row>
    <row r="107" spans="2:2" ht="51" x14ac:dyDescent="0.3">
      <c r="B107" s="2201" t="s">
        <v>2696</v>
      </c>
    </row>
    <row r="108" spans="2:2" x14ac:dyDescent="0.3"/>
    <row r="109" spans="2:2" x14ac:dyDescent="0.3">
      <c r="B109" s="2188" t="s">
        <v>2697</v>
      </c>
    </row>
    <row r="110" spans="2:2" x14ac:dyDescent="0.3"/>
  </sheetData>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D4E7-8510-47B0-A62D-072BC8DF1AFF}">
  <dimension ref="A1:I52"/>
  <sheetViews>
    <sheetView workbookViewId="0"/>
  </sheetViews>
  <sheetFormatPr baseColWidth="10" defaultColWidth="0" defaultRowHeight="14.4" zeroHeight="1" x14ac:dyDescent="0.3"/>
  <cols>
    <col min="1" max="1" width="10.88671875" style="2173" customWidth="1"/>
    <col min="2" max="2" width="46.44140625" style="2173" customWidth="1"/>
    <col min="3" max="5" width="10.88671875" style="2173" customWidth="1"/>
    <col min="6" max="9" width="0" style="2173" hidden="1" customWidth="1"/>
    <col min="10" max="16384" width="10.88671875" style="2173" hidden="1"/>
  </cols>
  <sheetData>
    <row r="1" spans="2:9" ht="21.6" x14ac:dyDescent="0.3">
      <c r="B1" s="2171" t="s">
        <v>2698</v>
      </c>
      <c r="C1" s="2172"/>
      <c r="D1" s="2172"/>
      <c r="E1" s="2172"/>
      <c r="F1" s="2172"/>
      <c r="G1" s="2172"/>
      <c r="H1" s="2172"/>
      <c r="I1" s="2172"/>
    </row>
    <row r="2" spans="2:9" x14ac:dyDescent="0.3">
      <c r="B2" s="2279"/>
      <c r="C2" s="2279"/>
      <c r="D2" s="2279"/>
      <c r="E2" s="2279"/>
      <c r="F2" s="2279"/>
      <c r="G2" s="2279"/>
      <c r="H2" s="2279"/>
      <c r="I2" s="2279"/>
    </row>
    <row r="3" spans="2:9" ht="30" customHeight="1" thickBot="1" x14ac:dyDescent="0.35">
      <c r="B3" s="2231" t="s">
        <v>2192</v>
      </c>
      <c r="C3" s="2279"/>
      <c r="D3" s="2279"/>
      <c r="E3" s="2279"/>
      <c r="F3" s="2279"/>
      <c r="G3" s="2279"/>
      <c r="H3" s="2279"/>
      <c r="I3" s="2279"/>
    </row>
    <row r="4" spans="2:9" ht="30" customHeight="1" thickBot="1" x14ac:dyDescent="0.35">
      <c r="B4" s="2317" t="s">
        <v>2423</v>
      </c>
    </row>
    <row r="5" spans="2:9" ht="30" customHeight="1" thickBot="1" x14ac:dyDescent="0.35">
      <c r="B5" s="2318" t="s">
        <v>2699</v>
      </c>
    </row>
    <row r="6" spans="2:9" ht="30" customHeight="1" thickBot="1" x14ac:dyDescent="0.35">
      <c r="B6" s="2318" t="s">
        <v>2700</v>
      </c>
    </row>
    <row r="7" spans="2:9" ht="30" customHeight="1" thickBot="1" x14ac:dyDescent="0.35">
      <c r="B7" s="2319" t="s">
        <v>2701</v>
      </c>
    </row>
    <row r="8" spans="2:9" ht="30" customHeight="1" thickBot="1" x14ac:dyDescent="0.35">
      <c r="B8" s="2318" t="s">
        <v>2702</v>
      </c>
    </row>
    <row r="9" spans="2:9" ht="30" customHeight="1" thickBot="1" x14ac:dyDescent="0.35">
      <c r="B9" s="2319" t="s">
        <v>2703</v>
      </c>
    </row>
    <row r="10" spans="2:9" ht="30" customHeight="1" thickBot="1" x14ac:dyDescent="0.35">
      <c r="B10" s="2318" t="s">
        <v>2704</v>
      </c>
    </row>
    <row r="11" spans="2:9" ht="30" customHeight="1" thickBot="1" x14ac:dyDescent="0.35">
      <c r="B11" s="2318" t="s">
        <v>2705</v>
      </c>
    </row>
    <row r="12" spans="2:9" ht="30" customHeight="1" thickBot="1" x14ac:dyDescent="0.35">
      <c r="B12" s="2319" t="s">
        <v>2706</v>
      </c>
    </row>
    <row r="13" spans="2:9" ht="30" customHeight="1" thickBot="1" x14ac:dyDescent="0.35">
      <c r="B13" s="2318" t="s">
        <v>2707</v>
      </c>
    </row>
    <row r="14" spans="2:9" ht="30" customHeight="1" thickBot="1" x14ac:dyDescent="0.35">
      <c r="B14" s="2319" t="s">
        <v>2708</v>
      </c>
    </row>
    <row r="15" spans="2:9" ht="30" customHeight="1" thickBot="1" x14ac:dyDescent="0.35">
      <c r="B15" s="2318" t="s">
        <v>2709</v>
      </c>
    </row>
    <row r="16" spans="2:9" ht="30" customHeight="1" thickBot="1" x14ac:dyDescent="0.35">
      <c r="B16" s="2319" t="s">
        <v>2710</v>
      </c>
    </row>
    <row r="17" spans="2:2" ht="30" customHeight="1" thickBot="1" x14ac:dyDescent="0.35">
      <c r="B17" s="2318" t="s">
        <v>2711</v>
      </c>
    </row>
    <row r="18" spans="2:2" ht="30" customHeight="1" thickBot="1" x14ac:dyDescent="0.35">
      <c r="B18" s="2318" t="s">
        <v>2712</v>
      </c>
    </row>
    <row r="19" spans="2:2" ht="30" customHeight="1" thickBot="1" x14ac:dyDescent="0.35">
      <c r="B19" s="2319" t="s">
        <v>2713</v>
      </c>
    </row>
    <row r="20" spans="2:2" ht="30" customHeight="1" thickBot="1" x14ac:dyDescent="0.35">
      <c r="B20" s="2318" t="s">
        <v>2714</v>
      </c>
    </row>
    <row r="21" spans="2:2" ht="30" customHeight="1" thickBot="1" x14ac:dyDescent="0.35">
      <c r="B21" s="2319" t="s">
        <v>2098</v>
      </c>
    </row>
    <row r="22" spans="2:2" ht="30" customHeight="1" thickBot="1" x14ac:dyDescent="0.35">
      <c r="B22" s="2318" t="s">
        <v>2715</v>
      </c>
    </row>
    <row r="23" spans="2:2" ht="30" customHeight="1" thickBot="1" x14ac:dyDescent="0.35">
      <c r="B23" s="2319" t="s">
        <v>2100</v>
      </c>
    </row>
    <row r="24" spans="2:2" ht="30" customHeight="1" thickBot="1" x14ac:dyDescent="0.35">
      <c r="B24" s="2318" t="s">
        <v>2716</v>
      </c>
    </row>
    <row r="25" spans="2:2" ht="30" customHeight="1" thickBot="1" x14ac:dyDescent="0.35">
      <c r="B25" s="2319" t="s">
        <v>2717</v>
      </c>
    </row>
    <row r="26" spans="2:2" ht="30" customHeight="1" thickBot="1" x14ac:dyDescent="0.35">
      <c r="B26" s="2318" t="s">
        <v>2718</v>
      </c>
    </row>
    <row r="27" spans="2:2" ht="30" customHeight="1" thickBot="1" x14ac:dyDescent="0.35">
      <c r="B27" s="2318" t="s">
        <v>2719</v>
      </c>
    </row>
    <row r="28" spans="2:2" ht="30" customHeight="1" thickBot="1" x14ac:dyDescent="0.35">
      <c r="B28" s="2319" t="s">
        <v>2720</v>
      </c>
    </row>
    <row r="29" spans="2:2" ht="30" customHeight="1" thickBot="1" x14ac:dyDescent="0.35">
      <c r="B29" s="2318" t="s">
        <v>2721</v>
      </c>
    </row>
    <row r="30" spans="2:2" ht="30" customHeight="1" thickBot="1" x14ac:dyDescent="0.35">
      <c r="B30" s="2319" t="s">
        <v>2722</v>
      </c>
    </row>
    <row r="31" spans="2:2" ht="30" customHeight="1" thickBot="1" x14ac:dyDescent="0.35">
      <c r="B31" s="2318" t="s">
        <v>2723</v>
      </c>
    </row>
    <row r="32" spans="2:2" ht="30" customHeight="1" thickBot="1" x14ac:dyDescent="0.35">
      <c r="B32" s="2318" t="s">
        <v>2724</v>
      </c>
    </row>
    <row r="33" spans="2:2" ht="30" customHeight="1" thickBot="1" x14ac:dyDescent="0.35">
      <c r="B33" s="2318" t="s">
        <v>2725</v>
      </c>
    </row>
    <row r="34" spans="2:2" ht="30" customHeight="1" thickBot="1" x14ac:dyDescent="0.35">
      <c r="B34" s="2319" t="s">
        <v>2726</v>
      </c>
    </row>
    <row r="35" spans="2:2" ht="30" customHeight="1" thickBot="1" x14ac:dyDescent="0.35">
      <c r="B35" s="2318" t="s">
        <v>2727</v>
      </c>
    </row>
    <row r="36" spans="2:2" ht="30" customHeight="1" thickBot="1" x14ac:dyDescent="0.35">
      <c r="B36" s="2319" t="s">
        <v>2427</v>
      </c>
    </row>
    <row r="37" spans="2:2" ht="30" customHeight="1" thickBot="1" x14ac:dyDescent="0.35">
      <c r="B37" s="2318" t="s">
        <v>2728</v>
      </c>
    </row>
    <row r="38" spans="2:2" ht="30" customHeight="1" thickBot="1" x14ac:dyDescent="0.35">
      <c r="B38" s="2319" t="s">
        <v>2041</v>
      </c>
    </row>
    <row r="39" spans="2:2" ht="30" customHeight="1" thickBot="1" x14ac:dyDescent="0.35">
      <c r="B39" s="2318" t="s">
        <v>2729</v>
      </c>
    </row>
    <row r="40" spans="2:2" ht="30" customHeight="1" thickBot="1" x14ac:dyDescent="0.35">
      <c r="B40" s="2319" t="s">
        <v>2730</v>
      </c>
    </row>
    <row r="41" spans="2:2" ht="30" customHeight="1" thickBot="1" x14ac:dyDescent="0.35">
      <c r="B41" s="2318" t="s">
        <v>2731</v>
      </c>
    </row>
    <row r="42" spans="2:2" ht="30" customHeight="1" thickBot="1" x14ac:dyDescent="0.35">
      <c r="B42" s="2319" t="s">
        <v>2424</v>
      </c>
    </row>
    <row r="43" spans="2:2" ht="30" customHeight="1" thickBot="1" x14ac:dyDescent="0.35">
      <c r="B43" s="2318" t="s">
        <v>2732</v>
      </c>
    </row>
    <row r="44" spans="2:2" ht="30" customHeight="1" thickBot="1" x14ac:dyDescent="0.35">
      <c r="B44" s="2319" t="s">
        <v>2733</v>
      </c>
    </row>
    <row r="45" spans="2:2" ht="30" customHeight="1" thickBot="1" x14ac:dyDescent="0.35">
      <c r="B45" s="2318" t="s">
        <v>2734</v>
      </c>
    </row>
    <row r="46" spans="2:2" ht="30" customHeight="1" thickBot="1" x14ac:dyDescent="0.35">
      <c r="B46" s="2318" t="s">
        <v>2735</v>
      </c>
    </row>
    <row r="47" spans="2:2" ht="30" customHeight="1" thickBot="1" x14ac:dyDescent="0.35">
      <c r="B47" s="2318" t="s">
        <v>2736</v>
      </c>
    </row>
    <row r="48" spans="2:2" ht="30" customHeight="1" thickBot="1" x14ac:dyDescent="0.35">
      <c r="B48" s="2318" t="s">
        <v>2737</v>
      </c>
    </row>
    <row r="49" spans="2:2" ht="30" customHeight="1" thickBot="1" x14ac:dyDescent="0.35">
      <c r="B49" s="2319" t="s">
        <v>2738</v>
      </c>
    </row>
    <row r="50" spans="2:2" ht="30" customHeight="1" thickBot="1" x14ac:dyDescent="0.35">
      <c r="B50" s="2318" t="s">
        <v>2739</v>
      </c>
    </row>
    <row r="51" spans="2:2" ht="30" customHeight="1" x14ac:dyDescent="0.3"/>
    <row r="52" spans="2:2" x14ac:dyDescent="0.3">
      <c r="B52" s="2320" t="s">
        <v>2319</v>
      </c>
    </row>
  </sheetData>
  <pageMargins left="0.7" right="0.7" top="0.75" bottom="0.75" header="0.3" footer="0.3"/>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922A-7F23-4013-884F-B00CF86A7E7C}">
  <dimension ref="A1:I104"/>
  <sheetViews>
    <sheetView workbookViewId="0">
      <selection activeCell="B2" sqref="B2:E2"/>
    </sheetView>
  </sheetViews>
  <sheetFormatPr baseColWidth="10" defaultColWidth="0" defaultRowHeight="14.4" zeroHeight="1" x14ac:dyDescent="0.3"/>
  <cols>
    <col min="1" max="2" width="14.6640625" style="2173" customWidth="1"/>
    <col min="3" max="3" width="23.109375" style="2173" bestFit="1" customWidth="1"/>
    <col min="4" max="4" width="21.6640625" style="2173" bestFit="1" customWidth="1"/>
    <col min="5" max="5" width="17.33203125" style="2173" customWidth="1"/>
    <col min="6" max="6" width="14.6640625" style="2173" customWidth="1"/>
    <col min="7" max="9" width="0" style="2173" hidden="1" customWidth="1"/>
    <col min="10" max="16384" width="14.6640625" style="2173" hidden="1"/>
  </cols>
  <sheetData>
    <row r="1" spans="2:9" x14ac:dyDescent="0.3"/>
    <row r="2" spans="2:9" ht="41.25" customHeight="1" x14ac:dyDescent="0.3">
      <c r="B2" s="2727" t="s">
        <v>2742</v>
      </c>
      <c r="C2" s="2727"/>
      <c r="D2" s="2727"/>
      <c r="E2" s="2727"/>
      <c r="F2" s="2325"/>
      <c r="G2" s="2325"/>
      <c r="H2" s="2325"/>
      <c r="I2" s="2325"/>
    </row>
    <row r="3" spans="2:9" x14ac:dyDescent="0.3">
      <c r="B3" s="2279"/>
      <c r="C3" s="2279"/>
      <c r="D3" s="2279"/>
      <c r="E3" s="2279"/>
      <c r="F3" s="2279"/>
      <c r="G3" s="2279"/>
      <c r="H3" s="2279"/>
      <c r="I3" s="2279"/>
    </row>
    <row r="4" spans="2:9" x14ac:dyDescent="0.3">
      <c r="B4" s="2326" t="s">
        <v>2743</v>
      </c>
      <c r="C4" s="2326" t="s">
        <v>2744</v>
      </c>
      <c r="D4" s="2326" t="s">
        <v>3069</v>
      </c>
      <c r="E4" s="2326" t="s">
        <v>2745</v>
      </c>
    </row>
    <row r="5" spans="2:9" ht="18" x14ac:dyDescent="0.3">
      <c r="B5" s="2327" t="s">
        <v>2746</v>
      </c>
      <c r="C5" s="2328" t="s">
        <v>2747</v>
      </c>
      <c r="D5" s="2329">
        <v>39692262684</v>
      </c>
      <c r="E5" s="2329">
        <v>11506</v>
      </c>
    </row>
    <row r="6" spans="2:9" ht="18" x14ac:dyDescent="0.3">
      <c r="B6" s="2327" t="s">
        <v>2748</v>
      </c>
      <c r="C6" s="2328" t="s">
        <v>2749</v>
      </c>
      <c r="D6" s="2329">
        <v>1804503846</v>
      </c>
      <c r="E6" s="2328">
        <v>703</v>
      </c>
    </row>
    <row r="7" spans="2:9" ht="18" x14ac:dyDescent="0.3">
      <c r="B7" s="2327" t="s">
        <v>2750</v>
      </c>
      <c r="C7" s="2328" t="s">
        <v>2751</v>
      </c>
      <c r="D7" s="2329">
        <v>461190073</v>
      </c>
      <c r="E7" s="2328">
        <v>178</v>
      </c>
    </row>
    <row r="8" spans="2:9" ht="18" x14ac:dyDescent="0.3">
      <c r="B8" s="2327" t="s">
        <v>2752</v>
      </c>
      <c r="C8" s="2328" t="s">
        <v>2753</v>
      </c>
      <c r="D8" s="2329">
        <v>67229734</v>
      </c>
      <c r="E8" s="2328">
        <v>23</v>
      </c>
    </row>
    <row r="9" spans="2:9" ht="18" x14ac:dyDescent="0.3">
      <c r="B9" s="2327" t="s">
        <v>2754</v>
      </c>
      <c r="C9" s="2328" t="s">
        <v>2755</v>
      </c>
      <c r="D9" s="2329">
        <v>207103723</v>
      </c>
      <c r="E9" s="2328">
        <v>72</v>
      </c>
    </row>
    <row r="10" spans="2:9" ht="18" x14ac:dyDescent="0.3">
      <c r="B10" s="2327" t="s">
        <v>2756</v>
      </c>
      <c r="C10" s="2328" t="s">
        <v>2757</v>
      </c>
      <c r="D10" s="2329">
        <v>1890326373</v>
      </c>
      <c r="E10" s="2328">
        <v>515</v>
      </c>
    </row>
    <row r="11" spans="2:9" ht="18" x14ac:dyDescent="0.3">
      <c r="B11" s="2327" t="s">
        <v>2758</v>
      </c>
      <c r="C11" s="2328" t="s">
        <v>2759</v>
      </c>
      <c r="D11" s="2329">
        <v>7762423695</v>
      </c>
      <c r="E11" s="2329">
        <v>2238</v>
      </c>
    </row>
    <row r="12" spans="2:9" ht="18" x14ac:dyDescent="0.3">
      <c r="B12" s="2327" t="s">
        <v>2760</v>
      </c>
      <c r="C12" s="2328" t="s">
        <v>2761</v>
      </c>
      <c r="D12" s="2329">
        <v>609833713</v>
      </c>
      <c r="E12" s="2328">
        <v>233</v>
      </c>
    </row>
    <row r="13" spans="2:9" ht="18" x14ac:dyDescent="0.3">
      <c r="B13" s="2327" t="s">
        <v>2762</v>
      </c>
      <c r="C13" s="2330" t="s">
        <v>2763</v>
      </c>
      <c r="D13" s="2329">
        <v>19270705885</v>
      </c>
      <c r="E13" s="2329">
        <v>5536</v>
      </c>
    </row>
    <row r="14" spans="2:9" ht="18" x14ac:dyDescent="0.3">
      <c r="B14" s="2327" t="s">
        <v>2764</v>
      </c>
      <c r="C14" s="2328" t="s">
        <v>2765</v>
      </c>
      <c r="D14" s="2329">
        <v>1595839674</v>
      </c>
      <c r="E14" s="2328">
        <v>410</v>
      </c>
    </row>
    <row r="15" spans="2:9" ht="18" x14ac:dyDescent="0.3">
      <c r="B15" s="2327" t="s">
        <v>2766</v>
      </c>
      <c r="C15" s="2328" t="s">
        <v>2767</v>
      </c>
      <c r="D15" s="2329">
        <v>141283429</v>
      </c>
      <c r="E15" s="2328">
        <v>39</v>
      </c>
    </row>
    <row r="16" spans="2:9" ht="18" x14ac:dyDescent="0.3">
      <c r="B16" s="2327" t="s">
        <v>2768</v>
      </c>
      <c r="C16" s="2328" t="s">
        <v>2769</v>
      </c>
      <c r="D16" s="2329">
        <v>4366519387</v>
      </c>
      <c r="E16" s="2328">
        <v>799</v>
      </c>
    </row>
    <row r="17" spans="2:5" ht="18" x14ac:dyDescent="0.3">
      <c r="B17" s="2327" t="s">
        <v>2770</v>
      </c>
      <c r="C17" s="2328" t="s">
        <v>2771</v>
      </c>
      <c r="D17" s="2329">
        <v>96777081</v>
      </c>
      <c r="E17" s="2328">
        <v>21</v>
      </c>
    </row>
    <row r="18" spans="2:5" ht="18" x14ac:dyDescent="0.3">
      <c r="B18" s="2327" t="s">
        <v>2772</v>
      </c>
      <c r="C18" s="2328" t="s">
        <v>2773</v>
      </c>
      <c r="D18" s="2329">
        <v>39351125</v>
      </c>
      <c r="E18" s="2328">
        <v>14</v>
      </c>
    </row>
    <row r="19" spans="2:5" ht="18" x14ac:dyDescent="0.3">
      <c r="B19" s="2327" t="s">
        <v>2774</v>
      </c>
      <c r="C19" s="2328" t="s">
        <v>2775</v>
      </c>
      <c r="D19" s="2329">
        <v>58983989</v>
      </c>
      <c r="E19" s="2328">
        <v>20</v>
      </c>
    </row>
    <row r="20" spans="2:5" ht="18" x14ac:dyDescent="0.3">
      <c r="B20" s="2327" t="s">
        <v>2776</v>
      </c>
      <c r="C20" s="2328" t="s">
        <v>2777</v>
      </c>
      <c r="D20" s="2329">
        <v>34402336556</v>
      </c>
      <c r="E20" s="2329">
        <v>7414</v>
      </c>
    </row>
    <row r="21" spans="2:5" ht="18" x14ac:dyDescent="0.3">
      <c r="B21" s="2327" t="s">
        <v>2778</v>
      </c>
      <c r="C21" s="2328" t="s">
        <v>2779</v>
      </c>
      <c r="D21" s="2329">
        <v>546070738</v>
      </c>
      <c r="E21" s="2328">
        <v>124</v>
      </c>
    </row>
    <row r="22" spans="2:5" ht="18" x14ac:dyDescent="0.3">
      <c r="B22" s="2327" t="s">
        <v>2780</v>
      </c>
      <c r="C22" s="2328" t="s">
        <v>2781</v>
      </c>
      <c r="D22" s="2329">
        <v>8634177139</v>
      </c>
      <c r="E22" s="2329">
        <v>1872</v>
      </c>
    </row>
    <row r="23" spans="2:5" ht="18" x14ac:dyDescent="0.3">
      <c r="B23" s="2327" t="s">
        <v>2782</v>
      </c>
      <c r="C23" s="2328" t="s">
        <v>2783</v>
      </c>
      <c r="D23" s="2329">
        <v>1289909405</v>
      </c>
      <c r="E23" s="2328">
        <v>324</v>
      </c>
    </row>
    <row r="24" spans="2:5" ht="18" x14ac:dyDescent="0.3">
      <c r="B24" s="2327" t="s">
        <v>2784</v>
      </c>
      <c r="C24" s="2328" t="s">
        <v>2785</v>
      </c>
      <c r="D24" s="2329">
        <v>274539158964</v>
      </c>
      <c r="E24" s="2329">
        <v>54872</v>
      </c>
    </row>
    <row r="25" spans="2:5" ht="18" x14ac:dyDescent="0.3">
      <c r="B25" s="2327" t="s">
        <v>2786</v>
      </c>
      <c r="C25" s="2328" t="s">
        <v>2787</v>
      </c>
      <c r="D25" s="2329">
        <v>9145933102</v>
      </c>
      <c r="E25" s="2329">
        <v>2138</v>
      </c>
    </row>
    <row r="26" spans="2:5" ht="18" x14ac:dyDescent="0.3">
      <c r="B26" s="2327" t="s">
        <v>2788</v>
      </c>
      <c r="C26" s="2328" t="s">
        <v>2789</v>
      </c>
      <c r="D26" s="2329">
        <v>30680194517</v>
      </c>
      <c r="E26" s="2329">
        <v>7945</v>
      </c>
    </row>
    <row r="27" spans="2:5" ht="18" x14ac:dyDescent="0.3">
      <c r="B27" s="2327" t="s">
        <v>2790</v>
      </c>
      <c r="C27" s="2328" t="s">
        <v>2791</v>
      </c>
      <c r="D27" s="2329">
        <v>21007736582</v>
      </c>
      <c r="E27" s="2329">
        <v>4875</v>
      </c>
    </row>
    <row r="28" spans="2:5" ht="18" x14ac:dyDescent="0.3">
      <c r="B28" s="2327" t="s">
        <v>2792</v>
      </c>
      <c r="C28" s="2328" t="s">
        <v>2793</v>
      </c>
      <c r="D28" s="2329">
        <v>139841181691</v>
      </c>
      <c r="E28" s="2329">
        <v>32946</v>
      </c>
    </row>
    <row r="29" spans="2:5" ht="18" x14ac:dyDescent="0.3">
      <c r="B29" s="2327" t="s">
        <v>2794</v>
      </c>
      <c r="C29" s="2328" t="s">
        <v>2795</v>
      </c>
      <c r="D29" s="2329">
        <v>3995512026</v>
      </c>
      <c r="E29" s="2328">
        <v>966</v>
      </c>
    </row>
    <row r="30" spans="2:5" ht="18" x14ac:dyDescent="0.3">
      <c r="B30" s="2327" t="s">
        <v>2796</v>
      </c>
      <c r="C30" s="2328" t="s">
        <v>2797</v>
      </c>
      <c r="D30" s="2329">
        <v>2219039702</v>
      </c>
      <c r="E30" s="2328">
        <v>479</v>
      </c>
    </row>
    <row r="31" spans="2:5" ht="18" x14ac:dyDescent="0.3">
      <c r="B31" s="2327" t="s">
        <v>2798</v>
      </c>
      <c r="C31" s="2328" t="s">
        <v>2799</v>
      </c>
      <c r="D31" s="2329">
        <v>3700993707</v>
      </c>
      <c r="E31" s="2328">
        <v>833</v>
      </c>
    </row>
    <row r="32" spans="2:5" ht="18" x14ac:dyDescent="0.3">
      <c r="B32" s="2327" t="s">
        <v>2800</v>
      </c>
      <c r="C32" s="2328" t="s">
        <v>2801</v>
      </c>
      <c r="D32" s="2329">
        <v>2677187535</v>
      </c>
      <c r="E32" s="2328">
        <v>766</v>
      </c>
    </row>
    <row r="33" spans="2:5" ht="18" x14ac:dyDescent="0.3">
      <c r="B33" s="2327" t="s">
        <v>2802</v>
      </c>
      <c r="C33" s="2328" t="s">
        <v>2803</v>
      </c>
      <c r="D33" s="2329">
        <v>102890222</v>
      </c>
      <c r="E33" s="2328">
        <v>30</v>
      </c>
    </row>
    <row r="34" spans="2:5" ht="18" x14ac:dyDescent="0.3">
      <c r="B34" s="2327" t="s">
        <v>2804</v>
      </c>
      <c r="C34" s="2328" t="s">
        <v>2805</v>
      </c>
      <c r="D34" s="2329">
        <v>80410497</v>
      </c>
      <c r="E34" s="2328">
        <v>22</v>
      </c>
    </row>
    <row r="35" spans="2:5" ht="18" x14ac:dyDescent="0.3">
      <c r="B35" s="2327" t="s">
        <v>2806</v>
      </c>
      <c r="C35" s="2328" t="s">
        <v>2807</v>
      </c>
      <c r="D35" s="2329">
        <v>1020735183</v>
      </c>
      <c r="E35" s="2328">
        <v>406</v>
      </c>
    </row>
    <row r="36" spans="2:5" ht="18" x14ac:dyDescent="0.3">
      <c r="B36" s="2327" t="s">
        <v>2808</v>
      </c>
      <c r="C36" s="2328" t="s">
        <v>2809</v>
      </c>
      <c r="D36" s="2329">
        <v>170886414797</v>
      </c>
      <c r="E36" s="2329">
        <v>39815</v>
      </c>
    </row>
    <row r="37" spans="2:5" ht="18" x14ac:dyDescent="0.3">
      <c r="B37" s="2327" t="s">
        <v>2810</v>
      </c>
      <c r="C37" s="2328" t="s">
        <v>2811</v>
      </c>
      <c r="D37" s="2329">
        <v>11543954403</v>
      </c>
      <c r="E37" s="2329">
        <v>2780</v>
      </c>
    </row>
    <row r="38" spans="2:5" ht="18" x14ac:dyDescent="0.3">
      <c r="B38" s="2327" t="s">
        <v>2812</v>
      </c>
      <c r="C38" s="2328" t="s">
        <v>2813</v>
      </c>
      <c r="D38" s="2329">
        <v>508692554</v>
      </c>
      <c r="E38" s="2328">
        <v>124</v>
      </c>
    </row>
    <row r="39" spans="2:5" ht="18" x14ac:dyDescent="0.3">
      <c r="B39" s="2327" t="s">
        <v>2814</v>
      </c>
      <c r="C39" s="2328" t="s">
        <v>2815</v>
      </c>
      <c r="D39" s="2329">
        <v>184605442321</v>
      </c>
      <c r="E39" s="2329">
        <v>39588</v>
      </c>
    </row>
    <row r="40" spans="2:5" ht="18" x14ac:dyDescent="0.3">
      <c r="B40" s="2327" t="s">
        <v>2816</v>
      </c>
      <c r="C40" s="2328" t="s">
        <v>2817</v>
      </c>
      <c r="D40" s="2329">
        <v>100224328458</v>
      </c>
      <c r="E40" s="2329">
        <v>25236</v>
      </c>
    </row>
    <row r="41" spans="2:5" ht="18" x14ac:dyDescent="0.3">
      <c r="B41" s="2327" t="s">
        <v>2818</v>
      </c>
      <c r="C41" s="2328" t="s">
        <v>2819</v>
      </c>
      <c r="D41" s="2329">
        <v>12077808486</v>
      </c>
      <c r="E41" s="2329">
        <v>2912</v>
      </c>
    </row>
    <row r="42" spans="2:5" ht="18" x14ac:dyDescent="0.3">
      <c r="B42" s="2327" t="s">
        <v>2820</v>
      </c>
      <c r="C42" s="2328" t="s">
        <v>2821</v>
      </c>
      <c r="D42" s="2329">
        <v>5133397964</v>
      </c>
      <c r="E42" s="2329">
        <v>1046</v>
      </c>
    </row>
    <row r="43" spans="2:5" ht="18" x14ac:dyDescent="0.3">
      <c r="B43" s="2327" t="s">
        <v>2822</v>
      </c>
      <c r="C43" s="2328" t="s">
        <v>2823</v>
      </c>
      <c r="D43" s="2329">
        <v>19361914173</v>
      </c>
      <c r="E43" s="2329">
        <v>5564</v>
      </c>
    </row>
    <row r="44" spans="2:5" ht="18" x14ac:dyDescent="0.3">
      <c r="B44" s="2327" t="s">
        <v>2824</v>
      </c>
      <c r="C44" s="2328" t="s">
        <v>2825</v>
      </c>
      <c r="D44" s="2329">
        <v>1304840381</v>
      </c>
      <c r="E44" s="2328">
        <v>399</v>
      </c>
    </row>
    <row r="45" spans="2:5" ht="18" x14ac:dyDescent="0.3">
      <c r="B45" s="2327" t="s">
        <v>2826</v>
      </c>
      <c r="C45" s="2328" t="s">
        <v>2827</v>
      </c>
      <c r="D45" s="2329">
        <v>114089196519</v>
      </c>
      <c r="E45" s="2329">
        <v>23146</v>
      </c>
    </row>
    <row r="46" spans="2:5" ht="18" x14ac:dyDescent="0.3">
      <c r="B46" s="2327" t="s">
        <v>2828</v>
      </c>
      <c r="C46" s="2328" t="s">
        <v>2829</v>
      </c>
      <c r="D46" s="2329">
        <v>6178407448</v>
      </c>
      <c r="E46" s="2329">
        <v>1203</v>
      </c>
    </row>
    <row r="47" spans="2:5" ht="18" x14ac:dyDescent="0.3">
      <c r="B47" s="2327" t="s">
        <v>2830</v>
      </c>
      <c r="C47" s="2328" t="s">
        <v>2831</v>
      </c>
      <c r="D47" s="2329">
        <v>14627809493</v>
      </c>
      <c r="E47" s="2329">
        <v>3898</v>
      </c>
    </row>
    <row r="48" spans="2:5" ht="18" x14ac:dyDescent="0.3">
      <c r="B48" s="2327" t="s">
        <v>2832</v>
      </c>
      <c r="C48" s="2328" t="s">
        <v>2833</v>
      </c>
      <c r="D48" s="2329">
        <v>7087210889</v>
      </c>
      <c r="E48" s="2329">
        <v>1338</v>
      </c>
    </row>
    <row r="49" spans="2:5" ht="18" x14ac:dyDescent="0.3">
      <c r="B49" s="2327" t="s">
        <v>2834</v>
      </c>
      <c r="C49" s="2328" t="s">
        <v>2835</v>
      </c>
      <c r="D49" s="2329">
        <v>934314090</v>
      </c>
      <c r="E49" s="2328">
        <v>266</v>
      </c>
    </row>
    <row r="50" spans="2:5" ht="18" x14ac:dyDescent="0.3">
      <c r="B50" s="2327" t="s">
        <v>2836</v>
      </c>
      <c r="C50" s="2328" t="s">
        <v>2837</v>
      </c>
      <c r="D50" s="2329">
        <v>1542638271</v>
      </c>
      <c r="E50" s="2328">
        <v>359</v>
      </c>
    </row>
    <row r="51" spans="2:5" ht="18" x14ac:dyDescent="0.3">
      <c r="B51" s="2327" t="s">
        <v>2838</v>
      </c>
      <c r="C51" s="2328" t="s">
        <v>2839</v>
      </c>
      <c r="D51" s="2329">
        <v>837616098</v>
      </c>
      <c r="E51" s="2328">
        <v>225</v>
      </c>
    </row>
    <row r="52" spans="2:5" ht="18" x14ac:dyDescent="0.3">
      <c r="B52" s="2327" t="s">
        <v>2840</v>
      </c>
      <c r="C52" s="2328" t="s">
        <v>2841</v>
      </c>
      <c r="D52" s="2329">
        <v>35664912520</v>
      </c>
      <c r="E52" s="2329">
        <v>8313</v>
      </c>
    </row>
    <row r="53" spans="2:5" ht="18" x14ac:dyDescent="0.3">
      <c r="B53" s="2327" t="s">
        <v>2842</v>
      </c>
      <c r="C53" s="2328" t="s">
        <v>2843</v>
      </c>
      <c r="D53" s="2329">
        <v>4002895818</v>
      </c>
      <c r="E53" s="2329">
        <v>1065</v>
      </c>
    </row>
    <row r="54" spans="2:5" ht="18" x14ac:dyDescent="0.3">
      <c r="B54" s="2327" t="s">
        <v>2844</v>
      </c>
      <c r="C54" s="2328" t="s">
        <v>2845</v>
      </c>
      <c r="D54" s="2329">
        <v>448134991</v>
      </c>
      <c r="E54" s="2328">
        <v>136</v>
      </c>
    </row>
    <row r="55" spans="2:5" ht="18" x14ac:dyDescent="0.3">
      <c r="B55" s="2327" t="s">
        <v>2846</v>
      </c>
      <c r="C55" s="2328" t="s">
        <v>2847</v>
      </c>
      <c r="D55" s="2329">
        <v>2369912238</v>
      </c>
      <c r="E55" s="2328">
        <v>459</v>
      </c>
    </row>
    <row r="56" spans="2:5" ht="18" x14ac:dyDescent="0.3">
      <c r="B56" s="2327" t="s">
        <v>2848</v>
      </c>
      <c r="C56" s="2328" t="s">
        <v>2849</v>
      </c>
      <c r="D56" s="2329">
        <v>246313685</v>
      </c>
      <c r="E56" s="2328">
        <v>72</v>
      </c>
    </row>
    <row r="57" spans="2:5" ht="18" x14ac:dyDescent="0.3">
      <c r="B57" s="2327" t="s">
        <v>2850</v>
      </c>
      <c r="C57" s="2328" t="s">
        <v>2851</v>
      </c>
      <c r="D57" s="2329">
        <v>109657368</v>
      </c>
      <c r="E57" s="2328">
        <v>33</v>
      </c>
    </row>
    <row r="58" spans="2:5" ht="18" x14ac:dyDescent="0.3">
      <c r="B58" s="2327" t="s">
        <v>2852</v>
      </c>
      <c r="C58" s="2328" t="s">
        <v>2853</v>
      </c>
      <c r="D58" s="2329">
        <v>65827557</v>
      </c>
      <c r="E58" s="2328">
        <v>21</v>
      </c>
    </row>
    <row r="59" spans="2:5" ht="18" x14ac:dyDescent="0.3">
      <c r="B59" s="2327" t="s">
        <v>2854</v>
      </c>
      <c r="C59" s="2328" t="s">
        <v>2855</v>
      </c>
      <c r="D59" s="2329">
        <v>74568330</v>
      </c>
      <c r="E59" s="2328">
        <v>23</v>
      </c>
    </row>
    <row r="60" spans="2:5" ht="18" x14ac:dyDescent="0.3">
      <c r="B60" s="2327" t="s">
        <v>2856</v>
      </c>
      <c r="C60" s="2328" t="s">
        <v>2857</v>
      </c>
      <c r="D60" s="2329">
        <v>84122224505</v>
      </c>
      <c r="E60" s="2329">
        <v>18423</v>
      </c>
    </row>
    <row r="61" spans="2:5" ht="18" x14ac:dyDescent="0.3">
      <c r="B61" s="2327" t="s">
        <v>2858</v>
      </c>
      <c r="C61" s="2328" t="s">
        <v>2859</v>
      </c>
      <c r="D61" s="2329">
        <v>20444772356</v>
      </c>
      <c r="E61" s="2329">
        <v>4674</v>
      </c>
    </row>
    <row r="62" spans="2:5" ht="18" x14ac:dyDescent="0.3">
      <c r="B62" s="2327" t="s">
        <v>2860</v>
      </c>
      <c r="C62" s="2328" t="s">
        <v>2861</v>
      </c>
      <c r="D62" s="2329">
        <v>42542278169</v>
      </c>
      <c r="E62" s="2329">
        <v>9243</v>
      </c>
    </row>
    <row r="63" spans="2:5" ht="18" x14ac:dyDescent="0.3">
      <c r="B63" s="2327" t="s">
        <v>2862</v>
      </c>
      <c r="C63" s="2328" t="s">
        <v>2863</v>
      </c>
      <c r="D63" s="2329">
        <v>1220149844</v>
      </c>
      <c r="E63" s="2328">
        <v>316</v>
      </c>
    </row>
    <row r="64" spans="2:5" ht="18" x14ac:dyDescent="0.3">
      <c r="B64" s="2327" t="s">
        <v>2864</v>
      </c>
      <c r="C64" s="2328" t="s">
        <v>2865</v>
      </c>
      <c r="D64" s="2329">
        <v>15624160178</v>
      </c>
      <c r="E64" s="2329">
        <v>3450</v>
      </c>
    </row>
    <row r="65" spans="2:5" ht="18" x14ac:dyDescent="0.3">
      <c r="B65" s="2327" t="s">
        <v>2866</v>
      </c>
      <c r="C65" s="2328" t="s">
        <v>2867</v>
      </c>
      <c r="D65" s="2329">
        <v>5095206992</v>
      </c>
      <c r="E65" s="2329">
        <v>1477</v>
      </c>
    </row>
    <row r="66" spans="2:5" ht="18" x14ac:dyDescent="0.3">
      <c r="B66" s="2327" t="s">
        <v>2868</v>
      </c>
      <c r="C66" s="2328" t="s">
        <v>2869</v>
      </c>
      <c r="D66" s="2329">
        <v>7341643575</v>
      </c>
      <c r="E66" s="2329">
        <v>1587</v>
      </c>
    </row>
    <row r="67" spans="2:5" ht="18" x14ac:dyDescent="0.3">
      <c r="B67" s="2327" t="s">
        <v>2870</v>
      </c>
      <c r="C67" s="2328" t="s">
        <v>2871</v>
      </c>
      <c r="D67" s="2329">
        <v>96074947</v>
      </c>
      <c r="E67" s="2328">
        <v>30</v>
      </c>
    </row>
    <row r="68" spans="2:5" ht="18" x14ac:dyDescent="0.3">
      <c r="B68" s="2327" t="s">
        <v>2872</v>
      </c>
      <c r="C68" s="2328" t="s">
        <v>2873</v>
      </c>
      <c r="D68" s="2329">
        <v>92530211</v>
      </c>
      <c r="E68" s="2328">
        <v>26</v>
      </c>
    </row>
    <row r="69" spans="2:5" ht="18" x14ac:dyDescent="0.3">
      <c r="B69" s="2327" t="s">
        <v>2874</v>
      </c>
      <c r="C69" s="2328" t="s">
        <v>2875</v>
      </c>
      <c r="D69" s="2329">
        <v>432913210</v>
      </c>
      <c r="E69" s="2328">
        <v>122</v>
      </c>
    </row>
    <row r="70" spans="2:5" ht="18" x14ac:dyDescent="0.3">
      <c r="B70" s="2327" t="s">
        <v>2876</v>
      </c>
      <c r="C70" s="2328" t="s">
        <v>2877</v>
      </c>
      <c r="D70" s="2329">
        <v>499750323</v>
      </c>
      <c r="E70" s="2328">
        <v>133</v>
      </c>
    </row>
    <row r="71" spans="2:5" ht="18" x14ac:dyDescent="0.3">
      <c r="B71" s="2327" t="s">
        <v>2878</v>
      </c>
      <c r="C71" s="2328" t="s">
        <v>2879</v>
      </c>
      <c r="D71" s="2329">
        <v>15299330594</v>
      </c>
      <c r="E71" s="2329">
        <v>2557</v>
      </c>
    </row>
    <row r="72" spans="2:5" ht="18" x14ac:dyDescent="0.3">
      <c r="B72" s="2327" t="s">
        <v>2880</v>
      </c>
      <c r="C72" s="2328" t="s">
        <v>2881</v>
      </c>
      <c r="D72" s="2329">
        <v>12105008848</v>
      </c>
      <c r="E72" s="2329">
        <v>1924</v>
      </c>
    </row>
    <row r="73" spans="2:5" ht="18" x14ac:dyDescent="0.3">
      <c r="B73" s="2327" t="s">
        <v>2882</v>
      </c>
      <c r="C73" s="2328" t="s">
        <v>2883</v>
      </c>
      <c r="D73" s="2329">
        <v>63103505771</v>
      </c>
      <c r="E73" s="2329">
        <v>11024</v>
      </c>
    </row>
    <row r="74" spans="2:5" ht="18" x14ac:dyDescent="0.3">
      <c r="B74" s="2327" t="s">
        <v>2884</v>
      </c>
      <c r="C74" s="2328" t="s">
        <v>2885</v>
      </c>
      <c r="D74" s="2329">
        <v>30193106</v>
      </c>
      <c r="E74" s="2328">
        <v>6</v>
      </c>
    </row>
    <row r="75" spans="2:5" ht="18" x14ac:dyDescent="0.3">
      <c r="B75" s="2327" t="s">
        <v>2886</v>
      </c>
      <c r="C75" s="2328" t="s">
        <v>2887</v>
      </c>
      <c r="D75" s="2329">
        <v>60761521482</v>
      </c>
      <c r="E75" s="2329">
        <v>10226</v>
      </c>
    </row>
    <row r="76" spans="2:5" ht="18" x14ac:dyDescent="0.3">
      <c r="B76" s="2327" t="s">
        <v>2888</v>
      </c>
      <c r="C76" s="2328" t="s">
        <v>2889</v>
      </c>
      <c r="D76" s="2329">
        <v>58930438106</v>
      </c>
      <c r="E76" s="2329">
        <v>9745</v>
      </c>
    </row>
    <row r="77" spans="2:5" ht="18" x14ac:dyDescent="0.3">
      <c r="B77" s="2327" t="s">
        <v>2890</v>
      </c>
      <c r="C77" s="2328" t="s">
        <v>2891</v>
      </c>
      <c r="D77" s="2329">
        <v>14088352256</v>
      </c>
      <c r="E77" s="2329">
        <v>2456</v>
      </c>
    </row>
    <row r="78" spans="2:5" ht="18" x14ac:dyDescent="0.3">
      <c r="B78" s="2327" t="s">
        <v>2892</v>
      </c>
      <c r="C78" s="2328" t="s">
        <v>2893</v>
      </c>
      <c r="D78" s="2329">
        <v>49281861472</v>
      </c>
      <c r="E78" s="2329">
        <v>8381</v>
      </c>
    </row>
    <row r="79" spans="2:5" ht="18" x14ac:dyDescent="0.3">
      <c r="B79" s="2327" t="s">
        <v>2894</v>
      </c>
      <c r="C79" s="2328" t="s">
        <v>2895</v>
      </c>
      <c r="D79" s="2329">
        <v>97285152288</v>
      </c>
      <c r="E79" s="2329">
        <v>15883</v>
      </c>
    </row>
    <row r="80" spans="2:5" ht="18" x14ac:dyDescent="0.3">
      <c r="B80" s="2327" t="s">
        <v>2896</v>
      </c>
      <c r="C80" s="2328" t="s">
        <v>2897</v>
      </c>
      <c r="D80" s="2329">
        <v>3948326126</v>
      </c>
      <c r="E80" s="2329">
        <v>1306</v>
      </c>
    </row>
    <row r="81" spans="2:5" ht="18" x14ac:dyDescent="0.3">
      <c r="B81" s="2327" t="s">
        <v>2898</v>
      </c>
      <c r="C81" s="2328" t="s">
        <v>2899</v>
      </c>
      <c r="D81" s="2329">
        <v>7786546141</v>
      </c>
      <c r="E81" s="2329">
        <v>1717</v>
      </c>
    </row>
    <row r="82" spans="2:5" ht="18" x14ac:dyDescent="0.3">
      <c r="B82" s="2327" t="s">
        <v>2900</v>
      </c>
      <c r="C82" s="2328" t="s">
        <v>2901</v>
      </c>
      <c r="D82" s="2329">
        <v>1263738293</v>
      </c>
      <c r="E82" s="2328">
        <v>350</v>
      </c>
    </row>
    <row r="83" spans="2:5" ht="18" x14ac:dyDescent="0.3">
      <c r="B83" s="2327" t="s">
        <v>2902</v>
      </c>
      <c r="C83" s="2328" t="s">
        <v>2903</v>
      </c>
      <c r="D83" s="2329">
        <v>97740069418</v>
      </c>
      <c r="E83" s="2329">
        <v>20186</v>
      </c>
    </row>
    <row r="84" spans="2:5" ht="18" x14ac:dyDescent="0.3">
      <c r="B84" s="2327" t="s">
        <v>2904</v>
      </c>
      <c r="C84" s="2328" t="s">
        <v>2905</v>
      </c>
      <c r="D84" s="2329">
        <v>171712375169</v>
      </c>
      <c r="E84" s="2329">
        <v>57420</v>
      </c>
    </row>
    <row r="85" spans="2:5" ht="18" x14ac:dyDescent="0.3">
      <c r="B85" s="2327" t="s">
        <v>2906</v>
      </c>
      <c r="C85" s="2328" t="s">
        <v>2907</v>
      </c>
      <c r="D85" s="2329">
        <v>22737322679</v>
      </c>
      <c r="E85" s="2329">
        <v>5644</v>
      </c>
    </row>
    <row r="86" spans="2:5" ht="18" x14ac:dyDescent="0.3">
      <c r="B86" s="2327" t="s">
        <v>2908</v>
      </c>
      <c r="C86" s="2328" t="s">
        <v>2909</v>
      </c>
      <c r="D86" s="2329">
        <v>191673884</v>
      </c>
      <c r="E86" s="2328">
        <v>46</v>
      </c>
    </row>
    <row r="87" spans="2:5" ht="18" x14ac:dyDescent="0.3">
      <c r="B87" s="2327" t="s">
        <v>2910</v>
      </c>
      <c r="C87" s="2328" t="s">
        <v>2911</v>
      </c>
      <c r="D87" s="2329">
        <v>725164490</v>
      </c>
      <c r="E87" s="2328">
        <v>223</v>
      </c>
    </row>
    <row r="88" spans="2:5" ht="18" x14ac:dyDescent="0.3">
      <c r="B88" s="2327" t="s">
        <v>2912</v>
      </c>
      <c r="C88" s="2328" t="s">
        <v>2913</v>
      </c>
      <c r="D88" s="2329">
        <v>273998206</v>
      </c>
      <c r="E88" s="2328">
        <v>74</v>
      </c>
    </row>
    <row r="89" spans="2:5" ht="18" x14ac:dyDescent="0.3">
      <c r="B89" s="2327" t="s">
        <v>2914</v>
      </c>
      <c r="C89" s="2328" t="s">
        <v>2915</v>
      </c>
      <c r="D89" s="2329">
        <v>252885451</v>
      </c>
      <c r="E89" s="2328">
        <v>76</v>
      </c>
    </row>
    <row r="90" spans="2:5" ht="18" x14ac:dyDescent="0.3">
      <c r="B90" s="2327" t="s">
        <v>2916</v>
      </c>
      <c r="C90" s="2328" t="s">
        <v>2917</v>
      </c>
      <c r="D90" s="2329">
        <v>1323624646</v>
      </c>
      <c r="E90" s="2328">
        <v>414</v>
      </c>
    </row>
    <row r="91" spans="2:5" ht="18" x14ac:dyDescent="0.3">
      <c r="B91" s="2327" t="s">
        <v>2918</v>
      </c>
      <c r="C91" s="2328" t="s">
        <v>2919</v>
      </c>
      <c r="D91" s="2329">
        <v>1260744702</v>
      </c>
      <c r="E91" s="2328">
        <v>396</v>
      </c>
    </row>
    <row r="92" spans="2:5" ht="18" x14ac:dyDescent="0.3">
      <c r="B92" s="2327" t="s">
        <v>2920</v>
      </c>
      <c r="C92" s="2328" t="s">
        <v>2921</v>
      </c>
      <c r="D92" s="2329">
        <v>9474164641</v>
      </c>
      <c r="E92" s="2329">
        <v>2577</v>
      </c>
    </row>
    <row r="93" spans="2:5" ht="18" x14ac:dyDescent="0.3">
      <c r="B93" s="2327" t="s">
        <v>2922</v>
      </c>
      <c r="C93" s="2328" t="s">
        <v>2923</v>
      </c>
      <c r="D93" s="2329">
        <v>158191952</v>
      </c>
      <c r="E93" s="2328">
        <v>50</v>
      </c>
    </row>
    <row r="94" spans="2:5" ht="18" x14ac:dyDescent="0.3">
      <c r="B94" s="2327" t="s">
        <v>2924</v>
      </c>
      <c r="C94" s="2328" t="s">
        <v>2925</v>
      </c>
      <c r="D94" s="2329">
        <v>1501744863</v>
      </c>
      <c r="E94" s="2328">
        <v>454</v>
      </c>
    </row>
    <row r="95" spans="2:5" ht="18" x14ac:dyDescent="0.3">
      <c r="B95" s="2327" t="s">
        <v>2926</v>
      </c>
      <c r="C95" s="2328" t="s">
        <v>2927</v>
      </c>
      <c r="D95" s="2329">
        <v>62732814</v>
      </c>
      <c r="E95" s="2328">
        <v>18</v>
      </c>
    </row>
    <row r="96" spans="2:5" ht="18" x14ac:dyDescent="0.3">
      <c r="B96" s="2327" t="s">
        <v>2928</v>
      </c>
      <c r="C96" s="2328" t="s">
        <v>2929</v>
      </c>
      <c r="D96" s="2329">
        <v>36075555</v>
      </c>
      <c r="E96" s="2328">
        <v>10</v>
      </c>
    </row>
    <row r="97" spans="2:5" ht="18" x14ac:dyDescent="0.3">
      <c r="B97" s="2327" t="s">
        <v>2930</v>
      </c>
      <c r="C97" s="2328" t="s">
        <v>2931</v>
      </c>
      <c r="D97" s="2329">
        <v>306674126</v>
      </c>
      <c r="E97" s="2328">
        <v>97</v>
      </c>
    </row>
    <row r="98" spans="2:5" ht="18" x14ac:dyDescent="0.3">
      <c r="B98" s="2327" t="s">
        <v>2932</v>
      </c>
      <c r="C98" s="2328" t="s">
        <v>2933</v>
      </c>
      <c r="D98" s="2329">
        <v>82757740</v>
      </c>
      <c r="E98" s="2328">
        <v>24</v>
      </c>
    </row>
    <row r="99" spans="2:5" ht="18" x14ac:dyDescent="0.3">
      <c r="B99" s="2327" t="s">
        <v>2934</v>
      </c>
      <c r="C99" s="2328" t="s">
        <v>2935</v>
      </c>
      <c r="D99" s="2329">
        <v>53074252</v>
      </c>
      <c r="E99" s="2328">
        <v>21</v>
      </c>
    </row>
    <row r="100" spans="2:5" ht="18" x14ac:dyDescent="0.3">
      <c r="B100" s="2327" t="s">
        <v>2936</v>
      </c>
      <c r="C100" s="2328" t="s">
        <v>2937</v>
      </c>
      <c r="D100" s="2329">
        <v>290848139</v>
      </c>
      <c r="E100" s="2328">
        <v>85</v>
      </c>
    </row>
    <row r="101" spans="2:5" ht="18" x14ac:dyDescent="0.3">
      <c r="B101" s="2327" t="s">
        <v>2938</v>
      </c>
      <c r="C101" s="2328" t="s">
        <v>2939</v>
      </c>
      <c r="D101" s="2329">
        <v>110680467</v>
      </c>
      <c r="E101" s="2328">
        <v>33</v>
      </c>
    </row>
    <row r="102" spans="2:5" x14ac:dyDescent="0.3"/>
    <row r="103" spans="2:5" x14ac:dyDescent="0.3">
      <c r="B103" s="27" t="s">
        <v>2940</v>
      </c>
    </row>
    <row r="104" spans="2:5" x14ac:dyDescent="0.3"/>
  </sheetData>
  <mergeCells count="1">
    <mergeCell ref="B2:E2"/>
  </mergeCell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0FA3-0F65-4D45-9AB1-318BECE0B000}">
  <dimension ref="A1:I42"/>
  <sheetViews>
    <sheetView workbookViewId="0">
      <selection activeCell="B4" sqref="B4"/>
    </sheetView>
  </sheetViews>
  <sheetFormatPr baseColWidth="10" defaultColWidth="0" defaultRowHeight="14.4" zeroHeight="1" x14ac:dyDescent="0.3"/>
  <cols>
    <col min="1" max="1" width="10.88671875" style="2173" customWidth="1"/>
    <col min="2" max="2" width="23.5546875" style="2173" customWidth="1"/>
    <col min="3" max="3" width="22" style="2173" customWidth="1"/>
    <col min="4" max="5" width="10.88671875" style="2173" customWidth="1"/>
    <col min="6" max="9" width="0" style="2173" hidden="1" customWidth="1"/>
    <col min="10" max="16384" width="10.88671875" style="2173" hidden="1"/>
  </cols>
  <sheetData>
    <row r="1" spans="2:9" x14ac:dyDescent="0.3"/>
    <row r="2" spans="2:9" x14ac:dyDescent="0.3">
      <c r="B2" s="2727" t="s">
        <v>2941</v>
      </c>
      <c r="C2" s="2727"/>
      <c r="D2" s="2172"/>
      <c r="E2" s="2172"/>
      <c r="F2" s="2172"/>
      <c r="G2" s="2172"/>
      <c r="H2" s="2172"/>
      <c r="I2" s="2172"/>
    </row>
    <row r="3" spans="2:9" x14ac:dyDescent="0.3">
      <c r="B3" s="2727"/>
      <c r="C3" s="2727"/>
    </row>
    <row r="4" spans="2:9" x14ac:dyDescent="0.3">
      <c r="B4" s="2343" t="s">
        <v>2942</v>
      </c>
      <c r="C4" s="2343" t="s">
        <v>2943</v>
      </c>
    </row>
    <row r="5" spans="2:9" x14ac:dyDescent="0.3">
      <c r="B5" s="2344">
        <v>202300000000391</v>
      </c>
      <c r="C5" s="2345">
        <v>4173222222.2199998</v>
      </c>
    </row>
    <row r="6" spans="2:9" x14ac:dyDescent="0.3">
      <c r="B6" s="2346">
        <v>202300000000245</v>
      </c>
      <c r="C6" s="2347">
        <v>3019666667</v>
      </c>
    </row>
    <row r="7" spans="2:9" x14ac:dyDescent="0.3">
      <c r="B7" s="2346">
        <v>202300000000419</v>
      </c>
      <c r="C7" s="2347">
        <v>3000000000</v>
      </c>
    </row>
    <row r="8" spans="2:9" x14ac:dyDescent="0.3">
      <c r="B8" s="2346">
        <v>202300000000418</v>
      </c>
      <c r="C8" s="2347">
        <v>7046444444</v>
      </c>
    </row>
    <row r="9" spans="2:9" x14ac:dyDescent="0.3">
      <c r="B9" s="2344">
        <v>202300000000425</v>
      </c>
      <c r="C9" s="2345">
        <v>173222222.22</v>
      </c>
    </row>
    <row r="10" spans="2:9" x14ac:dyDescent="0.3">
      <c r="B10" s="2346">
        <v>202400000000164</v>
      </c>
      <c r="C10" s="2345">
        <v>346444444.44</v>
      </c>
    </row>
    <row r="11" spans="2:9" x14ac:dyDescent="0.3">
      <c r="B11" s="2342" t="s">
        <v>2940</v>
      </c>
    </row>
    <row r="17" s="2173" customFormat="1" hidden="1" x14ac:dyDescent="0.3"/>
    <row r="18" s="2173" customFormat="1" hidden="1" x14ac:dyDescent="0.3"/>
    <row r="19" s="2173" customFormat="1" hidden="1" x14ac:dyDescent="0.3"/>
    <row r="20" s="2173" customFormat="1" hidden="1" x14ac:dyDescent="0.3"/>
    <row r="21" s="2173" customFormat="1" hidden="1" x14ac:dyDescent="0.3"/>
    <row r="22" s="2173" customFormat="1" hidden="1" x14ac:dyDescent="0.3"/>
    <row r="23" s="2173" customFormat="1" hidden="1" x14ac:dyDescent="0.3"/>
    <row r="24" s="2173" customFormat="1" hidden="1" x14ac:dyDescent="0.3"/>
    <row r="25" s="2173" customFormat="1" hidden="1" x14ac:dyDescent="0.3"/>
    <row r="26" s="2173" customFormat="1" hidden="1" x14ac:dyDescent="0.3"/>
    <row r="27" s="2173" customFormat="1" hidden="1" x14ac:dyDescent="0.3"/>
    <row r="28" s="2173" customFormat="1" hidden="1" x14ac:dyDescent="0.3"/>
    <row r="29" s="2173" customFormat="1" hidden="1" x14ac:dyDescent="0.3"/>
    <row r="30" s="2173" customFormat="1" hidden="1" x14ac:dyDescent="0.3"/>
    <row r="31" s="2173" customFormat="1" hidden="1" x14ac:dyDescent="0.3"/>
    <row r="32" s="2173" customFormat="1" hidden="1" x14ac:dyDescent="0.3"/>
    <row r="33" s="2173" customFormat="1" hidden="1" x14ac:dyDescent="0.3"/>
    <row r="34" s="2173" customFormat="1" hidden="1" x14ac:dyDescent="0.3"/>
    <row r="35" s="2173" customFormat="1" hidden="1" x14ac:dyDescent="0.3"/>
    <row r="36" s="2173" customFormat="1" hidden="1" x14ac:dyDescent="0.3"/>
    <row r="37" s="2173" customFormat="1" hidden="1" x14ac:dyDescent="0.3"/>
    <row r="38" s="2173" customFormat="1" hidden="1" x14ac:dyDescent="0.3"/>
    <row r="39" s="2173" customFormat="1" hidden="1" x14ac:dyDescent="0.3"/>
    <row r="40" s="2173" customFormat="1" hidden="1" x14ac:dyDescent="0.3"/>
    <row r="41" s="2173" customFormat="1" hidden="1" x14ac:dyDescent="0.3"/>
    <row r="42" s="2173" customFormat="1" hidden="1" x14ac:dyDescent="0.3"/>
  </sheetData>
  <mergeCells count="1">
    <mergeCell ref="B2:C3"/>
  </mergeCell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2AACE-286F-4DDA-9AFD-58718FCFD29C}">
  <dimension ref="A1:J105"/>
  <sheetViews>
    <sheetView workbookViewId="0">
      <selection activeCell="B2" sqref="B2"/>
    </sheetView>
  </sheetViews>
  <sheetFormatPr baseColWidth="10" defaultColWidth="0" defaultRowHeight="14.4" zeroHeight="1" x14ac:dyDescent="0.3"/>
  <cols>
    <col min="1" max="1" width="10.88671875" style="2173" customWidth="1"/>
    <col min="2" max="2" width="44.5546875" style="2173" bestFit="1" customWidth="1"/>
    <col min="3" max="5" width="10.88671875" style="2173" customWidth="1"/>
    <col min="6" max="10" width="0" style="2173" hidden="1" customWidth="1"/>
    <col min="11" max="16384" width="10.88671875" style="2173" hidden="1"/>
  </cols>
  <sheetData>
    <row r="1" spans="2:10" ht="57" customHeight="1" x14ac:dyDescent="0.3">
      <c r="B1" s="2727" t="s">
        <v>2944</v>
      </c>
      <c r="C1" s="2727"/>
      <c r="D1" s="2325"/>
      <c r="E1" s="2325"/>
      <c r="F1" s="2325"/>
      <c r="G1" s="2325"/>
      <c r="H1" s="2325"/>
      <c r="I1" s="2325"/>
      <c r="J1" s="2325"/>
    </row>
    <row r="2" spans="2:10" x14ac:dyDescent="0.3"/>
    <row r="3" spans="2:10" x14ac:dyDescent="0.3">
      <c r="B3" s="2348"/>
      <c r="C3" s="2734" t="s">
        <v>2945</v>
      </c>
    </row>
    <row r="4" spans="2:10" ht="15" thickBot="1" x14ac:dyDescent="0.35">
      <c r="B4" s="2331" t="s">
        <v>2946</v>
      </c>
      <c r="C4" s="2735"/>
    </row>
    <row r="5" spans="2:10" x14ac:dyDescent="0.3">
      <c r="B5" s="2332" t="s">
        <v>2947</v>
      </c>
      <c r="C5" s="2349">
        <v>19</v>
      </c>
    </row>
    <row r="6" spans="2:10" x14ac:dyDescent="0.3">
      <c r="B6" s="2332" t="s">
        <v>2948</v>
      </c>
      <c r="C6" s="2349">
        <v>61</v>
      </c>
    </row>
    <row r="7" spans="2:10" x14ac:dyDescent="0.3">
      <c r="B7" s="2332" t="s">
        <v>2949</v>
      </c>
      <c r="C7" s="2349">
        <v>40</v>
      </c>
    </row>
    <row r="8" spans="2:10" x14ac:dyDescent="0.3">
      <c r="B8" s="2332" t="s">
        <v>2950</v>
      </c>
      <c r="C8" s="2349">
        <v>2</v>
      </c>
    </row>
    <row r="9" spans="2:10" x14ac:dyDescent="0.3">
      <c r="B9" s="2332" t="s">
        <v>2951</v>
      </c>
      <c r="C9" s="2349">
        <v>4</v>
      </c>
    </row>
    <row r="10" spans="2:10" x14ac:dyDescent="0.3">
      <c r="B10" s="2332" t="s">
        <v>2952</v>
      </c>
      <c r="C10" s="2349">
        <v>34</v>
      </c>
    </row>
    <row r="11" spans="2:10" x14ac:dyDescent="0.3">
      <c r="B11" s="2332" t="s">
        <v>2953</v>
      </c>
      <c r="C11" s="2349">
        <v>171</v>
      </c>
    </row>
    <row r="12" spans="2:10" x14ac:dyDescent="0.3">
      <c r="B12" s="2332" t="s">
        <v>2954</v>
      </c>
      <c r="C12" s="2349">
        <v>140</v>
      </c>
    </row>
    <row r="13" spans="2:10" x14ac:dyDescent="0.3">
      <c r="B13" s="2332" t="s">
        <v>2955</v>
      </c>
      <c r="C13" s="2349">
        <v>3</v>
      </c>
    </row>
    <row r="14" spans="2:10" x14ac:dyDescent="0.3">
      <c r="B14" s="2332" t="s">
        <v>2956</v>
      </c>
      <c r="C14" s="2349">
        <v>185</v>
      </c>
    </row>
    <row r="15" spans="2:10" x14ac:dyDescent="0.3">
      <c r="B15" s="2332" t="s">
        <v>2957</v>
      </c>
      <c r="C15" s="2349">
        <v>12</v>
      </c>
    </row>
    <row r="16" spans="2:10" x14ac:dyDescent="0.3">
      <c r="B16" s="2332" t="s">
        <v>2958</v>
      </c>
      <c r="C16" s="2349">
        <v>114</v>
      </c>
    </row>
    <row r="17" spans="2:3" x14ac:dyDescent="0.3">
      <c r="B17" s="2332" t="s">
        <v>2959</v>
      </c>
      <c r="C17" s="2349">
        <v>36</v>
      </c>
    </row>
    <row r="18" spans="2:3" x14ac:dyDescent="0.3">
      <c r="B18" s="2332" t="s">
        <v>2960</v>
      </c>
      <c r="C18" s="2349">
        <v>0</v>
      </c>
    </row>
    <row r="19" spans="2:3" x14ac:dyDescent="0.3">
      <c r="B19" s="2332" t="s">
        <v>2961</v>
      </c>
      <c r="C19" s="2349">
        <v>2</v>
      </c>
    </row>
    <row r="20" spans="2:3" x14ac:dyDescent="0.3">
      <c r="B20" s="2332" t="s">
        <v>2962</v>
      </c>
      <c r="C20" s="2349">
        <v>84</v>
      </c>
    </row>
    <row r="21" spans="2:3" x14ac:dyDescent="0.3">
      <c r="B21" s="2332" t="s">
        <v>2963</v>
      </c>
      <c r="C21" s="2349">
        <v>15</v>
      </c>
    </row>
    <row r="22" spans="2:3" x14ac:dyDescent="0.3">
      <c r="B22" s="2332" t="s">
        <v>2964</v>
      </c>
      <c r="C22" s="2349">
        <v>8</v>
      </c>
    </row>
    <row r="23" spans="2:3" x14ac:dyDescent="0.3">
      <c r="B23" s="2332" t="s">
        <v>2965</v>
      </c>
      <c r="C23" s="2349">
        <v>9</v>
      </c>
    </row>
    <row r="24" spans="2:3" x14ac:dyDescent="0.3">
      <c r="B24" s="2332" t="s">
        <v>2966</v>
      </c>
      <c r="C24" s="2349">
        <v>12</v>
      </c>
    </row>
    <row r="25" spans="2:3" x14ac:dyDescent="0.3">
      <c r="B25" s="2332" t="s">
        <v>2967</v>
      </c>
      <c r="C25" s="2349">
        <v>275</v>
      </c>
    </row>
    <row r="26" spans="2:3" x14ac:dyDescent="0.3">
      <c r="B26" s="2332" t="s">
        <v>2968</v>
      </c>
      <c r="C26" s="2349">
        <v>31</v>
      </c>
    </row>
    <row r="27" spans="2:3" x14ac:dyDescent="0.3">
      <c r="B27" s="2332" t="s">
        <v>2969</v>
      </c>
      <c r="C27" s="2349">
        <v>59</v>
      </c>
    </row>
    <row r="28" spans="2:3" x14ac:dyDescent="0.3">
      <c r="B28" s="2332" t="s">
        <v>2970</v>
      </c>
      <c r="C28" s="2349">
        <v>14</v>
      </c>
    </row>
    <row r="29" spans="2:3" x14ac:dyDescent="0.3">
      <c r="B29" s="2332" t="s">
        <v>2971</v>
      </c>
      <c r="C29" s="2349">
        <v>12</v>
      </c>
    </row>
    <row r="30" spans="2:3" x14ac:dyDescent="0.3">
      <c r="B30" s="2332" t="s">
        <v>2972</v>
      </c>
      <c r="C30" s="2349">
        <v>19</v>
      </c>
    </row>
    <row r="31" spans="2:3" x14ac:dyDescent="0.3">
      <c r="B31" s="2332" t="s">
        <v>2973</v>
      </c>
      <c r="C31" s="2349">
        <v>7</v>
      </c>
    </row>
    <row r="32" spans="2:3" x14ac:dyDescent="0.3">
      <c r="B32" s="2332" t="s">
        <v>2974</v>
      </c>
      <c r="C32" s="2349">
        <v>63</v>
      </c>
    </row>
    <row r="33" spans="2:3" x14ac:dyDescent="0.3">
      <c r="B33" s="2332" t="s">
        <v>2975</v>
      </c>
      <c r="C33" s="2349">
        <v>2</v>
      </c>
    </row>
    <row r="34" spans="2:3" x14ac:dyDescent="0.3">
      <c r="B34" s="2332" t="s">
        <v>2976</v>
      </c>
      <c r="C34" s="2349">
        <v>43</v>
      </c>
    </row>
    <row r="35" spans="2:3" x14ac:dyDescent="0.3">
      <c r="B35" s="2332" t="s">
        <v>2977</v>
      </c>
      <c r="C35" s="2349">
        <v>16</v>
      </c>
    </row>
    <row r="36" spans="2:3" x14ac:dyDescent="0.3">
      <c r="B36" s="2332" t="s">
        <v>2978</v>
      </c>
      <c r="C36" s="2349">
        <v>49</v>
      </c>
    </row>
    <row r="37" spans="2:3" x14ac:dyDescent="0.3">
      <c r="B37" s="2332" t="s">
        <v>2979</v>
      </c>
      <c r="C37" s="2349">
        <v>97</v>
      </c>
    </row>
    <row r="38" spans="2:3" x14ac:dyDescent="0.3">
      <c r="B38" s="2332" t="s">
        <v>2980</v>
      </c>
      <c r="C38" s="2349">
        <v>1</v>
      </c>
    </row>
    <row r="39" spans="2:3" x14ac:dyDescent="0.3">
      <c r="B39" s="2332" t="s">
        <v>2981</v>
      </c>
      <c r="C39" s="2349">
        <v>9</v>
      </c>
    </row>
    <row r="40" spans="2:3" x14ac:dyDescent="0.3">
      <c r="B40" s="2332" t="s">
        <v>2982</v>
      </c>
      <c r="C40" s="2349">
        <v>1</v>
      </c>
    </row>
    <row r="41" spans="2:3" x14ac:dyDescent="0.3">
      <c r="B41" s="2332" t="s">
        <v>2983</v>
      </c>
      <c r="C41" s="2349">
        <v>0</v>
      </c>
    </row>
    <row r="42" spans="2:3" x14ac:dyDescent="0.3">
      <c r="B42" s="2332" t="s">
        <v>2984</v>
      </c>
      <c r="C42" s="2349">
        <v>2</v>
      </c>
    </row>
    <row r="43" spans="2:3" x14ac:dyDescent="0.3">
      <c r="B43" s="2332" t="s">
        <v>2985</v>
      </c>
      <c r="C43" s="2349">
        <v>1</v>
      </c>
    </row>
    <row r="44" spans="2:3" x14ac:dyDescent="0.3">
      <c r="B44" s="2332" t="s">
        <v>2986</v>
      </c>
      <c r="C44" s="2349">
        <v>0</v>
      </c>
    </row>
    <row r="45" spans="2:3" x14ac:dyDescent="0.3">
      <c r="B45" s="2332" t="s">
        <v>2987</v>
      </c>
      <c r="C45" s="2349">
        <v>0</v>
      </c>
    </row>
    <row r="46" spans="2:3" x14ac:dyDescent="0.3">
      <c r="B46" s="2332" t="s">
        <v>2988</v>
      </c>
      <c r="C46" s="2349">
        <v>0</v>
      </c>
    </row>
    <row r="47" spans="2:3" x14ac:dyDescent="0.3">
      <c r="B47" s="2332" t="s">
        <v>2989</v>
      </c>
      <c r="C47" s="2349">
        <v>7</v>
      </c>
    </row>
    <row r="48" spans="2:3" x14ac:dyDescent="0.3">
      <c r="B48" s="2332" t="s">
        <v>2990</v>
      </c>
      <c r="C48" s="2349">
        <v>0</v>
      </c>
    </row>
    <row r="49" spans="2:3" x14ac:dyDescent="0.3">
      <c r="B49" s="2332" t="s">
        <v>2991</v>
      </c>
      <c r="C49" s="2349">
        <v>5</v>
      </c>
    </row>
    <row r="50" spans="2:3" x14ac:dyDescent="0.3">
      <c r="B50" s="2332" t="s">
        <v>2992</v>
      </c>
      <c r="C50" s="2349">
        <v>0</v>
      </c>
    </row>
    <row r="51" spans="2:3" x14ac:dyDescent="0.3">
      <c r="B51" s="2332" t="s">
        <v>2993</v>
      </c>
      <c r="C51" s="2349">
        <v>0</v>
      </c>
    </row>
    <row r="52" spans="2:3" x14ac:dyDescent="0.3">
      <c r="B52" s="2332" t="s">
        <v>2994</v>
      </c>
      <c r="C52" s="2349">
        <v>5</v>
      </c>
    </row>
    <row r="53" spans="2:3" x14ac:dyDescent="0.3">
      <c r="B53" s="2332" t="s">
        <v>2995</v>
      </c>
      <c r="C53" s="2349">
        <v>1</v>
      </c>
    </row>
    <row r="54" spans="2:3" x14ac:dyDescent="0.3">
      <c r="B54" s="2332" t="s">
        <v>2996</v>
      </c>
      <c r="C54" s="2349">
        <v>0</v>
      </c>
    </row>
    <row r="55" spans="2:3" x14ac:dyDescent="0.3">
      <c r="B55" s="2332" t="s">
        <v>2997</v>
      </c>
      <c r="C55" s="2349">
        <v>0</v>
      </c>
    </row>
    <row r="56" spans="2:3" x14ac:dyDescent="0.3">
      <c r="B56" s="2332" t="s">
        <v>2998</v>
      </c>
      <c r="C56" s="2349">
        <v>0</v>
      </c>
    </row>
    <row r="57" spans="2:3" x14ac:dyDescent="0.3">
      <c r="B57" s="2332" t="s">
        <v>2999</v>
      </c>
      <c r="C57" s="2349">
        <v>0</v>
      </c>
    </row>
    <row r="58" spans="2:3" x14ac:dyDescent="0.3">
      <c r="B58" s="2332" t="s">
        <v>3000</v>
      </c>
      <c r="C58" s="2349">
        <v>1</v>
      </c>
    </row>
    <row r="59" spans="2:3" x14ac:dyDescent="0.3">
      <c r="B59" s="2332" t="s">
        <v>3001</v>
      </c>
      <c r="C59" s="2349">
        <v>0</v>
      </c>
    </row>
    <row r="60" spans="2:3" x14ac:dyDescent="0.3">
      <c r="B60" s="2332" t="s">
        <v>3002</v>
      </c>
      <c r="C60" s="2349">
        <v>0</v>
      </c>
    </row>
    <row r="61" spans="2:3" x14ac:dyDescent="0.3">
      <c r="B61" s="2332" t="s">
        <v>3003</v>
      </c>
      <c r="C61" s="2349">
        <v>0</v>
      </c>
    </row>
    <row r="62" spans="2:3" x14ac:dyDescent="0.3">
      <c r="B62" s="2332" t="s">
        <v>3004</v>
      </c>
      <c r="C62" s="2349">
        <v>0</v>
      </c>
    </row>
    <row r="63" spans="2:3" x14ac:dyDescent="0.3">
      <c r="B63" s="2332" t="s">
        <v>3005</v>
      </c>
      <c r="C63" s="2349">
        <v>1</v>
      </c>
    </row>
    <row r="64" spans="2:3" x14ac:dyDescent="0.3">
      <c r="B64" s="2332" t="s">
        <v>3006</v>
      </c>
      <c r="C64" s="2349">
        <v>23</v>
      </c>
    </row>
    <row r="65" spans="2:3" x14ac:dyDescent="0.3">
      <c r="B65" s="2332" t="s">
        <v>3007</v>
      </c>
      <c r="C65" s="2349">
        <v>0</v>
      </c>
    </row>
    <row r="66" spans="2:3" x14ac:dyDescent="0.3">
      <c r="B66" s="2332" t="s">
        <v>3008</v>
      </c>
      <c r="C66" s="2349">
        <v>1</v>
      </c>
    </row>
    <row r="67" spans="2:3" x14ac:dyDescent="0.3">
      <c r="B67" s="2332" t="s">
        <v>3009</v>
      </c>
      <c r="C67" s="2349">
        <v>0</v>
      </c>
    </row>
    <row r="68" spans="2:3" x14ac:dyDescent="0.3">
      <c r="B68" s="2332" t="s">
        <v>3010</v>
      </c>
      <c r="C68" s="2349">
        <v>2</v>
      </c>
    </row>
    <row r="69" spans="2:3" x14ac:dyDescent="0.3">
      <c r="B69" s="2332" t="s">
        <v>3011</v>
      </c>
      <c r="C69" s="2349">
        <v>0</v>
      </c>
    </row>
    <row r="70" spans="2:3" x14ac:dyDescent="0.3">
      <c r="B70" s="2332" t="s">
        <v>3012</v>
      </c>
      <c r="C70" s="2349">
        <v>100</v>
      </c>
    </row>
    <row r="71" spans="2:3" x14ac:dyDescent="0.3">
      <c r="B71" s="2332" t="s">
        <v>3013</v>
      </c>
      <c r="C71" s="2349">
        <v>4</v>
      </c>
    </row>
    <row r="72" spans="2:3" x14ac:dyDescent="0.3">
      <c r="B72" s="2332" t="s">
        <v>3014</v>
      </c>
      <c r="C72" s="2349">
        <v>1</v>
      </c>
    </row>
    <row r="73" spans="2:3" x14ac:dyDescent="0.3">
      <c r="B73" s="2332" t="s">
        <v>3015</v>
      </c>
      <c r="C73" s="2349">
        <v>2</v>
      </c>
    </row>
    <row r="74" spans="2:3" x14ac:dyDescent="0.3">
      <c r="B74" s="2332" t="s">
        <v>3016</v>
      </c>
      <c r="C74" s="2349">
        <v>4</v>
      </c>
    </row>
    <row r="75" spans="2:3" x14ac:dyDescent="0.3">
      <c r="B75" s="2332" t="s">
        <v>3017</v>
      </c>
      <c r="C75" s="2349">
        <v>0</v>
      </c>
    </row>
    <row r="76" spans="2:3" x14ac:dyDescent="0.3">
      <c r="B76" s="2332" t="s">
        <v>3018</v>
      </c>
      <c r="C76" s="2349">
        <v>1</v>
      </c>
    </row>
    <row r="77" spans="2:3" x14ac:dyDescent="0.3">
      <c r="B77" s="2332" t="s">
        <v>3019</v>
      </c>
      <c r="C77" s="2349">
        <v>0</v>
      </c>
    </row>
    <row r="78" spans="2:3" x14ac:dyDescent="0.3">
      <c r="B78" s="2332" t="s">
        <v>3020</v>
      </c>
      <c r="C78" s="2349">
        <v>6</v>
      </c>
    </row>
    <row r="79" spans="2:3" x14ac:dyDescent="0.3">
      <c r="B79" s="2332" t="s">
        <v>3021</v>
      </c>
      <c r="C79" s="2349">
        <v>4</v>
      </c>
    </row>
    <row r="80" spans="2:3" x14ac:dyDescent="0.3">
      <c r="B80" s="2332" t="s">
        <v>3022</v>
      </c>
      <c r="C80" s="2349">
        <v>0</v>
      </c>
    </row>
    <row r="81" spans="2:3" x14ac:dyDescent="0.3">
      <c r="B81" s="2332" t="s">
        <v>3023</v>
      </c>
      <c r="C81" s="2349">
        <v>1</v>
      </c>
    </row>
    <row r="82" spans="2:3" x14ac:dyDescent="0.3">
      <c r="B82" s="2332" t="s">
        <v>3024</v>
      </c>
      <c r="C82" s="2349">
        <v>9</v>
      </c>
    </row>
    <row r="83" spans="2:3" x14ac:dyDescent="0.3">
      <c r="B83" s="2332" t="s">
        <v>3025</v>
      </c>
      <c r="C83" s="2349">
        <v>8</v>
      </c>
    </row>
    <row r="84" spans="2:3" x14ac:dyDescent="0.3">
      <c r="B84" s="2332" t="s">
        <v>3026</v>
      </c>
      <c r="C84" s="2349">
        <v>98</v>
      </c>
    </row>
    <row r="85" spans="2:3" x14ac:dyDescent="0.3">
      <c r="B85" s="2332" t="s">
        <v>3027</v>
      </c>
      <c r="C85" s="2349">
        <v>0</v>
      </c>
    </row>
    <row r="86" spans="2:3" x14ac:dyDescent="0.3">
      <c r="B86" s="2332" t="s">
        <v>3028</v>
      </c>
      <c r="C86" s="2349">
        <v>0</v>
      </c>
    </row>
    <row r="87" spans="2:3" x14ac:dyDescent="0.3">
      <c r="B87" s="2332" t="s">
        <v>3029</v>
      </c>
      <c r="C87" s="2349">
        <v>4</v>
      </c>
    </row>
    <row r="88" spans="2:3" x14ac:dyDescent="0.3">
      <c r="B88" s="2332" t="s">
        <v>3030</v>
      </c>
      <c r="C88" s="2349">
        <v>20</v>
      </c>
    </row>
    <row r="89" spans="2:3" x14ac:dyDescent="0.3">
      <c r="B89" s="2332" t="s">
        <v>3031</v>
      </c>
      <c r="C89" s="2349">
        <v>1</v>
      </c>
    </row>
    <row r="90" spans="2:3" x14ac:dyDescent="0.3">
      <c r="B90" s="2332" t="s">
        <v>3032</v>
      </c>
      <c r="C90" s="2349">
        <v>0</v>
      </c>
    </row>
    <row r="91" spans="2:3" x14ac:dyDescent="0.3">
      <c r="B91" s="2332" t="s">
        <v>3033</v>
      </c>
      <c r="C91" s="2349">
        <v>1</v>
      </c>
    </row>
    <row r="92" spans="2:3" x14ac:dyDescent="0.3">
      <c r="B92" s="2332" t="s">
        <v>3034</v>
      </c>
      <c r="C92" s="2349">
        <v>0</v>
      </c>
    </row>
    <row r="93" spans="2:3" x14ac:dyDescent="0.3">
      <c r="B93" s="2332" t="s">
        <v>3035</v>
      </c>
      <c r="C93" s="2349">
        <v>15</v>
      </c>
    </row>
    <row r="94" spans="2:3" x14ac:dyDescent="0.3">
      <c r="B94" s="2332" t="s">
        <v>3036</v>
      </c>
      <c r="C94" s="2349">
        <v>0</v>
      </c>
    </row>
    <row r="95" spans="2:3" x14ac:dyDescent="0.3">
      <c r="B95" s="2332" t="s">
        <v>3037</v>
      </c>
      <c r="C95" s="2349">
        <v>2</v>
      </c>
    </row>
    <row r="96" spans="2:3" x14ac:dyDescent="0.3">
      <c r="B96" s="2332" t="s">
        <v>3038</v>
      </c>
      <c r="C96" s="2349">
        <v>172</v>
      </c>
    </row>
    <row r="97" spans="2:3" x14ac:dyDescent="0.3">
      <c r="B97" s="2332" t="s">
        <v>3039</v>
      </c>
      <c r="C97" s="2349">
        <v>21</v>
      </c>
    </row>
    <row r="98" spans="2:3" x14ac:dyDescent="0.3">
      <c r="B98" s="2332" t="s">
        <v>3040</v>
      </c>
      <c r="C98" s="2349">
        <v>1</v>
      </c>
    </row>
    <row r="99" spans="2:3" x14ac:dyDescent="0.3">
      <c r="B99" s="2332" t="s">
        <v>3041</v>
      </c>
      <c r="C99" s="2349">
        <v>0</v>
      </c>
    </row>
    <row r="100" spans="2:3" x14ac:dyDescent="0.3">
      <c r="B100" s="2332" t="s">
        <v>3042</v>
      </c>
      <c r="C100" s="2349">
        <v>0</v>
      </c>
    </row>
    <row r="101" spans="2:3" x14ac:dyDescent="0.3">
      <c r="B101" s="2332" t="s">
        <v>3043</v>
      </c>
      <c r="C101" s="2349">
        <v>0</v>
      </c>
    </row>
    <row r="102" spans="2:3" ht="15" thickBot="1" x14ac:dyDescent="0.35">
      <c r="B102" s="2350" t="s">
        <v>3044</v>
      </c>
      <c r="C102" s="2351">
        <v>2176</v>
      </c>
    </row>
    <row r="103" spans="2:3" x14ac:dyDescent="0.3">
      <c r="B103" s="2342" t="s">
        <v>2940</v>
      </c>
      <c r="C103" s="2341"/>
    </row>
    <row r="104" spans="2:3" x14ac:dyDescent="0.3"/>
    <row r="105" spans="2:3" x14ac:dyDescent="0.3"/>
  </sheetData>
  <mergeCells count="2">
    <mergeCell ref="B1:C1"/>
    <mergeCell ref="C3:C4"/>
  </mergeCell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6755-A7ED-48CC-942B-8A6DBDE1AEEA}">
  <dimension ref="A1:J20"/>
  <sheetViews>
    <sheetView workbookViewId="0">
      <selection activeCell="B2" sqref="B2"/>
    </sheetView>
  </sheetViews>
  <sheetFormatPr baseColWidth="10" defaultColWidth="0" defaultRowHeight="14.4" zeroHeight="1" x14ac:dyDescent="0.3"/>
  <cols>
    <col min="1" max="1" width="10.88671875" style="2173" customWidth="1"/>
    <col min="2" max="2" width="40.88671875" style="2173" customWidth="1"/>
    <col min="3" max="5" width="10.88671875" style="2173" customWidth="1"/>
    <col min="6" max="10" width="0" style="2173" hidden="1" customWidth="1"/>
    <col min="11" max="16384" width="10.88671875" style="2173" hidden="1"/>
  </cols>
  <sheetData>
    <row r="1" spans="2:10" ht="36.75" customHeight="1" x14ac:dyDescent="0.3">
      <c r="B1" s="2727" t="s">
        <v>3045</v>
      </c>
      <c r="C1" s="2727"/>
      <c r="D1" s="2172"/>
      <c r="E1" s="2172"/>
      <c r="F1" s="2172"/>
      <c r="G1" s="2172"/>
      <c r="H1" s="2172"/>
      <c r="I1" s="2172"/>
      <c r="J1" s="2172"/>
    </row>
    <row r="2" spans="2:10" x14ac:dyDescent="0.3"/>
    <row r="3" spans="2:10" ht="15" thickBot="1" x14ac:dyDescent="0.35">
      <c r="B3" s="2331" t="s">
        <v>3046</v>
      </c>
      <c r="C3" s="2331" t="s">
        <v>3047</v>
      </c>
    </row>
    <row r="4" spans="2:10" ht="30.6" x14ac:dyDescent="0.3">
      <c r="B4" s="2336" t="s">
        <v>2626</v>
      </c>
      <c r="C4" s="2333">
        <v>4.2</v>
      </c>
    </row>
    <row r="5" spans="2:10" ht="55.5" customHeight="1" x14ac:dyDescent="0.3">
      <c r="B5" s="2336" t="s">
        <v>3048</v>
      </c>
      <c r="C5" s="2333">
        <v>3</v>
      </c>
    </row>
    <row r="6" spans="2:10" ht="36" customHeight="1" x14ac:dyDescent="0.3">
      <c r="B6" s="2336" t="s">
        <v>3049</v>
      </c>
      <c r="C6" s="2333">
        <v>7</v>
      </c>
    </row>
    <row r="7" spans="2:10" ht="59.25" customHeight="1" x14ac:dyDescent="0.3">
      <c r="B7" s="2336" t="s">
        <v>3050</v>
      </c>
      <c r="C7" s="2333">
        <v>3</v>
      </c>
    </row>
    <row r="8" spans="2:10" ht="51" x14ac:dyDescent="0.3">
      <c r="B8" s="2336" t="s">
        <v>3051</v>
      </c>
      <c r="C8" s="2333">
        <v>0.2</v>
      </c>
    </row>
    <row r="9" spans="2:10" ht="51" x14ac:dyDescent="0.3">
      <c r="B9" s="2336" t="s">
        <v>3052</v>
      </c>
      <c r="C9" s="2333">
        <v>39.299999999999997</v>
      </c>
    </row>
    <row r="10" spans="2:10" ht="20.399999999999999" x14ac:dyDescent="0.3">
      <c r="B10" s="2336" t="s">
        <v>3053</v>
      </c>
      <c r="C10" s="2333">
        <v>0.3</v>
      </c>
    </row>
    <row r="11" spans="2:10" ht="15" thickBot="1" x14ac:dyDescent="0.35">
      <c r="B11" s="2331" t="s">
        <v>3054</v>
      </c>
      <c r="C11" s="2334">
        <v>57.04</v>
      </c>
    </row>
    <row r="12" spans="2:10" x14ac:dyDescent="0.3">
      <c r="B12" s="2342" t="s">
        <v>2940</v>
      </c>
    </row>
    <row r="20" x14ac:dyDescent="0.3"/>
  </sheetData>
  <mergeCells count="1">
    <mergeCell ref="B1:C1"/>
  </mergeCells>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54C43-4E05-4C9C-BEC8-9AB57D2FA363}">
  <dimension ref="A1:J13"/>
  <sheetViews>
    <sheetView showGridLines="0" workbookViewId="0">
      <selection activeCell="B3" sqref="B3"/>
    </sheetView>
  </sheetViews>
  <sheetFormatPr baseColWidth="10" defaultColWidth="0" defaultRowHeight="14.4" zeroHeight="1" x14ac:dyDescent="0.3"/>
  <cols>
    <col min="1" max="1" width="11.44140625" customWidth="1"/>
    <col min="2" max="2" width="39" style="2337" customWidth="1"/>
    <col min="3" max="4" width="11.44140625" customWidth="1"/>
    <col min="5" max="10" width="0" hidden="1" customWidth="1"/>
    <col min="11" max="16384" width="11.44140625" hidden="1"/>
  </cols>
  <sheetData>
    <row r="1" spans="2:10" x14ac:dyDescent="0.3"/>
    <row r="2" spans="2:10" ht="31.8" x14ac:dyDescent="0.3">
      <c r="B2" s="2171" t="s">
        <v>3055</v>
      </c>
      <c r="C2" s="2325"/>
      <c r="D2" s="2325"/>
      <c r="E2" s="2325"/>
      <c r="F2" s="2325"/>
      <c r="G2" s="2325"/>
      <c r="H2" s="2325"/>
      <c r="I2" s="2325"/>
      <c r="J2" s="2325"/>
    </row>
    <row r="3" spans="2:10" ht="15" thickBot="1" x14ac:dyDescent="0.35">
      <c r="B3" s="2231" t="s">
        <v>2192</v>
      </c>
    </row>
    <row r="4" spans="2:10" ht="20.399999999999999" x14ac:dyDescent="0.3">
      <c r="B4" s="2335" t="s">
        <v>3056</v>
      </c>
    </row>
    <row r="5" spans="2:10" ht="30.6" x14ac:dyDescent="0.3">
      <c r="B5" s="2336" t="s">
        <v>3057</v>
      </c>
    </row>
    <row r="6" spans="2:10" ht="30.6" x14ac:dyDescent="0.3">
      <c r="B6" s="2336" t="s">
        <v>3058</v>
      </c>
    </row>
    <row r="7" spans="2:10" ht="40.799999999999997" x14ac:dyDescent="0.3">
      <c r="B7" s="2336" t="s">
        <v>3059</v>
      </c>
    </row>
    <row r="8" spans="2:10" ht="51" x14ac:dyDescent="0.3">
      <c r="B8" s="2336" t="s">
        <v>3060</v>
      </c>
    </row>
    <row r="9" spans="2:10" ht="30.6" x14ac:dyDescent="0.3">
      <c r="B9" s="2336" t="s">
        <v>3061</v>
      </c>
    </row>
    <row r="10" spans="2:10" ht="40.799999999999997" x14ac:dyDescent="0.3">
      <c r="B10" s="2336" t="s">
        <v>2729</v>
      </c>
    </row>
    <row r="11" spans="2:10" x14ac:dyDescent="0.3"/>
    <row r="12" spans="2:10" ht="20.399999999999999" x14ac:dyDescent="0.3">
      <c r="B12" s="2336" t="s">
        <v>2319</v>
      </c>
    </row>
    <row r="13" spans="2:10" x14ac:dyDescent="0.3"/>
  </sheetData>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B680-6D43-44A1-8969-C1975DDDC2EB}">
  <dimension ref="A1:J7"/>
  <sheetViews>
    <sheetView workbookViewId="0">
      <selection activeCell="B2" sqref="B2"/>
    </sheetView>
  </sheetViews>
  <sheetFormatPr baseColWidth="10" defaultColWidth="0" defaultRowHeight="14.4" zeroHeight="1" x14ac:dyDescent="0.3"/>
  <cols>
    <col min="1" max="1" width="10.88671875" style="2173" customWidth="1"/>
    <col min="2" max="2" width="27.44140625" style="2237" customWidth="1"/>
    <col min="3" max="3" width="30.5546875" style="2173" customWidth="1"/>
    <col min="4" max="4" width="23.33203125" style="2173" customWidth="1"/>
    <col min="5" max="6" width="10.88671875" style="2173" customWidth="1"/>
    <col min="7" max="7" width="10.88671875" style="2173" hidden="1" customWidth="1"/>
    <col min="8" max="10" width="0" style="2173" hidden="1" customWidth="1"/>
    <col min="11" max="16384" width="10.88671875" style="2173" hidden="1"/>
  </cols>
  <sheetData>
    <row r="1" spans="2:10" ht="36.75" customHeight="1" x14ac:dyDescent="0.3">
      <c r="B1" s="2727" t="s">
        <v>3062</v>
      </c>
      <c r="C1" s="2727"/>
      <c r="D1" s="2727"/>
      <c r="E1" s="2172"/>
      <c r="F1" s="2172"/>
      <c r="G1" s="2172"/>
      <c r="H1" s="2172"/>
      <c r="I1" s="2172"/>
      <c r="J1" s="2172"/>
    </row>
    <row r="2" spans="2:10" x14ac:dyDescent="0.3"/>
    <row r="3" spans="2:10" x14ac:dyDescent="0.3">
      <c r="B3" s="2352" t="s">
        <v>2942</v>
      </c>
      <c r="C3" s="2343" t="s">
        <v>3063</v>
      </c>
      <c r="D3" s="2343" t="s">
        <v>3064</v>
      </c>
    </row>
    <row r="4" spans="2:10" ht="71.400000000000006" x14ac:dyDescent="0.3">
      <c r="B4" s="2338">
        <v>202300000000447</v>
      </c>
      <c r="C4" s="2353" t="s">
        <v>3052</v>
      </c>
      <c r="D4" s="2339">
        <v>114659600</v>
      </c>
    </row>
    <row r="5" spans="2:10" ht="40.799999999999997" x14ac:dyDescent="0.3">
      <c r="B5" s="2338">
        <v>202300000000450</v>
      </c>
      <c r="C5" s="2353" t="s">
        <v>3065</v>
      </c>
      <c r="D5" s="2339">
        <v>160000</v>
      </c>
    </row>
    <row r="6" spans="2:10" x14ac:dyDescent="0.3"/>
    <row r="7" spans="2:10" x14ac:dyDescent="0.3">
      <c r="B7" s="2173" t="s">
        <v>3066</v>
      </c>
    </row>
  </sheetData>
  <mergeCells count="1">
    <mergeCell ref="B1:D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FFBFB-DF54-4C21-9022-A6211C78CD89}">
  <dimension ref="A2:O40"/>
  <sheetViews>
    <sheetView showGridLines="0" workbookViewId="0">
      <selection activeCell="H4" sqref="H4"/>
    </sheetView>
  </sheetViews>
  <sheetFormatPr baseColWidth="10" defaultColWidth="11.44140625" defaultRowHeight="12.6" x14ac:dyDescent="0.2"/>
  <cols>
    <col min="1" max="1" width="11.44140625" style="1821"/>
    <col min="2" max="2" width="45.88671875" style="1821" customWidth="1"/>
    <col min="3" max="3" width="10.6640625" style="1821" bestFit="1" customWidth="1"/>
    <col min="4" max="4" width="9.33203125" style="1821" bestFit="1" customWidth="1"/>
    <col min="5" max="5" width="12.6640625" style="1821" customWidth="1"/>
    <col min="6" max="7" width="6.44140625" style="1821" customWidth="1"/>
    <col min="8" max="8" width="11.5546875" style="1821" bestFit="1" customWidth="1"/>
    <col min="9" max="9" width="61.44140625" style="1821" customWidth="1"/>
    <col min="10" max="10" width="16.33203125" style="1821" bestFit="1" customWidth="1"/>
    <col min="11" max="11" width="12.88671875" style="1821" bestFit="1" customWidth="1"/>
    <col min="12" max="12" width="15" style="1821" bestFit="1" customWidth="1"/>
    <col min="13" max="14" width="13.6640625" style="1821" bestFit="1" customWidth="1"/>
    <col min="15" max="16384" width="11.44140625" style="1821"/>
  </cols>
  <sheetData>
    <row r="2" spans="1:15" x14ac:dyDescent="0.2">
      <c r="B2" s="2432" t="s">
        <v>1681</v>
      </c>
      <c r="C2" s="2432"/>
      <c r="D2" s="2432"/>
      <c r="E2" s="2432"/>
      <c r="F2" s="2432"/>
      <c r="G2" s="2432"/>
    </row>
    <row r="3" spans="1:15" x14ac:dyDescent="0.2">
      <c r="B3" s="2441" t="s">
        <v>1</v>
      </c>
      <c r="C3" s="2441"/>
      <c r="D3" s="2441"/>
      <c r="E3" s="2441"/>
      <c r="F3" s="2441"/>
      <c r="G3" s="2441"/>
    </row>
    <row r="4" spans="1:15" ht="20.399999999999999" x14ac:dyDescent="0.2">
      <c r="B4" s="1736" t="s">
        <v>0</v>
      </c>
      <c r="C4" s="2434" t="s">
        <v>1622</v>
      </c>
      <c r="D4" s="2434" t="s">
        <v>1417</v>
      </c>
      <c r="E4" s="1352" t="s">
        <v>1536</v>
      </c>
      <c r="F4" s="2435" t="s">
        <v>847</v>
      </c>
      <c r="G4" s="2436"/>
    </row>
    <row r="5" spans="1:15" ht="12" customHeight="1" x14ac:dyDescent="0.2">
      <c r="B5" s="1737"/>
      <c r="C5" s="2434"/>
      <c r="D5" s="2434">
        <v>0</v>
      </c>
      <c r="E5" s="1354" t="s">
        <v>1168</v>
      </c>
      <c r="F5" s="1355">
        <v>2025</v>
      </c>
      <c r="G5" s="1355">
        <v>2026</v>
      </c>
    </row>
    <row r="6" spans="1:15" x14ac:dyDescent="0.2">
      <c r="B6" s="1738"/>
      <c r="C6" s="666" t="s">
        <v>9</v>
      </c>
      <c r="D6" s="1360" t="s">
        <v>10</v>
      </c>
      <c r="E6" s="1359" t="s">
        <v>767</v>
      </c>
      <c r="F6" s="1360" t="s">
        <v>15</v>
      </c>
      <c r="G6" s="1360" t="s">
        <v>11</v>
      </c>
      <c r="J6" s="1822"/>
      <c r="K6" s="1822"/>
      <c r="L6" s="1822"/>
      <c r="M6" s="1822"/>
      <c r="N6" s="1822"/>
    </row>
    <row r="7" spans="1:15" x14ac:dyDescent="0.2">
      <c r="A7" s="1750"/>
      <c r="B7" s="1686" t="s">
        <v>780</v>
      </c>
      <c r="C7" s="1823">
        <v>4420.0884605869996</v>
      </c>
      <c r="D7" s="1823">
        <v>4633.4850292680003</v>
      </c>
      <c r="E7" s="1739">
        <v>4.8278800432121072</v>
      </c>
      <c r="F7" s="1740">
        <v>0.2435042835511069</v>
      </c>
      <c r="G7" s="1739">
        <v>0.24014241468524616</v>
      </c>
      <c r="I7" s="1824"/>
      <c r="J7" s="1822"/>
      <c r="K7" s="1822"/>
      <c r="L7" s="1822"/>
      <c r="M7" s="1822"/>
      <c r="N7" s="1822"/>
      <c r="O7" s="1734"/>
    </row>
    <row r="8" spans="1:15" s="1824" customFormat="1" x14ac:dyDescent="0.2">
      <c r="A8" s="1750"/>
      <c r="B8" s="1750" t="s">
        <v>837</v>
      </c>
      <c r="C8" s="1530">
        <v>3121.3608347740001</v>
      </c>
      <c r="D8" s="1825">
        <v>3403.4593962260001</v>
      </c>
      <c r="E8" s="1741">
        <v>9.0376786403301388</v>
      </c>
      <c r="F8" s="1740">
        <v>0.17195690551297002</v>
      </c>
      <c r="G8" s="1739">
        <v>0.17639313659809566</v>
      </c>
      <c r="J8" s="1734"/>
      <c r="K8" s="1822"/>
      <c r="M8" s="1734"/>
      <c r="N8" s="1734"/>
      <c r="O8" s="1734"/>
    </row>
    <row r="9" spans="1:15" x14ac:dyDescent="0.2">
      <c r="A9" s="1750"/>
      <c r="B9" s="1750" t="s">
        <v>785</v>
      </c>
      <c r="C9" s="1530">
        <v>3450.1003610820003</v>
      </c>
      <c r="D9" s="1825">
        <v>3178.7066</v>
      </c>
      <c r="E9" s="1826">
        <v>-7.8662569977207113</v>
      </c>
      <c r="F9" s="1827">
        <v>0.19006728577851092</v>
      </c>
      <c r="G9" s="1828">
        <v>0.1647447382862316</v>
      </c>
      <c r="I9" s="1824"/>
      <c r="J9" s="1734"/>
      <c r="K9" s="1822"/>
      <c r="L9" s="1734"/>
      <c r="M9" s="1734"/>
      <c r="N9" s="1734"/>
      <c r="O9" s="1734"/>
    </row>
    <row r="10" spans="1:15" x14ac:dyDescent="0.2">
      <c r="A10" s="1750"/>
      <c r="B10" s="1750" t="s">
        <v>782</v>
      </c>
      <c r="C10" s="1530">
        <v>3070.4103288669999</v>
      </c>
      <c r="D10" s="1825">
        <v>3053.1573480000002</v>
      </c>
      <c r="E10" s="1741">
        <v>-0.56191124374461721</v>
      </c>
      <c r="F10" s="1740">
        <v>0.16915002358106343</v>
      </c>
      <c r="G10" s="1739">
        <v>0.15823782171117806</v>
      </c>
      <c r="I10" s="1824"/>
      <c r="J10" s="1734"/>
      <c r="K10" s="1822"/>
      <c r="L10" s="1734"/>
      <c r="M10" s="1734"/>
      <c r="N10" s="1734"/>
      <c r="O10" s="1734"/>
    </row>
    <row r="11" spans="1:15" x14ac:dyDescent="0.2">
      <c r="A11" s="423"/>
      <c r="B11" s="423" t="s">
        <v>783</v>
      </c>
      <c r="C11" s="1530">
        <v>1251.2192268449999</v>
      </c>
      <c r="D11" s="1825">
        <v>2487.2975000000001</v>
      </c>
      <c r="E11" s="1741">
        <v>98.789904010012847</v>
      </c>
      <c r="F11" s="1740">
        <v>6.8930123031474277E-2</v>
      </c>
      <c r="G11" s="1739">
        <v>0.12891066312238386</v>
      </c>
      <c r="I11" s="1824"/>
      <c r="J11" s="1734"/>
      <c r="K11" s="1822"/>
      <c r="L11" s="1734"/>
      <c r="M11" s="1734"/>
      <c r="N11" s="1734"/>
      <c r="O11" s="1734"/>
    </row>
    <row r="12" spans="1:15" ht="20.399999999999999" x14ac:dyDescent="0.2">
      <c r="A12" s="1750"/>
      <c r="B12" s="423" t="s">
        <v>781</v>
      </c>
      <c r="C12" s="1530">
        <v>1680.9309869180001</v>
      </c>
      <c r="D12" s="1825">
        <v>1653.217502</v>
      </c>
      <c r="E12" s="1741">
        <v>-1.6486985565548395</v>
      </c>
      <c r="F12" s="1740">
        <v>9.2603100439751077E-2</v>
      </c>
      <c r="G12" s="1739">
        <v>8.5682297541146937E-2</v>
      </c>
      <c r="I12" s="1824"/>
      <c r="K12" s="1822"/>
      <c r="L12" s="1829"/>
    </row>
    <row r="13" spans="1:15" x14ac:dyDescent="0.2">
      <c r="A13" s="1750"/>
      <c r="B13" s="1750" t="s">
        <v>95</v>
      </c>
      <c r="C13" s="1530">
        <v>1080.626</v>
      </c>
      <c r="D13" s="1825">
        <v>1045.748</v>
      </c>
      <c r="E13" s="1741">
        <v>-3.2275736471267469</v>
      </c>
      <c r="F13" s="1740">
        <v>5.9532080016731867E-2</v>
      </c>
      <c r="G13" s="1739">
        <v>5.4198610394979557E-2</v>
      </c>
      <c r="I13" s="1824"/>
      <c r="K13" s="1822"/>
    </row>
    <row r="14" spans="1:15" x14ac:dyDescent="0.2">
      <c r="A14" s="1750"/>
      <c r="B14" s="1750" t="s">
        <v>999</v>
      </c>
      <c r="C14" s="1530">
        <v>296.617529268</v>
      </c>
      <c r="D14" s="1825">
        <v>969.68223833299999</v>
      </c>
      <c r="E14" s="1741">
        <v>226.91332866469676</v>
      </c>
      <c r="F14" s="1740">
        <v>1.6340767746424647E-2</v>
      </c>
      <c r="G14" s="1739">
        <v>5.0256304427397404E-2</v>
      </c>
      <c r="I14" s="1824"/>
      <c r="K14" s="1822"/>
    </row>
    <row r="15" spans="1:15" x14ac:dyDescent="0.2">
      <c r="A15" s="1750"/>
      <c r="B15" s="1750" t="s">
        <v>786</v>
      </c>
      <c r="C15" s="1530">
        <v>986.73679113599997</v>
      </c>
      <c r="D15" s="1825">
        <v>893.31639793299996</v>
      </c>
      <c r="E15" s="1741">
        <v>-9.4676102119844892</v>
      </c>
      <c r="F15" s="1740">
        <v>5.4359689296168696E-2</v>
      </c>
      <c r="G15" s="1739">
        <v>4.6298446098885379E-2</v>
      </c>
      <c r="H15" s="1829"/>
      <c r="I15" s="1824"/>
      <c r="K15" s="1822"/>
    </row>
    <row r="16" spans="1:15" x14ac:dyDescent="0.2">
      <c r="A16" s="1750"/>
      <c r="B16" s="1750" t="s">
        <v>789</v>
      </c>
      <c r="C16" s="1530">
        <v>428.67500000000001</v>
      </c>
      <c r="D16" s="1825">
        <v>608.29200000000003</v>
      </c>
      <c r="E16" s="1741">
        <v>41.900507377383803</v>
      </c>
      <c r="F16" s="1740">
        <v>2.3615861918159044E-2</v>
      </c>
      <c r="G16" s="1739">
        <v>3.1526315244574131E-2</v>
      </c>
      <c r="H16" s="1829"/>
      <c r="I16" s="1824"/>
      <c r="K16" s="1822"/>
    </row>
    <row r="17" spans="1:11" x14ac:dyDescent="0.2">
      <c r="A17" s="1750"/>
      <c r="B17" s="1750" t="s">
        <v>924</v>
      </c>
      <c r="C17" s="1530">
        <v>326.21174469100004</v>
      </c>
      <c r="D17" s="1825">
        <v>562.73465599999997</v>
      </c>
      <c r="E17" s="1741">
        <v>72.505945956373608</v>
      </c>
      <c r="F17" s="1740">
        <v>1.7971123855378569E-2</v>
      </c>
      <c r="G17" s="1739">
        <v>2.9165187383860015E-2</v>
      </c>
      <c r="H17" s="1829"/>
      <c r="I17" s="1824"/>
      <c r="K17" s="1822"/>
    </row>
    <row r="18" spans="1:11" x14ac:dyDescent="0.2">
      <c r="A18" s="1750"/>
      <c r="B18" s="1750" t="s">
        <v>838</v>
      </c>
      <c r="C18" s="1530">
        <v>544.98217795400001</v>
      </c>
      <c r="D18" s="1825">
        <v>562.69899999999996</v>
      </c>
      <c r="E18" s="1741">
        <v>3.2508993436286993</v>
      </c>
      <c r="F18" s="1740">
        <v>3.0023266722853544E-2</v>
      </c>
      <c r="G18" s="1739">
        <v>2.916333941890838E-2</v>
      </c>
      <c r="I18" s="1824"/>
      <c r="K18" s="1822"/>
    </row>
    <row r="19" spans="1:11" x14ac:dyDescent="0.2">
      <c r="A19" s="1750"/>
      <c r="B19" s="1750" t="s">
        <v>151</v>
      </c>
      <c r="C19" s="1530">
        <v>556.38499999999999</v>
      </c>
      <c r="D19" s="1825">
        <v>543.01599999999996</v>
      </c>
      <c r="E19" s="1741">
        <v>-2.402832570971547</v>
      </c>
      <c r="F19" s="1740">
        <v>3.0651452343465137E-2</v>
      </c>
      <c r="G19" s="1739">
        <v>2.814321674269539E-2</v>
      </c>
      <c r="I19" s="1824"/>
      <c r="K19" s="1822"/>
    </row>
    <row r="20" spans="1:11" x14ac:dyDescent="0.2">
      <c r="A20" s="1750"/>
      <c r="B20" s="1750" t="s">
        <v>840</v>
      </c>
      <c r="C20" s="1530">
        <v>473.06192915299999</v>
      </c>
      <c r="D20" s="1825">
        <v>504.49126899999999</v>
      </c>
      <c r="E20" s="1741">
        <v>6.6438108649480743</v>
      </c>
      <c r="F20" s="1740">
        <v>2.606115401554834E-2</v>
      </c>
      <c r="G20" s="1739">
        <v>2.6146572344579979E-2</v>
      </c>
      <c r="I20" s="1824"/>
      <c r="K20" s="1822"/>
    </row>
    <row r="21" spans="1:11" x14ac:dyDescent="0.2">
      <c r="B21" s="1750" t="s">
        <v>1682</v>
      </c>
      <c r="C21" s="1830">
        <v>5663.0295007550048</v>
      </c>
      <c r="D21" s="1825">
        <v>5528.5311566340024</v>
      </c>
      <c r="E21" s="1741">
        <v>-2.3750246065832981</v>
      </c>
      <c r="F21" s="1740">
        <v>0.31197835826276626</v>
      </c>
      <c r="G21" s="1739">
        <v>0.28653050851152667</v>
      </c>
      <c r="K21" s="1822"/>
    </row>
    <row r="22" spans="1:11" x14ac:dyDescent="0.2">
      <c r="B22" s="1758" t="s">
        <v>1683</v>
      </c>
      <c r="C22" s="1743">
        <v>27350.435872030001</v>
      </c>
      <c r="D22" s="1831">
        <v>29627.834093394002</v>
      </c>
      <c r="E22" s="1744">
        <v>8.3267346524922736</v>
      </c>
      <c r="F22" s="1745">
        <v>1.5067454760723726</v>
      </c>
      <c r="G22" s="1746">
        <v>1.5355395725116892</v>
      </c>
      <c r="K22" s="1822"/>
    </row>
    <row r="23" spans="1:11" x14ac:dyDescent="0.2">
      <c r="B23" s="1747" t="s">
        <v>1623</v>
      </c>
      <c r="C23" s="1747"/>
      <c r="D23" s="1747"/>
      <c r="E23" s="1747"/>
      <c r="F23" s="1747"/>
      <c r="G23" s="1747"/>
    </row>
    <row r="24" spans="1:11" x14ac:dyDescent="0.2">
      <c r="B24" s="1747" t="s">
        <v>35</v>
      </c>
      <c r="C24" s="1832"/>
      <c r="D24" s="1832"/>
      <c r="E24" s="1832"/>
      <c r="F24" s="1832"/>
      <c r="G24" s="1832"/>
    </row>
    <row r="25" spans="1:11" x14ac:dyDescent="0.2">
      <c r="C25" s="1829"/>
      <c r="D25" s="1829"/>
      <c r="E25" s="1829"/>
    </row>
    <row r="28" spans="1:11" x14ac:dyDescent="0.2">
      <c r="B28" s="1750"/>
    </row>
    <row r="29" spans="1:11" x14ac:dyDescent="0.2">
      <c r="B29" s="1750"/>
    </row>
    <row r="30" spans="1:11" x14ac:dyDescent="0.2">
      <c r="B30" s="1750"/>
    </row>
    <row r="31" spans="1:11" x14ac:dyDescent="0.2">
      <c r="B31" s="1750"/>
    </row>
    <row r="32" spans="1:11" x14ac:dyDescent="0.2">
      <c r="B32" s="1750"/>
    </row>
    <row r="33" spans="2:2" x14ac:dyDescent="0.2">
      <c r="B33" s="1750"/>
    </row>
    <row r="34" spans="2:2" x14ac:dyDescent="0.2">
      <c r="B34" s="1750"/>
    </row>
    <row r="35" spans="2:2" x14ac:dyDescent="0.2">
      <c r="B35" s="1750"/>
    </row>
    <row r="36" spans="2:2" x14ac:dyDescent="0.2">
      <c r="B36" s="1750"/>
    </row>
    <row r="37" spans="2:2" x14ac:dyDescent="0.2">
      <c r="B37" s="1750"/>
    </row>
    <row r="38" spans="2:2" x14ac:dyDescent="0.2">
      <c r="B38" s="1750"/>
    </row>
    <row r="39" spans="2:2" x14ac:dyDescent="0.2">
      <c r="B39" s="1750"/>
    </row>
    <row r="40" spans="2:2" x14ac:dyDescent="0.2">
      <c r="B40" s="1750"/>
    </row>
  </sheetData>
  <mergeCells count="5">
    <mergeCell ref="B2:G2"/>
    <mergeCell ref="B3:G3"/>
    <mergeCell ref="C4:C5"/>
    <mergeCell ref="D4:D5"/>
    <mergeCell ref="F4:G4"/>
  </mergeCells>
  <pageMargins left="0.7" right="0.7" top="0.75" bottom="0.75" header="0.3" footer="0.3"/>
  <pageSetup orientation="portrait" r:id="rId1"/>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CD26-FF03-4AED-BE7C-C33B0ABCFCC3}">
  <dimension ref="A1:J8"/>
  <sheetViews>
    <sheetView showGridLines="0" workbookViewId="0"/>
  </sheetViews>
  <sheetFormatPr baseColWidth="10" defaultColWidth="0" defaultRowHeight="14.4" zeroHeight="1" x14ac:dyDescent="0.3"/>
  <cols>
    <col min="1" max="1" width="11.44140625" customWidth="1"/>
    <col min="2" max="2" width="41" style="2337" customWidth="1"/>
    <col min="3" max="4" width="11.44140625" customWidth="1"/>
    <col min="5" max="10" width="0" hidden="1" customWidth="1"/>
    <col min="11" max="16384" width="11.44140625" hidden="1"/>
  </cols>
  <sheetData>
    <row r="1" spans="2:10" x14ac:dyDescent="0.3"/>
    <row r="2" spans="2:10" x14ac:dyDescent="0.3"/>
    <row r="3" spans="2:10" ht="31.8" x14ac:dyDescent="0.3">
      <c r="B3" s="2171" t="s">
        <v>3067</v>
      </c>
      <c r="C3" s="2172"/>
      <c r="D3" s="2172"/>
      <c r="E3" s="2172"/>
      <c r="F3" s="2172"/>
      <c r="G3" s="2172"/>
      <c r="H3" s="2172"/>
      <c r="I3" s="2172"/>
      <c r="J3" s="2172"/>
    </row>
    <row r="4" spans="2:10" ht="15" thickBot="1" x14ac:dyDescent="0.35">
      <c r="B4" s="2231" t="s">
        <v>2192</v>
      </c>
    </row>
    <row r="5" spans="2:10" ht="21" thickBot="1" x14ac:dyDescent="0.35">
      <c r="B5" s="2340" t="s">
        <v>3068</v>
      </c>
    </row>
    <row r="6" spans="2:10" ht="51" x14ac:dyDescent="0.3">
      <c r="B6" s="2315" t="s">
        <v>2727</v>
      </c>
    </row>
    <row r="7" spans="2:10" x14ac:dyDescent="0.3"/>
    <row r="8" spans="2:10" ht="21.6" x14ac:dyDescent="0.3">
      <c r="B8" s="31" t="s">
        <v>2319</v>
      </c>
    </row>
  </sheetData>
  <pageMargins left="0.7" right="0.7" top="0.75" bottom="0.75" header="0.3" footer="0.3"/>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ED7B-A00C-49E4-949B-DE0DFD19C79A}">
  <dimension ref="A1:L18"/>
  <sheetViews>
    <sheetView workbookViewId="0">
      <selection activeCell="C4" sqref="C4"/>
    </sheetView>
  </sheetViews>
  <sheetFormatPr baseColWidth="10" defaultColWidth="0" defaultRowHeight="14.4" zeroHeight="1" x14ac:dyDescent="0.3"/>
  <cols>
    <col min="1" max="12" width="10.88671875" style="2173" customWidth="1"/>
    <col min="13" max="16384" width="11.44140625" style="2173" hidden="1"/>
  </cols>
  <sheetData>
    <row r="1" spans="2:11" x14ac:dyDescent="0.3"/>
    <row r="2" spans="2:11" x14ac:dyDescent="0.3"/>
    <row r="3" spans="2:11" ht="30.75" customHeight="1" x14ac:dyDescent="0.3">
      <c r="C3" s="2727" t="s">
        <v>2367</v>
      </c>
      <c r="D3" s="2727"/>
      <c r="E3" s="2727"/>
      <c r="F3" s="2727"/>
      <c r="G3" s="2727"/>
      <c r="H3" s="2727"/>
      <c r="I3" s="2727"/>
      <c r="J3" s="2172"/>
      <c r="K3" s="2172"/>
    </row>
    <row r="4" spans="2:11" x14ac:dyDescent="0.3"/>
    <row r="5" spans="2:11" x14ac:dyDescent="0.3"/>
    <row r="6" spans="2:11" x14ac:dyDescent="0.3"/>
    <row r="7" spans="2:11" x14ac:dyDescent="0.3"/>
    <row r="8" spans="2:11" x14ac:dyDescent="0.3"/>
    <row r="9" spans="2:11" x14ac:dyDescent="0.3"/>
    <row r="10" spans="2:11" x14ac:dyDescent="0.3"/>
    <row r="11" spans="2:11" x14ac:dyDescent="0.3"/>
    <row r="12" spans="2:11" x14ac:dyDescent="0.3"/>
    <row r="13" spans="2:11" x14ac:dyDescent="0.3"/>
    <row r="14" spans="2:11" x14ac:dyDescent="0.3"/>
    <row r="15" spans="2:11" x14ac:dyDescent="0.3"/>
    <row r="16" spans="2:11" x14ac:dyDescent="0.3">
      <c r="B16" s="2203" t="s">
        <v>2368</v>
      </c>
    </row>
    <row r="17" spans="2:2" x14ac:dyDescent="0.3">
      <c r="B17" s="2204"/>
    </row>
    <row r="18" spans="2:2" ht="14.25" hidden="1" customHeight="1" x14ac:dyDescent="0.3"/>
  </sheetData>
  <mergeCells count="1">
    <mergeCell ref="C3:I3"/>
  </mergeCells>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8FD0-59D7-402C-84DA-E877447AD31D}">
  <sheetPr>
    <tabColor rgb="FF00B0F0"/>
  </sheetPr>
  <dimension ref="A1:N17"/>
  <sheetViews>
    <sheetView workbookViewId="0">
      <selection activeCell="B2" sqref="B2:B6"/>
    </sheetView>
  </sheetViews>
  <sheetFormatPr baseColWidth="10" defaultColWidth="0" defaultRowHeight="15" customHeight="1" zeroHeight="1" x14ac:dyDescent="0.3"/>
  <cols>
    <col min="1" max="1" width="5.44140625" style="2173" customWidth="1"/>
    <col min="2" max="2" width="16.5546875" style="2173" customWidth="1"/>
    <col min="3" max="3" width="14.44140625" style="2173" customWidth="1"/>
    <col min="4" max="4" width="20.6640625" style="2173" customWidth="1"/>
    <col min="5" max="5" width="12.6640625" style="2173" customWidth="1"/>
    <col min="6" max="6" width="13.88671875" style="2173" customWidth="1"/>
    <col min="7" max="9" width="10.88671875" style="2173" customWidth="1"/>
    <col min="10" max="10" width="12.33203125" style="2186" bestFit="1" customWidth="1"/>
    <col min="11" max="11" width="10.88671875" style="2186" customWidth="1"/>
    <col min="12" max="12" width="0" style="2186" hidden="1" customWidth="1"/>
    <col min="13" max="14" width="0" style="2173" hidden="1" customWidth="1"/>
    <col min="15" max="16384" width="10.88671875" style="2173" hidden="1"/>
  </cols>
  <sheetData>
    <row r="1" spans="2:12" ht="33.6" customHeight="1" thickBot="1" x14ac:dyDescent="0.35">
      <c r="B1" s="2732" t="s">
        <v>2369</v>
      </c>
      <c r="C1" s="2732"/>
      <c r="D1" s="2732"/>
      <c r="E1" s="2732"/>
      <c r="F1" s="2732"/>
      <c r="G1" s="2732"/>
      <c r="H1" s="2732"/>
      <c r="I1" s="2732"/>
      <c r="J1" s="2215"/>
      <c r="K1" s="2215"/>
      <c r="L1" s="2215"/>
    </row>
    <row r="2" spans="2:12" ht="15.6" x14ac:dyDescent="0.3">
      <c r="B2" s="2740" t="s">
        <v>2370</v>
      </c>
      <c r="C2" s="2742">
        <v>2025</v>
      </c>
      <c r="D2" s="2743"/>
      <c r="E2" s="2744"/>
      <c r="F2" s="2742">
        <v>2026</v>
      </c>
      <c r="G2" s="2744"/>
      <c r="H2" s="2736" t="s">
        <v>2371</v>
      </c>
      <c r="I2" s="2736" t="s">
        <v>2372</v>
      </c>
      <c r="J2" s="2280"/>
      <c r="K2" s="2281"/>
    </row>
    <row r="3" spans="2:12" ht="16.2" thickBot="1" x14ac:dyDescent="0.35">
      <c r="B3" s="2740"/>
      <c r="C3" s="2745"/>
      <c r="D3" s="2746"/>
      <c r="E3" s="2741"/>
      <c r="F3" s="2745"/>
      <c r="G3" s="2741"/>
      <c r="H3" s="2737"/>
      <c r="I3" s="2737"/>
      <c r="J3" s="2282"/>
      <c r="K3" s="2281"/>
    </row>
    <row r="4" spans="2:12" ht="15.6" x14ac:dyDescent="0.3">
      <c r="B4" s="2740"/>
      <c r="C4" s="2736" t="s">
        <v>2373</v>
      </c>
      <c r="D4" s="2736" t="s">
        <v>2374</v>
      </c>
      <c r="E4" s="2736" t="s">
        <v>2375</v>
      </c>
      <c r="F4" s="2736" t="s">
        <v>2376</v>
      </c>
      <c r="G4" s="2736" t="s">
        <v>2377</v>
      </c>
      <c r="H4" s="2737"/>
      <c r="I4" s="2737"/>
      <c r="J4" s="2281"/>
      <c r="K4" s="2281"/>
    </row>
    <row r="5" spans="2:12" ht="15.6" x14ac:dyDescent="0.3">
      <c r="B5" s="2740"/>
      <c r="C5" s="2737"/>
      <c r="D5" s="2737"/>
      <c r="E5" s="2737"/>
      <c r="F5" s="2737"/>
      <c r="G5" s="2737"/>
      <c r="H5" s="2737"/>
      <c r="I5" s="2737"/>
      <c r="J5" s="2282"/>
      <c r="K5" s="2281"/>
    </row>
    <row r="6" spans="2:12" ht="16.2" thickBot="1" x14ac:dyDescent="0.35">
      <c r="B6" s="2741"/>
      <c r="C6" s="2738"/>
      <c r="D6" s="2738"/>
      <c r="E6" s="2738"/>
      <c r="F6" s="2738"/>
      <c r="G6" s="2738"/>
      <c r="H6" s="2738"/>
      <c r="I6" s="2738"/>
      <c r="J6" s="2282"/>
      <c r="K6" s="2281"/>
    </row>
    <row r="7" spans="2:12" ht="16.2" thickBot="1" x14ac:dyDescent="0.35">
      <c r="B7" s="2210" t="s">
        <v>1739</v>
      </c>
      <c r="C7" s="2211">
        <v>6805</v>
      </c>
      <c r="D7" s="2211">
        <v>7020</v>
      </c>
      <c r="E7" s="2212">
        <v>29.9</v>
      </c>
      <c r="F7" s="2211">
        <v>7265</v>
      </c>
      <c r="G7" s="2213">
        <v>30.3</v>
      </c>
      <c r="H7" s="2212">
        <v>6.759735488611315</v>
      </c>
      <c r="I7" s="2212">
        <v>3.5000000000000004</v>
      </c>
      <c r="J7" s="2281"/>
      <c r="K7" s="2283"/>
    </row>
    <row r="8" spans="2:12" ht="16.2" thickBot="1" x14ac:dyDescent="0.35">
      <c r="B8" s="2210" t="s">
        <v>1527</v>
      </c>
      <c r="C8" s="2211">
        <v>5027</v>
      </c>
      <c r="D8" s="2211">
        <v>5185</v>
      </c>
      <c r="E8" s="2212">
        <v>22.1</v>
      </c>
      <c r="F8" s="2211">
        <v>5349</v>
      </c>
      <c r="G8" s="2213">
        <v>22.3</v>
      </c>
      <c r="H8" s="2212">
        <v>6.4054107817783965</v>
      </c>
      <c r="I8" s="2212">
        <v>3.2</v>
      </c>
      <c r="J8" s="2281"/>
      <c r="K8" s="2284"/>
    </row>
    <row r="9" spans="2:12" ht="16.2" thickBot="1" x14ac:dyDescent="0.35">
      <c r="B9" s="2210" t="s">
        <v>2378</v>
      </c>
      <c r="C9" s="2211">
        <v>8136</v>
      </c>
      <c r="D9" s="2211">
        <v>8393</v>
      </c>
      <c r="E9" s="2212">
        <v>35.699999999999996</v>
      </c>
      <c r="F9" s="2211">
        <v>8658</v>
      </c>
      <c r="G9" s="2213">
        <v>36.199999999999996</v>
      </c>
      <c r="H9" s="2212">
        <v>6.4159292035398234</v>
      </c>
      <c r="I9" s="2212">
        <v>3.2</v>
      </c>
      <c r="J9" s="2281"/>
      <c r="K9" s="2283"/>
    </row>
    <row r="10" spans="2:12" ht="16.2" thickBot="1" x14ac:dyDescent="0.35">
      <c r="B10" s="2210" t="s">
        <v>1737</v>
      </c>
      <c r="C10" s="2211">
        <v>1224</v>
      </c>
      <c r="D10" s="2211">
        <v>1263</v>
      </c>
      <c r="E10" s="2212">
        <v>5.4</v>
      </c>
      <c r="F10" s="2211">
        <v>1261</v>
      </c>
      <c r="G10" s="2213">
        <v>5.3</v>
      </c>
      <c r="H10" s="2212">
        <v>3.022875816993464</v>
      </c>
      <c r="I10" s="2212">
        <v>-0.2</v>
      </c>
      <c r="J10" s="2281"/>
      <c r="K10" s="2283"/>
    </row>
    <row r="11" spans="2:12" ht="16.2" thickBot="1" x14ac:dyDescent="0.35">
      <c r="B11" s="2210" t="s">
        <v>2379</v>
      </c>
      <c r="C11" s="2211">
        <v>1566</v>
      </c>
      <c r="D11" s="2211">
        <v>1616</v>
      </c>
      <c r="E11" s="2212">
        <v>6.9</v>
      </c>
      <c r="F11" s="2211">
        <v>1416</v>
      </c>
      <c r="G11" s="2213">
        <v>5.8999999999999995</v>
      </c>
      <c r="H11" s="2212">
        <v>-9.5785440613026829</v>
      </c>
      <c r="I11" s="2212">
        <v>-12.4</v>
      </c>
      <c r="J11" s="2281"/>
      <c r="K11" s="2283"/>
    </row>
    <row r="12" spans="2:12" ht="16.2" thickBot="1" x14ac:dyDescent="0.35">
      <c r="B12" s="2226" t="s">
        <v>2380</v>
      </c>
      <c r="C12" s="2227">
        <v>22758</v>
      </c>
      <c r="D12" s="2227">
        <v>23476</v>
      </c>
      <c r="E12" s="2285">
        <f>SUM(E7:E11)</f>
        <v>100</v>
      </c>
      <c r="F12" s="2227">
        <v>23949</v>
      </c>
      <c r="G12" s="2228">
        <f>SUM(G7:G11)</f>
        <v>100</v>
      </c>
      <c r="H12" s="2285">
        <v>5.2</v>
      </c>
      <c r="I12" s="2285">
        <v>2</v>
      </c>
      <c r="J12" s="2281"/>
      <c r="K12" s="2283"/>
    </row>
    <row r="13" spans="2:12" ht="30.75" customHeight="1" x14ac:dyDescent="0.3">
      <c r="B13" s="2739" t="s">
        <v>2381</v>
      </c>
      <c r="C13" s="2739"/>
      <c r="D13" s="2739"/>
      <c r="E13" s="2739"/>
      <c r="F13" s="2739"/>
      <c r="G13" s="2739"/>
      <c r="H13" s="2739"/>
      <c r="I13" s="2739"/>
    </row>
    <row r="14" spans="2:12" ht="27" customHeight="1" x14ac:dyDescent="0.3">
      <c r="B14" s="2739" t="s">
        <v>2382</v>
      </c>
      <c r="C14" s="2739"/>
      <c r="D14" s="2739"/>
      <c r="E14" s="2739"/>
      <c r="F14" s="2739"/>
      <c r="G14" s="2739"/>
      <c r="H14" s="2739"/>
      <c r="I14" s="2739"/>
    </row>
    <row r="15" spans="2:12" ht="14.4" hidden="1" x14ac:dyDescent="0.3">
      <c r="B15" s="2214"/>
    </row>
    <row r="16" spans="2:12" ht="14.4" x14ac:dyDescent="0.3"/>
    <row r="17" ht="14.4" x14ac:dyDescent="0.3"/>
  </sheetData>
  <mergeCells count="13">
    <mergeCell ref="G4:G6"/>
    <mergeCell ref="B13:I13"/>
    <mergeCell ref="B14:I14"/>
    <mergeCell ref="B1:I1"/>
    <mergeCell ref="B2:B6"/>
    <mergeCell ref="C2:E3"/>
    <mergeCell ref="F2:G3"/>
    <mergeCell ref="H2:H6"/>
    <mergeCell ref="I2:I6"/>
    <mergeCell ref="C4:C6"/>
    <mergeCell ref="D4:D6"/>
    <mergeCell ref="E4:E6"/>
    <mergeCell ref="F4:F6"/>
  </mergeCells>
  <pageMargins left="0.7" right="0.7" top="0.75" bottom="0.75" header="0.3" footer="0.3"/>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5BFE-B324-4793-9F0B-A2ECA8D40018}">
  <dimension ref="A1:N17"/>
  <sheetViews>
    <sheetView workbookViewId="0"/>
  </sheetViews>
  <sheetFormatPr baseColWidth="10" defaultColWidth="0" defaultRowHeight="14.4" zeroHeight="1" x14ac:dyDescent="0.3"/>
  <cols>
    <col min="1" max="1" width="5.44140625" style="2173" customWidth="1"/>
    <col min="2" max="2" width="22.5546875" style="2173" customWidth="1"/>
    <col min="3" max="3" width="14.44140625" style="2173" customWidth="1"/>
    <col min="4" max="4" width="15.88671875" style="2173" customWidth="1"/>
    <col min="5" max="5" width="12.6640625" style="2173" customWidth="1"/>
    <col min="6" max="6" width="13.88671875" style="2173" customWidth="1"/>
    <col min="7" max="9" width="10.88671875" style="2173" customWidth="1"/>
    <col min="10" max="10" width="12.33203125" style="2186" bestFit="1" customWidth="1"/>
    <col min="11" max="11" width="10.88671875" style="2186" customWidth="1"/>
    <col min="12" max="12" width="0" style="2186" hidden="1" customWidth="1"/>
    <col min="13" max="14" width="0" style="2173" hidden="1" customWidth="1"/>
    <col min="15" max="16384" width="10.88671875" style="2173" hidden="1"/>
  </cols>
  <sheetData>
    <row r="1" spans="2:12" ht="33.6" customHeight="1" thickBot="1" x14ac:dyDescent="0.35">
      <c r="B1" s="2732" t="s">
        <v>2369</v>
      </c>
      <c r="C1" s="2732"/>
      <c r="D1" s="2732"/>
      <c r="E1" s="2732"/>
      <c r="F1" s="2732"/>
      <c r="G1" s="2732"/>
      <c r="H1" s="2732"/>
      <c r="I1" s="2732"/>
      <c r="J1" s="2215"/>
      <c r="K1" s="2215"/>
      <c r="L1" s="2215"/>
    </row>
    <row r="2" spans="2:12" ht="15.75" customHeight="1" x14ac:dyDescent="0.3">
      <c r="B2" s="2750" t="s">
        <v>2370</v>
      </c>
      <c r="C2" s="2752">
        <v>2025</v>
      </c>
      <c r="D2" s="2753"/>
      <c r="E2" s="2754"/>
      <c r="F2" s="2752">
        <v>2026</v>
      </c>
      <c r="G2" s="2754"/>
      <c r="H2" s="2747" t="s">
        <v>2371</v>
      </c>
      <c r="I2" s="2747" t="s">
        <v>2372</v>
      </c>
      <c r="J2" s="2280"/>
      <c r="K2" s="2281"/>
    </row>
    <row r="3" spans="2:12" ht="16.2" thickBot="1" x14ac:dyDescent="0.35">
      <c r="B3" s="2750"/>
      <c r="C3" s="2755"/>
      <c r="D3" s="2756"/>
      <c r="E3" s="2751"/>
      <c r="F3" s="2755"/>
      <c r="G3" s="2751"/>
      <c r="H3" s="2748"/>
      <c r="I3" s="2748"/>
      <c r="J3" s="2282"/>
      <c r="K3" s="2281"/>
    </row>
    <row r="4" spans="2:12" ht="15.75" customHeight="1" x14ac:dyDescent="0.3">
      <c r="B4" s="2750"/>
      <c r="C4" s="2747" t="s">
        <v>2373</v>
      </c>
      <c r="D4" s="2747" t="s">
        <v>2374</v>
      </c>
      <c r="E4" s="2747" t="s">
        <v>2375</v>
      </c>
      <c r="F4" s="2747" t="s">
        <v>2376</v>
      </c>
      <c r="G4" s="2747" t="s">
        <v>2375</v>
      </c>
      <c r="H4" s="2748"/>
      <c r="I4" s="2748"/>
      <c r="J4" s="2281"/>
      <c r="K4" s="2281"/>
    </row>
    <row r="5" spans="2:12" ht="15.6" x14ac:dyDescent="0.3">
      <c r="B5" s="2750"/>
      <c r="C5" s="2748"/>
      <c r="D5" s="2748"/>
      <c r="E5" s="2748"/>
      <c r="F5" s="2748"/>
      <c r="G5" s="2748"/>
      <c r="H5" s="2748"/>
      <c r="I5" s="2748"/>
      <c r="J5" s="2282"/>
      <c r="K5" s="2281"/>
    </row>
    <row r="6" spans="2:12" ht="16.2" thickBot="1" x14ac:dyDescent="0.35">
      <c r="B6" s="2751"/>
      <c r="C6" s="2749"/>
      <c r="D6" s="2749"/>
      <c r="E6" s="2749"/>
      <c r="F6" s="2749"/>
      <c r="G6" s="2749"/>
      <c r="H6" s="2749"/>
      <c r="I6" s="2749"/>
      <c r="J6" s="2282"/>
      <c r="K6" s="2281"/>
    </row>
    <row r="7" spans="2:12" ht="16.2" thickBot="1" x14ac:dyDescent="0.35">
      <c r="B7" s="2362" t="s">
        <v>1739</v>
      </c>
      <c r="C7" s="2363">
        <v>6805</v>
      </c>
      <c r="D7" s="2363">
        <v>7020</v>
      </c>
      <c r="E7" s="2355">
        <v>30</v>
      </c>
      <c r="F7" s="2363">
        <v>7265</v>
      </c>
      <c r="G7" s="2355">
        <v>30.3</v>
      </c>
      <c r="H7" s="2355">
        <v>7</v>
      </c>
      <c r="I7" s="2355">
        <v>4</v>
      </c>
      <c r="J7" s="2281"/>
      <c r="K7" s="2283"/>
    </row>
    <row r="8" spans="2:12" ht="16.2" thickBot="1" x14ac:dyDescent="0.35">
      <c r="B8" s="2362" t="s">
        <v>1527</v>
      </c>
      <c r="C8" s="2363">
        <v>5027</v>
      </c>
      <c r="D8" s="2363">
        <v>5185</v>
      </c>
      <c r="E8" s="2355">
        <v>22</v>
      </c>
      <c r="F8" s="2363">
        <v>5349</v>
      </c>
      <c r="G8" s="2355">
        <v>22.3</v>
      </c>
      <c r="H8" s="2355">
        <v>6</v>
      </c>
      <c r="I8" s="2355">
        <v>3</v>
      </c>
      <c r="J8" s="2281"/>
      <c r="K8" s="2284"/>
    </row>
    <row r="9" spans="2:12" ht="16.2" thickBot="1" x14ac:dyDescent="0.35">
      <c r="B9" s="2362" t="s">
        <v>2378</v>
      </c>
      <c r="C9" s="2363">
        <v>8136</v>
      </c>
      <c r="D9" s="2363">
        <v>8393</v>
      </c>
      <c r="E9" s="2355">
        <v>36</v>
      </c>
      <c r="F9" s="2363">
        <v>8658</v>
      </c>
      <c r="G9" s="2355">
        <v>36.200000000000003</v>
      </c>
      <c r="H9" s="2355">
        <v>6</v>
      </c>
      <c r="I9" s="2355">
        <v>3</v>
      </c>
      <c r="J9" s="2281"/>
      <c r="K9" s="2283"/>
    </row>
    <row r="10" spans="2:12" ht="16.2" thickBot="1" x14ac:dyDescent="0.35">
      <c r="B10" s="2362" t="s">
        <v>1737</v>
      </c>
      <c r="C10" s="2363">
        <v>1224</v>
      </c>
      <c r="D10" s="2363">
        <v>1263</v>
      </c>
      <c r="E10" s="2355">
        <v>5</v>
      </c>
      <c r="F10" s="2363">
        <v>1250</v>
      </c>
      <c r="G10" s="2355">
        <v>5.3</v>
      </c>
      <c r="H10" s="2355">
        <v>3</v>
      </c>
      <c r="I10" s="2355">
        <v>0</v>
      </c>
      <c r="J10" s="2281"/>
      <c r="K10" s="2283"/>
    </row>
    <row r="11" spans="2:12" ht="16.2" thickBot="1" x14ac:dyDescent="0.35">
      <c r="B11" s="2362" t="s">
        <v>2379</v>
      </c>
      <c r="C11" s="2363">
        <v>1566</v>
      </c>
      <c r="D11" s="2363">
        <v>1616</v>
      </c>
      <c r="E11" s="2355">
        <v>7</v>
      </c>
      <c r="F11" s="2363">
        <v>1416</v>
      </c>
      <c r="G11" s="2355">
        <v>5.9</v>
      </c>
      <c r="H11" s="2355">
        <v>-10</v>
      </c>
      <c r="I11" s="2355">
        <v>-12</v>
      </c>
      <c r="J11" s="2281"/>
      <c r="K11" s="2283"/>
    </row>
    <row r="12" spans="2:12" ht="16.2" thickBot="1" x14ac:dyDescent="0.35">
      <c r="B12" s="2247" t="s">
        <v>2380</v>
      </c>
      <c r="C12" s="2364">
        <v>22758</v>
      </c>
      <c r="D12" s="2364">
        <v>23476</v>
      </c>
      <c r="E12" s="2365">
        <v>100</v>
      </c>
      <c r="F12" s="2364">
        <v>23938</v>
      </c>
      <c r="G12" s="2365">
        <v>100</v>
      </c>
      <c r="H12" s="2365">
        <v>5</v>
      </c>
      <c r="I12" s="2365">
        <v>2</v>
      </c>
      <c r="J12" s="2281"/>
      <c r="K12" s="2283"/>
    </row>
    <row r="13" spans="2:12" ht="30.75" customHeight="1" x14ac:dyDescent="0.3">
      <c r="B13" s="2739" t="s">
        <v>2381</v>
      </c>
      <c r="C13" s="2739"/>
      <c r="D13" s="2739"/>
      <c r="E13" s="2739"/>
      <c r="F13" s="2739"/>
      <c r="G13" s="2739"/>
      <c r="H13" s="2739"/>
      <c r="I13" s="2739"/>
    </row>
    <row r="14" spans="2:12" ht="27" customHeight="1" x14ac:dyDescent="0.3">
      <c r="B14" s="2739" t="s">
        <v>2382</v>
      </c>
      <c r="C14" s="2739"/>
      <c r="D14" s="2739"/>
      <c r="E14" s="2739"/>
      <c r="F14" s="2739"/>
      <c r="G14" s="2739"/>
      <c r="H14" s="2739"/>
      <c r="I14" s="2739"/>
    </row>
    <row r="15" spans="2:12" hidden="1" x14ac:dyDescent="0.3">
      <c r="B15" s="2214"/>
    </row>
    <row r="16" spans="2:12" x14ac:dyDescent="0.3"/>
    <row r="17" x14ac:dyDescent="0.3"/>
  </sheetData>
  <mergeCells count="13">
    <mergeCell ref="G4:G6"/>
    <mergeCell ref="B13:I13"/>
    <mergeCell ref="B14:I14"/>
    <mergeCell ref="B1:I1"/>
    <mergeCell ref="B2:B6"/>
    <mergeCell ref="C2:E3"/>
    <mergeCell ref="F2:G3"/>
    <mergeCell ref="H2:H6"/>
    <mergeCell ref="I2:I6"/>
    <mergeCell ref="C4:C6"/>
    <mergeCell ref="D4:D6"/>
    <mergeCell ref="E4:E6"/>
    <mergeCell ref="F4:F6"/>
  </mergeCells>
  <pageMargins left="0.7" right="0.7" top="0.75" bottom="0.75" header="0.3" footer="0.3"/>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12CB-DC1F-4BB0-8874-EEB8F56A879B}">
  <sheetPr>
    <tabColor rgb="FF00B0F0"/>
  </sheetPr>
  <dimension ref="A1:J34"/>
  <sheetViews>
    <sheetView topLeftCell="A5" workbookViewId="0">
      <selection activeCell="B2" sqref="B2"/>
    </sheetView>
  </sheetViews>
  <sheetFormatPr baseColWidth="10" defaultColWidth="0" defaultRowHeight="15" customHeight="1" zeroHeight="1" x14ac:dyDescent="0.3"/>
  <cols>
    <col min="1" max="1" width="10.88671875" style="2173" customWidth="1"/>
    <col min="2" max="2" width="29.5546875" style="2173" customWidth="1"/>
    <col min="3" max="3" width="14.109375" style="2173" customWidth="1"/>
    <col min="4" max="4" width="13.33203125" style="2173" customWidth="1"/>
    <col min="5" max="5" width="10.88671875" style="2173" customWidth="1"/>
    <col min="6" max="6" width="12.44140625" style="2173" customWidth="1"/>
    <col min="7" max="9" width="10.88671875" style="2173" customWidth="1"/>
    <col min="10" max="10" width="0" style="2173" hidden="1" customWidth="1"/>
    <col min="11" max="16384" width="10.88671875" style="2173" hidden="1"/>
  </cols>
  <sheetData>
    <row r="1" spans="2:10" ht="31.5" customHeight="1" x14ac:dyDescent="0.3">
      <c r="B1" s="2732" t="s">
        <v>2383</v>
      </c>
      <c r="C1" s="2732"/>
      <c r="D1" s="2732"/>
      <c r="E1" s="2732"/>
      <c r="F1" s="2732"/>
      <c r="G1" s="2732"/>
      <c r="H1" s="2215"/>
      <c r="I1" s="2215"/>
      <c r="J1" s="2215"/>
    </row>
    <row r="2" spans="2:10" thickBot="1" x14ac:dyDescent="0.35"/>
    <row r="3" spans="2:10" ht="15.6" x14ac:dyDescent="0.3">
      <c r="B3" s="2736" t="s">
        <v>2384</v>
      </c>
      <c r="C3" s="2742" t="s">
        <v>2385</v>
      </c>
      <c r="D3" s="2743"/>
      <c r="E3" s="2744"/>
      <c r="F3" s="2742" t="s">
        <v>2386</v>
      </c>
      <c r="G3" s="2743"/>
      <c r="H3" s="2207"/>
      <c r="I3" s="2208"/>
    </row>
    <row r="4" spans="2:10" ht="16.2" thickBot="1" x14ac:dyDescent="0.35">
      <c r="B4" s="2737"/>
      <c r="C4" s="2745"/>
      <c r="D4" s="2746"/>
      <c r="E4" s="2741"/>
      <c r="F4" s="2745"/>
      <c r="G4" s="2746"/>
      <c r="H4" s="2209"/>
      <c r="I4" s="2208"/>
    </row>
    <row r="5" spans="2:10" ht="15.6" x14ac:dyDescent="0.3">
      <c r="B5" s="2737"/>
      <c r="C5" s="2736" t="s">
        <v>2387</v>
      </c>
      <c r="D5" s="2736" t="s">
        <v>2374</v>
      </c>
      <c r="E5" s="2736" t="s">
        <v>2377</v>
      </c>
      <c r="F5" s="2736" t="s">
        <v>2376</v>
      </c>
      <c r="G5" s="2736" t="s">
        <v>2377</v>
      </c>
      <c r="H5" s="2208"/>
      <c r="I5" s="2208"/>
    </row>
    <row r="6" spans="2:10" ht="15.6" x14ac:dyDescent="0.3">
      <c r="B6" s="2737"/>
      <c r="C6" s="2737"/>
      <c r="D6" s="2737"/>
      <c r="E6" s="2737"/>
      <c r="F6" s="2737"/>
      <c r="G6" s="2737"/>
      <c r="H6" s="2209"/>
      <c r="I6" s="2208"/>
    </row>
    <row r="7" spans="2:10" ht="16.2" thickBot="1" x14ac:dyDescent="0.35">
      <c r="B7" s="2738"/>
      <c r="C7" s="2738"/>
      <c r="D7" s="2738"/>
      <c r="E7" s="2738"/>
      <c r="F7" s="2738"/>
      <c r="G7" s="2738"/>
      <c r="H7" s="2209"/>
      <c r="I7" s="2208"/>
    </row>
    <row r="8" spans="2:10" ht="16.2" thickBot="1" x14ac:dyDescent="0.35">
      <c r="B8" s="2216" t="s">
        <v>137</v>
      </c>
      <c r="C8" s="2211">
        <v>5237</v>
      </c>
      <c r="D8" s="2211">
        <v>5402</v>
      </c>
      <c r="E8" s="2217">
        <v>23</v>
      </c>
      <c r="F8" s="2218">
        <v>5578</v>
      </c>
      <c r="G8" s="2217">
        <v>23.3</v>
      </c>
      <c r="H8" s="2208"/>
      <c r="I8" s="2208"/>
    </row>
    <row r="9" spans="2:10" ht="16.2" thickBot="1" x14ac:dyDescent="0.35">
      <c r="B9" s="2219" t="s">
        <v>1170</v>
      </c>
      <c r="C9" s="2220">
        <v>8160</v>
      </c>
      <c r="D9" s="2220">
        <v>8417</v>
      </c>
      <c r="E9" s="2221">
        <v>35.9</v>
      </c>
      <c r="F9" s="2222">
        <v>8682</v>
      </c>
      <c r="G9" s="2221">
        <v>36.299999999999997</v>
      </c>
      <c r="H9" s="2208"/>
      <c r="I9" s="2208"/>
    </row>
    <row r="10" spans="2:10" ht="16.2" thickBot="1" x14ac:dyDescent="0.35">
      <c r="B10" s="2216" t="s">
        <v>2388</v>
      </c>
      <c r="C10" s="2211">
        <v>2372</v>
      </c>
      <c r="D10" s="2211">
        <v>2446</v>
      </c>
      <c r="E10" s="2217">
        <v>10.4</v>
      </c>
      <c r="F10" s="2218">
        <v>2524</v>
      </c>
      <c r="G10" s="2217">
        <v>10.5</v>
      </c>
      <c r="H10" s="2208"/>
      <c r="I10" s="2208"/>
    </row>
    <row r="11" spans="2:10" ht="16.2" thickBot="1" x14ac:dyDescent="0.35">
      <c r="B11" s="2219" t="s">
        <v>1202</v>
      </c>
      <c r="C11" s="2223">
        <v>849</v>
      </c>
      <c r="D11" s="2223">
        <v>876</v>
      </c>
      <c r="E11" s="2221">
        <v>3.6999999999999997</v>
      </c>
      <c r="F11" s="2224">
        <v>848</v>
      </c>
      <c r="G11" s="2221">
        <v>3.5000000000000004</v>
      </c>
      <c r="H11" s="2208"/>
      <c r="I11" s="2208"/>
    </row>
    <row r="12" spans="2:10" ht="16.2" thickBot="1" x14ac:dyDescent="0.35">
      <c r="B12" s="2216" t="s">
        <v>2389</v>
      </c>
      <c r="C12" s="2211">
        <v>3002</v>
      </c>
      <c r="D12" s="2211">
        <v>3097</v>
      </c>
      <c r="E12" s="2217">
        <v>13.200000000000001</v>
      </c>
      <c r="F12" s="2218">
        <v>2992</v>
      </c>
      <c r="G12" s="2217">
        <v>12.5</v>
      </c>
      <c r="H12" s="2208"/>
      <c r="I12" s="2208"/>
    </row>
    <row r="13" spans="2:10" ht="16.2" thickBot="1" x14ac:dyDescent="0.35">
      <c r="B13" s="2219" t="s">
        <v>2390</v>
      </c>
      <c r="C13" s="2223">
        <v>173</v>
      </c>
      <c r="D13" s="2223">
        <v>178</v>
      </c>
      <c r="E13" s="2221">
        <v>0.8</v>
      </c>
      <c r="F13" s="2224">
        <v>178</v>
      </c>
      <c r="G13" s="2221">
        <v>0.70000000000000007</v>
      </c>
      <c r="H13" s="2208"/>
      <c r="I13" s="2208"/>
    </row>
    <row r="14" spans="2:10" ht="16.2" thickBot="1" x14ac:dyDescent="0.35">
      <c r="B14" s="2216" t="s">
        <v>2391</v>
      </c>
      <c r="C14" s="2213">
        <v>819</v>
      </c>
      <c r="D14" s="2213">
        <v>844</v>
      </c>
      <c r="E14" s="2217">
        <v>3.5999999999999996</v>
      </c>
      <c r="F14" s="2225">
        <v>845</v>
      </c>
      <c r="G14" s="2217">
        <v>3.5000000000000004</v>
      </c>
      <c r="H14" s="2208"/>
      <c r="I14" s="2208"/>
    </row>
    <row r="15" spans="2:10" ht="16.2" thickBot="1" x14ac:dyDescent="0.35">
      <c r="B15" s="2219" t="s">
        <v>2392</v>
      </c>
      <c r="C15" s="2223">
        <v>468</v>
      </c>
      <c r="D15" s="2223">
        <v>482</v>
      </c>
      <c r="E15" s="2221">
        <v>2.1</v>
      </c>
      <c r="F15" s="2224">
        <v>484</v>
      </c>
      <c r="G15" s="2221">
        <v>2</v>
      </c>
      <c r="H15" s="2208"/>
      <c r="I15" s="2208"/>
    </row>
    <row r="16" spans="2:10" ht="16.2" thickBot="1" x14ac:dyDescent="0.35">
      <c r="B16" s="2216" t="s">
        <v>2393</v>
      </c>
      <c r="C16" s="2213">
        <v>662</v>
      </c>
      <c r="D16" s="2213">
        <v>683</v>
      </c>
      <c r="E16" s="2217">
        <v>2.9000000000000004</v>
      </c>
      <c r="F16" s="2225">
        <v>708</v>
      </c>
      <c r="G16" s="2217">
        <v>3</v>
      </c>
      <c r="H16" s="2208"/>
      <c r="I16" s="2208"/>
    </row>
    <row r="17" spans="2:9" ht="16.2" thickBot="1" x14ac:dyDescent="0.35">
      <c r="B17" s="2219" t="s">
        <v>2394</v>
      </c>
      <c r="C17" s="2223">
        <v>243</v>
      </c>
      <c r="D17" s="2223">
        <v>250</v>
      </c>
      <c r="E17" s="2221">
        <v>1.0999999999999999</v>
      </c>
      <c r="F17" s="2224">
        <v>244</v>
      </c>
      <c r="G17" s="2221">
        <v>1</v>
      </c>
      <c r="H17" s="2208"/>
      <c r="I17" s="2208"/>
    </row>
    <row r="18" spans="2:9" ht="16.2" thickBot="1" x14ac:dyDescent="0.35">
      <c r="B18" s="2216" t="s">
        <v>2395</v>
      </c>
      <c r="C18" s="2213">
        <v>94</v>
      </c>
      <c r="D18" s="2213">
        <v>97</v>
      </c>
      <c r="E18" s="2217">
        <v>0.4</v>
      </c>
      <c r="F18" s="2225">
        <v>60</v>
      </c>
      <c r="G18" s="2217">
        <v>0.3</v>
      </c>
      <c r="H18" s="2208"/>
      <c r="I18" s="2208"/>
    </row>
    <row r="19" spans="2:9" ht="16.2" thickBot="1" x14ac:dyDescent="0.35">
      <c r="B19" s="2219" t="s">
        <v>2396</v>
      </c>
      <c r="C19" s="2223">
        <v>193</v>
      </c>
      <c r="D19" s="2223">
        <v>199</v>
      </c>
      <c r="E19" s="2221">
        <v>0.8</v>
      </c>
      <c r="F19" s="2224">
        <v>292</v>
      </c>
      <c r="G19" s="2221">
        <v>1.2</v>
      </c>
      <c r="H19" s="2208"/>
      <c r="I19" s="2208"/>
    </row>
    <row r="20" spans="2:9" ht="16.2" thickBot="1" x14ac:dyDescent="0.35">
      <c r="B20" s="2216" t="s">
        <v>2397</v>
      </c>
      <c r="C20" s="2213">
        <v>61</v>
      </c>
      <c r="D20" s="2213">
        <v>63</v>
      </c>
      <c r="E20" s="2217">
        <v>0.3</v>
      </c>
      <c r="F20" s="2225">
        <v>46</v>
      </c>
      <c r="G20" s="2217">
        <v>0.2</v>
      </c>
      <c r="H20" s="2208"/>
      <c r="I20" s="2208"/>
    </row>
    <row r="21" spans="2:9" ht="16.2" thickBot="1" x14ac:dyDescent="0.35">
      <c r="B21" s="2219" t="s">
        <v>2398</v>
      </c>
      <c r="C21" s="2223">
        <v>61</v>
      </c>
      <c r="D21" s="2223">
        <v>63</v>
      </c>
      <c r="E21" s="2221">
        <v>0.3</v>
      </c>
      <c r="F21" s="2224">
        <v>66</v>
      </c>
      <c r="G21" s="2221">
        <v>0.3</v>
      </c>
      <c r="H21" s="2208"/>
      <c r="I21" s="2208"/>
    </row>
    <row r="22" spans="2:9" ht="16.2" thickBot="1" x14ac:dyDescent="0.35">
      <c r="B22" s="2216" t="s">
        <v>2399</v>
      </c>
      <c r="C22" s="2213">
        <v>119</v>
      </c>
      <c r="D22" s="2213">
        <v>123</v>
      </c>
      <c r="E22" s="2217">
        <v>0.5</v>
      </c>
      <c r="F22" s="2225">
        <v>142</v>
      </c>
      <c r="G22" s="2217">
        <v>0.6</v>
      </c>
      <c r="H22" s="2208"/>
      <c r="I22" s="2208"/>
    </row>
    <row r="23" spans="2:9" ht="16.2" thickBot="1" x14ac:dyDescent="0.35">
      <c r="B23" s="2219" t="s">
        <v>2400</v>
      </c>
      <c r="C23" s="2223">
        <v>27</v>
      </c>
      <c r="D23" s="2223">
        <v>28</v>
      </c>
      <c r="E23" s="2221">
        <v>0.1</v>
      </c>
      <c r="F23" s="2224">
        <v>28</v>
      </c>
      <c r="G23" s="2221">
        <v>0.1</v>
      </c>
      <c r="H23" s="2208"/>
      <c r="I23" s="2208"/>
    </row>
    <row r="24" spans="2:9" ht="16.2" thickBot="1" x14ac:dyDescent="0.35">
      <c r="B24" s="2216" t="s">
        <v>2401</v>
      </c>
      <c r="C24" s="2213"/>
      <c r="D24" s="2213" t="s">
        <v>2402</v>
      </c>
      <c r="E24" s="2217">
        <v>0</v>
      </c>
      <c r="F24" s="2225"/>
      <c r="G24" s="2217">
        <v>0</v>
      </c>
      <c r="H24" s="2208"/>
      <c r="I24" s="2208"/>
    </row>
    <row r="25" spans="2:9" ht="16.2" thickBot="1" x14ac:dyDescent="0.35">
      <c r="B25" s="2219" t="s">
        <v>2403</v>
      </c>
      <c r="C25" s="2223">
        <v>58</v>
      </c>
      <c r="D25" s="2223">
        <v>60</v>
      </c>
      <c r="E25" s="2221">
        <v>0.3</v>
      </c>
      <c r="F25" s="2224">
        <v>63</v>
      </c>
      <c r="G25" s="2221">
        <v>0.3</v>
      </c>
      <c r="H25" s="2208"/>
      <c r="I25" s="2208"/>
    </row>
    <row r="26" spans="2:9" ht="16.2" thickBot="1" x14ac:dyDescent="0.35">
      <c r="B26" s="2216" t="s">
        <v>2404</v>
      </c>
      <c r="C26" s="2213">
        <v>74</v>
      </c>
      <c r="D26" s="2213">
        <v>77</v>
      </c>
      <c r="E26" s="2217">
        <v>0.3</v>
      </c>
      <c r="F26" s="2225">
        <v>80</v>
      </c>
      <c r="G26" s="2217">
        <v>0.3</v>
      </c>
      <c r="H26" s="2208"/>
      <c r="I26" s="2208"/>
    </row>
    <row r="27" spans="2:9" ht="16.2" thickBot="1" x14ac:dyDescent="0.35">
      <c r="B27" s="2219" t="s">
        <v>2405</v>
      </c>
      <c r="C27" s="2223">
        <v>58</v>
      </c>
      <c r="D27" s="2223">
        <v>59</v>
      </c>
      <c r="E27" s="2221">
        <v>0.3</v>
      </c>
      <c r="F27" s="2224">
        <v>62</v>
      </c>
      <c r="G27" s="2221">
        <v>0.3</v>
      </c>
      <c r="H27" s="2208"/>
      <c r="I27" s="2208"/>
    </row>
    <row r="28" spans="2:9" ht="16.2" thickBot="1" x14ac:dyDescent="0.35">
      <c r="B28" s="2216" t="s">
        <v>2406</v>
      </c>
      <c r="C28" s="2213">
        <v>1</v>
      </c>
      <c r="D28" s="2213">
        <v>1</v>
      </c>
      <c r="E28" s="2217">
        <v>0</v>
      </c>
      <c r="F28" s="2225">
        <v>4</v>
      </c>
      <c r="G28" s="2217">
        <v>0</v>
      </c>
      <c r="H28" s="2208"/>
      <c r="I28" s="2208"/>
    </row>
    <row r="29" spans="2:9" ht="16.2" thickBot="1" x14ac:dyDescent="0.35">
      <c r="B29" s="2219" t="s">
        <v>2407</v>
      </c>
      <c r="C29" s="2223">
        <v>27</v>
      </c>
      <c r="D29" s="2223">
        <v>28</v>
      </c>
      <c r="E29" s="2221">
        <v>0.1</v>
      </c>
      <c r="F29" s="2224">
        <v>21</v>
      </c>
      <c r="G29" s="2221">
        <v>0.1</v>
      </c>
      <c r="H29" s="2208"/>
      <c r="I29" s="2208"/>
    </row>
    <row r="30" spans="2:9" ht="15.6" x14ac:dyDescent="0.3">
      <c r="B30" s="2226" t="s">
        <v>2408</v>
      </c>
      <c r="C30" s="2227">
        <v>22758</v>
      </c>
      <c r="D30" s="2227">
        <v>23476</v>
      </c>
      <c r="E30" s="2228">
        <v>100</v>
      </c>
      <c r="F30" s="2227">
        <v>23949</v>
      </c>
      <c r="G30" s="2228">
        <v>100</v>
      </c>
      <c r="H30" s="2208"/>
      <c r="I30" s="2208"/>
    </row>
    <row r="31" spans="2:9" ht="36" customHeight="1" x14ac:dyDescent="0.3">
      <c r="B31" s="2739" t="s">
        <v>2409</v>
      </c>
      <c r="C31" s="2739"/>
      <c r="D31" s="2739"/>
      <c r="E31" s="2739"/>
      <c r="F31" s="2739"/>
      <c r="G31" s="2739"/>
    </row>
    <row r="32" spans="2:9" ht="29.25" customHeight="1" x14ac:dyDescent="0.3">
      <c r="B32" s="2757" t="s">
        <v>2410</v>
      </c>
      <c r="C32" s="2757"/>
      <c r="D32" s="2757"/>
      <c r="E32" s="2757"/>
      <c r="F32" s="2757"/>
      <c r="G32" s="2757"/>
    </row>
    <row r="33" ht="14.4" x14ac:dyDescent="0.3"/>
    <row r="34" ht="14.4" x14ac:dyDescent="0.3"/>
  </sheetData>
  <mergeCells count="11">
    <mergeCell ref="B31:G31"/>
    <mergeCell ref="B32:G32"/>
    <mergeCell ref="B1:G1"/>
    <mergeCell ref="B3:B7"/>
    <mergeCell ref="C3:E4"/>
    <mergeCell ref="F3:G4"/>
    <mergeCell ref="C5:C7"/>
    <mergeCell ref="D5:D7"/>
    <mergeCell ref="E5:E7"/>
    <mergeCell ref="F5:F7"/>
    <mergeCell ref="G5:G7"/>
  </mergeCells>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678E5-C739-40B4-9EDC-09A06BD3B289}">
  <dimension ref="A1:J34"/>
  <sheetViews>
    <sheetView topLeftCell="A2" workbookViewId="0">
      <selection activeCell="H23" sqref="H23"/>
    </sheetView>
  </sheetViews>
  <sheetFormatPr baseColWidth="10" defaultColWidth="0" defaultRowHeight="14.4" zeroHeight="1" x14ac:dyDescent="0.3"/>
  <cols>
    <col min="1" max="1" width="10.88671875" style="2173" customWidth="1"/>
    <col min="2" max="2" width="29.5546875" style="2173" customWidth="1"/>
    <col min="3" max="3" width="14.109375" style="2173" customWidth="1"/>
    <col min="4" max="4" width="13.33203125" style="2173" customWidth="1"/>
    <col min="5" max="5" width="10.88671875" style="2173" customWidth="1"/>
    <col min="6" max="6" width="12.44140625" style="2173" customWidth="1"/>
    <col min="7" max="9" width="10.88671875" style="2173" customWidth="1"/>
    <col min="10" max="10" width="0" style="2173" hidden="1" customWidth="1"/>
    <col min="11" max="16384" width="10.88671875" style="2173" hidden="1"/>
  </cols>
  <sheetData>
    <row r="1" spans="2:10" ht="31.5" customHeight="1" x14ac:dyDescent="0.3">
      <c r="B1" s="2732" t="s">
        <v>2383</v>
      </c>
      <c r="C1" s="2732"/>
      <c r="D1" s="2732"/>
      <c r="E1" s="2732"/>
      <c r="F1" s="2732"/>
      <c r="G1" s="2732"/>
      <c r="H1" s="2215"/>
      <c r="I1" s="2215"/>
      <c r="J1" s="2215"/>
    </row>
    <row r="2" spans="2:10" ht="15" thickBot="1" x14ac:dyDescent="0.35"/>
    <row r="3" spans="2:10" ht="15.6" x14ac:dyDescent="0.3">
      <c r="B3" s="2736" t="s">
        <v>2384</v>
      </c>
      <c r="C3" s="2742" t="s">
        <v>2385</v>
      </c>
      <c r="D3" s="2743"/>
      <c r="E3" s="2744"/>
      <c r="F3" s="2742" t="s">
        <v>2386</v>
      </c>
      <c r="G3" s="2743"/>
      <c r="H3" s="2207"/>
      <c r="I3" s="2208"/>
    </row>
    <row r="4" spans="2:10" ht="16.2" thickBot="1" x14ac:dyDescent="0.35">
      <c r="B4" s="2737"/>
      <c r="C4" s="2745"/>
      <c r="D4" s="2746"/>
      <c r="E4" s="2741"/>
      <c r="F4" s="2745"/>
      <c r="G4" s="2746"/>
      <c r="H4" s="2209"/>
      <c r="I4" s="2208"/>
    </row>
    <row r="5" spans="2:10" ht="15.6" x14ac:dyDescent="0.3">
      <c r="B5" s="2737"/>
      <c r="C5" s="2736" t="s">
        <v>2387</v>
      </c>
      <c r="D5" s="2736" t="s">
        <v>2374</v>
      </c>
      <c r="E5" s="2736" t="s">
        <v>2377</v>
      </c>
      <c r="F5" s="2736" t="s">
        <v>2376</v>
      </c>
      <c r="G5" s="2736" t="s">
        <v>2377</v>
      </c>
      <c r="H5" s="2208"/>
      <c r="I5" s="2208"/>
    </row>
    <row r="6" spans="2:10" ht="15.6" x14ac:dyDescent="0.3">
      <c r="B6" s="2737"/>
      <c r="C6" s="2737"/>
      <c r="D6" s="2737"/>
      <c r="E6" s="2737"/>
      <c r="F6" s="2737"/>
      <c r="G6" s="2737"/>
      <c r="H6" s="2209"/>
      <c r="I6" s="2208"/>
    </row>
    <row r="7" spans="2:10" ht="16.2" thickBot="1" x14ac:dyDescent="0.35">
      <c r="B7" s="2738"/>
      <c r="C7" s="2738"/>
      <c r="D7" s="2738"/>
      <c r="E7" s="2738"/>
      <c r="F7" s="2738"/>
      <c r="G7" s="2738"/>
      <c r="H7" s="2209"/>
      <c r="I7" s="2208"/>
    </row>
    <row r="8" spans="2:10" ht="16.2" thickBot="1" x14ac:dyDescent="0.35">
      <c r="B8" s="2246" t="s">
        <v>137</v>
      </c>
      <c r="C8" s="2363">
        <v>5237</v>
      </c>
      <c r="D8" s="2363">
        <v>5402</v>
      </c>
      <c r="E8" s="2366">
        <v>23</v>
      </c>
      <c r="F8" s="2367">
        <v>5578</v>
      </c>
      <c r="G8" s="2366">
        <v>23</v>
      </c>
      <c r="H8" s="2208"/>
      <c r="I8" s="2208"/>
    </row>
    <row r="9" spans="2:10" ht="16.2" thickBot="1" x14ac:dyDescent="0.35">
      <c r="B9" s="2245" t="s">
        <v>1170</v>
      </c>
      <c r="C9" s="2368">
        <v>8160</v>
      </c>
      <c r="D9" s="2368">
        <v>8417</v>
      </c>
      <c r="E9" s="2369">
        <v>36</v>
      </c>
      <c r="F9" s="2370">
        <v>8682</v>
      </c>
      <c r="G9" s="2369">
        <v>36</v>
      </c>
      <c r="H9" s="2208"/>
      <c r="I9" s="2208"/>
    </row>
    <row r="10" spans="2:10" ht="16.2" thickBot="1" x14ac:dyDescent="0.35">
      <c r="B10" s="2246" t="s">
        <v>2388</v>
      </c>
      <c r="C10" s="2363">
        <v>2372</v>
      </c>
      <c r="D10" s="2363">
        <v>2446</v>
      </c>
      <c r="E10" s="2366">
        <v>10</v>
      </c>
      <c r="F10" s="2367">
        <v>2524</v>
      </c>
      <c r="G10" s="2366">
        <v>11</v>
      </c>
      <c r="H10" s="2208"/>
      <c r="I10" s="2208"/>
    </row>
    <row r="11" spans="2:10" ht="16.2" thickBot="1" x14ac:dyDescent="0.35">
      <c r="B11" s="2245" t="s">
        <v>1202</v>
      </c>
      <c r="C11" s="2371">
        <v>849</v>
      </c>
      <c r="D11" s="2371">
        <v>876</v>
      </c>
      <c r="E11" s="2369">
        <v>4</v>
      </c>
      <c r="F11" s="2372">
        <v>848</v>
      </c>
      <c r="G11" s="2369">
        <v>4</v>
      </c>
      <c r="H11" s="2208"/>
      <c r="I11" s="2208"/>
    </row>
    <row r="12" spans="2:10" ht="16.2" thickBot="1" x14ac:dyDescent="0.35">
      <c r="B12" s="2246" t="s">
        <v>2389</v>
      </c>
      <c r="C12" s="2363">
        <v>3002</v>
      </c>
      <c r="D12" s="2363">
        <v>3097</v>
      </c>
      <c r="E12" s="2366">
        <v>13</v>
      </c>
      <c r="F12" s="2367">
        <v>2992</v>
      </c>
      <c r="G12" s="2366">
        <v>13</v>
      </c>
      <c r="H12" s="2208"/>
      <c r="I12" s="2208"/>
    </row>
    <row r="13" spans="2:10" ht="16.2" thickBot="1" x14ac:dyDescent="0.35">
      <c r="B13" s="2245" t="s">
        <v>2390</v>
      </c>
      <c r="C13" s="2371">
        <v>173</v>
      </c>
      <c r="D13" s="2371">
        <v>178</v>
      </c>
      <c r="E13" s="2369">
        <v>1</v>
      </c>
      <c r="F13" s="2372">
        <v>178</v>
      </c>
      <c r="G13" s="2369">
        <v>1</v>
      </c>
      <c r="H13" s="2208"/>
      <c r="I13" s="2208"/>
    </row>
    <row r="14" spans="2:10" ht="16.2" thickBot="1" x14ac:dyDescent="0.35">
      <c r="B14" s="2246" t="s">
        <v>2391</v>
      </c>
      <c r="C14" s="2373">
        <v>819</v>
      </c>
      <c r="D14" s="2373">
        <v>844</v>
      </c>
      <c r="E14" s="2366">
        <v>4</v>
      </c>
      <c r="F14" s="2374">
        <v>842</v>
      </c>
      <c r="G14" s="2366">
        <v>4</v>
      </c>
      <c r="H14" s="2208"/>
      <c r="I14" s="2208"/>
    </row>
    <row r="15" spans="2:10" ht="16.2" thickBot="1" x14ac:dyDescent="0.35">
      <c r="B15" s="2245" t="s">
        <v>2392</v>
      </c>
      <c r="C15" s="2371">
        <v>468</v>
      </c>
      <c r="D15" s="2371">
        <v>482</v>
      </c>
      <c r="E15" s="2369">
        <v>2</v>
      </c>
      <c r="F15" s="2372">
        <v>477</v>
      </c>
      <c r="G15" s="2369">
        <v>2</v>
      </c>
      <c r="H15" s="2208"/>
      <c r="I15" s="2208"/>
    </row>
    <row r="16" spans="2:10" ht="16.2" thickBot="1" x14ac:dyDescent="0.35">
      <c r="B16" s="2246" t="s">
        <v>2393</v>
      </c>
      <c r="C16" s="2373">
        <v>662</v>
      </c>
      <c r="D16" s="2373">
        <v>683</v>
      </c>
      <c r="E16" s="2366">
        <v>3</v>
      </c>
      <c r="F16" s="2374">
        <v>708</v>
      </c>
      <c r="G16" s="2366">
        <v>3</v>
      </c>
      <c r="H16" s="2208"/>
      <c r="I16" s="2208"/>
    </row>
    <row r="17" spans="2:9" ht="16.2" thickBot="1" x14ac:dyDescent="0.35">
      <c r="B17" s="2245" t="s">
        <v>2394</v>
      </c>
      <c r="C17" s="2371">
        <v>243</v>
      </c>
      <c r="D17" s="2371">
        <v>250</v>
      </c>
      <c r="E17" s="2369">
        <v>1</v>
      </c>
      <c r="F17" s="2372">
        <v>244</v>
      </c>
      <c r="G17" s="2369">
        <v>1</v>
      </c>
      <c r="H17" s="2208"/>
      <c r="I17" s="2208"/>
    </row>
    <row r="18" spans="2:9" ht="16.2" thickBot="1" x14ac:dyDescent="0.35">
      <c r="B18" s="2246" t="s">
        <v>2395</v>
      </c>
      <c r="C18" s="2373">
        <v>94</v>
      </c>
      <c r="D18" s="2373">
        <v>97</v>
      </c>
      <c r="E18" s="2366">
        <v>0</v>
      </c>
      <c r="F18" s="2374">
        <v>60</v>
      </c>
      <c r="G18" s="2366">
        <v>0</v>
      </c>
      <c r="H18" s="2208"/>
      <c r="I18" s="2208"/>
    </row>
    <row r="19" spans="2:9" ht="16.2" thickBot="1" x14ac:dyDescent="0.35">
      <c r="B19" s="2245" t="s">
        <v>2396</v>
      </c>
      <c r="C19" s="2371">
        <v>193</v>
      </c>
      <c r="D19" s="2371">
        <v>199</v>
      </c>
      <c r="E19" s="2369">
        <v>1</v>
      </c>
      <c r="F19" s="2372">
        <v>292</v>
      </c>
      <c r="G19" s="2369">
        <v>1</v>
      </c>
      <c r="H19" s="2208"/>
      <c r="I19" s="2208"/>
    </row>
    <row r="20" spans="2:9" ht="16.2" thickBot="1" x14ac:dyDescent="0.35">
      <c r="B20" s="2246" t="s">
        <v>2397</v>
      </c>
      <c r="C20" s="2373">
        <v>61</v>
      </c>
      <c r="D20" s="2373">
        <v>63</v>
      </c>
      <c r="E20" s="2366">
        <v>0</v>
      </c>
      <c r="F20" s="2374">
        <v>46</v>
      </c>
      <c r="G20" s="2366">
        <v>0</v>
      </c>
      <c r="H20" s="2208"/>
      <c r="I20" s="2208"/>
    </row>
    <row r="21" spans="2:9" ht="16.2" thickBot="1" x14ac:dyDescent="0.35">
      <c r="B21" s="2245" t="s">
        <v>2398</v>
      </c>
      <c r="C21" s="2371">
        <v>61</v>
      </c>
      <c r="D21" s="2371">
        <v>63</v>
      </c>
      <c r="E21" s="2369">
        <v>0</v>
      </c>
      <c r="F21" s="2372">
        <v>66</v>
      </c>
      <c r="G21" s="2369">
        <v>0</v>
      </c>
      <c r="H21" s="2208"/>
      <c r="I21" s="2208"/>
    </row>
    <row r="22" spans="2:9" ht="16.2" thickBot="1" x14ac:dyDescent="0.35">
      <c r="B22" s="2246" t="s">
        <v>2399</v>
      </c>
      <c r="C22" s="2373">
        <v>119</v>
      </c>
      <c r="D22" s="2373">
        <v>123</v>
      </c>
      <c r="E22" s="2366">
        <v>1</v>
      </c>
      <c r="F22" s="2374">
        <v>141</v>
      </c>
      <c r="G22" s="2366">
        <v>1</v>
      </c>
      <c r="H22" s="2208"/>
      <c r="I22" s="2208"/>
    </row>
    <row r="23" spans="2:9" ht="16.2" thickBot="1" x14ac:dyDescent="0.35">
      <c r="B23" s="2245" t="s">
        <v>2400</v>
      </c>
      <c r="C23" s="2371">
        <v>27</v>
      </c>
      <c r="D23" s="2371">
        <v>28</v>
      </c>
      <c r="E23" s="2369">
        <v>0</v>
      </c>
      <c r="F23" s="2372">
        <v>28</v>
      </c>
      <c r="G23" s="2369">
        <v>0</v>
      </c>
      <c r="H23" s="2208"/>
      <c r="I23" s="2208"/>
    </row>
    <row r="24" spans="2:9" ht="16.2" thickBot="1" x14ac:dyDescent="0.35">
      <c r="B24" s="2246" t="s">
        <v>2401</v>
      </c>
      <c r="C24" s="2375"/>
      <c r="D24" s="2373" t="s">
        <v>3096</v>
      </c>
      <c r="E24" s="2366">
        <v>0</v>
      </c>
      <c r="F24" s="2376"/>
      <c r="G24" s="2366">
        <v>0</v>
      </c>
      <c r="H24" s="2208"/>
      <c r="I24" s="2208"/>
    </row>
    <row r="25" spans="2:9" ht="16.2" thickBot="1" x14ac:dyDescent="0.35">
      <c r="B25" s="2245" t="s">
        <v>2403</v>
      </c>
      <c r="C25" s="2371">
        <v>58</v>
      </c>
      <c r="D25" s="2371">
        <v>60</v>
      </c>
      <c r="E25" s="2369">
        <v>0</v>
      </c>
      <c r="F25" s="2372">
        <v>63</v>
      </c>
      <c r="G25" s="2369">
        <v>0</v>
      </c>
      <c r="H25" s="2208"/>
      <c r="I25" s="2208"/>
    </row>
    <row r="26" spans="2:9" ht="16.2" thickBot="1" x14ac:dyDescent="0.35">
      <c r="B26" s="2246" t="s">
        <v>2404</v>
      </c>
      <c r="C26" s="2373">
        <v>74</v>
      </c>
      <c r="D26" s="2373">
        <v>77</v>
      </c>
      <c r="E26" s="2366">
        <v>0</v>
      </c>
      <c r="F26" s="2374">
        <v>80</v>
      </c>
      <c r="G26" s="2366">
        <v>0</v>
      </c>
      <c r="H26" s="2208"/>
      <c r="I26" s="2208"/>
    </row>
    <row r="27" spans="2:9" ht="16.2" thickBot="1" x14ac:dyDescent="0.35">
      <c r="B27" s="2245" t="s">
        <v>2405</v>
      </c>
      <c r="C27" s="2371">
        <v>58</v>
      </c>
      <c r="D27" s="2371">
        <v>59</v>
      </c>
      <c r="E27" s="2369">
        <v>0</v>
      </c>
      <c r="F27" s="2372">
        <v>62</v>
      </c>
      <c r="G27" s="2369">
        <v>0</v>
      </c>
      <c r="H27" s="2208"/>
      <c r="I27" s="2208"/>
    </row>
    <row r="28" spans="2:9" ht="16.2" thickBot="1" x14ac:dyDescent="0.35">
      <c r="B28" s="2246" t="s">
        <v>2406</v>
      </c>
      <c r="C28" s="2373">
        <v>1</v>
      </c>
      <c r="D28" s="2373">
        <v>1</v>
      </c>
      <c r="E28" s="2366">
        <v>0</v>
      </c>
      <c r="F28" s="2374">
        <v>4</v>
      </c>
      <c r="G28" s="2366">
        <v>0</v>
      </c>
      <c r="H28" s="2208"/>
      <c r="I28" s="2208"/>
    </row>
    <row r="29" spans="2:9" ht="16.2" thickBot="1" x14ac:dyDescent="0.35">
      <c r="B29" s="2245" t="s">
        <v>2407</v>
      </c>
      <c r="C29" s="2371">
        <v>27</v>
      </c>
      <c r="D29" s="2371">
        <v>28</v>
      </c>
      <c r="E29" s="2369">
        <v>0</v>
      </c>
      <c r="F29" s="2372">
        <v>21</v>
      </c>
      <c r="G29" s="2369">
        <v>0</v>
      </c>
      <c r="H29" s="2208"/>
      <c r="I29" s="2208"/>
    </row>
    <row r="30" spans="2:9" ht="15.6" x14ac:dyDescent="0.3">
      <c r="B30" s="2247" t="s">
        <v>2408</v>
      </c>
      <c r="C30" s="2364">
        <v>22758</v>
      </c>
      <c r="D30" s="2364">
        <v>23476</v>
      </c>
      <c r="E30" s="2365">
        <v>100</v>
      </c>
      <c r="F30" s="2364">
        <v>23938</v>
      </c>
      <c r="G30" s="2365">
        <v>100</v>
      </c>
      <c r="H30" s="2208"/>
      <c r="I30" s="2208"/>
    </row>
    <row r="31" spans="2:9" ht="36" customHeight="1" x14ac:dyDescent="0.3">
      <c r="B31" s="2739" t="s">
        <v>2409</v>
      </c>
      <c r="C31" s="2739"/>
      <c r="D31" s="2739"/>
      <c r="E31" s="2739"/>
      <c r="F31" s="2739"/>
      <c r="G31" s="2739"/>
    </row>
    <row r="32" spans="2:9" ht="29.25" customHeight="1" x14ac:dyDescent="0.3">
      <c r="B32" s="2757" t="s">
        <v>2410</v>
      </c>
      <c r="C32" s="2757"/>
      <c r="D32" s="2757"/>
      <c r="E32" s="2757"/>
      <c r="F32" s="2757"/>
      <c r="G32" s="2757"/>
    </row>
    <row r="33" x14ac:dyDescent="0.3"/>
    <row r="34" x14ac:dyDescent="0.3"/>
  </sheetData>
  <mergeCells count="11">
    <mergeCell ref="B31:G31"/>
    <mergeCell ref="B32:G32"/>
    <mergeCell ref="B1:G1"/>
    <mergeCell ref="B3:B7"/>
    <mergeCell ref="C3:E4"/>
    <mergeCell ref="F3:G4"/>
    <mergeCell ref="C5:C7"/>
    <mergeCell ref="D5:D7"/>
    <mergeCell ref="E5:E7"/>
    <mergeCell ref="F5:F7"/>
    <mergeCell ref="G5:G7"/>
  </mergeCells>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0508-7650-4A4F-A0DB-926944804EAE}">
  <sheetPr>
    <tabColor rgb="FF00B0F0"/>
  </sheetPr>
  <dimension ref="A1:O44"/>
  <sheetViews>
    <sheetView topLeftCell="A29" workbookViewId="0">
      <selection activeCell="B3" sqref="B3"/>
    </sheetView>
  </sheetViews>
  <sheetFormatPr baseColWidth="10" defaultColWidth="0" defaultRowHeight="15" customHeight="1" zeroHeight="1" x14ac:dyDescent="0.3"/>
  <cols>
    <col min="1" max="1" width="5.5546875" style="2173" customWidth="1"/>
    <col min="2" max="2" width="37" style="2173" customWidth="1"/>
    <col min="3" max="3" width="21.5546875" style="2173" customWidth="1"/>
    <col min="4" max="4" width="22.44140625" style="2173" customWidth="1"/>
    <col min="5" max="5" width="10.88671875" style="2173" customWidth="1"/>
    <col min="6" max="6" width="16.88671875" style="2173" customWidth="1"/>
    <col min="7" max="7" width="12.88671875" style="2173" customWidth="1"/>
    <col min="8" max="8" width="11.6640625" style="2173" bestFit="1" customWidth="1"/>
    <col min="9" max="9" width="12.5546875" style="2173" bestFit="1" customWidth="1"/>
    <col min="10" max="12" width="10.88671875" style="2173" customWidth="1"/>
    <col min="13" max="15" width="0" style="2173" hidden="1" customWidth="1"/>
    <col min="16" max="16384" width="10.88671875" style="2173" hidden="1"/>
  </cols>
  <sheetData>
    <row r="1" spans="2:13" ht="14.4" x14ac:dyDescent="0.3"/>
    <row r="2" spans="2:13" ht="26.1" customHeight="1" x14ac:dyDescent="0.3">
      <c r="B2" s="2732" t="s">
        <v>2411</v>
      </c>
      <c r="C2" s="2730"/>
      <c r="D2" s="2730"/>
      <c r="E2" s="2730"/>
      <c r="F2" s="2730"/>
      <c r="G2" s="2730"/>
      <c r="H2" s="2730"/>
      <c r="I2" s="2730"/>
    </row>
    <row r="3" spans="2:13" thickBot="1" x14ac:dyDescent="0.35"/>
    <row r="4" spans="2:13" ht="15" customHeight="1" thickBot="1" x14ac:dyDescent="0.35">
      <c r="B4" s="2758" t="s">
        <v>2412</v>
      </c>
      <c r="C4" s="2760">
        <v>2025</v>
      </c>
      <c r="D4" s="2761"/>
      <c r="E4" s="2762"/>
      <c r="F4" s="2760">
        <v>2026</v>
      </c>
      <c r="G4" s="2762"/>
      <c r="H4" s="2758" t="s">
        <v>2371</v>
      </c>
      <c r="I4" s="2758" t="s">
        <v>2372</v>
      </c>
    </row>
    <row r="5" spans="2:13" ht="45.9" customHeight="1" thickBot="1" x14ac:dyDescent="0.35">
      <c r="B5" s="2759"/>
      <c r="C5" s="2229" t="s">
        <v>2413</v>
      </c>
      <c r="D5" s="2230" t="s">
        <v>2414</v>
      </c>
      <c r="E5" s="2230" t="s">
        <v>2415</v>
      </c>
      <c r="F5" s="2230" t="s">
        <v>2416</v>
      </c>
      <c r="G5" s="2231" t="s">
        <v>2417</v>
      </c>
      <c r="H5" s="2759"/>
      <c r="I5" s="2759"/>
    </row>
    <row r="6" spans="2:13" thickBot="1" x14ac:dyDescent="0.35">
      <c r="B6" s="2232" t="s">
        <v>2418</v>
      </c>
      <c r="C6" s="2233">
        <v>13163</v>
      </c>
      <c r="D6" s="2233">
        <v>13578</v>
      </c>
      <c r="E6" s="2234">
        <v>57.839001669742508</v>
      </c>
      <c r="F6" s="2233">
        <v>14008</v>
      </c>
      <c r="G6" s="2235">
        <v>58.495844991021841</v>
      </c>
      <c r="H6" s="2236">
        <v>6.4195092304186074</v>
      </c>
      <c r="I6" s="2236">
        <v>3.2</v>
      </c>
      <c r="K6" s="2237"/>
      <c r="L6" s="2237"/>
      <c r="M6" s="2237"/>
    </row>
    <row r="7" spans="2:13" ht="21" thickBot="1" x14ac:dyDescent="0.35">
      <c r="B7" s="2238" t="s">
        <v>1983</v>
      </c>
      <c r="C7" s="2239">
        <v>4311</v>
      </c>
      <c r="D7" s="2239">
        <v>4447</v>
      </c>
      <c r="E7" s="2240">
        <v>18.942789348800421</v>
      </c>
      <c r="F7" s="2239">
        <v>4425</v>
      </c>
      <c r="G7" s="2241">
        <v>18.478306259656744</v>
      </c>
      <c r="H7" s="2241">
        <v>2.6443980514961662</v>
      </c>
      <c r="I7" s="2241">
        <v>-0.5</v>
      </c>
      <c r="K7" s="2237"/>
      <c r="L7" s="2237"/>
      <c r="M7" s="2237"/>
    </row>
    <row r="8" spans="2:13" ht="21" thickBot="1" x14ac:dyDescent="0.35">
      <c r="B8" s="2232" t="s">
        <v>2066</v>
      </c>
      <c r="C8" s="2233">
        <v>1828</v>
      </c>
      <c r="D8" s="2233">
        <v>1885</v>
      </c>
      <c r="E8" s="2234">
        <v>8.03234027594692</v>
      </c>
      <c r="F8" s="2233">
        <v>1929</v>
      </c>
      <c r="G8" s="2236">
        <v>8.0552887626842615</v>
      </c>
      <c r="H8" s="2236">
        <v>5.5251641137855634</v>
      </c>
      <c r="I8" s="2236">
        <v>2.2999999999999998</v>
      </c>
      <c r="K8" s="2237"/>
      <c r="L8" s="2237"/>
      <c r="M8" s="2237"/>
    </row>
    <row r="9" spans="2:13" thickBot="1" x14ac:dyDescent="0.35">
      <c r="B9" s="2238" t="s">
        <v>2419</v>
      </c>
      <c r="C9" s="2242">
        <v>819</v>
      </c>
      <c r="D9" s="2242">
        <v>845</v>
      </c>
      <c r="E9" s="2240">
        <v>3.5987345109412074</v>
      </c>
      <c r="F9" s="2242">
        <v>844</v>
      </c>
      <c r="G9" s="2241">
        <v>3.5244498267006303</v>
      </c>
      <c r="H9" s="2241">
        <v>3.0525030525030417</v>
      </c>
      <c r="I9" s="2241">
        <v>-0.1</v>
      </c>
      <c r="K9" s="2237"/>
      <c r="L9" s="2237"/>
      <c r="M9" s="2237"/>
    </row>
    <row r="10" spans="2:13" ht="21" thickBot="1" x14ac:dyDescent="0.35">
      <c r="B10" s="2232" t="s">
        <v>2173</v>
      </c>
      <c r="C10" s="2243">
        <v>536</v>
      </c>
      <c r="D10" s="2243">
        <v>553</v>
      </c>
      <c r="E10" s="2234">
        <v>2.3552157483082872</v>
      </c>
      <c r="F10" s="2243">
        <v>478</v>
      </c>
      <c r="G10" s="2236">
        <v>1.9960746648849541</v>
      </c>
      <c r="H10" s="2236">
        <v>-10.820895522388064</v>
      </c>
      <c r="I10" s="2236">
        <v>-13.600000000000001</v>
      </c>
      <c r="K10" s="2237"/>
      <c r="L10" s="2237"/>
      <c r="M10" s="2237"/>
    </row>
    <row r="11" spans="2:13" ht="21" thickBot="1" x14ac:dyDescent="0.35">
      <c r="B11" s="2238" t="s">
        <v>780</v>
      </c>
      <c r="C11" s="2242">
        <v>454</v>
      </c>
      <c r="D11" s="2242">
        <v>468</v>
      </c>
      <c r="E11" s="2240">
        <v>1.9949028912909745</v>
      </c>
      <c r="F11" s="2242">
        <v>489</v>
      </c>
      <c r="G11" s="2241">
        <v>2.0420094375078297</v>
      </c>
      <c r="H11" s="2241">
        <v>7.7092511013215903</v>
      </c>
      <c r="I11" s="2241">
        <v>4.5</v>
      </c>
      <c r="K11" s="2237"/>
      <c r="L11" s="2237"/>
      <c r="M11" s="2237"/>
    </row>
    <row r="12" spans="2:13" thickBot="1" x14ac:dyDescent="0.35">
      <c r="B12" s="2232" t="s">
        <v>2420</v>
      </c>
      <c r="C12" s="2243">
        <v>397</v>
      </c>
      <c r="D12" s="2243">
        <v>410</v>
      </c>
      <c r="E12" s="2234">
        <v>1.7444415150716233</v>
      </c>
      <c r="F12" s="2243">
        <v>420</v>
      </c>
      <c r="G12" s="2236">
        <v>1.7538731365097926</v>
      </c>
      <c r="H12" s="2236">
        <v>5.7934508816120944</v>
      </c>
      <c r="I12" s="2236">
        <v>2.4</v>
      </c>
      <c r="K12" s="2237"/>
      <c r="L12" s="2237"/>
      <c r="M12" s="2237"/>
    </row>
    <row r="13" spans="2:13" thickBot="1" x14ac:dyDescent="0.35">
      <c r="B13" s="2238" t="s">
        <v>2041</v>
      </c>
      <c r="C13" s="2242">
        <v>129</v>
      </c>
      <c r="D13" s="2242">
        <v>133</v>
      </c>
      <c r="E13" s="2240">
        <v>0.56683364091747956</v>
      </c>
      <c r="F13" s="2242">
        <v>139</v>
      </c>
      <c r="G13" s="2241">
        <v>0.58044849041633606</v>
      </c>
      <c r="H13" s="2241">
        <v>7.7519379844961156</v>
      </c>
      <c r="I13" s="2241">
        <v>4.5</v>
      </c>
      <c r="K13" s="2237"/>
      <c r="L13" s="2237"/>
      <c r="M13" s="2237"/>
    </row>
    <row r="14" spans="2:13" thickBot="1" x14ac:dyDescent="0.35">
      <c r="B14" s="2232" t="s">
        <v>2016</v>
      </c>
      <c r="C14" s="2243">
        <v>127</v>
      </c>
      <c r="D14" s="2243">
        <v>131</v>
      </c>
      <c r="E14" s="2234">
        <v>0.5580455224536427</v>
      </c>
      <c r="F14" s="2243">
        <v>186</v>
      </c>
      <c r="G14" s="2236">
        <v>0.77671524616862231</v>
      </c>
      <c r="H14" s="2236">
        <v>46.456692913385837</v>
      </c>
      <c r="I14" s="2236">
        <v>42.699999999999996</v>
      </c>
      <c r="K14" s="2237"/>
      <c r="L14" s="2237"/>
      <c r="M14" s="2237"/>
    </row>
    <row r="15" spans="2:13" thickBot="1" x14ac:dyDescent="0.35">
      <c r="B15" s="2238" t="s">
        <v>2421</v>
      </c>
      <c r="C15" s="2242">
        <v>109</v>
      </c>
      <c r="D15" s="2242">
        <v>113</v>
      </c>
      <c r="E15" s="2240">
        <v>0.47895245627911059</v>
      </c>
      <c r="F15" s="2242">
        <v>109</v>
      </c>
      <c r="G15" s="2241">
        <v>0.45517183780849374</v>
      </c>
      <c r="H15" s="2241">
        <v>0</v>
      </c>
      <c r="I15" s="2241">
        <v>-3.1</v>
      </c>
      <c r="K15" s="2237"/>
      <c r="L15" s="2237"/>
      <c r="M15" s="2237"/>
    </row>
    <row r="16" spans="2:13" thickBot="1" x14ac:dyDescent="0.35">
      <c r="B16" s="2232" t="s">
        <v>2036</v>
      </c>
      <c r="C16" s="2243">
        <v>97</v>
      </c>
      <c r="D16" s="2243">
        <v>100</v>
      </c>
      <c r="E16" s="2234">
        <v>0.42622374549608932</v>
      </c>
      <c r="F16" s="2243">
        <v>103</v>
      </c>
      <c r="G16" s="2236">
        <v>0.4301165072869253</v>
      </c>
      <c r="H16" s="2236">
        <v>6.1855670103092786</v>
      </c>
      <c r="I16" s="2236">
        <v>2.6</v>
      </c>
      <c r="K16" s="2237"/>
      <c r="L16" s="2237"/>
      <c r="M16" s="2237"/>
    </row>
    <row r="17" spans="2:13" thickBot="1" x14ac:dyDescent="0.35">
      <c r="B17" s="2238" t="s">
        <v>2422</v>
      </c>
      <c r="C17" s="2242">
        <v>91</v>
      </c>
      <c r="D17" s="2242">
        <v>94</v>
      </c>
      <c r="E17" s="2240">
        <v>0.39985939010457855</v>
      </c>
      <c r="F17" s="2242">
        <v>101</v>
      </c>
      <c r="G17" s="2241">
        <v>0.4217647304464025</v>
      </c>
      <c r="H17" s="2241">
        <v>10.989010989010994</v>
      </c>
      <c r="I17" s="2241">
        <v>8.1</v>
      </c>
      <c r="K17" s="2237"/>
      <c r="L17" s="2237"/>
      <c r="M17" s="2237"/>
    </row>
    <row r="18" spans="2:13" thickBot="1" x14ac:dyDescent="0.35">
      <c r="B18" s="2232" t="s">
        <v>2423</v>
      </c>
      <c r="C18" s="2243">
        <v>79</v>
      </c>
      <c r="D18" s="2243">
        <v>82</v>
      </c>
      <c r="E18" s="2234">
        <v>0.34713067932155728</v>
      </c>
      <c r="F18" s="2243">
        <v>87</v>
      </c>
      <c r="G18" s="2236">
        <v>0.36330229256274271</v>
      </c>
      <c r="H18" s="2236">
        <v>10.126582278481022</v>
      </c>
      <c r="I18" s="2236">
        <v>6</v>
      </c>
      <c r="K18" s="2237"/>
      <c r="L18" s="2237"/>
      <c r="M18" s="2237"/>
    </row>
    <row r="19" spans="2:13" ht="21" thickBot="1" x14ac:dyDescent="0.35">
      <c r="B19" s="2238" t="s">
        <v>2424</v>
      </c>
      <c r="C19" s="2242">
        <v>77</v>
      </c>
      <c r="D19" s="2242">
        <v>80</v>
      </c>
      <c r="E19" s="2240">
        <v>0.33834256085772035</v>
      </c>
      <c r="F19" s="2242">
        <v>84</v>
      </c>
      <c r="G19" s="2241">
        <v>0.35077462730195846</v>
      </c>
      <c r="H19" s="2241">
        <v>9.0909090909090828</v>
      </c>
      <c r="I19" s="2241">
        <v>4.5</v>
      </c>
      <c r="K19" s="2237"/>
      <c r="L19" s="2237"/>
      <c r="M19" s="2237"/>
    </row>
    <row r="20" spans="2:13" thickBot="1" x14ac:dyDescent="0.35">
      <c r="B20" s="2232" t="s">
        <v>2425</v>
      </c>
      <c r="C20" s="2243">
        <v>77</v>
      </c>
      <c r="D20" s="2243">
        <v>79</v>
      </c>
      <c r="E20" s="2234">
        <v>0.33834256085772035</v>
      </c>
      <c r="F20" s="2243">
        <v>133</v>
      </c>
      <c r="G20" s="2236">
        <v>0.55539315989476756</v>
      </c>
      <c r="H20" s="2236">
        <v>72.727272727272734</v>
      </c>
      <c r="I20" s="2236">
        <v>67.800000000000011</v>
      </c>
      <c r="K20" s="2237"/>
      <c r="L20" s="2237"/>
      <c r="M20" s="2237"/>
    </row>
    <row r="21" spans="2:13" ht="21" thickBot="1" x14ac:dyDescent="0.35">
      <c r="B21" s="2238" t="s">
        <v>2426</v>
      </c>
      <c r="C21" s="2242">
        <v>70</v>
      </c>
      <c r="D21" s="2242">
        <v>72</v>
      </c>
      <c r="E21" s="2240">
        <v>0.30758414623429126</v>
      </c>
      <c r="F21" s="2242">
        <v>73</v>
      </c>
      <c r="G21" s="2241">
        <v>0.30483985467908298</v>
      </c>
      <c r="H21" s="2241">
        <v>4.2857142857142927</v>
      </c>
      <c r="I21" s="2241">
        <v>1.9</v>
      </c>
      <c r="K21" s="2237"/>
      <c r="L21" s="2237"/>
      <c r="M21" s="2237"/>
    </row>
    <row r="22" spans="2:13" thickBot="1" x14ac:dyDescent="0.35">
      <c r="B22" s="2232" t="s">
        <v>2427</v>
      </c>
      <c r="C22" s="2243">
        <v>69</v>
      </c>
      <c r="D22" s="2243">
        <v>71</v>
      </c>
      <c r="E22" s="2234">
        <v>0.30319008700237282</v>
      </c>
      <c r="F22" s="2243">
        <v>24</v>
      </c>
      <c r="G22" s="2236">
        <v>0.10022132208627385</v>
      </c>
      <c r="H22" s="2236">
        <v>-65.217391304347828</v>
      </c>
      <c r="I22" s="2236">
        <v>-66.2</v>
      </c>
      <c r="K22" s="2237"/>
      <c r="L22" s="2237"/>
      <c r="M22" s="2237"/>
    </row>
    <row r="23" spans="2:13" thickBot="1" x14ac:dyDescent="0.35">
      <c r="B23" s="2238" t="s">
        <v>1267</v>
      </c>
      <c r="C23" s="2242">
        <v>65</v>
      </c>
      <c r="D23" s="2242">
        <v>67</v>
      </c>
      <c r="E23" s="2240">
        <v>0.28561385007469903</v>
      </c>
      <c r="F23" s="2242">
        <v>69</v>
      </c>
      <c r="G23" s="2241">
        <v>0.28813630099803733</v>
      </c>
      <c r="H23" s="2241">
        <v>6.1538461538461542</v>
      </c>
      <c r="I23" s="2241">
        <v>3.6999999999999997</v>
      </c>
      <c r="K23" s="2237"/>
      <c r="L23" s="2237"/>
      <c r="M23" s="2237"/>
    </row>
    <row r="24" spans="2:13" thickBot="1" x14ac:dyDescent="0.35">
      <c r="B24" s="2232" t="s">
        <v>2171</v>
      </c>
      <c r="C24" s="2243">
        <v>51</v>
      </c>
      <c r="D24" s="2243">
        <v>53</v>
      </c>
      <c r="E24" s="2234">
        <v>0.22409702082784078</v>
      </c>
      <c r="F24" s="2243">
        <v>55</v>
      </c>
      <c r="G24" s="2236">
        <v>0.22967386311437757</v>
      </c>
      <c r="H24" s="2236">
        <v>7.8431372549019551</v>
      </c>
      <c r="I24" s="2236">
        <v>3.5000000000000004</v>
      </c>
      <c r="K24" s="2237"/>
      <c r="L24" s="2237"/>
      <c r="M24" s="2237"/>
    </row>
    <row r="25" spans="2:13" ht="21" thickBot="1" x14ac:dyDescent="0.35">
      <c r="B25" s="2238" t="s">
        <v>1005</v>
      </c>
      <c r="C25" s="2242">
        <v>45</v>
      </c>
      <c r="D25" s="2242">
        <v>46</v>
      </c>
      <c r="E25" s="2240">
        <v>0.19773266543633006</v>
      </c>
      <c r="F25" s="2242">
        <v>47</v>
      </c>
      <c r="G25" s="2241">
        <v>0.1962667557522863</v>
      </c>
      <c r="H25" s="2241">
        <v>4.4444444444444509</v>
      </c>
      <c r="I25" s="2241">
        <v>0.8</v>
      </c>
      <c r="K25" s="2237"/>
      <c r="L25" s="2237"/>
      <c r="M25" s="2237"/>
    </row>
    <row r="26" spans="2:13" ht="21" thickBot="1" x14ac:dyDescent="0.35">
      <c r="B26" s="2244" t="s">
        <v>2428</v>
      </c>
      <c r="C26" s="2243">
        <v>34</v>
      </c>
      <c r="D26" s="2243">
        <v>35</v>
      </c>
      <c r="E26" s="2234">
        <v>0.14939801388522717</v>
      </c>
      <c r="F26" s="2243">
        <v>36</v>
      </c>
      <c r="G26" s="2234">
        <v>0.15033198312941079</v>
      </c>
      <c r="H26" s="2236">
        <v>5.8823529411764719</v>
      </c>
      <c r="I26" s="2236">
        <v>2.9000000000000004</v>
      </c>
      <c r="K26" s="2237"/>
      <c r="L26" s="2237"/>
      <c r="M26" s="2237"/>
    </row>
    <row r="27" spans="2:13" thickBot="1" x14ac:dyDescent="0.35">
      <c r="B27" s="2245" t="s">
        <v>911</v>
      </c>
      <c r="C27" s="2242">
        <v>28</v>
      </c>
      <c r="D27" s="2242">
        <v>29</v>
      </c>
      <c r="E27" s="2240">
        <v>0.1230336584937165</v>
      </c>
      <c r="F27" s="2242" t="s">
        <v>1879</v>
      </c>
      <c r="G27" s="2240">
        <v>0</v>
      </c>
      <c r="H27" s="2241">
        <v>0</v>
      </c>
      <c r="I27" s="2241">
        <v>-100</v>
      </c>
      <c r="K27" s="2237"/>
      <c r="L27" s="2237"/>
      <c r="M27" s="2237"/>
    </row>
    <row r="28" spans="2:13" thickBot="1" x14ac:dyDescent="0.35">
      <c r="B28" s="2246" t="s">
        <v>786</v>
      </c>
      <c r="C28" s="2243">
        <v>23</v>
      </c>
      <c r="D28" s="2243">
        <v>23</v>
      </c>
      <c r="E28" s="2234">
        <v>0.10106336233412427</v>
      </c>
      <c r="F28" s="2243">
        <v>24</v>
      </c>
      <c r="G28" s="2234">
        <v>0.10022132208627385</v>
      </c>
      <c r="H28" s="2236">
        <v>4.3478260869565188</v>
      </c>
      <c r="I28" s="2236">
        <v>1.2</v>
      </c>
      <c r="K28" s="2237"/>
      <c r="L28" s="2237"/>
      <c r="M28" s="2237"/>
    </row>
    <row r="29" spans="2:13" ht="21" thickBot="1" x14ac:dyDescent="0.35">
      <c r="B29" s="2245" t="s">
        <v>2100</v>
      </c>
      <c r="C29" s="2242">
        <v>21</v>
      </c>
      <c r="D29" s="2242">
        <v>22</v>
      </c>
      <c r="E29" s="2240">
        <v>9.2275243870287377E-2</v>
      </c>
      <c r="F29" s="2242">
        <v>22</v>
      </c>
      <c r="G29" s="2240">
        <v>9.1869545245751028E-2</v>
      </c>
      <c r="H29" s="2241">
        <v>4.7619047619047672</v>
      </c>
      <c r="I29" s="2241">
        <v>-0.4</v>
      </c>
      <c r="K29" s="2237"/>
      <c r="L29" s="2237"/>
      <c r="M29" s="2237"/>
    </row>
    <row r="30" spans="2:13" thickBot="1" x14ac:dyDescent="0.35">
      <c r="B30" s="2246" t="s">
        <v>2429</v>
      </c>
      <c r="C30" s="2243">
        <v>15</v>
      </c>
      <c r="D30" s="2243">
        <v>15</v>
      </c>
      <c r="E30" s="2234">
        <v>6.59108884787767E-2</v>
      </c>
      <c r="F30" s="2243">
        <v>15</v>
      </c>
      <c r="G30" s="2234">
        <v>6.263832630392116E-2</v>
      </c>
      <c r="H30" s="2236">
        <v>0</v>
      </c>
      <c r="I30" s="2236">
        <v>-0.4</v>
      </c>
      <c r="K30" s="2237"/>
      <c r="L30" s="2237"/>
      <c r="M30" s="2237"/>
    </row>
    <row r="31" spans="2:13" ht="21" thickBot="1" x14ac:dyDescent="0.35">
      <c r="B31" s="2245" t="s">
        <v>2430</v>
      </c>
      <c r="C31" s="2242">
        <v>13</v>
      </c>
      <c r="D31" s="2242">
        <v>14</v>
      </c>
      <c r="E31" s="2240">
        <v>5.7122770014939796E-2</v>
      </c>
      <c r="F31" s="2242">
        <v>14</v>
      </c>
      <c r="G31" s="2240">
        <v>5.8462437883659749E-2</v>
      </c>
      <c r="H31" s="2241">
        <v>7.6923076923076872</v>
      </c>
      <c r="I31" s="2241">
        <v>0</v>
      </c>
      <c r="K31" s="2237"/>
      <c r="L31" s="2237"/>
      <c r="M31" s="2237"/>
    </row>
    <row r="32" spans="2:13" thickBot="1" x14ac:dyDescent="0.35">
      <c r="B32" s="2246" t="s">
        <v>2431</v>
      </c>
      <c r="C32" s="2243">
        <v>10</v>
      </c>
      <c r="D32" s="2243">
        <v>11</v>
      </c>
      <c r="E32" s="2234">
        <v>4.3940592319184464E-2</v>
      </c>
      <c r="F32" s="2243">
        <v>10</v>
      </c>
      <c r="G32" s="2234">
        <v>4.1758884202614109E-2</v>
      </c>
      <c r="H32" s="2236">
        <v>0</v>
      </c>
      <c r="I32" s="2236">
        <v>-2.9000000000000004</v>
      </c>
      <c r="K32" s="2237"/>
      <c r="L32" s="2237"/>
      <c r="M32" s="2237"/>
    </row>
    <row r="33" spans="2:13" ht="21" thickBot="1" x14ac:dyDescent="0.35">
      <c r="B33" s="2245" t="s">
        <v>2363</v>
      </c>
      <c r="C33" s="2242">
        <v>8</v>
      </c>
      <c r="D33" s="2242">
        <v>8</v>
      </c>
      <c r="E33" s="2240">
        <v>3.5152473855347567E-2</v>
      </c>
      <c r="F33" s="2242">
        <v>8</v>
      </c>
      <c r="G33" s="2240">
        <v>3.3407107362091286E-2</v>
      </c>
      <c r="H33" s="2241">
        <v>0</v>
      </c>
      <c r="I33" s="2241">
        <v>4.5</v>
      </c>
      <c r="K33" s="2237"/>
      <c r="L33" s="2237"/>
      <c r="M33" s="2237"/>
    </row>
    <row r="34" spans="2:13" thickBot="1" x14ac:dyDescent="0.35">
      <c r="B34" s="2246" t="s">
        <v>1282</v>
      </c>
      <c r="C34" s="2243">
        <v>4</v>
      </c>
      <c r="D34" s="2243">
        <v>4</v>
      </c>
      <c r="E34" s="2234">
        <v>1.7576236927673784E-2</v>
      </c>
      <c r="F34" s="2243">
        <v>5</v>
      </c>
      <c r="G34" s="2234">
        <v>2.0879442101307055E-2</v>
      </c>
      <c r="H34" s="2236">
        <v>25</v>
      </c>
      <c r="I34" s="2236">
        <v>3.9</v>
      </c>
      <c r="K34" s="2237"/>
      <c r="L34" s="2237"/>
      <c r="M34" s="2237"/>
    </row>
    <row r="35" spans="2:13" ht="21" thickBot="1" x14ac:dyDescent="0.35">
      <c r="B35" s="2245" t="s">
        <v>2029</v>
      </c>
      <c r="C35" s="2242">
        <v>2</v>
      </c>
      <c r="D35" s="2242">
        <v>3</v>
      </c>
      <c r="E35" s="2240">
        <v>8.7881184638368918E-3</v>
      </c>
      <c r="F35" s="2242">
        <v>3</v>
      </c>
      <c r="G35" s="2240">
        <v>1.2527665260784231E-2</v>
      </c>
      <c r="H35" s="2241">
        <v>50</v>
      </c>
      <c r="I35" s="2241">
        <v>4.3</v>
      </c>
      <c r="K35" s="2237"/>
      <c r="L35" s="2237"/>
      <c r="M35" s="2237"/>
    </row>
    <row r="36" spans="2:13" thickBot="1" x14ac:dyDescent="0.35">
      <c r="B36" s="2246" t="s">
        <v>2432</v>
      </c>
      <c r="C36" s="2243">
        <v>2</v>
      </c>
      <c r="D36" s="2243">
        <v>3</v>
      </c>
      <c r="E36" s="2234">
        <v>8.7881184638368918E-3</v>
      </c>
      <c r="F36" s="2243">
        <v>3</v>
      </c>
      <c r="G36" s="2234">
        <v>1.2527665260784231E-2</v>
      </c>
      <c r="H36" s="2236">
        <v>50</v>
      </c>
      <c r="I36" s="2236">
        <v>0.4</v>
      </c>
      <c r="K36" s="2237"/>
      <c r="L36" s="2237"/>
      <c r="M36" s="2237"/>
    </row>
    <row r="37" spans="2:13" thickBot="1" x14ac:dyDescent="0.35">
      <c r="B37" s="2245" t="s">
        <v>2433</v>
      </c>
      <c r="C37" s="2242">
        <v>2</v>
      </c>
      <c r="D37" s="2242">
        <v>2</v>
      </c>
      <c r="E37" s="2240">
        <v>8.7881184638368918E-3</v>
      </c>
      <c r="F37" s="2242">
        <v>2</v>
      </c>
      <c r="G37" s="2240">
        <v>8.3517768405228215E-3</v>
      </c>
      <c r="H37" s="2241">
        <v>0</v>
      </c>
      <c r="I37" s="2241">
        <v>3.1</v>
      </c>
      <c r="K37" s="2237"/>
      <c r="L37" s="2237"/>
      <c r="M37" s="2237"/>
    </row>
    <row r="38" spans="2:13" ht="21" thickBot="1" x14ac:dyDescent="0.35">
      <c r="B38" s="2246" t="s">
        <v>2169</v>
      </c>
      <c r="C38" s="2243">
        <v>1</v>
      </c>
      <c r="D38" s="2243">
        <v>1</v>
      </c>
      <c r="E38" s="2234">
        <v>4.3940592319184459E-3</v>
      </c>
      <c r="F38" s="2243">
        <v>1</v>
      </c>
      <c r="G38" s="2234">
        <v>4.1758884202614107E-3</v>
      </c>
      <c r="H38" s="2236">
        <v>0</v>
      </c>
      <c r="I38" s="2236">
        <v>3.2</v>
      </c>
      <c r="K38" s="2237"/>
      <c r="L38" s="2237"/>
      <c r="M38" s="2237"/>
    </row>
    <row r="39" spans="2:13" thickBot="1" x14ac:dyDescent="0.35">
      <c r="B39" s="2245" t="s">
        <v>2434</v>
      </c>
      <c r="C39" s="2242">
        <v>1</v>
      </c>
      <c r="D39" s="2242">
        <v>1</v>
      </c>
      <c r="E39" s="2240">
        <v>4.3940592319184459E-3</v>
      </c>
      <c r="F39" s="2242">
        <v>1</v>
      </c>
      <c r="G39" s="2240">
        <v>4.1758884202614107E-3</v>
      </c>
      <c r="H39" s="2241">
        <v>0</v>
      </c>
      <c r="I39" s="2241">
        <v>2.7</v>
      </c>
      <c r="K39" s="2237"/>
      <c r="L39" s="2237"/>
      <c r="M39" s="2237"/>
    </row>
    <row r="40" spans="2:13" thickBot="1" x14ac:dyDescent="0.35">
      <c r="B40" s="2246" t="s">
        <v>907</v>
      </c>
      <c r="C40" s="2243">
        <v>0</v>
      </c>
      <c r="D40" s="2243">
        <v>0</v>
      </c>
      <c r="E40" s="2234">
        <v>0</v>
      </c>
      <c r="F40" s="2243">
        <v>0</v>
      </c>
      <c r="G40" s="2234">
        <v>0</v>
      </c>
      <c r="H40" s="2236">
        <v>0</v>
      </c>
      <c r="I40" s="2236">
        <v>3.2</v>
      </c>
      <c r="K40" s="2237"/>
      <c r="L40" s="2237"/>
      <c r="M40" s="2237"/>
    </row>
    <row r="41" spans="2:13" ht="14.4" x14ac:dyDescent="0.3">
      <c r="B41" s="2247" t="s">
        <v>2408</v>
      </c>
      <c r="C41" s="2248">
        <v>22758</v>
      </c>
      <c r="D41" s="2248">
        <v>23478</v>
      </c>
      <c r="E41" s="2249">
        <v>100</v>
      </c>
      <c r="F41" s="2248">
        <v>23947</v>
      </c>
      <c r="G41" s="2249">
        <v>100</v>
      </c>
      <c r="H41" s="2250">
        <v>5.2</v>
      </c>
      <c r="I41" s="2250">
        <v>2</v>
      </c>
      <c r="K41" s="2237"/>
      <c r="L41" s="2237"/>
      <c r="M41" s="2237"/>
    </row>
    <row r="42" spans="2:13" ht="14.4" x14ac:dyDescent="0.3">
      <c r="B42" s="105" t="s">
        <v>2409</v>
      </c>
    </row>
    <row r="43" spans="2:13" ht="14.4" x14ac:dyDescent="0.3">
      <c r="B43" s="2251"/>
    </row>
    <row r="44" spans="2:13" ht="14.4" x14ac:dyDescent="0.3"/>
  </sheetData>
  <mergeCells count="6">
    <mergeCell ref="B2:I2"/>
    <mergeCell ref="B4:B5"/>
    <mergeCell ref="C4:E4"/>
    <mergeCell ref="F4:G4"/>
    <mergeCell ref="H4:H5"/>
    <mergeCell ref="I4:I5"/>
  </mergeCells>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2E8FD-D6F5-4A9A-A51B-5257CD227ACA}">
  <dimension ref="A1:O50"/>
  <sheetViews>
    <sheetView workbookViewId="0"/>
  </sheetViews>
  <sheetFormatPr baseColWidth="10" defaultColWidth="0" defaultRowHeight="14.4" zeroHeight="1" x14ac:dyDescent="0.3"/>
  <cols>
    <col min="1" max="1" width="5.5546875" style="2173" customWidth="1"/>
    <col min="2" max="2" width="37" style="2173" customWidth="1"/>
    <col min="3" max="3" width="21.5546875" style="2173" customWidth="1"/>
    <col min="4" max="4" width="22.44140625" style="2173" customWidth="1"/>
    <col min="5" max="5" width="10.88671875" style="2173" customWidth="1"/>
    <col min="6" max="6" width="16.88671875" style="2173" customWidth="1"/>
    <col min="7" max="7" width="12.88671875" style="2173" customWidth="1"/>
    <col min="8" max="8" width="11.6640625" style="2173" bestFit="1" customWidth="1"/>
    <col min="9" max="9" width="12.5546875" style="2173" bestFit="1" customWidth="1"/>
    <col min="10" max="12" width="10.88671875" style="2173" customWidth="1"/>
    <col min="13" max="15" width="0" style="2173" hidden="1" customWidth="1"/>
    <col min="16" max="16384" width="10.88671875" style="2173" hidden="1"/>
  </cols>
  <sheetData>
    <row r="1" spans="2:13" x14ac:dyDescent="0.3"/>
    <row r="2" spans="2:13" ht="26.1" customHeight="1" x14ac:dyDescent="0.3">
      <c r="B2" s="2732" t="s">
        <v>2411</v>
      </c>
      <c r="C2" s="2730"/>
      <c r="D2" s="2730"/>
      <c r="E2" s="2730"/>
      <c r="F2" s="2730"/>
      <c r="G2" s="2730"/>
      <c r="H2" s="2730"/>
      <c r="I2" s="2730"/>
    </row>
    <row r="3" spans="2:13" ht="15" thickBot="1" x14ac:dyDescent="0.35"/>
    <row r="4" spans="2:13" ht="15" customHeight="1" thickBot="1" x14ac:dyDescent="0.35">
      <c r="B4" s="2758" t="s">
        <v>2412</v>
      </c>
      <c r="C4" s="2760">
        <v>2025</v>
      </c>
      <c r="D4" s="2761"/>
      <c r="E4" s="2762"/>
      <c r="F4" s="2760">
        <v>2026</v>
      </c>
      <c r="G4" s="2762"/>
      <c r="H4" s="2758" t="s">
        <v>2371</v>
      </c>
      <c r="I4" s="2758" t="s">
        <v>2372</v>
      </c>
    </row>
    <row r="5" spans="2:13" ht="45.9" customHeight="1" thickBot="1" x14ac:dyDescent="0.35">
      <c r="B5" s="2759"/>
      <c r="C5" s="2229" t="s">
        <v>2413</v>
      </c>
      <c r="D5" s="2230" t="s">
        <v>2414</v>
      </c>
      <c r="E5" s="2230" t="s">
        <v>2415</v>
      </c>
      <c r="F5" s="2230" t="s">
        <v>2416</v>
      </c>
      <c r="G5" s="2231" t="s">
        <v>2417</v>
      </c>
      <c r="H5" s="2759"/>
      <c r="I5" s="2759"/>
    </row>
    <row r="6" spans="2:13" ht="15" thickBot="1" x14ac:dyDescent="0.35">
      <c r="B6" s="2377" t="s">
        <v>2418</v>
      </c>
      <c r="C6" s="2378">
        <v>13163</v>
      </c>
      <c r="D6" s="2378">
        <v>13578</v>
      </c>
      <c r="E6" s="2379">
        <v>58</v>
      </c>
      <c r="F6" s="2378">
        <v>14008</v>
      </c>
      <c r="G6" s="2379">
        <v>58</v>
      </c>
      <c r="H6" s="2355">
        <v>6</v>
      </c>
      <c r="I6" s="2355">
        <v>3</v>
      </c>
      <c r="K6" s="2237"/>
      <c r="L6" s="2237"/>
      <c r="M6" s="2237"/>
    </row>
    <row r="7" spans="2:13" ht="21" thickBot="1" x14ac:dyDescent="0.35">
      <c r="B7" s="2245" t="s">
        <v>1983</v>
      </c>
      <c r="C7" s="2368">
        <v>4311</v>
      </c>
      <c r="D7" s="2368">
        <v>4447</v>
      </c>
      <c r="E7" s="2371">
        <v>19</v>
      </c>
      <c r="F7" s="2368">
        <v>4417</v>
      </c>
      <c r="G7" s="2371">
        <v>18</v>
      </c>
      <c r="H7" s="2371">
        <v>3</v>
      </c>
      <c r="I7" s="2371">
        <v>-1</v>
      </c>
      <c r="K7" s="2237"/>
      <c r="L7" s="2237"/>
      <c r="M7" s="2237"/>
    </row>
    <row r="8" spans="2:13" ht="21" thickBot="1" x14ac:dyDescent="0.35">
      <c r="B8" s="2246" t="s">
        <v>2066</v>
      </c>
      <c r="C8" s="2363">
        <v>1828</v>
      </c>
      <c r="D8" s="2363">
        <v>1885</v>
      </c>
      <c r="E8" s="2355">
        <v>8</v>
      </c>
      <c r="F8" s="2363">
        <v>1929</v>
      </c>
      <c r="G8" s="2355">
        <v>8</v>
      </c>
      <c r="H8" s="2355">
        <v>6</v>
      </c>
      <c r="I8" s="2355">
        <v>2</v>
      </c>
      <c r="K8" s="2237"/>
      <c r="L8" s="2237"/>
      <c r="M8" s="2237"/>
    </row>
    <row r="9" spans="2:13" ht="15" thickBot="1" x14ac:dyDescent="0.35">
      <c r="B9" s="2245" t="s">
        <v>2419</v>
      </c>
      <c r="C9" s="2371">
        <v>819</v>
      </c>
      <c r="D9" s="2371">
        <v>845</v>
      </c>
      <c r="E9" s="2371">
        <v>4</v>
      </c>
      <c r="F9" s="2371">
        <v>844</v>
      </c>
      <c r="G9" s="2371">
        <v>4</v>
      </c>
      <c r="H9" s="2371">
        <v>3</v>
      </c>
      <c r="I9" s="2371">
        <v>0</v>
      </c>
      <c r="K9" s="2237"/>
      <c r="L9" s="2237"/>
      <c r="M9" s="2237"/>
    </row>
    <row r="10" spans="2:13" ht="21" thickBot="1" x14ac:dyDescent="0.35">
      <c r="B10" s="2246" t="s">
        <v>2173</v>
      </c>
      <c r="C10" s="2373">
        <v>536</v>
      </c>
      <c r="D10" s="2373">
        <v>553</v>
      </c>
      <c r="E10" s="2355">
        <v>2</v>
      </c>
      <c r="F10" s="2373">
        <v>475</v>
      </c>
      <c r="G10" s="2355">
        <v>2</v>
      </c>
      <c r="H10" s="2355">
        <v>-11</v>
      </c>
      <c r="I10" s="2355">
        <v>-14</v>
      </c>
      <c r="K10" s="2237"/>
      <c r="L10" s="2237"/>
      <c r="M10" s="2237"/>
    </row>
    <row r="11" spans="2:13" ht="21" thickBot="1" x14ac:dyDescent="0.35">
      <c r="B11" s="2245" t="s">
        <v>780</v>
      </c>
      <c r="C11" s="2371">
        <v>454</v>
      </c>
      <c r="D11" s="2371">
        <v>468</v>
      </c>
      <c r="E11" s="2371">
        <v>2</v>
      </c>
      <c r="F11" s="2371">
        <v>489</v>
      </c>
      <c r="G11" s="2371">
        <v>2</v>
      </c>
      <c r="H11" s="2371">
        <v>8</v>
      </c>
      <c r="I11" s="2371">
        <v>5</v>
      </c>
      <c r="K11" s="2237"/>
      <c r="L11" s="2237"/>
      <c r="M11" s="2237"/>
    </row>
    <row r="12" spans="2:13" ht="15" thickBot="1" x14ac:dyDescent="0.35">
      <c r="B12" s="2246" t="s">
        <v>2420</v>
      </c>
      <c r="C12" s="2373">
        <v>397</v>
      </c>
      <c r="D12" s="2373">
        <v>410</v>
      </c>
      <c r="E12" s="2355">
        <v>2</v>
      </c>
      <c r="F12" s="2373">
        <v>420</v>
      </c>
      <c r="G12" s="2355">
        <v>2</v>
      </c>
      <c r="H12" s="2355">
        <v>6</v>
      </c>
      <c r="I12" s="2355">
        <v>2</v>
      </c>
      <c r="K12" s="2237"/>
      <c r="L12" s="2237"/>
      <c r="M12" s="2237"/>
    </row>
    <row r="13" spans="2:13" ht="15" thickBot="1" x14ac:dyDescent="0.35">
      <c r="B13" s="2245" t="s">
        <v>2041</v>
      </c>
      <c r="C13" s="2371">
        <v>129</v>
      </c>
      <c r="D13" s="2371">
        <v>133</v>
      </c>
      <c r="E13" s="2371">
        <v>1</v>
      </c>
      <c r="F13" s="2371">
        <v>139</v>
      </c>
      <c r="G13" s="2371">
        <v>1</v>
      </c>
      <c r="H13" s="2371">
        <v>8</v>
      </c>
      <c r="I13" s="2371">
        <v>5</v>
      </c>
      <c r="K13" s="2237"/>
      <c r="L13" s="2237"/>
      <c r="M13" s="2237"/>
    </row>
    <row r="14" spans="2:13" ht="15" thickBot="1" x14ac:dyDescent="0.35">
      <c r="B14" s="2246" t="s">
        <v>2016</v>
      </c>
      <c r="C14" s="2373">
        <v>127</v>
      </c>
      <c r="D14" s="2373">
        <v>131</v>
      </c>
      <c r="E14" s="2355">
        <v>1</v>
      </c>
      <c r="F14" s="2373">
        <v>186</v>
      </c>
      <c r="G14" s="2355">
        <v>1</v>
      </c>
      <c r="H14" s="2355">
        <v>46</v>
      </c>
      <c r="I14" s="2355">
        <v>43</v>
      </c>
      <c r="K14" s="2237"/>
      <c r="L14" s="2237"/>
      <c r="M14" s="2237"/>
    </row>
    <row r="15" spans="2:13" ht="15" thickBot="1" x14ac:dyDescent="0.35">
      <c r="B15" s="2245" t="s">
        <v>2421</v>
      </c>
      <c r="C15" s="2371">
        <v>109</v>
      </c>
      <c r="D15" s="2371">
        <v>113</v>
      </c>
      <c r="E15" s="2371">
        <v>0</v>
      </c>
      <c r="F15" s="2371">
        <v>109</v>
      </c>
      <c r="G15" s="2371">
        <v>0</v>
      </c>
      <c r="H15" s="2371">
        <v>0</v>
      </c>
      <c r="I15" s="2371">
        <v>-3</v>
      </c>
      <c r="K15" s="2237"/>
      <c r="L15" s="2237"/>
      <c r="M15" s="2237"/>
    </row>
    <row r="16" spans="2:13" ht="15" thickBot="1" x14ac:dyDescent="0.35">
      <c r="B16" s="2246" t="s">
        <v>2036</v>
      </c>
      <c r="C16" s="2373">
        <v>97</v>
      </c>
      <c r="D16" s="2373">
        <v>100</v>
      </c>
      <c r="E16" s="2355">
        <v>0</v>
      </c>
      <c r="F16" s="2373">
        <v>103</v>
      </c>
      <c r="G16" s="2355">
        <v>0</v>
      </c>
      <c r="H16" s="2355">
        <v>6</v>
      </c>
      <c r="I16" s="2355">
        <v>3</v>
      </c>
      <c r="K16" s="2237"/>
      <c r="L16" s="2237"/>
      <c r="M16" s="2237"/>
    </row>
    <row r="17" spans="2:13" ht="15" thickBot="1" x14ac:dyDescent="0.35">
      <c r="B17" s="2245" t="s">
        <v>2422</v>
      </c>
      <c r="C17" s="2371">
        <v>91</v>
      </c>
      <c r="D17" s="2371">
        <v>94</v>
      </c>
      <c r="E17" s="2371">
        <v>0</v>
      </c>
      <c r="F17" s="2371">
        <v>101</v>
      </c>
      <c r="G17" s="2371">
        <v>0</v>
      </c>
      <c r="H17" s="2371">
        <v>11</v>
      </c>
      <c r="I17" s="2371">
        <v>8</v>
      </c>
      <c r="K17" s="2237"/>
      <c r="L17" s="2237"/>
      <c r="M17" s="2237"/>
    </row>
    <row r="18" spans="2:13" ht="15" thickBot="1" x14ac:dyDescent="0.35">
      <c r="B18" s="2246" t="s">
        <v>2423</v>
      </c>
      <c r="C18" s="2373">
        <v>79</v>
      </c>
      <c r="D18" s="2373">
        <v>82</v>
      </c>
      <c r="E18" s="2355">
        <v>0</v>
      </c>
      <c r="F18" s="2373">
        <v>86</v>
      </c>
      <c r="G18" s="2355">
        <v>0</v>
      </c>
      <c r="H18" s="2355">
        <v>10</v>
      </c>
      <c r="I18" s="2355">
        <v>6</v>
      </c>
      <c r="K18" s="2237"/>
      <c r="L18" s="2237"/>
      <c r="M18" s="2237"/>
    </row>
    <row r="19" spans="2:13" ht="21" thickBot="1" x14ac:dyDescent="0.35">
      <c r="B19" s="2245" t="s">
        <v>2424</v>
      </c>
      <c r="C19" s="2371">
        <v>77</v>
      </c>
      <c r="D19" s="2371">
        <v>80</v>
      </c>
      <c r="E19" s="2371">
        <v>0</v>
      </c>
      <c r="F19" s="2371">
        <v>84</v>
      </c>
      <c r="G19" s="2371">
        <v>0</v>
      </c>
      <c r="H19" s="2371">
        <v>9</v>
      </c>
      <c r="I19" s="2371">
        <v>5</v>
      </c>
      <c r="K19" s="2237"/>
      <c r="L19" s="2237"/>
      <c r="M19" s="2237"/>
    </row>
    <row r="20" spans="2:13" ht="15" thickBot="1" x14ac:dyDescent="0.35">
      <c r="B20" s="2246" t="s">
        <v>2425</v>
      </c>
      <c r="C20" s="2373">
        <v>77</v>
      </c>
      <c r="D20" s="2373">
        <v>79</v>
      </c>
      <c r="E20" s="2355">
        <v>0</v>
      </c>
      <c r="F20" s="2373">
        <v>133</v>
      </c>
      <c r="G20" s="2355">
        <v>1</v>
      </c>
      <c r="H20" s="2355">
        <v>73</v>
      </c>
      <c r="I20" s="2355">
        <v>68</v>
      </c>
      <c r="K20" s="2237"/>
      <c r="L20" s="2237"/>
      <c r="M20" s="2237"/>
    </row>
    <row r="21" spans="2:13" ht="21" thickBot="1" x14ac:dyDescent="0.35">
      <c r="B21" s="2245" t="s">
        <v>2426</v>
      </c>
      <c r="C21" s="2371">
        <v>70</v>
      </c>
      <c r="D21" s="2371">
        <v>72</v>
      </c>
      <c r="E21" s="2371">
        <v>0</v>
      </c>
      <c r="F21" s="2371">
        <v>73</v>
      </c>
      <c r="G21" s="2371">
        <v>0</v>
      </c>
      <c r="H21" s="2371">
        <v>4</v>
      </c>
      <c r="I21" s="2371">
        <v>2</v>
      </c>
      <c r="K21" s="2237"/>
      <c r="L21" s="2237"/>
      <c r="M21" s="2237"/>
    </row>
    <row r="22" spans="2:13" ht="15" thickBot="1" x14ac:dyDescent="0.35">
      <c r="B22" s="2246" t="s">
        <v>2427</v>
      </c>
      <c r="C22" s="2373">
        <v>69</v>
      </c>
      <c r="D22" s="2373">
        <v>71</v>
      </c>
      <c r="E22" s="2355">
        <v>0</v>
      </c>
      <c r="F22" s="2373">
        <v>24</v>
      </c>
      <c r="G22" s="2355">
        <v>0</v>
      </c>
      <c r="H22" s="2355">
        <v>-65</v>
      </c>
      <c r="I22" s="2355">
        <v>-66</v>
      </c>
      <c r="K22" s="2237"/>
      <c r="L22" s="2237"/>
      <c r="M22" s="2237"/>
    </row>
    <row r="23" spans="2:13" ht="15" thickBot="1" x14ac:dyDescent="0.35">
      <c r="B23" s="2245" t="s">
        <v>1267</v>
      </c>
      <c r="C23" s="2371">
        <v>65</v>
      </c>
      <c r="D23" s="2371">
        <v>67</v>
      </c>
      <c r="E23" s="2371">
        <v>0</v>
      </c>
      <c r="F23" s="2371">
        <v>69</v>
      </c>
      <c r="G23" s="2371">
        <v>0</v>
      </c>
      <c r="H23" s="2371">
        <v>6</v>
      </c>
      <c r="I23" s="2371">
        <v>4</v>
      </c>
      <c r="K23" s="2237"/>
      <c r="L23" s="2237"/>
      <c r="M23" s="2237"/>
    </row>
    <row r="24" spans="2:13" ht="15" thickBot="1" x14ac:dyDescent="0.35">
      <c r="B24" s="2246" t="s">
        <v>2171</v>
      </c>
      <c r="C24" s="2373">
        <v>51</v>
      </c>
      <c r="D24" s="2373">
        <v>53</v>
      </c>
      <c r="E24" s="2355">
        <v>0</v>
      </c>
      <c r="F24" s="2373">
        <v>55</v>
      </c>
      <c r="G24" s="2355">
        <v>0</v>
      </c>
      <c r="H24" s="2355">
        <v>8</v>
      </c>
      <c r="I24" s="2355">
        <v>4</v>
      </c>
      <c r="K24" s="2237"/>
      <c r="L24" s="2237"/>
      <c r="M24" s="2237"/>
    </row>
    <row r="25" spans="2:13" ht="21" thickBot="1" x14ac:dyDescent="0.35">
      <c r="B25" s="2245" t="s">
        <v>1005</v>
      </c>
      <c r="C25" s="2371">
        <v>45</v>
      </c>
      <c r="D25" s="2371">
        <v>46</v>
      </c>
      <c r="E25" s="2371">
        <v>0</v>
      </c>
      <c r="F25" s="2371">
        <v>47</v>
      </c>
      <c r="G25" s="2371">
        <v>0</v>
      </c>
      <c r="H25" s="2371">
        <v>4</v>
      </c>
      <c r="I25" s="2371">
        <v>1</v>
      </c>
      <c r="K25" s="2237"/>
      <c r="L25" s="2237"/>
      <c r="M25" s="2237"/>
    </row>
    <row r="26" spans="2:13" ht="21" thickBot="1" x14ac:dyDescent="0.35">
      <c r="B26" s="2246" t="s">
        <v>2428</v>
      </c>
      <c r="C26" s="2373">
        <v>34</v>
      </c>
      <c r="D26" s="2373">
        <v>35</v>
      </c>
      <c r="E26" s="2355">
        <v>0</v>
      </c>
      <c r="F26" s="2373">
        <v>36</v>
      </c>
      <c r="G26" s="2355">
        <v>0</v>
      </c>
      <c r="H26" s="2355">
        <v>6</v>
      </c>
      <c r="I26" s="2355">
        <v>3</v>
      </c>
      <c r="K26" s="2237"/>
      <c r="L26" s="2237"/>
      <c r="M26" s="2237"/>
    </row>
    <row r="27" spans="2:13" ht="15" thickBot="1" x14ac:dyDescent="0.35">
      <c r="B27" s="2245" t="s">
        <v>911</v>
      </c>
      <c r="C27" s="2371">
        <v>28</v>
      </c>
      <c r="D27" s="2371">
        <v>29</v>
      </c>
      <c r="E27" s="2371">
        <v>0</v>
      </c>
      <c r="F27" s="2371" t="s">
        <v>3097</v>
      </c>
      <c r="G27" s="2371">
        <v>0</v>
      </c>
      <c r="H27" s="2371">
        <v>0</v>
      </c>
      <c r="I27" s="2371">
        <v>-100</v>
      </c>
      <c r="K27" s="2237"/>
      <c r="L27" s="2237"/>
      <c r="M27" s="2237"/>
    </row>
    <row r="28" spans="2:13" ht="15" thickBot="1" x14ac:dyDescent="0.35">
      <c r="B28" s="2246" t="s">
        <v>786</v>
      </c>
      <c r="C28" s="2373">
        <v>23</v>
      </c>
      <c r="D28" s="2373">
        <v>23</v>
      </c>
      <c r="E28" s="2355">
        <v>0</v>
      </c>
      <c r="F28" s="2373">
        <v>24</v>
      </c>
      <c r="G28" s="2355">
        <v>0</v>
      </c>
      <c r="H28" s="2355">
        <v>4</v>
      </c>
      <c r="I28" s="2355">
        <v>1</v>
      </c>
      <c r="K28" s="2237"/>
      <c r="L28" s="2237"/>
      <c r="M28" s="2237"/>
    </row>
    <row r="29" spans="2:13" ht="21" thickBot="1" x14ac:dyDescent="0.35">
      <c r="B29" s="2245" t="s">
        <v>2100</v>
      </c>
      <c r="C29" s="2371">
        <v>21</v>
      </c>
      <c r="D29" s="2371">
        <v>22</v>
      </c>
      <c r="E29" s="2371">
        <v>0</v>
      </c>
      <c r="F29" s="2371">
        <v>22</v>
      </c>
      <c r="G29" s="2371">
        <v>0</v>
      </c>
      <c r="H29" s="2371">
        <v>5</v>
      </c>
      <c r="I29" s="2371">
        <v>0</v>
      </c>
      <c r="K29" s="2237"/>
      <c r="L29" s="2237"/>
      <c r="M29" s="2237"/>
    </row>
    <row r="30" spans="2:13" ht="15" thickBot="1" x14ac:dyDescent="0.35">
      <c r="B30" s="2246" t="s">
        <v>2429</v>
      </c>
      <c r="C30" s="2373">
        <v>15</v>
      </c>
      <c r="D30" s="2373">
        <v>15</v>
      </c>
      <c r="E30" s="2355">
        <v>0</v>
      </c>
      <c r="F30" s="2373">
        <v>15</v>
      </c>
      <c r="G30" s="2355">
        <v>0</v>
      </c>
      <c r="H30" s="2355">
        <v>0</v>
      </c>
      <c r="I30" s="2355">
        <v>0</v>
      </c>
      <c r="K30" s="2237"/>
      <c r="L30" s="2237"/>
      <c r="M30" s="2237"/>
    </row>
    <row r="31" spans="2:13" ht="21" thickBot="1" x14ac:dyDescent="0.35">
      <c r="B31" s="2245" t="s">
        <v>2430</v>
      </c>
      <c r="C31" s="2371">
        <v>13</v>
      </c>
      <c r="D31" s="2371">
        <v>14</v>
      </c>
      <c r="E31" s="2371">
        <v>0</v>
      </c>
      <c r="F31" s="2371">
        <v>14</v>
      </c>
      <c r="G31" s="2371">
        <v>0</v>
      </c>
      <c r="H31" s="2371">
        <v>8</v>
      </c>
      <c r="I31" s="2371">
        <v>0</v>
      </c>
      <c r="K31" s="2237"/>
      <c r="L31" s="2237"/>
      <c r="M31" s="2237"/>
    </row>
    <row r="32" spans="2:13" ht="15" thickBot="1" x14ac:dyDescent="0.35">
      <c r="B32" s="2246" t="s">
        <v>2431</v>
      </c>
      <c r="C32" s="2373">
        <v>10</v>
      </c>
      <c r="D32" s="2373">
        <v>11</v>
      </c>
      <c r="E32" s="2355">
        <v>0</v>
      </c>
      <c r="F32" s="2373">
        <v>10</v>
      </c>
      <c r="G32" s="2355">
        <v>0</v>
      </c>
      <c r="H32" s="2355">
        <v>0</v>
      </c>
      <c r="I32" s="2355">
        <v>-3</v>
      </c>
      <c r="K32" s="2237"/>
      <c r="L32" s="2237"/>
      <c r="M32" s="2237"/>
    </row>
    <row r="33" spans="2:13" ht="21" thickBot="1" x14ac:dyDescent="0.35">
      <c r="B33" s="2245" t="s">
        <v>2363</v>
      </c>
      <c r="C33" s="2371">
        <v>8</v>
      </c>
      <c r="D33" s="2371">
        <v>8</v>
      </c>
      <c r="E33" s="2371">
        <v>0</v>
      </c>
      <c r="F33" s="2371">
        <v>8</v>
      </c>
      <c r="G33" s="2371">
        <v>0</v>
      </c>
      <c r="H33" s="2371">
        <v>0</v>
      </c>
      <c r="I33" s="2371">
        <v>5</v>
      </c>
      <c r="K33" s="2237"/>
      <c r="L33" s="2237"/>
      <c r="M33" s="2237"/>
    </row>
    <row r="34" spans="2:13" ht="15" thickBot="1" x14ac:dyDescent="0.35">
      <c r="B34" s="2246" t="s">
        <v>1282</v>
      </c>
      <c r="C34" s="2373">
        <v>4</v>
      </c>
      <c r="D34" s="2373">
        <v>4</v>
      </c>
      <c r="E34" s="2355">
        <v>0</v>
      </c>
      <c r="F34" s="2373">
        <v>5</v>
      </c>
      <c r="G34" s="2355">
        <v>0</v>
      </c>
      <c r="H34" s="2355">
        <v>25</v>
      </c>
      <c r="I34" s="2355">
        <v>4</v>
      </c>
      <c r="K34" s="2237"/>
      <c r="L34" s="2237"/>
      <c r="M34" s="2237"/>
    </row>
    <row r="35" spans="2:13" ht="21" thickBot="1" x14ac:dyDescent="0.35">
      <c r="B35" s="2245" t="s">
        <v>2029</v>
      </c>
      <c r="C35" s="2371">
        <v>2</v>
      </c>
      <c r="D35" s="2371">
        <v>3</v>
      </c>
      <c r="E35" s="2371">
        <v>0</v>
      </c>
      <c r="F35" s="2371">
        <v>3</v>
      </c>
      <c r="G35" s="2371">
        <v>0</v>
      </c>
      <c r="H35" s="2371">
        <v>50</v>
      </c>
      <c r="I35" s="2371">
        <v>4</v>
      </c>
      <c r="K35" s="2237"/>
      <c r="L35" s="2237"/>
      <c r="M35" s="2237"/>
    </row>
    <row r="36" spans="2:13" ht="15" thickBot="1" x14ac:dyDescent="0.35">
      <c r="B36" s="2246" t="s">
        <v>2432</v>
      </c>
      <c r="C36" s="2373">
        <v>2</v>
      </c>
      <c r="D36" s="2373">
        <v>3</v>
      </c>
      <c r="E36" s="2355">
        <v>0</v>
      </c>
      <c r="F36" s="2373">
        <v>3</v>
      </c>
      <c r="G36" s="2355">
        <v>0</v>
      </c>
      <c r="H36" s="2355">
        <v>50</v>
      </c>
      <c r="I36" s="2355">
        <v>0</v>
      </c>
      <c r="K36" s="2237"/>
      <c r="L36" s="2237"/>
      <c r="M36" s="2237"/>
    </row>
    <row r="37" spans="2:13" ht="15" thickBot="1" x14ac:dyDescent="0.35">
      <c r="B37" s="2245" t="s">
        <v>2433</v>
      </c>
      <c r="C37" s="2371">
        <v>2</v>
      </c>
      <c r="D37" s="2371">
        <v>2</v>
      </c>
      <c r="E37" s="2371">
        <v>0</v>
      </c>
      <c r="F37" s="2371">
        <v>2</v>
      </c>
      <c r="G37" s="2371">
        <v>0</v>
      </c>
      <c r="H37" s="2371">
        <v>0</v>
      </c>
      <c r="I37" s="2371">
        <v>3</v>
      </c>
      <c r="K37" s="2237"/>
      <c r="L37" s="2237"/>
      <c r="M37" s="2237"/>
    </row>
    <row r="38" spans="2:13" ht="21" thickBot="1" x14ac:dyDescent="0.35">
      <c r="B38" s="2246" t="s">
        <v>2169</v>
      </c>
      <c r="C38" s="2373">
        <v>1</v>
      </c>
      <c r="D38" s="2373">
        <v>1</v>
      </c>
      <c r="E38" s="2355">
        <v>0</v>
      </c>
      <c r="F38" s="2373">
        <v>1</v>
      </c>
      <c r="G38" s="2355">
        <v>0</v>
      </c>
      <c r="H38" s="2355">
        <v>0</v>
      </c>
      <c r="I38" s="2355">
        <v>3</v>
      </c>
      <c r="K38" s="2237"/>
      <c r="L38" s="2237"/>
      <c r="M38" s="2237"/>
    </row>
    <row r="39" spans="2:13" ht="15" thickBot="1" x14ac:dyDescent="0.35">
      <c r="B39" s="2245" t="s">
        <v>2434</v>
      </c>
      <c r="C39" s="2371">
        <v>1</v>
      </c>
      <c r="D39" s="2371">
        <v>1</v>
      </c>
      <c r="E39" s="2371">
        <v>0</v>
      </c>
      <c r="F39" s="2371">
        <v>1</v>
      </c>
      <c r="G39" s="2371">
        <v>0</v>
      </c>
      <c r="H39" s="2371">
        <v>0</v>
      </c>
      <c r="I39" s="2371">
        <v>3</v>
      </c>
      <c r="K39" s="2237"/>
      <c r="L39" s="2237"/>
      <c r="M39" s="2237"/>
    </row>
    <row r="40" spans="2:13" ht="15" thickBot="1" x14ac:dyDescent="0.35">
      <c r="B40" s="2246" t="s">
        <v>907</v>
      </c>
      <c r="C40" s="2373">
        <v>0</v>
      </c>
      <c r="D40" s="2373">
        <v>0</v>
      </c>
      <c r="E40" s="2355">
        <v>0</v>
      </c>
      <c r="F40" s="2373">
        <v>0</v>
      </c>
      <c r="G40" s="2355">
        <v>0</v>
      </c>
      <c r="H40" s="2355">
        <v>0</v>
      </c>
      <c r="I40" s="2355">
        <v>3</v>
      </c>
      <c r="K40" s="2237"/>
      <c r="L40" s="2237"/>
      <c r="M40" s="2237"/>
    </row>
    <row r="41" spans="2:13" x14ac:dyDescent="0.3">
      <c r="B41" s="2247" t="s">
        <v>2408</v>
      </c>
      <c r="C41" s="2364">
        <v>22758</v>
      </c>
      <c r="D41" s="2364">
        <v>23476</v>
      </c>
      <c r="E41" s="2365">
        <v>100</v>
      </c>
      <c r="F41" s="2364">
        <v>23938</v>
      </c>
      <c r="G41" s="2365">
        <v>100</v>
      </c>
      <c r="H41" s="2365">
        <v>5</v>
      </c>
      <c r="I41" s="2365">
        <v>2</v>
      </c>
      <c r="K41" s="2237"/>
      <c r="L41" s="2237"/>
      <c r="M41" s="2237"/>
    </row>
    <row r="42" spans="2:13" x14ac:dyDescent="0.3">
      <c r="B42" s="105" t="s">
        <v>2409</v>
      </c>
    </row>
    <row r="43" spans="2:13" x14ac:dyDescent="0.3">
      <c r="B43" s="2251"/>
    </row>
    <row r="44" spans="2:13" x14ac:dyDescent="0.3"/>
    <row r="49" s="2173" customFormat="1" hidden="1" x14ac:dyDescent="0.3"/>
    <row r="50" s="2173" customFormat="1" hidden="1" x14ac:dyDescent="0.3"/>
  </sheetData>
  <mergeCells count="6">
    <mergeCell ref="B2:I2"/>
    <mergeCell ref="B4:B5"/>
    <mergeCell ref="C4:E4"/>
    <mergeCell ref="F4:G4"/>
    <mergeCell ref="H4:H5"/>
    <mergeCell ref="I4:I5"/>
  </mergeCells>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0202-51CC-4D2E-B5EF-BFEB3096A21C}">
  <sheetPr>
    <tabColor rgb="FF00B0F0"/>
  </sheetPr>
  <dimension ref="A1:J12"/>
  <sheetViews>
    <sheetView workbookViewId="0">
      <selection activeCell="H9" sqref="H9"/>
    </sheetView>
  </sheetViews>
  <sheetFormatPr baseColWidth="10" defaultColWidth="0" defaultRowHeight="15" customHeight="1" zeroHeight="1" x14ac:dyDescent="0.3"/>
  <cols>
    <col min="1" max="1" width="10.88671875" style="2173" customWidth="1"/>
    <col min="2" max="2" width="16.6640625" style="2173" customWidth="1"/>
    <col min="3" max="3" width="13.44140625" style="2173" customWidth="1"/>
    <col min="4" max="7" width="10.88671875" style="2173" customWidth="1"/>
    <col min="8" max="8" width="13.44140625" style="2186" customWidth="1"/>
    <col min="9" max="9" width="10.88671875" style="2186" hidden="1" customWidth="1"/>
    <col min="10" max="10" width="0" style="2173" hidden="1" customWidth="1"/>
    <col min="11" max="16384" width="10.88671875" style="2173" hidden="1"/>
  </cols>
  <sheetData>
    <row r="1" spans="2:10" ht="14.4" x14ac:dyDescent="0.3"/>
    <row r="2" spans="2:10" ht="14.4" x14ac:dyDescent="0.3"/>
    <row r="3" spans="2:10" ht="36.9" customHeight="1" x14ac:dyDescent="0.3">
      <c r="B3" s="2732" t="s">
        <v>2435</v>
      </c>
      <c r="C3" s="2732"/>
      <c r="D3" s="2732"/>
      <c r="E3" s="2732"/>
      <c r="F3" s="2732"/>
      <c r="G3" s="2732"/>
      <c r="H3" s="2215"/>
      <c r="I3" s="2215"/>
      <c r="J3" s="2206"/>
    </row>
    <row r="4" spans="2:10" ht="14.4" x14ac:dyDescent="0.3"/>
    <row r="5" spans="2:10" ht="14.4" x14ac:dyDescent="0.3">
      <c r="B5" s="2763" t="s">
        <v>2436</v>
      </c>
      <c r="C5" s="2763" t="s">
        <v>2437</v>
      </c>
      <c r="D5" s="2763" t="s">
        <v>2377</v>
      </c>
      <c r="E5" s="2763">
        <v>2026</v>
      </c>
      <c r="F5" s="2763" t="s">
        <v>2438</v>
      </c>
      <c r="G5" s="2763" t="s">
        <v>2439</v>
      </c>
    </row>
    <row r="6" spans="2:10" ht="21.75" customHeight="1" thickBot="1" x14ac:dyDescent="0.35">
      <c r="B6" s="2763"/>
      <c r="C6" s="2746"/>
      <c r="D6" s="2746"/>
      <c r="E6" s="2746"/>
      <c r="F6" s="2746"/>
      <c r="G6" s="2746"/>
    </row>
    <row r="7" spans="2:10" thickBot="1" x14ac:dyDescent="0.35">
      <c r="B7" s="2252" t="s">
        <v>1737</v>
      </c>
      <c r="C7" s="2253">
        <v>24370</v>
      </c>
      <c r="D7" s="2254">
        <v>12.8</v>
      </c>
      <c r="E7" s="2255">
        <v>2676</v>
      </c>
      <c r="F7" s="2255">
        <v>12881</v>
      </c>
      <c r="G7" s="2256">
        <v>52.900000000000006</v>
      </c>
      <c r="J7" s="2237">
        <f>G7*100</f>
        <v>5290.0000000000009</v>
      </c>
    </row>
    <row r="8" spans="2:10" thickBot="1" x14ac:dyDescent="0.35">
      <c r="B8" s="2252" t="s">
        <v>1527</v>
      </c>
      <c r="C8" s="2257">
        <v>30541</v>
      </c>
      <c r="D8" s="2258">
        <v>16</v>
      </c>
      <c r="E8" s="2259">
        <v>5349</v>
      </c>
      <c r="F8" s="2259">
        <v>25216</v>
      </c>
      <c r="G8" s="2260">
        <v>82.6</v>
      </c>
      <c r="J8" s="2237">
        <f t="shared" ref="J8:J11" si="0">G8*100</f>
        <v>8260</v>
      </c>
    </row>
    <row r="9" spans="2:10" thickBot="1" x14ac:dyDescent="0.35">
      <c r="B9" s="2252" t="s">
        <v>2440</v>
      </c>
      <c r="C9" s="2257">
        <v>73309</v>
      </c>
      <c r="D9" s="2258">
        <v>38.4</v>
      </c>
      <c r="E9" s="2259">
        <v>8658</v>
      </c>
      <c r="F9" s="2259">
        <v>39948</v>
      </c>
      <c r="G9" s="2260">
        <v>54.500000000000007</v>
      </c>
      <c r="J9" s="2237">
        <f t="shared" si="0"/>
        <v>5450.0000000000009</v>
      </c>
    </row>
    <row r="10" spans="2:10" thickBot="1" x14ac:dyDescent="0.35">
      <c r="B10" s="2252" t="s">
        <v>1739</v>
      </c>
      <c r="C10" s="2257">
        <v>62761</v>
      </c>
      <c r="D10" s="2258">
        <v>32.9</v>
      </c>
      <c r="E10" s="2259">
        <v>7265</v>
      </c>
      <c r="F10" s="2259">
        <v>33929</v>
      </c>
      <c r="G10" s="2260">
        <v>54.1</v>
      </c>
      <c r="J10" s="2237">
        <f t="shared" si="0"/>
        <v>5410</v>
      </c>
    </row>
    <row r="11" spans="2:10" ht="14.4" x14ac:dyDescent="0.3">
      <c r="B11" s="2286" t="s">
        <v>2380</v>
      </c>
      <c r="C11" s="2380">
        <v>190980</v>
      </c>
      <c r="D11" s="2381">
        <v>100</v>
      </c>
      <c r="E11" s="2380">
        <v>23949</v>
      </c>
      <c r="F11" s="2380">
        <v>111975</v>
      </c>
      <c r="G11" s="2174">
        <v>58.599999999999994</v>
      </c>
      <c r="J11" s="2237">
        <f t="shared" si="0"/>
        <v>5859.9999999999991</v>
      </c>
    </row>
    <row r="12" spans="2:10" ht="36" customHeight="1" x14ac:dyDescent="0.3">
      <c r="B12" s="2506" t="s">
        <v>2441</v>
      </c>
      <c r="C12" s="2506"/>
      <c r="D12" s="2506"/>
      <c r="E12" s="2506"/>
      <c r="F12" s="2506"/>
      <c r="G12" s="2506"/>
    </row>
  </sheetData>
  <mergeCells count="8">
    <mergeCell ref="B12:G12"/>
    <mergeCell ref="B3:G3"/>
    <mergeCell ref="B5:B6"/>
    <mergeCell ref="C5:C6"/>
    <mergeCell ref="D5:D6"/>
    <mergeCell ref="E5:E6"/>
    <mergeCell ref="F5:F6"/>
    <mergeCell ref="G5:G6"/>
  </mergeCells>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ADBF8-E1B7-4886-9DDC-337F88DD31D4}">
  <dimension ref="A1:J12"/>
  <sheetViews>
    <sheetView workbookViewId="0"/>
  </sheetViews>
  <sheetFormatPr baseColWidth="10" defaultColWidth="0" defaultRowHeight="14.4" zeroHeight="1" x14ac:dyDescent="0.3"/>
  <cols>
    <col min="1" max="1" width="10.88671875" style="2173" customWidth="1"/>
    <col min="2" max="2" width="16.6640625" style="2173" customWidth="1"/>
    <col min="3" max="3" width="13.44140625" style="2173" customWidth="1"/>
    <col min="4" max="7" width="10.88671875" style="2173" customWidth="1"/>
    <col min="8" max="8" width="13.44140625" style="2186" customWidth="1"/>
    <col min="9" max="9" width="10.88671875" style="2186" hidden="1" customWidth="1"/>
    <col min="10" max="10" width="0" style="2173" hidden="1" customWidth="1"/>
    <col min="11" max="16384" width="10.88671875" style="2173" hidden="1"/>
  </cols>
  <sheetData>
    <row r="1" spans="2:10" x14ac:dyDescent="0.3"/>
    <row r="2" spans="2:10" x14ac:dyDescent="0.3"/>
    <row r="3" spans="2:10" ht="36.9" customHeight="1" x14ac:dyDescent="0.3">
      <c r="B3" s="2732" t="s">
        <v>2435</v>
      </c>
      <c r="C3" s="2732"/>
      <c r="D3" s="2732"/>
      <c r="E3" s="2732"/>
      <c r="F3" s="2732"/>
      <c r="G3" s="2732"/>
      <c r="H3" s="2215"/>
      <c r="I3" s="2215"/>
      <c r="J3" s="2206"/>
    </row>
    <row r="4" spans="2:10" x14ac:dyDescent="0.3"/>
    <row r="5" spans="2:10" x14ac:dyDescent="0.3">
      <c r="B5" s="2763" t="s">
        <v>2436</v>
      </c>
      <c r="C5" s="2763" t="s">
        <v>2437</v>
      </c>
      <c r="D5" s="2763" t="s">
        <v>2377</v>
      </c>
      <c r="E5" s="2763">
        <v>2026</v>
      </c>
      <c r="F5" s="2763" t="s">
        <v>2438</v>
      </c>
      <c r="G5" s="2763" t="s">
        <v>2439</v>
      </c>
    </row>
    <row r="6" spans="2:10" ht="21.75" customHeight="1" thickBot="1" x14ac:dyDescent="0.35">
      <c r="B6" s="2763"/>
      <c r="C6" s="2746"/>
      <c r="D6" s="2746"/>
      <c r="E6" s="2746"/>
      <c r="F6" s="2746"/>
      <c r="G6" s="2746"/>
    </row>
    <row r="7" spans="2:10" ht="15" thickBot="1" x14ac:dyDescent="0.35">
      <c r="B7" s="2336" t="s">
        <v>1737</v>
      </c>
      <c r="C7" s="2382">
        <v>24370</v>
      </c>
      <c r="D7" s="2379">
        <v>13</v>
      </c>
      <c r="E7" s="2378">
        <v>2665</v>
      </c>
      <c r="F7" s="2378">
        <v>12870</v>
      </c>
      <c r="G7" s="2379">
        <v>52.9</v>
      </c>
      <c r="J7" s="2237">
        <f>G7*100</f>
        <v>5290</v>
      </c>
    </row>
    <row r="8" spans="2:10" ht="15" thickBot="1" x14ac:dyDescent="0.35">
      <c r="B8" s="2336" t="s">
        <v>1527</v>
      </c>
      <c r="C8" s="2367">
        <v>30541</v>
      </c>
      <c r="D8" s="2355">
        <v>16</v>
      </c>
      <c r="E8" s="2363">
        <v>5349</v>
      </c>
      <c r="F8" s="2363">
        <v>25216</v>
      </c>
      <c r="G8" s="2355">
        <v>82.6</v>
      </c>
      <c r="J8" s="2237">
        <f t="shared" ref="J8:J11" si="0">G8*100</f>
        <v>8260</v>
      </c>
    </row>
    <row r="9" spans="2:10" ht="15" thickBot="1" x14ac:dyDescent="0.35">
      <c r="B9" s="2336" t="s">
        <v>2440</v>
      </c>
      <c r="C9" s="2367">
        <v>73309</v>
      </c>
      <c r="D9" s="2355">
        <v>38</v>
      </c>
      <c r="E9" s="2363">
        <v>8658</v>
      </c>
      <c r="F9" s="2363">
        <v>39948</v>
      </c>
      <c r="G9" s="2355">
        <v>54.5</v>
      </c>
      <c r="J9" s="2237">
        <f t="shared" si="0"/>
        <v>5450</v>
      </c>
    </row>
    <row r="10" spans="2:10" ht="15" thickBot="1" x14ac:dyDescent="0.35">
      <c r="B10" s="2336" t="s">
        <v>1739</v>
      </c>
      <c r="C10" s="2367">
        <v>62761</v>
      </c>
      <c r="D10" s="2355">
        <v>33</v>
      </c>
      <c r="E10" s="2363">
        <v>7265</v>
      </c>
      <c r="F10" s="2363">
        <v>33929</v>
      </c>
      <c r="G10" s="2355">
        <v>54.1</v>
      </c>
      <c r="J10" s="2237">
        <f t="shared" si="0"/>
        <v>5410</v>
      </c>
    </row>
    <row r="11" spans="2:10" x14ac:dyDescent="0.3">
      <c r="B11" s="2383" t="s">
        <v>2380</v>
      </c>
      <c r="C11" s="2384">
        <v>190980</v>
      </c>
      <c r="D11" s="2385">
        <v>100</v>
      </c>
      <c r="E11" s="2384">
        <v>23938</v>
      </c>
      <c r="F11" s="2384">
        <v>111964</v>
      </c>
      <c r="G11" s="2385">
        <v>58.6</v>
      </c>
      <c r="J11" s="2237">
        <f t="shared" si="0"/>
        <v>5860</v>
      </c>
    </row>
    <row r="12" spans="2:10" ht="36" customHeight="1" x14ac:dyDescent="0.3">
      <c r="B12" s="2506" t="s">
        <v>2441</v>
      </c>
      <c r="C12" s="2506"/>
      <c r="D12" s="2506"/>
      <c r="E12" s="2506"/>
      <c r="F12" s="2506"/>
      <c r="G12" s="2506"/>
    </row>
  </sheetData>
  <mergeCells count="8">
    <mergeCell ref="B12:G12"/>
    <mergeCell ref="B3:G3"/>
    <mergeCell ref="B5:B6"/>
    <mergeCell ref="C5:C6"/>
    <mergeCell ref="D5:D6"/>
    <mergeCell ref="E5:E6"/>
    <mergeCell ref="F5:F6"/>
    <mergeCell ref="G5:G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EBB6-0FA2-4186-87AE-BD29034D9199}">
  <dimension ref="A1:WSM43"/>
  <sheetViews>
    <sheetView showGridLines="0" workbookViewId="0">
      <selection sqref="A1:F1"/>
    </sheetView>
  </sheetViews>
  <sheetFormatPr baseColWidth="10" defaultColWidth="0" defaultRowHeight="10.199999999999999" zeroHeight="1" x14ac:dyDescent="0.2"/>
  <cols>
    <col min="1" max="1" width="52.33203125" style="1347" customWidth="1"/>
    <col min="2" max="2" width="12" style="1444" customWidth="1"/>
    <col min="3" max="3" width="11.44140625" style="1444" bestFit="1" customWidth="1"/>
    <col min="4" max="4" width="10.88671875" style="1445" customWidth="1"/>
    <col min="5" max="5" width="7" style="1446" bestFit="1" customWidth="1"/>
    <col min="6" max="6" width="7" style="1347" bestFit="1" customWidth="1"/>
    <col min="7" max="7" width="11.44140625" style="1346" customWidth="1"/>
    <col min="8" max="8" width="13.109375" style="1346" bestFit="1" customWidth="1"/>
    <col min="9" max="9" width="13.109375" style="1346" hidden="1"/>
    <col min="10" max="12" width="11.44140625" style="1346" hidden="1"/>
    <col min="13" max="141" width="11.44140625" style="1347" hidden="1"/>
    <col min="142" max="142" width="39.44140625" style="1347" hidden="1"/>
    <col min="143" max="147" width="9.5546875" style="1347" hidden="1"/>
    <col min="148" max="148" width="9.6640625" style="1347" hidden="1"/>
    <col min="149" max="149" width="9" style="1347" hidden="1"/>
    <col min="150" max="150" width="8.33203125" style="1347" hidden="1"/>
    <col min="151" max="152" width="9" style="1347" hidden="1"/>
    <col min="153" max="155" width="7.88671875" style="1347" hidden="1"/>
    <col min="156" max="156" width="9.33203125" style="1347" hidden="1"/>
    <col min="157" max="159" width="8.44140625" style="1347" hidden="1"/>
    <col min="160" max="161" width="9.33203125" style="1347" hidden="1"/>
    <col min="162" max="162" width="10.109375" style="1347" hidden="1"/>
    <col min="163" max="163" width="9.109375" style="1347" hidden="1"/>
    <col min="164" max="167" width="10.109375" style="1347" hidden="1"/>
    <col min="168" max="173" width="5.44140625" style="1347" hidden="1"/>
    <col min="174" max="174" width="0.109375" style="1347" hidden="1"/>
    <col min="175" max="179" width="7.6640625" style="1347" hidden="1"/>
    <col min="180" max="180" width="0.44140625" style="1347" hidden="1"/>
    <col min="181" max="181" width="15.88671875" style="1347" hidden="1"/>
    <col min="182" max="182" width="10.33203125" style="1347" hidden="1"/>
    <col min="183" max="183" width="14.109375" style="1347" hidden="1"/>
    <col min="184" max="397" width="11.44140625" style="1347" hidden="1"/>
    <col min="398" max="398" width="39.44140625" style="1347" hidden="1"/>
    <col min="399" max="403" width="9.5546875" style="1347" hidden="1"/>
    <col min="404" max="404" width="9.6640625" style="1347" hidden="1"/>
    <col min="405" max="405" width="9" style="1347" hidden="1"/>
    <col min="406" max="406" width="8.33203125" style="1347" hidden="1"/>
    <col min="407" max="408" width="9" style="1347" hidden="1"/>
    <col min="409" max="411" width="7.88671875" style="1347" hidden="1"/>
    <col min="412" max="412" width="9.33203125" style="1347" hidden="1"/>
    <col min="413" max="415" width="8.44140625" style="1347" hidden="1"/>
    <col min="416" max="417" width="9.33203125" style="1347" hidden="1"/>
    <col min="418" max="418" width="10.109375" style="1347" hidden="1"/>
    <col min="419" max="419" width="9.109375" style="1347" hidden="1"/>
    <col min="420" max="423" width="10.109375" style="1347" hidden="1"/>
    <col min="424" max="429" width="5.44140625" style="1347" hidden="1"/>
    <col min="430" max="430" width="0.109375" style="1347" hidden="1"/>
    <col min="431" max="435" width="7.6640625" style="1347" hidden="1"/>
    <col min="436" max="436" width="0.44140625" style="1347" hidden="1"/>
    <col min="437" max="437" width="15.88671875" style="1347" hidden="1"/>
    <col min="438" max="438" width="10.33203125" style="1347" hidden="1"/>
    <col min="439" max="439" width="14.109375" style="1347" hidden="1"/>
    <col min="440" max="653" width="11.44140625" style="1347" hidden="1"/>
    <col min="654" max="654" width="39.44140625" style="1347" hidden="1"/>
    <col min="655" max="659" width="9.5546875" style="1347" hidden="1"/>
    <col min="660" max="660" width="9.6640625" style="1347" hidden="1"/>
    <col min="661" max="661" width="9" style="1347" hidden="1"/>
    <col min="662" max="662" width="8.33203125" style="1347" hidden="1"/>
    <col min="663" max="664" width="9" style="1347" hidden="1"/>
    <col min="665" max="667" width="7.88671875" style="1347" hidden="1"/>
    <col min="668" max="668" width="9.33203125" style="1347" hidden="1"/>
    <col min="669" max="671" width="8.44140625" style="1347" hidden="1"/>
    <col min="672" max="673" width="9.33203125" style="1347" hidden="1"/>
    <col min="674" max="674" width="10.109375" style="1347" hidden="1"/>
    <col min="675" max="675" width="9.109375" style="1347" hidden="1"/>
    <col min="676" max="679" width="10.109375" style="1347" hidden="1"/>
    <col min="680" max="685" width="5.44140625" style="1347" hidden="1"/>
    <col min="686" max="686" width="0.109375" style="1347" hidden="1"/>
    <col min="687" max="691" width="7.6640625" style="1347" hidden="1"/>
    <col min="692" max="692" width="0.44140625" style="1347" hidden="1"/>
    <col min="693" max="693" width="15.88671875" style="1347" hidden="1"/>
    <col min="694" max="694" width="10.33203125" style="1347" hidden="1"/>
    <col min="695" max="695" width="14.109375" style="1347" hidden="1"/>
    <col min="696" max="909" width="11.44140625" style="1347" hidden="1"/>
    <col min="910" max="910" width="39.44140625" style="1347" hidden="1"/>
    <col min="911" max="915" width="9.5546875" style="1347" hidden="1"/>
    <col min="916" max="916" width="9.6640625" style="1347" hidden="1"/>
    <col min="917" max="917" width="9" style="1347" hidden="1"/>
    <col min="918" max="918" width="8.33203125" style="1347" hidden="1"/>
    <col min="919" max="920" width="9" style="1347" hidden="1"/>
    <col min="921" max="923" width="7.88671875" style="1347" hidden="1"/>
    <col min="924" max="924" width="9.33203125" style="1347" hidden="1"/>
    <col min="925" max="927" width="8.44140625" style="1347" hidden="1"/>
    <col min="928" max="929" width="9.33203125" style="1347" hidden="1"/>
    <col min="930" max="930" width="10.109375" style="1347" hidden="1"/>
    <col min="931" max="931" width="9.109375" style="1347" hidden="1"/>
    <col min="932" max="935" width="10.109375" style="1347" hidden="1"/>
    <col min="936" max="941" width="5.44140625" style="1347" hidden="1"/>
    <col min="942" max="942" width="0.109375" style="1347" hidden="1"/>
    <col min="943" max="947" width="7.6640625" style="1347" hidden="1"/>
    <col min="948" max="948" width="0.44140625" style="1347" hidden="1"/>
    <col min="949" max="949" width="15.88671875" style="1347" hidden="1"/>
    <col min="950" max="950" width="10.33203125" style="1347" hidden="1"/>
    <col min="951" max="951" width="14.109375" style="1347" hidden="1"/>
    <col min="952" max="1165" width="11.44140625" style="1347" hidden="1"/>
    <col min="1166" max="1166" width="39.44140625" style="1347" hidden="1"/>
    <col min="1167" max="1171" width="9.5546875" style="1347" hidden="1"/>
    <col min="1172" max="1172" width="9.6640625" style="1347" hidden="1"/>
    <col min="1173" max="1173" width="9" style="1347" hidden="1"/>
    <col min="1174" max="1174" width="8.33203125" style="1347" hidden="1"/>
    <col min="1175" max="1176" width="9" style="1347" hidden="1"/>
    <col min="1177" max="1179" width="7.88671875" style="1347" hidden="1"/>
    <col min="1180" max="1180" width="9.33203125" style="1347" hidden="1"/>
    <col min="1181" max="1183" width="8.44140625" style="1347" hidden="1"/>
    <col min="1184" max="1185" width="9.33203125" style="1347" hidden="1"/>
    <col min="1186" max="1186" width="10.109375" style="1347" hidden="1"/>
    <col min="1187" max="1187" width="9.109375" style="1347" hidden="1"/>
    <col min="1188" max="1191" width="10.109375" style="1347" hidden="1"/>
    <col min="1192" max="1197" width="5.44140625" style="1347" hidden="1"/>
    <col min="1198" max="1198" width="0.109375" style="1347" hidden="1"/>
    <col min="1199" max="1203" width="7.6640625" style="1347" hidden="1"/>
    <col min="1204" max="1204" width="0.44140625" style="1347" hidden="1"/>
    <col min="1205" max="1205" width="15.88671875" style="1347" hidden="1"/>
    <col min="1206" max="1206" width="10.33203125" style="1347" hidden="1"/>
    <col min="1207" max="1207" width="14.109375" style="1347" hidden="1"/>
    <col min="1208" max="1421" width="11.44140625" style="1347" hidden="1"/>
    <col min="1422" max="1422" width="39.44140625" style="1347" hidden="1"/>
    <col min="1423" max="1427" width="9.5546875" style="1347" hidden="1"/>
    <col min="1428" max="1428" width="9.6640625" style="1347" hidden="1"/>
    <col min="1429" max="1429" width="9" style="1347" hidden="1"/>
    <col min="1430" max="1430" width="8.33203125" style="1347" hidden="1"/>
    <col min="1431" max="1432" width="9" style="1347" hidden="1"/>
    <col min="1433" max="1435" width="7.88671875" style="1347" hidden="1"/>
    <col min="1436" max="1436" width="9.33203125" style="1347" hidden="1"/>
    <col min="1437" max="1439" width="8.44140625" style="1347" hidden="1"/>
    <col min="1440" max="1441" width="9.33203125" style="1347" hidden="1"/>
    <col min="1442" max="1442" width="10.109375" style="1347" hidden="1"/>
    <col min="1443" max="1443" width="9.109375" style="1347" hidden="1"/>
    <col min="1444" max="1447" width="10.109375" style="1347" hidden="1"/>
    <col min="1448" max="1453" width="5.44140625" style="1347" hidden="1"/>
    <col min="1454" max="1454" width="0.109375" style="1347" hidden="1"/>
    <col min="1455" max="1459" width="7.6640625" style="1347" hidden="1"/>
    <col min="1460" max="1460" width="0.44140625" style="1347" hidden="1"/>
    <col min="1461" max="1461" width="15.88671875" style="1347" hidden="1"/>
    <col min="1462" max="1462" width="10.33203125" style="1347" hidden="1"/>
    <col min="1463" max="1463" width="14.109375" style="1347" hidden="1"/>
    <col min="1464" max="1677" width="11.44140625" style="1347" hidden="1"/>
    <col min="1678" max="1678" width="39.44140625" style="1347" hidden="1"/>
    <col min="1679" max="1683" width="9.5546875" style="1347" hidden="1"/>
    <col min="1684" max="1684" width="9.6640625" style="1347" hidden="1"/>
    <col min="1685" max="1685" width="9" style="1347" hidden="1"/>
    <col min="1686" max="1686" width="8.33203125" style="1347" hidden="1"/>
    <col min="1687" max="1688" width="9" style="1347" hidden="1"/>
    <col min="1689" max="1691" width="7.88671875" style="1347" hidden="1"/>
    <col min="1692" max="1692" width="9.33203125" style="1347" hidden="1"/>
    <col min="1693" max="1695" width="8.44140625" style="1347" hidden="1"/>
    <col min="1696" max="1697" width="9.33203125" style="1347" hidden="1"/>
    <col min="1698" max="1698" width="10.109375" style="1347" hidden="1"/>
    <col min="1699" max="1699" width="9.109375" style="1347" hidden="1"/>
    <col min="1700" max="1703" width="10.109375" style="1347" hidden="1"/>
    <col min="1704" max="1709" width="5.44140625" style="1347" hidden="1"/>
    <col min="1710" max="1710" width="0.109375" style="1347" hidden="1"/>
    <col min="1711" max="1715" width="7.6640625" style="1347" hidden="1"/>
    <col min="1716" max="1716" width="0.44140625" style="1347" hidden="1"/>
    <col min="1717" max="1717" width="15.88671875" style="1347" hidden="1"/>
    <col min="1718" max="1718" width="10.33203125" style="1347" hidden="1"/>
    <col min="1719" max="1719" width="14.109375" style="1347" hidden="1"/>
    <col min="1720" max="1933" width="11.44140625" style="1347" hidden="1"/>
    <col min="1934" max="1934" width="39.44140625" style="1347" hidden="1"/>
    <col min="1935" max="1939" width="9.5546875" style="1347" hidden="1"/>
    <col min="1940" max="1940" width="9.6640625" style="1347" hidden="1"/>
    <col min="1941" max="1941" width="9" style="1347" hidden="1"/>
    <col min="1942" max="1942" width="8.33203125" style="1347" hidden="1"/>
    <col min="1943" max="1944" width="9" style="1347" hidden="1"/>
    <col min="1945" max="1947" width="7.88671875" style="1347" hidden="1"/>
    <col min="1948" max="1948" width="9.33203125" style="1347" hidden="1"/>
    <col min="1949" max="1951" width="8.44140625" style="1347" hidden="1"/>
    <col min="1952" max="1953" width="9.33203125" style="1347" hidden="1"/>
    <col min="1954" max="1954" width="10.109375" style="1347" hidden="1"/>
    <col min="1955" max="1955" width="9.109375" style="1347" hidden="1"/>
    <col min="1956" max="1959" width="10.109375" style="1347" hidden="1"/>
    <col min="1960" max="1965" width="5.44140625" style="1347" hidden="1"/>
    <col min="1966" max="1966" width="0.109375" style="1347" hidden="1"/>
    <col min="1967" max="1971" width="7.6640625" style="1347" hidden="1"/>
    <col min="1972" max="1972" width="0.44140625" style="1347" hidden="1"/>
    <col min="1973" max="1973" width="15.88671875" style="1347" hidden="1"/>
    <col min="1974" max="1974" width="10.33203125" style="1347" hidden="1"/>
    <col min="1975" max="1975" width="14.109375" style="1347" hidden="1"/>
    <col min="1976" max="2189" width="11.44140625" style="1347" hidden="1"/>
    <col min="2190" max="2190" width="39.44140625" style="1347" hidden="1"/>
    <col min="2191" max="2195" width="9.5546875" style="1347" hidden="1"/>
    <col min="2196" max="2196" width="9.6640625" style="1347" hidden="1"/>
    <col min="2197" max="2197" width="9" style="1347" hidden="1"/>
    <col min="2198" max="2198" width="8.33203125" style="1347" hidden="1"/>
    <col min="2199" max="2200" width="9" style="1347" hidden="1"/>
    <col min="2201" max="2203" width="7.88671875" style="1347" hidden="1"/>
    <col min="2204" max="2204" width="9.33203125" style="1347" hidden="1"/>
    <col min="2205" max="2207" width="8.44140625" style="1347" hidden="1"/>
    <col min="2208" max="2209" width="9.33203125" style="1347" hidden="1"/>
    <col min="2210" max="2210" width="10.109375" style="1347" hidden="1"/>
    <col min="2211" max="2211" width="9.109375" style="1347" hidden="1"/>
    <col min="2212" max="2215" width="10.109375" style="1347" hidden="1"/>
    <col min="2216" max="2221" width="5.44140625" style="1347" hidden="1"/>
    <col min="2222" max="2222" width="0.109375" style="1347" hidden="1"/>
    <col min="2223" max="2227" width="7.6640625" style="1347" hidden="1"/>
    <col min="2228" max="2228" width="0.44140625" style="1347" hidden="1"/>
    <col min="2229" max="2229" width="15.88671875" style="1347" hidden="1"/>
    <col min="2230" max="2230" width="10.33203125" style="1347" hidden="1"/>
    <col min="2231" max="2231" width="14.109375" style="1347" hidden="1"/>
    <col min="2232" max="2445" width="11.44140625" style="1347" hidden="1"/>
    <col min="2446" max="2446" width="39.44140625" style="1347" hidden="1"/>
    <col min="2447" max="2451" width="9.5546875" style="1347" hidden="1"/>
    <col min="2452" max="2452" width="9.6640625" style="1347" hidden="1"/>
    <col min="2453" max="2453" width="9" style="1347" hidden="1"/>
    <col min="2454" max="2454" width="8.33203125" style="1347" hidden="1"/>
    <col min="2455" max="2456" width="9" style="1347" hidden="1"/>
    <col min="2457" max="2459" width="7.88671875" style="1347" hidden="1"/>
    <col min="2460" max="2460" width="9.33203125" style="1347" hidden="1"/>
    <col min="2461" max="2463" width="8.44140625" style="1347" hidden="1"/>
    <col min="2464" max="2465" width="9.33203125" style="1347" hidden="1"/>
    <col min="2466" max="2466" width="10.109375" style="1347" hidden="1"/>
    <col min="2467" max="2467" width="9.109375" style="1347" hidden="1"/>
    <col min="2468" max="2471" width="10.109375" style="1347" hidden="1"/>
    <col min="2472" max="2477" width="5.44140625" style="1347" hidden="1"/>
    <col min="2478" max="2478" width="0.109375" style="1347" hidden="1"/>
    <col min="2479" max="2483" width="7.6640625" style="1347" hidden="1"/>
    <col min="2484" max="2484" width="0.44140625" style="1347" hidden="1"/>
    <col min="2485" max="2485" width="15.88671875" style="1347" hidden="1"/>
    <col min="2486" max="2486" width="10.33203125" style="1347" hidden="1"/>
    <col min="2487" max="2487" width="14.109375" style="1347" hidden="1"/>
    <col min="2488" max="2701" width="11.44140625" style="1347" hidden="1"/>
    <col min="2702" max="2702" width="39.44140625" style="1347" hidden="1"/>
    <col min="2703" max="2707" width="9.5546875" style="1347" hidden="1"/>
    <col min="2708" max="2708" width="9.6640625" style="1347" hidden="1"/>
    <col min="2709" max="2709" width="9" style="1347" hidden="1"/>
    <col min="2710" max="2710" width="8.33203125" style="1347" hidden="1"/>
    <col min="2711" max="2712" width="9" style="1347" hidden="1"/>
    <col min="2713" max="2715" width="7.88671875" style="1347" hidden="1"/>
    <col min="2716" max="2716" width="9.33203125" style="1347" hidden="1"/>
    <col min="2717" max="2719" width="8.44140625" style="1347" hidden="1"/>
    <col min="2720" max="2721" width="9.33203125" style="1347" hidden="1"/>
    <col min="2722" max="2722" width="10.109375" style="1347" hidden="1"/>
    <col min="2723" max="2723" width="9.109375" style="1347" hidden="1"/>
    <col min="2724" max="2727" width="10.109375" style="1347" hidden="1"/>
    <col min="2728" max="2733" width="5.44140625" style="1347" hidden="1"/>
    <col min="2734" max="2734" width="0.109375" style="1347" hidden="1"/>
    <col min="2735" max="2739" width="7.6640625" style="1347" hidden="1"/>
    <col min="2740" max="2740" width="0.44140625" style="1347" hidden="1"/>
    <col min="2741" max="2741" width="15.88671875" style="1347" hidden="1"/>
    <col min="2742" max="2742" width="10.33203125" style="1347" hidden="1"/>
    <col min="2743" max="2743" width="14.109375" style="1347" hidden="1"/>
    <col min="2744" max="2957" width="11.44140625" style="1347" hidden="1"/>
    <col min="2958" max="2958" width="39.44140625" style="1347" hidden="1"/>
    <col min="2959" max="2963" width="9.5546875" style="1347" hidden="1"/>
    <col min="2964" max="2964" width="9.6640625" style="1347" hidden="1"/>
    <col min="2965" max="2965" width="9" style="1347" hidden="1"/>
    <col min="2966" max="2966" width="8.33203125" style="1347" hidden="1"/>
    <col min="2967" max="2968" width="9" style="1347" hidden="1"/>
    <col min="2969" max="2971" width="7.88671875" style="1347" hidden="1"/>
    <col min="2972" max="2972" width="9.33203125" style="1347" hidden="1"/>
    <col min="2973" max="2975" width="8.44140625" style="1347" hidden="1"/>
    <col min="2976" max="2977" width="9.33203125" style="1347" hidden="1"/>
    <col min="2978" max="2978" width="10.109375" style="1347" hidden="1"/>
    <col min="2979" max="2979" width="9.109375" style="1347" hidden="1"/>
    <col min="2980" max="2983" width="10.109375" style="1347" hidden="1"/>
    <col min="2984" max="2989" width="5.44140625" style="1347" hidden="1"/>
    <col min="2990" max="2990" width="0.109375" style="1347" hidden="1"/>
    <col min="2991" max="2995" width="7.6640625" style="1347" hidden="1"/>
    <col min="2996" max="2996" width="0.44140625" style="1347" hidden="1"/>
    <col min="2997" max="2997" width="15.88671875" style="1347" hidden="1"/>
    <col min="2998" max="2998" width="10.33203125" style="1347" hidden="1"/>
    <col min="2999" max="2999" width="14.109375" style="1347" hidden="1"/>
    <col min="3000" max="3213" width="11.44140625" style="1347" hidden="1"/>
    <col min="3214" max="3214" width="39.44140625" style="1347" hidden="1"/>
    <col min="3215" max="3219" width="9.5546875" style="1347" hidden="1"/>
    <col min="3220" max="3220" width="9.6640625" style="1347" hidden="1"/>
    <col min="3221" max="3221" width="9" style="1347" hidden="1"/>
    <col min="3222" max="3222" width="8.33203125" style="1347" hidden="1"/>
    <col min="3223" max="3224" width="9" style="1347" hidden="1"/>
    <col min="3225" max="3227" width="7.88671875" style="1347" hidden="1"/>
    <col min="3228" max="3228" width="9.33203125" style="1347" hidden="1"/>
    <col min="3229" max="3231" width="8.44140625" style="1347" hidden="1"/>
    <col min="3232" max="3233" width="9.33203125" style="1347" hidden="1"/>
    <col min="3234" max="3234" width="10.109375" style="1347" hidden="1"/>
    <col min="3235" max="3235" width="9.109375" style="1347" hidden="1"/>
    <col min="3236" max="3239" width="10.109375" style="1347" hidden="1"/>
    <col min="3240" max="3245" width="5.44140625" style="1347" hidden="1"/>
    <col min="3246" max="3246" width="0.109375" style="1347" hidden="1"/>
    <col min="3247" max="3251" width="7.6640625" style="1347" hidden="1"/>
    <col min="3252" max="3252" width="0.44140625" style="1347" hidden="1"/>
    <col min="3253" max="3253" width="15.88671875" style="1347" hidden="1"/>
    <col min="3254" max="3254" width="10.33203125" style="1347" hidden="1"/>
    <col min="3255" max="3255" width="14.109375" style="1347" hidden="1"/>
    <col min="3256" max="3469" width="11.44140625" style="1347" hidden="1"/>
    <col min="3470" max="3470" width="39.44140625" style="1347" hidden="1"/>
    <col min="3471" max="3475" width="9.5546875" style="1347" hidden="1"/>
    <col min="3476" max="3476" width="9.6640625" style="1347" hidden="1"/>
    <col min="3477" max="3477" width="9" style="1347" hidden="1"/>
    <col min="3478" max="3478" width="8.33203125" style="1347" hidden="1"/>
    <col min="3479" max="3480" width="9" style="1347" hidden="1"/>
    <col min="3481" max="3483" width="7.88671875" style="1347" hidden="1"/>
    <col min="3484" max="3484" width="9.33203125" style="1347" hidden="1"/>
    <col min="3485" max="3487" width="8.44140625" style="1347" hidden="1"/>
    <col min="3488" max="3489" width="9.33203125" style="1347" hidden="1"/>
    <col min="3490" max="3490" width="10.109375" style="1347" hidden="1"/>
    <col min="3491" max="3491" width="9.109375" style="1347" hidden="1"/>
    <col min="3492" max="3495" width="10.109375" style="1347" hidden="1"/>
    <col min="3496" max="3501" width="5.44140625" style="1347" hidden="1"/>
    <col min="3502" max="3502" width="0.109375" style="1347" hidden="1"/>
    <col min="3503" max="3507" width="7.6640625" style="1347" hidden="1"/>
    <col min="3508" max="3508" width="0.44140625" style="1347" hidden="1"/>
    <col min="3509" max="3509" width="15.88671875" style="1347" hidden="1"/>
    <col min="3510" max="3510" width="10.33203125" style="1347" hidden="1"/>
    <col min="3511" max="3511" width="14.109375" style="1347" hidden="1"/>
    <col min="3512" max="3725" width="11.44140625" style="1347" hidden="1"/>
    <col min="3726" max="3726" width="39.44140625" style="1347" hidden="1"/>
    <col min="3727" max="3731" width="9.5546875" style="1347" hidden="1"/>
    <col min="3732" max="3732" width="9.6640625" style="1347" hidden="1"/>
    <col min="3733" max="3733" width="9" style="1347" hidden="1"/>
    <col min="3734" max="3734" width="8.33203125" style="1347" hidden="1"/>
    <col min="3735" max="3736" width="9" style="1347" hidden="1"/>
    <col min="3737" max="3739" width="7.88671875" style="1347" hidden="1"/>
    <col min="3740" max="3740" width="9.33203125" style="1347" hidden="1"/>
    <col min="3741" max="3743" width="8.44140625" style="1347" hidden="1"/>
    <col min="3744" max="3745" width="9.33203125" style="1347" hidden="1"/>
    <col min="3746" max="3746" width="10.109375" style="1347" hidden="1"/>
    <col min="3747" max="3747" width="9.109375" style="1347" hidden="1"/>
    <col min="3748" max="3751" width="10.109375" style="1347" hidden="1"/>
    <col min="3752" max="3757" width="5.44140625" style="1347" hidden="1"/>
    <col min="3758" max="3758" width="0.109375" style="1347" hidden="1"/>
    <col min="3759" max="3763" width="7.6640625" style="1347" hidden="1"/>
    <col min="3764" max="3764" width="0.44140625" style="1347" hidden="1"/>
    <col min="3765" max="3765" width="15.88671875" style="1347" hidden="1"/>
    <col min="3766" max="3766" width="10.33203125" style="1347" hidden="1"/>
    <col min="3767" max="3767" width="14.109375" style="1347" hidden="1"/>
    <col min="3768" max="3981" width="11.44140625" style="1347" hidden="1"/>
    <col min="3982" max="3982" width="39.44140625" style="1347" hidden="1"/>
    <col min="3983" max="3987" width="9.5546875" style="1347" hidden="1"/>
    <col min="3988" max="3988" width="9.6640625" style="1347" hidden="1"/>
    <col min="3989" max="3989" width="9" style="1347" hidden="1"/>
    <col min="3990" max="3990" width="8.33203125" style="1347" hidden="1"/>
    <col min="3991" max="3992" width="9" style="1347" hidden="1"/>
    <col min="3993" max="3995" width="7.88671875" style="1347" hidden="1"/>
    <col min="3996" max="3996" width="9.33203125" style="1347" hidden="1"/>
    <col min="3997" max="3999" width="8.44140625" style="1347" hidden="1"/>
    <col min="4000" max="4001" width="9.33203125" style="1347" hidden="1"/>
    <col min="4002" max="4002" width="10.109375" style="1347" hidden="1"/>
    <col min="4003" max="4003" width="9.109375" style="1347" hidden="1"/>
    <col min="4004" max="4007" width="10.109375" style="1347" hidden="1"/>
    <col min="4008" max="4013" width="5.44140625" style="1347" hidden="1"/>
    <col min="4014" max="4014" width="0.109375" style="1347" hidden="1"/>
    <col min="4015" max="4019" width="7.6640625" style="1347" hidden="1"/>
    <col min="4020" max="4020" width="0.44140625" style="1347" hidden="1"/>
    <col min="4021" max="4021" width="15.88671875" style="1347" hidden="1"/>
    <col min="4022" max="4022" width="10.33203125" style="1347" hidden="1"/>
    <col min="4023" max="4023" width="14.109375" style="1347" hidden="1"/>
    <col min="4024" max="4237" width="11.44140625" style="1347" hidden="1"/>
    <col min="4238" max="4238" width="39.44140625" style="1347" hidden="1"/>
    <col min="4239" max="4243" width="9.5546875" style="1347" hidden="1"/>
    <col min="4244" max="4244" width="9.6640625" style="1347" hidden="1"/>
    <col min="4245" max="4245" width="9" style="1347" hidden="1"/>
    <col min="4246" max="4246" width="8.33203125" style="1347" hidden="1"/>
    <col min="4247" max="4248" width="9" style="1347" hidden="1"/>
    <col min="4249" max="4251" width="7.88671875" style="1347" hidden="1"/>
    <col min="4252" max="4252" width="9.33203125" style="1347" hidden="1"/>
    <col min="4253" max="4255" width="8.44140625" style="1347" hidden="1"/>
    <col min="4256" max="4257" width="9.33203125" style="1347" hidden="1"/>
    <col min="4258" max="4258" width="10.109375" style="1347" hidden="1"/>
    <col min="4259" max="4259" width="9.109375" style="1347" hidden="1"/>
    <col min="4260" max="4263" width="10.109375" style="1347" hidden="1"/>
    <col min="4264" max="4269" width="5.44140625" style="1347" hidden="1"/>
    <col min="4270" max="4270" width="0.109375" style="1347" hidden="1"/>
    <col min="4271" max="4275" width="7.6640625" style="1347" hidden="1"/>
    <col min="4276" max="4276" width="0.44140625" style="1347" hidden="1"/>
    <col min="4277" max="4277" width="15.88671875" style="1347" hidden="1"/>
    <col min="4278" max="4278" width="10.33203125" style="1347" hidden="1"/>
    <col min="4279" max="4279" width="14.109375" style="1347" hidden="1"/>
    <col min="4280" max="4493" width="11.44140625" style="1347" hidden="1"/>
    <col min="4494" max="4494" width="39.44140625" style="1347" hidden="1"/>
    <col min="4495" max="4499" width="9.5546875" style="1347" hidden="1"/>
    <col min="4500" max="4500" width="9.6640625" style="1347" hidden="1"/>
    <col min="4501" max="4501" width="9" style="1347" hidden="1"/>
    <col min="4502" max="4502" width="8.33203125" style="1347" hidden="1"/>
    <col min="4503" max="4504" width="9" style="1347" hidden="1"/>
    <col min="4505" max="4507" width="7.88671875" style="1347" hidden="1"/>
    <col min="4508" max="4508" width="9.33203125" style="1347" hidden="1"/>
    <col min="4509" max="4511" width="8.44140625" style="1347" hidden="1"/>
    <col min="4512" max="4513" width="9.33203125" style="1347" hidden="1"/>
    <col min="4514" max="4514" width="10.109375" style="1347" hidden="1"/>
    <col min="4515" max="4515" width="9.109375" style="1347" hidden="1"/>
    <col min="4516" max="4519" width="10.109375" style="1347" hidden="1"/>
    <col min="4520" max="4525" width="5.44140625" style="1347" hidden="1"/>
    <col min="4526" max="4526" width="0.109375" style="1347" hidden="1"/>
    <col min="4527" max="4531" width="7.6640625" style="1347" hidden="1"/>
    <col min="4532" max="4532" width="0.44140625" style="1347" hidden="1"/>
    <col min="4533" max="4533" width="15.88671875" style="1347" hidden="1"/>
    <col min="4534" max="4534" width="10.33203125" style="1347" hidden="1"/>
    <col min="4535" max="4535" width="14.109375" style="1347" hidden="1"/>
    <col min="4536" max="4749" width="11.44140625" style="1347" hidden="1"/>
    <col min="4750" max="4750" width="39.44140625" style="1347" hidden="1"/>
    <col min="4751" max="4755" width="9.5546875" style="1347" hidden="1"/>
    <col min="4756" max="4756" width="9.6640625" style="1347" hidden="1"/>
    <col min="4757" max="4757" width="9" style="1347" hidden="1"/>
    <col min="4758" max="4758" width="8.33203125" style="1347" hidden="1"/>
    <col min="4759" max="4760" width="9" style="1347" hidden="1"/>
    <col min="4761" max="4763" width="7.88671875" style="1347" hidden="1"/>
    <col min="4764" max="4764" width="9.33203125" style="1347" hidden="1"/>
    <col min="4765" max="4767" width="8.44140625" style="1347" hidden="1"/>
    <col min="4768" max="4769" width="9.33203125" style="1347" hidden="1"/>
    <col min="4770" max="4770" width="10.109375" style="1347" hidden="1"/>
    <col min="4771" max="4771" width="9.109375" style="1347" hidden="1"/>
    <col min="4772" max="4775" width="10.109375" style="1347" hidden="1"/>
    <col min="4776" max="4781" width="5.44140625" style="1347" hidden="1"/>
    <col min="4782" max="4782" width="0.109375" style="1347" hidden="1"/>
    <col min="4783" max="4787" width="7.6640625" style="1347" hidden="1"/>
    <col min="4788" max="4788" width="0.44140625" style="1347" hidden="1"/>
    <col min="4789" max="4789" width="15.88671875" style="1347" hidden="1"/>
    <col min="4790" max="4790" width="10.33203125" style="1347" hidden="1"/>
    <col min="4791" max="4791" width="14.109375" style="1347" hidden="1"/>
    <col min="4792" max="5005" width="11.44140625" style="1347" hidden="1"/>
    <col min="5006" max="5006" width="39.44140625" style="1347" hidden="1"/>
    <col min="5007" max="5011" width="9.5546875" style="1347" hidden="1"/>
    <col min="5012" max="5012" width="9.6640625" style="1347" hidden="1"/>
    <col min="5013" max="5013" width="9" style="1347" hidden="1"/>
    <col min="5014" max="5014" width="8.33203125" style="1347" hidden="1"/>
    <col min="5015" max="5016" width="9" style="1347" hidden="1"/>
    <col min="5017" max="5019" width="7.88671875" style="1347" hidden="1"/>
    <col min="5020" max="5020" width="9.33203125" style="1347" hidden="1"/>
    <col min="5021" max="5023" width="8.44140625" style="1347" hidden="1"/>
    <col min="5024" max="5025" width="9.33203125" style="1347" hidden="1"/>
    <col min="5026" max="5026" width="10.109375" style="1347" hidden="1"/>
    <col min="5027" max="5027" width="9.109375" style="1347" hidden="1"/>
    <col min="5028" max="5031" width="10.109375" style="1347" hidden="1"/>
    <col min="5032" max="5037" width="5.44140625" style="1347" hidden="1"/>
    <col min="5038" max="5038" width="0.109375" style="1347" hidden="1"/>
    <col min="5039" max="5043" width="7.6640625" style="1347" hidden="1"/>
    <col min="5044" max="5044" width="0.44140625" style="1347" hidden="1"/>
    <col min="5045" max="5045" width="15.88671875" style="1347" hidden="1"/>
    <col min="5046" max="5046" width="10.33203125" style="1347" hidden="1"/>
    <col min="5047" max="5047" width="14.109375" style="1347" hidden="1"/>
    <col min="5048" max="5261" width="11.44140625" style="1347" hidden="1"/>
    <col min="5262" max="5262" width="39.44140625" style="1347" hidden="1"/>
    <col min="5263" max="5267" width="9.5546875" style="1347" hidden="1"/>
    <col min="5268" max="5268" width="9.6640625" style="1347" hidden="1"/>
    <col min="5269" max="5269" width="9" style="1347" hidden="1"/>
    <col min="5270" max="5270" width="8.33203125" style="1347" hidden="1"/>
    <col min="5271" max="5272" width="9" style="1347" hidden="1"/>
    <col min="5273" max="5275" width="7.88671875" style="1347" hidden="1"/>
    <col min="5276" max="5276" width="9.33203125" style="1347" hidden="1"/>
    <col min="5277" max="5279" width="8.44140625" style="1347" hidden="1"/>
    <col min="5280" max="5281" width="9.33203125" style="1347" hidden="1"/>
    <col min="5282" max="5282" width="10.109375" style="1347" hidden="1"/>
    <col min="5283" max="5283" width="9.109375" style="1347" hidden="1"/>
    <col min="5284" max="5287" width="10.109375" style="1347" hidden="1"/>
    <col min="5288" max="5293" width="5.44140625" style="1347" hidden="1"/>
    <col min="5294" max="5294" width="0.109375" style="1347" hidden="1"/>
    <col min="5295" max="5299" width="7.6640625" style="1347" hidden="1"/>
    <col min="5300" max="5300" width="0.44140625" style="1347" hidden="1"/>
    <col min="5301" max="5301" width="15.88671875" style="1347" hidden="1"/>
    <col min="5302" max="5302" width="10.33203125" style="1347" hidden="1"/>
    <col min="5303" max="5303" width="14.109375" style="1347" hidden="1"/>
    <col min="5304" max="5517" width="11.44140625" style="1347" hidden="1"/>
    <col min="5518" max="5518" width="39.44140625" style="1347" hidden="1"/>
    <col min="5519" max="5523" width="9.5546875" style="1347" hidden="1"/>
    <col min="5524" max="5524" width="9.6640625" style="1347" hidden="1"/>
    <col min="5525" max="5525" width="9" style="1347" hidden="1"/>
    <col min="5526" max="5526" width="8.33203125" style="1347" hidden="1"/>
    <col min="5527" max="5528" width="9" style="1347" hidden="1"/>
    <col min="5529" max="5531" width="7.88671875" style="1347" hidden="1"/>
    <col min="5532" max="5532" width="9.33203125" style="1347" hidden="1"/>
    <col min="5533" max="5535" width="8.44140625" style="1347" hidden="1"/>
    <col min="5536" max="5537" width="9.33203125" style="1347" hidden="1"/>
    <col min="5538" max="5538" width="10.109375" style="1347" hidden="1"/>
    <col min="5539" max="5539" width="9.109375" style="1347" hidden="1"/>
    <col min="5540" max="5543" width="10.109375" style="1347" hidden="1"/>
    <col min="5544" max="5549" width="5.44140625" style="1347" hidden="1"/>
    <col min="5550" max="5550" width="0.109375" style="1347" hidden="1"/>
    <col min="5551" max="5555" width="7.6640625" style="1347" hidden="1"/>
    <col min="5556" max="5556" width="0.44140625" style="1347" hidden="1"/>
    <col min="5557" max="5557" width="15.88671875" style="1347" hidden="1"/>
    <col min="5558" max="5558" width="10.33203125" style="1347" hidden="1"/>
    <col min="5559" max="5559" width="14.109375" style="1347" hidden="1"/>
    <col min="5560" max="5773" width="11.44140625" style="1347" hidden="1"/>
    <col min="5774" max="5774" width="39.44140625" style="1347" hidden="1"/>
    <col min="5775" max="5779" width="9.5546875" style="1347" hidden="1"/>
    <col min="5780" max="5780" width="9.6640625" style="1347" hidden="1"/>
    <col min="5781" max="5781" width="9" style="1347" hidden="1"/>
    <col min="5782" max="5782" width="8.33203125" style="1347" hidden="1"/>
    <col min="5783" max="5784" width="9" style="1347" hidden="1"/>
    <col min="5785" max="5787" width="7.88671875" style="1347" hidden="1"/>
    <col min="5788" max="5788" width="9.33203125" style="1347" hidden="1"/>
    <col min="5789" max="5791" width="8.44140625" style="1347" hidden="1"/>
    <col min="5792" max="5793" width="9.33203125" style="1347" hidden="1"/>
    <col min="5794" max="5794" width="10.109375" style="1347" hidden="1"/>
    <col min="5795" max="5795" width="9.109375" style="1347" hidden="1"/>
    <col min="5796" max="5799" width="10.109375" style="1347" hidden="1"/>
    <col min="5800" max="5805" width="5.44140625" style="1347" hidden="1"/>
    <col min="5806" max="5806" width="0.109375" style="1347" hidden="1"/>
    <col min="5807" max="5811" width="7.6640625" style="1347" hidden="1"/>
    <col min="5812" max="5812" width="0.44140625" style="1347" hidden="1"/>
    <col min="5813" max="5813" width="15.88671875" style="1347" hidden="1"/>
    <col min="5814" max="5814" width="10.33203125" style="1347" hidden="1"/>
    <col min="5815" max="5815" width="14.109375" style="1347" hidden="1"/>
    <col min="5816" max="6029" width="11.44140625" style="1347" hidden="1"/>
    <col min="6030" max="6030" width="39.44140625" style="1347" hidden="1"/>
    <col min="6031" max="6035" width="9.5546875" style="1347" hidden="1"/>
    <col min="6036" max="6036" width="9.6640625" style="1347" hidden="1"/>
    <col min="6037" max="6037" width="9" style="1347" hidden="1"/>
    <col min="6038" max="6038" width="8.33203125" style="1347" hidden="1"/>
    <col min="6039" max="6040" width="9" style="1347" hidden="1"/>
    <col min="6041" max="6043" width="7.88671875" style="1347" hidden="1"/>
    <col min="6044" max="6044" width="9.33203125" style="1347" hidden="1"/>
    <col min="6045" max="6047" width="8.44140625" style="1347" hidden="1"/>
    <col min="6048" max="6049" width="9.33203125" style="1347" hidden="1"/>
    <col min="6050" max="6050" width="10.109375" style="1347" hidden="1"/>
    <col min="6051" max="6051" width="9.109375" style="1347" hidden="1"/>
    <col min="6052" max="6055" width="10.109375" style="1347" hidden="1"/>
    <col min="6056" max="6061" width="5.44140625" style="1347" hidden="1"/>
    <col min="6062" max="6062" width="0.109375" style="1347" hidden="1"/>
    <col min="6063" max="6067" width="7.6640625" style="1347" hidden="1"/>
    <col min="6068" max="6068" width="0.44140625" style="1347" hidden="1"/>
    <col min="6069" max="6069" width="15.88671875" style="1347" hidden="1"/>
    <col min="6070" max="6070" width="10.33203125" style="1347" hidden="1"/>
    <col min="6071" max="6071" width="14.109375" style="1347" hidden="1"/>
    <col min="6072" max="6285" width="11.44140625" style="1347" hidden="1"/>
    <col min="6286" max="6286" width="39.44140625" style="1347" hidden="1"/>
    <col min="6287" max="6291" width="9.5546875" style="1347" hidden="1"/>
    <col min="6292" max="6292" width="9.6640625" style="1347" hidden="1"/>
    <col min="6293" max="6293" width="9" style="1347" hidden="1"/>
    <col min="6294" max="6294" width="8.33203125" style="1347" hidden="1"/>
    <col min="6295" max="6296" width="9" style="1347" hidden="1"/>
    <col min="6297" max="6299" width="7.88671875" style="1347" hidden="1"/>
    <col min="6300" max="6300" width="9.33203125" style="1347" hidden="1"/>
    <col min="6301" max="6303" width="8.44140625" style="1347" hidden="1"/>
    <col min="6304" max="6305" width="9.33203125" style="1347" hidden="1"/>
    <col min="6306" max="6306" width="10.109375" style="1347" hidden="1"/>
    <col min="6307" max="6307" width="9.109375" style="1347" hidden="1"/>
    <col min="6308" max="6311" width="10.109375" style="1347" hidden="1"/>
    <col min="6312" max="6317" width="5.44140625" style="1347" hidden="1"/>
    <col min="6318" max="6318" width="0.109375" style="1347" hidden="1"/>
    <col min="6319" max="6323" width="7.6640625" style="1347" hidden="1"/>
    <col min="6324" max="6324" width="0.44140625" style="1347" hidden="1"/>
    <col min="6325" max="6325" width="15.88671875" style="1347" hidden="1"/>
    <col min="6326" max="6326" width="10.33203125" style="1347" hidden="1"/>
    <col min="6327" max="6327" width="14.109375" style="1347" hidden="1"/>
    <col min="6328" max="6541" width="11.44140625" style="1347" hidden="1"/>
    <col min="6542" max="6542" width="39.44140625" style="1347" hidden="1"/>
    <col min="6543" max="6547" width="9.5546875" style="1347" hidden="1"/>
    <col min="6548" max="6548" width="9.6640625" style="1347" hidden="1"/>
    <col min="6549" max="6549" width="9" style="1347" hidden="1"/>
    <col min="6550" max="6550" width="8.33203125" style="1347" hidden="1"/>
    <col min="6551" max="6552" width="9" style="1347" hidden="1"/>
    <col min="6553" max="6555" width="7.88671875" style="1347" hidden="1"/>
    <col min="6556" max="6556" width="9.33203125" style="1347" hidden="1"/>
    <col min="6557" max="6559" width="8.44140625" style="1347" hidden="1"/>
    <col min="6560" max="6561" width="9.33203125" style="1347" hidden="1"/>
    <col min="6562" max="6562" width="10.109375" style="1347" hidden="1"/>
    <col min="6563" max="6563" width="9.109375" style="1347" hidden="1"/>
    <col min="6564" max="6567" width="10.109375" style="1347" hidden="1"/>
    <col min="6568" max="6573" width="5.44140625" style="1347" hidden="1"/>
    <col min="6574" max="6574" width="0.109375" style="1347" hidden="1"/>
    <col min="6575" max="6579" width="7.6640625" style="1347" hidden="1"/>
    <col min="6580" max="6580" width="0.44140625" style="1347" hidden="1"/>
    <col min="6581" max="6581" width="15.88671875" style="1347" hidden="1"/>
    <col min="6582" max="6582" width="10.33203125" style="1347" hidden="1"/>
    <col min="6583" max="6583" width="14.109375" style="1347" hidden="1"/>
    <col min="6584" max="6797" width="11.44140625" style="1347" hidden="1"/>
    <col min="6798" max="6798" width="39.44140625" style="1347" hidden="1"/>
    <col min="6799" max="6803" width="9.5546875" style="1347" hidden="1"/>
    <col min="6804" max="6804" width="9.6640625" style="1347" hidden="1"/>
    <col min="6805" max="6805" width="9" style="1347" hidden="1"/>
    <col min="6806" max="6806" width="8.33203125" style="1347" hidden="1"/>
    <col min="6807" max="6808" width="9" style="1347" hidden="1"/>
    <col min="6809" max="6811" width="7.88671875" style="1347" hidden="1"/>
    <col min="6812" max="6812" width="9.33203125" style="1347" hidden="1"/>
    <col min="6813" max="6815" width="8.44140625" style="1347" hidden="1"/>
    <col min="6816" max="6817" width="9.33203125" style="1347" hidden="1"/>
    <col min="6818" max="6818" width="10.109375" style="1347" hidden="1"/>
    <col min="6819" max="6819" width="9.109375" style="1347" hidden="1"/>
    <col min="6820" max="6823" width="10.109375" style="1347" hidden="1"/>
    <col min="6824" max="6829" width="5.44140625" style="1347" hidden="1"/>
    <col min="6830" max="6830" width="0.109375" style="1347" hidden="1"/>
    <col min="6831" max="6835" width="7.6640625" style="1347" hidden="1"/>
    <col min="6836" max="6836" width="0.44140625" style="1347" hidden="1"/>
    <col min="6837" max="6837" width="15.88671875" style="1347" hidden="1"/>
    <col min="6838" max="6838" width="10.33203125" style="1347" hidden="1"/>
    <col min="6839" max="6839" width="14.109375" style="1347" hidden="1"/>
    <col min="6840" max="7053" width="11.44140625" style="1347" hidden="1"/>
    <col min="7054" max="7054" width="39.44140625" style="1347" hidden="1"/>
    <col min="7055" max="7059" width="9.5546875" style="1347" hidden="1"/>
    <col min="7060" max="7060" width="9.6640625" style="1347" hidden="1"/>
    <col min="7061" max="7061" width="9" style="1347" hidden="1"/>
    <col min="7062" max="7062" width="8.33203125" style="1347" hidden="1"/>
    <col min="7063" max="7064" width="9" style="1347" hidden="1"/>
    <col min="7065" max="7067" width="7.88671875" style="1347" hidden="1"/>
    <col min="7068" max="7068" width="9.33203125" style="1347" hidden="1"/>
    <col min="7069" max="7071" width="8.44140625" style="1347" hidden="1"/>
    <col min="7072" max="7073" width="9.33203125" style="1347" hidden="1"/>
    <col min="7074" max="7074" width="10.109375" style="1347" hidden="1"/>
    <col min="7075" max="7075" width="9.109375" style="1347" hidden="1"/>
    <col min="7076" max="7079" width="10.109375" style="1347" hidden="1"/>
    <col min="7080" max="7085" width="5.44140625" style="1347" hidden="1"/>
    <col min="7086" max="7086" width="0.109375" style="1347" hidden="1"/>
    <col min="7087" max="7091" width="7.6640625" style="1347" hidden="1"/>
    <col min="7092" max="7092" width="0.44140625" style="1347" hidden="1"/>
    <col min="7093" max="7093" width="15.88671875" style="1347" hidden="1"/>
    <col min="7094" max="7094" width="10.33203125" style="1347" hidden="1"/>
    <col min="7095" max="7095" width="14.109375" style="1347" hidden="1"/>
    <col min="7096" max="7309" width="11.44140625" style="1347" hidden="1"/>
    <col min="7310" max="7310" width="39.44140625" style="1347" hidden="1"/>
    <col min="7311" max="7315" width="9.5546875" style="1347" hidden="1"/>
    <col min="7316" max="7316" width="9.6640625" style="1347" hidden="1"/>
    <col min="7317" max="7317" width="9" style="1347" hidden="1"/>
    <col min="7318" max="7318" width="8.33203125" style="1347" hidden="1"/>
    <col min="7319" max="7320" width="9" style="1347" hidden="1"/>
    <col min="7321" max="7323" width="7.88671875" style="1347" hidden="1"/>
    <col min="7324" max="7324" width="9.33203125" style="1347" hidden="1"/>
    <col min="7325" max="7327" width="8.44140625" style="1347" hidden="1"/>
    <col min="7328" max="7329" width="9.33203125" style="1347" hidden="1"/>
    <col min="7330" max="7330" width="10.109375" style="1347" hidden="1"/>
    <col min="7331" max="7331" width="9.109375" style="1347" hidden="1"/>
    <col min="7332" max="7335" width="10.109375" style="1347" hidden="1"/>
    <col min="7336" max="7341" width="5.44140625" style="1347" hidden="1"/>
    <col min="7342" max="7342" width="0.109375" style="1347" hidden="1"/>
    <col min="7343" max="7347" width="7.6640625" style="1347" hidden="1"/>
    <col min="7348" max="7348" width="0.44140625" style="1347" hidden="1"/>
    <col min="7349" max="7349" width="15.88671875" style="1347" hidden="1"/>
    <col min="7350" max="7350" width="10.33203125" style="1347" hidden="1"/>
    <col min="7351" max="7351" width="14.109375" style="1347" hidden="1"/>
    <col min="7352" max="7565" width="11.44140625" style="1347" hidden="1"/>
    <col min="7566" max="7566" width="39.44140625" style="1347" hidden="1"/>
    <col min="7567" max="7571" width="9.5546875" style="1347" hidden="1"/>
    <col min="7572" max="7572" width="9.6640625" style="1347" hidden="1"/>
    <col min="7573" max="7573" width="9" style="1347" hidden="1"/>
    <col min="7574" max="7574" width="8.33203125" style="1347" hidden="1"/>
    <col min="7575" max="7576" width="9" style="1347" hidden="1"/>
    <col min="7577" max="7579" width="7.88671875" style="1347" hidden="1"/>
    <col min="7580" max="7580" width="9.33203125" style="1347" hidden="1"/>
    <col min="7581" max="7583" width="8.44140625" style="1347" hidden="1"/>
    <col min="7584" max="7585" width="9.33203125" style="1347" hidden="1"/>
    <col min="7586" max="7586" width="10.109375" style="1347" hidden="1"/>
    <col min="7587" max="7587" width="9.109375" style="1347" hidden="1"/>
    <col min="7588" max="7591" width="10.109375" style="1347" hidden="1"/>
    <col min="7592" max="7597" width="5.44140625" style="1347" hidden="1"/>
    <col min="7598" max="7598" width="0.109375" style="1347" hidden="1"/>
    <col min="7599" max="7603" width="7.6640625" style="1347" hidden="1"/>
    <col min="7604" max="7604" width="0.44140625" style="1347" hidden="1"/>
    <col min="7605" max="7605" width="15.88671875" style="1347" hidden="1"/>
    <col min="7606" max="7606" width="10.33203125" style="1347" hidden="1"/>
    <col min="7607" max="7607" width="14.109375" style="1347" hidden="1"/>
    <col min="7608" max="7821" width="11.44140625" style="1347" hidden="1"/>
    <col min="7822" max="7822" width="39.44140625" style="1347" hidden="1"/>
    <col min="7823" max="7827" width="9.5546875" style="1347" hidden="1"/>
    <col min="7828" max="7828" width="9.6640625" style="1347" hidden="1"/>
    <col min="7829" max="7829" width="9" style="1347" hidden="1"/>
    <col min="7830" max="7830" width="8.33203125" style="1347" hidden="1"/>
    <col min="7831" max="7832" width="9" style="1347" hidden="1"/>
    <col min="7833" max="7835" width="7.88671875" style="1347" hidden="1"/>
    <col min="7836" max="7836" width="9.33203125" style="1347" hidden="1"/>
    <col min="7837" max="7839" width="8.44140625" style="1347" hidden="1"/>
    <col min="7840" max="7841" width="9.33203125" style="1347" hidden="1"/>
    <col min="7842" max="7842" width="10.109375" style="1347" hidden="1"/>
    <col min="7843" max="7843" width="9.109375" style="1347" hidden="1"/>
    <col min="7844" max="7847" width="10.109375" style="1347" hidden="1"/>
    <col min="7848" max="7853" width="5.44140625" style="1347" hidden="1"/>
    <col min="7854" max="7854" width="0.109375" style="1347" hidden="1"/>
    <col min="7855" max="7859" width="7.6640625" style="1347" hidden="1"/>
    <col min="7860" max="7860" width="0.44140625" style="1347" hidden="1"/>
    <col min="7861" max="7861" width="15.88671875" style="1347" hidden="1"/>
    <col min="7862" max="7862" width="10.33203125" style="1347" hidden="1"/>
    <col min="7863" max="7863" width="14.109375" style="1347" hidden="1"/>
    <col min="7864" max="8077" width="11.44140625" style="1347" hidden="1"/>
    <col min="8078" max="8078" width="39.44140625" style="1347" hidden="1"/>
    <col min="8079" max="8083" width="9.5546875" style="1347" hidden="1"/>
    <col min="8084" max="8084" width="9.6640625" style="1347" hidden="1"/>
    <col min="8085" max="8085" width="9" style="1347" hidden="1"/>
    <col min="8086" max="8086" width="8.33203125" style="1347" hidden="1"/>
    <col min="8087" max="8088" width="9" style="1347" hidden="1"/>
    <col min="8089" max="8091" width="7.88671875" style="1347" hidden="1"/>
    <col min="8092" max="8092" width="9.33203125" style="1347" hidden="1"/>
    <col min="8093" max="8095" width="8.44140625" style="1347" hidden="1"/>
    <col min="8096" max="8097" width="9.33203125" style="1347" hidden="1"/>
    <col min="8098" max="8098" width="10.109375" style="1347" hidden="1"/>
    <col min="8099" max="8099" width="9.109375" style="1347" hidden="1"/>
    <col min="8100" max="8103" width="10.109375" style="1347" hidden="1"/>
    <col min="8104" max="8109" width="5.44140625" style="1347" hidden="1"/>
    <col min="8110" max="8110" width="0.109375" style="1347" hidden="1"/>
    <col min="8111" max="8115" width="7.6640625" style="1347" hidden="1"/>
    <col min="8116" max="8116" width="0.44140625" style="1347" hidden="1"/>
    <col min="8117" max="8117" width="15.88671875" style="1347" hidden="1"/>
    <col min="8118" max="8118" width="10.33203125" style="1347" hidden="1"/>
    <col min="8119" max="8119" width="14.109375" style="1347" hidden="1"/>
    <col min="8120" max="8333" width="11.44140625" style="1347" hidden="1"/>
    <col min="8334" max="8334" width="39.44140625" style="1347" hidden="1"/>
    <col min="8335" max="8339" width="9.5546875" style="1347" hidden="1"/>
    <col min="8340" max="8340" width="9.6640625" style="1347" hidden="1"/>
    <col min="8341" max="8341" width="9" style="1347" hidden="1"/>
    <col min="8342" max="8342" width="8.33203125" style="1347" hidden="1"/>
    <col min="8343" max="8344" width="9" style="1347" hidden="1"/>
    <col min="8345" max="8347" width="7.88671875" style="1347" hidden="1"/>
    <col min="8348" max="8348" width="9.33203125" style="1347" hidden="1"/>
    <col min="8349" max="8351" width="8.44140625" style="1347" hidden="1"/>
    <col min="8352" max="8353" width="9.33203125" style="1347" hidden="1"/>
    <col min="8354" max="8354" width="10.109375" style="1347" hidden="1"/>
    <col min="8355" max="8355" width="9.109375" style="1347" hidden="1"/>
    <col min="8356" max="8359" width="10.109375" style="1347" hidden="1"/>
    <col min="8360" max="8365" width="5.44140625" style="1347" hidden="1"/>
    <col min="8366" max="8366" width="0.109375" style="1347" hidden="1"/>
    <col min="8367" max="8371" width="7.6640625" style="1347" hidden="1"/>
    <col min="8372" max="8372" width="0.44140625" style="1347" hidden="1"/>
    <col min="8373" max="8373" width="15.88671875" style="1347" hidden="1"/>
    <col min="8374" max="8374" width="10.33203125" style="1347" hidden="1"/>
    <col min="8375" max="8375" width="14.109375" style="1347" hidden="1"/>
    <col min="8376" max="8589" width="11.44140625" style="1347" hidden="1"/>
    <col min="8590" max="8590" width="39.44140625" style="1347" hidden="1"/>
    <col min="8591" max="8595" width="9.5546875" style="1347" hidden="1"/>
    <col min="8596" max="8596" width="9.6640625" style="1347" hidden="1"/>
    <col min="8597" max="8597" width="9" style="1347" hidden="1"/>
    <col min="8598" max="8598" width="8.33203125" style="1347" hidden="1"/>
    <col min="8599" max="8600" width="9" style="1347" hidden="1"/>
    <col min="8601" max="8603" width="7.88671875" style="1347" hidden="1"/>
    <col min="8604" max="8604" width="9.33203125" style="1347" hidden="1"/>
    <col min="8605" max="8607" width="8.44140625" style="1347" hidden="1"/>
    <col min="8608" max="8609" width="9.33203125" style="1347" hidden="1"/>
    <col min="8610" max="8610" width="10.109375" style="1347" hidden="1"/>
    <col min="8611" max="8611" width="9.109375" style="1347" hidden="1"/>
    <col min="8612" max="8615" width="10.109375" style="1347" hidden="1"/>
    <col min="8616" max="8621" width="5.44140625" style="1347" hidden="1"/>
    <col min="8622" max="8622" width="0.109375" style="1347" hidden="1"/>
    <col min="8623" max="8627" width="7.6640625" style="1347" hidden="1"/>
    <col min="8628" max="8628" width="0.44140625" style="1347" hidden="1"/>
    <col min="8629" max="8629" width="15.88671875" style="1347" hidden="1"/>
    <col min="8630" max="8630" width="10.33203125" style="1347" hidden="1"/>
    <col min="8631" max="8631" width="14.109375" style="1347" hidden="1"/>
    <col min="8632" max="8845" width="11.44140625" style="1347" hidden="1"/>
    <col min="8846" max="8846" width="39.44140625" style="1347" hidden="1"/>
    <col min="8847" max="8851" width="9.5546875" style="1347" hidden="1"/>
    <col min="8852" max="8852" width="9.6640625" style="1347" hidden="1"/>
    <col min="8853" max="8853" width="9" style="1347" hidden="1"/>
    <col min="8854" max="8854" width="8.33203125" style="1347" hidden="1"/>
    <col min="8855" max="8856" width="9" style="1347" hidden="1"/>
    <col min="8857" max="8859" width="7.88671875" style="1347" hidden="1"/>
    <col min="8860" max="8860" width="9.33203125" style="1347" hidden="1"/>
    <col min="8861" max="8863" width="8.44140625" style="1347" hidden="1"/>
    <col min="8864" max="8865" width="9.33203125" style="1347" hidden="1"/>
    <col min="8866" max="8866" width="10.109375" style="1347" hidden="1"/>
    <col min="8867" max="8867" width="9.109375" style="1347" hidden="1"/>
    <col min="8868" max="8871" width="10.109375" style="1347" hidden="1"/>
    <col min="8872" max="8877" width="5.44140625" style="1347" hidden="1"/>
    <col min="8878" max="8878" width="0.109375" style="1347" hidden="1"/>
    <col min="8879" max="8883" width="7.6640625" style="1347" hidden="1"/>
    <col min="8884" max="8884" width="0.44140625" style="1347" hidden="1"/>
    <col min="8885" max="8885" width="15.88671875" style="1347" hidden="1"/>
    <col min="8886" max="8886" width="10.33203125" style="1347" hidden="1"/>
    <col min="8887" max="8887" width="14.109375" style="1347" hidden="1"/>
    <col min="8888" max="9101" width="11.44140625" style="1347" hidden="1"/>
    <col min="9102" max="9102" width="39.44140625" style="1347" hidden="1"/>
    <col min="9103" max="9107" width="9.5546875" style="1347" hidden="1"/>
    <col min="9108" max="9108" width="9.6640625" style="1347" hidden="1"/>
    <col min="9109" max="9109" width="9" style="1347" hidden="1"/>
    <col min="9110" max="9110" width="8.33203125" style="1347" hidden="1"/>
    <col min="9111" max="9112" width="9" style="1347" hidden="1"/>
    <col min="9113" max="9115" width="7.88671875" style="1347" hidden="1"/>
    <col min="9116" max="9116" width="9.33203125" style="1347" hidden="1"/>
    <col min="9117" max="9119" width="8.44140625" style="1347" hidden="1"/>
    <col min="9120" max="9121" width="9.33203125" style="1347" hidden="1"/>
    <col min="9122" max="9122" width="10.109375" style="1347" hidden="1"/>
    <col min="9123" max="9123" width="9.109375" style="1347" hidden="1"/>
    <col min="9124" max="9127" width="10.109375" style="1347" hidden="1"/>
    <col min="9128" max="9133" width="5.44140625" style="1347" hidden="1"/>
    <col min="9134" max="9134" width="0.109375" style="1347" hidden="1"/>
    <col min="9135" max="9139" width="7.6640625" style="1347" hidden="1"/>
    <col min="9140" max="9140" width="0.44140625" style="1347" hidden="1"/>
    <col min="9141" max="9141" width="15.88671875" style="1347" hidden="1"/>
    <col min="9142" max="9142" width="10.33203125" style="1347" hidden="1"/>
    <col min="9143" max="9143" width="14.109375" style="1347" hidden="1"/>
    <col min="9144" max="9357" width="11.44140625" style="1347" hidden="1"/>
    <col min="9358" max="9358" width="39.44140625" style="1347" hidden="1"/>
    <col min="9359" max="9363" width="9.5546875" style="1347" hidden="1"/>
    <col min="9364" max="9364" width="9.6640625" style="1347" hidden="1"/>
    <col min="9365" max="9365" width="9" style="1347" hidden="1"/>
    <col min="9366" max="9366" width="8.33203125" style="1347" hidden="1"/>
    <col min="9367" max="9368" width="9" style="1347" hidden="1"/>
    <col min="9369" max="9371" width="7.88671875" style="1347" hidden="1"/>
    <col min="9372" max="9372" width="9.33203125" style="1347" hidden="1"/>
    <col min="9373" max="9375" width="8.44140625" style="1347" hidden="1"/>
    <col min="9376" max="9377" width="9.33203125" style="1347" hidden="1"/>
    <col min="9378" max="9378" width="10.109375" style="1347" hidden="1"/>
    <col min="9379" max="9379" width="9.109375" style="1347" hidden="1"/>
    <col min="9380" max="9383" width="10.109375" style="1347" hidden="1"/>
    <col min="9384" max="9389" width="5.44140625" style="1347" hidden="1"/>
    <col min="9390" max="9390" width="0.109375" style="1347" hidden="1"/>
    <col min="9391" max="9395" width="7.6640625" style="1347" hidden="1"/>
    <col min="9396" max="9396" width="0.44140625" style="1347" hidden="1"/>
    <col min="9397" max="9397" width="15.88671875" style="1347" hidden="1"/>
    <col min="9398" max="9398" width="10.33203125" style="1347" hidden="1"/>
    <col min="9399" max="9399" width="14.109375" style="1347" hidden="1"/>
    <col min="9400" max="9613" width="11.44140625" style="1347" hidden="1"/>
    <col min="9614" max="9614" width="39.44140625" style="1347" hidden="1"/>
    <col min="9615" max="9619" width="9.5546875" style="1347" hidden="1"/>
    <col min="9620" max="9620" width="9.6640625" style="1347" hidden="1"/>
    <col min="9621" max="9621" width="9" style="1347" hidden="1"/>
    <col min="9622" max="9622" width="8.33203125" style="1347" hidden="1"/>
    <col min="9623" max="9624" width="9" style="1347" hidden="1"/>
    <col min="9625" max="9627" width="7.88671875" style="1347" hidden="1"/>
    <col min="9628" max="9628" width="9.33203125" style="1347" hidden="1"/>
    <col min="9629" max="9631" width="8.44140625" style="1347" hidden="1"/>
    <col min="9632" max="9633" width="9.33203125" style="1347" hidden="1"/>
    <col min="9634" max="9634" width="10.109375" style="1347" hidden="1"/>
    <col min="9635" max="9635" width="9.109375" style="1347" hidden="1"/>
    <col min="9636" max="9639" width="10.109375" style="1347" hidden="1"/>
    <col min="9640" max="9645" width="5.44140625" style="1347" hidden="1"/>
    <col min="9646" max="9646" width="0.109375" style="1347" hidden="1"/>
    <col min="9647" max="9651" width="7.6640625" style="1347" hidden="1"/>
    <col min="9652" max="9652" width="0.44140625" style="1347" hidden="1"/>
    <col min="9653" max="9653" width="15.88671875" style="1347" hidden="1"/>
    <col min="9654" max="9654" width="10.33203125" style="1347" hidden="1"/>
    <col min="9655" max="9655" width="14.109375" style="1347" hidden="1"/>
    <col min="9656" max="9869" width="11.44140625" style="1347" hidden="1"/>
    <col min="9870" max="9870" width="39.44140625" style="1347" hidden="1"/>
    <col min="9871" max="9875" width="9.5546875" style="1347" hidden="1"/>
    <col min="9876" max="9876" width="9.6640625" style="1347" hidden="1"/>
    <col min="9877" max="9877" width="9" style="1347" hidden="1"/>
    <col min="9878" max="9878" width="8.33203125" style="1347" hidden="1"/>
    <col min="9879" max="9880" width="9" style="1347" hidden="1"/>
    <col min="9881" max="9883" width="7.88671875" style="1347" hidden="1"/>
    <col min="9884" max="9884" width="9.33203125" style="1347" hidden="1"/>
    <col min="9885" max="9887" width="8.44140625" style="1347" hidden="1"/>
    <col min="9888" max="9889" width="9.33203125" style="1347" hidden="1"/>
    <col min="9890" max="9890" width="10.109375" style="1347" hidden="1"/>
    <col min="9891" max="9891" width="9.109375" style="1347" hidden="1"/>
    <col min="9892" max="9895" width="10.109375" style="1347" hidden="1"/>
    <col min="9896" max="9901" width="5.44140625" style="1347" hidden="1"/>
    <col min="9902" max="9902" width="0.109375" style="1347" hidden="1"/>
    <col min="9903" max="9907" width="7.6640625" style="1347" hidden="1"/>
    <col min="9908" max="9908" width="0.44140625" style="1347" hidden="1"/>
    <col min="9909" max="9909" width="15.88671875" style="1347" hidden="1"/>
    <col min="9910" max="9910" width="10.33203125" style="1347" hidden="1"/>
    <col min="9911" max="9911" width="14.109375" style="1347" hidden="1"/>
    <col min="9912" max="10125" width="11.44140625" style="1347" hidden="1"/>
    <col min="10126" max="10126" width="39.44140625" style="1347" hidden="1"/>
    <col min="10127" max="10131" width="9.5546875" style="1347" hidden="1"/>
    <col min="10132" max="10132" width="9.6640625" style="1347" hidden="1"/>
    <col min="10133" max="10133" width="9" style="1347" hidden="1"/>
    <col min="10134" max="10134" width="8.33203125" style="1347" hidden="1"/>
    <col min="10135" max="10136" width="9" style="1347" hidden="1"/>
    <col min="10137" max="10139" width="7.88671875" style="1347" hidden="1"/>
    <col min="10140" max="10140" width="9.33203125" style="1347" hidden="1"/>
    <col min="10141" max="10143" width="8.44140625" style="1347" hidden="1"/>
    <col min="10144" max="10145" width="9.33203125" style="1347" hidden="1"/>
    <col min="10146" max="10146" width="10.109375" style="1347" hidden="1"/>
    <col min="10147" max="10147" width="9.109375" style="1347" hidden="1"/>
    <col min="10148" max="10151" width="10.109375" style="1347" hidden="1"/>
    <col min="10152" max="10157" width="5.44140625" style="1347" hidden="1"/>
    <col min="10158" max="10158" width="0.109375" style="1347" hidden="1"/>
    <col min="10159" max="10163" width="7.6640625" style="1347" hidden="1"/>
    <col min="10164" max="10164" width="0.44140625" style="1347" hidden="1"/>
    <col min="10165" max="10165" width="15.88671875" style="1347" hidden="1"/>
    <col min="10166" max="10166" width="10.33203125" style="1347" hidden="1"/>
    <col min="10167" max="10167" width="14.109375" style="1347" hidden="1"/>
    <col min="10168" max="10381" width="11.44140625" style="1347" hidden="1"/>
    <col min="10382" max="10382" width="39.44140625" style="1347" hidden="1"/>
    <col min="10383" max="10387" width="9.5546875" style="1347" hidden="1"/>
    <col min="10388" max="10388" width="9.6640625" style="1347" hidden="1"/>
    <col min="10389" max="10389" width="9" style="1347" hidden="1"/>
    <col min="10390" max="10390" width="8.33203125" style="1347" hidden="1"/>
    <col min="10391" max="10392" width="9" style="1347" hidden="1"/>
    <col min="10393" max="10395" width="7.88671875" style="1347" hidden="1"/>
    <col min="10396" max="10396" width="9.33203125" style="1347" hidden="1"/>
    <col min="10397" max="10399" width="8.44140625" style="1347" hidden="1"/>
    <col min="10400" max="10401" width="9.33203125" style="1347" hidden="1"/>
    <col min="10402" max="10402" width="10.109375" style="1347" hidden="1"/>
    <col min="10403" max="10403" width="9.109375" style="1347" hidden="1"/>
    <col min="10404" max="10407" width="10.109375" style="1347" hidden="1"/>
    <col min="10408" max="10413" width="5.44140625" style="1347" hidden="1"/>
    <col min="10414" max="10414" width="0.109375" style="1347" hidden="1"/>
    <col min="10415" max="10419" width="7.6640625" style="1347" hidden="1"/>
    <col min="10420" max="10420" width="0.44140625" style="1347" hidden="1"/>
    <col min="10421" max="10421" width="15.88671875" style="1347" hidden="1"/>
    <col min="10422" max="10422" width="10.33203125" style="1347" hidden="1"/>
    <col min="10423" max="10423" width="14.109375" style="1347" hidden="1"/>
    <col min="10424" max="10637" width="11.44140625" style="1347" hidden="1"/>
    <col min="10638" max="10638" width="39.44140625" style="1347" hidden="1"/>
    <col min="10639" max="10643" width="9.5546875" style="1347" hidden="1"/>
    <col min="10644" max="10644" width="9.6640625" style="1347" hidden="1"/>
    <col min="10645" max="10645" width="9" style="1347" hidden="1"/>
    <col min="10646" max="10646" width="8.33203125" style="1347" hidden="1"/>
    <col min="10647" max="10648" width="9" style="1347" hidden="1"/>
    <col min="10649" max="10651" width="7.88671875" style="1347" hidden="1"/>
    <col min="10652" max="10652" width="9.33203125" style="1347" hidden="1"/>
    <col min="10653" max="10655" width="8.44140625" style="1347" hidden="1"/>
    <col min="10656" max="10657" width="9.33203125" style="1347" hidden="1"/>
    <col min="10658" max="10658" width="10.109375" style="1347" hidden="1"/>
    <col min="10659" max="10659" width="9.109375" style="1347" hidden="1"/>
    <col min="10660" max="10663" width="10.109375" style="1347" hidden="1"/>
    <col min="10664" max="10669" width="5.44140625" style="1347" hidden="1"/>
    <col min="10670" max="10670" width="0.109375" style="1347" hidden="1"/>
    <col min="10671" max="10675" width="7.6640625" style="1347" hidden="1"/>
    <col min="10676" max="10676" width="0.44140625" style="1347" hidden="1"/>
    <col min="10677" max="10677" width="15.88671875" style="1347" hidden="1"/>
    <col min="10678" max="10678" width="10.33203125" style="1347" hidden="1"/>
    <col min="10679" max="10679" width="14.109375" style="1347" hidden="1"/>
    <col min="10680" max="10893" width="11.44140625" style="1347" hidden="1"/>
    <col min="10894" max="10894" width="39.44140625" style="1347" hidden="1"/>
    <col min="10895" max="10899" width="9.5546875" style="1347" hidden="1"/>
    <col min="10900" max="10900" width="9.6640625" style="1347" hidden="1"/>
    <col min="10901" max="10901" width="9" style="1347" hidden="1"/>
    <col min="10902" max="10902" width="8.33203125" style="1347" hidden="1"/>
    <col min="10903" max="10904" width="9" style="1347" hidden="1"/>
    <col min="10905" max="10907" width="7.88671875" style="1347" hidden="1"/>
    <col min="10908" max="10908" width="9.33203125" style="1347" hidden="1"/>
    <col min="10909" max="10911" width="8.44140625" style="1347" hidden="1"/>
    <col min="10912" max="10913" width="9.33203125" style="1347" hidden="1"/>
    <col min="10914" max="10914" width="10.109375" style="1347" hidden="1"/>
    <col min="10915" max="10915" width="9.109375" style="1347" hidden="1"/>
    <col min="10916" max="10919" width="10.109375" style="1347" hidden="1"/>
    <col min="10920" max="10925" width="5.44140625" style="1347" hidden="1"/>
    <col min="10926" max="10926" width="0.109375" style="1347" hidden="1"/>
    <col min="10927" max="10931" width="7.6640625" style="1347" hidden="1"/>
    <col min="10932" max="10932" width="0.44140625" style="1347" hidden="1"/>
    <col min="10933" max="10933" width="15.88671875" style="1347" hidden="1"/>
    <col min="10934" max="10934" width="10.33203125" style="1347" hidden="1"/>
    <col min="10935" max="10935" width="14.109375" style="1347" hidden="1"/>
    <col min="10936" max="11149" width="11.44140625" style="1347" hidden="1"/>
    <col min="11150" max="11150" width="39.44140625" style="1347" hidden="1"/>
    <col min="11151" max="11155" width="9.5546875" style="1347" hidden="1"/>
    <col min="11156" max="11156" width="9.6640625" style="1347" hidden="1"/>
    <col min="11157" max="11157" width="9" style="1347" hidden="1"/>
    <col min="11158" max="11158" width="8.33203125" style="1347" hidden="1"/>
    <col min="11159" max="11160" width="9" style="1347" hidden="1"/>
    <col min="11161" max="11163" width="7.88671875" style="1347" hidden="1"/>
    <col min="11164" max="11164" width="9.33203125" style="1347" hidden="1"/>
    <col min="11165" max="11167" width="8.44140625" style="1347" hidden="1"/>
    <col min="11168" max="11169" width="9.33203125" style="1347" hidden="1"/>
    <col min="11170" max="11170" width="10.109375" style="1347" hidden="1"/>
    <col min="11171" max="11171" width="9.109375" style="1347" hidden="1"/>
    <col min="11172" max="11175" width="10.109375" style="1347" hidden="1"/>
    <col min="11176" max="11181" width="5.44140625" style="1347" hidden="1"/>
    <col min="11182" max="11182" width="0.109375" style="1347" hidden="1"/>
    <col min="11183" max="11187" width="7.6640625" style="1347" hidden="1"/>
    <col min="11188" max="11188" width="0.44140625" style="1347" hidden="1"/>
    <col min="11189" max="11189" width="15.88671875" style="1347" hidden="1"/>
    <col min="11190" max="11190" width="10.33203125" style="1347" hidden="1"/>
    <col min="11191" max="11191" width="14.109375" style="1347" hidden="1"/>
    <col min="11192" max="11405" width="11.44140625" style="1347" hidden="1"/>
    <col min="11406" max="11406" width="39.44140625" style="1347" hidden="1"/>
    <col min="11407" max="11411" width="9.5546875" style="1347" hidden="1"/>
    <col min="11412" max="11412" width="9.6640625" style="1347" hidden="1"/>
    <col min="11413" max="11413" width="9" style="1347" hidden="1"/>
    <col min="11414" max="11414" width="8.33203125" style="1347" hidden="1"/>
    <col min="11415" max="11416" width="9" style="1347" hidden="1"/>
    <col min="11417" max="11419" width="7.88671875" style="1347" hidden="1"/>
    <col min="11420" max="11420" width="9.33203125" style="1347" hidden="1"/>
    <col min="11421" max="11423" width="8.44140625" style="1347" hidden="1"/>
    <col min="11424" max="11425" width="9.33203125" style="1347" hidden="1"/>
    <col min="11426" max="11426" width="10.109375" style="1347" hidden="1"/>
    <col min="11427" max="11427" width="9.109375" style="1347" hidden="1"/>
    <col min="11428" max="11431" width="10.109375" style="1347" hidden="1"/>
    <col min="11432" max="11437" width="5.44140625" style="1347" hidden="1"/>
    <col min="11438" max="11438" width="0.109375" style="1347" hidden="1"/>
    <col min="11439" max="11443" width="7.6640625" style="1347" hidden="1"/>
    <col min="11444" max="11444" width="0.44140625" style="1347" hidden="1"/>
    <col min="11445" max="11445" width="15.88671875" style="1347" hidden="1"/>
    <col min="11446" max="11446" width="10.33203125" style="1347" hidden="1"/>
    <col min="11447" max="11447" width="14.109375" style="1347" hidden="1"/>
    <col min="11448" max="11661" width="11.44140625" style="1347" hidden="1"/>
    <col min="11662" max="11662" width="39.44140625" style="1347" hidden="1"/>
    <col min="11663" max="11667" width="9.5546875" style="1347" hidden="1"/>
    <col min="11668" max="11668" width="9.6640625" style="1347" hidden="1"/>
    <col min="11669" max="11669" width="9" style="1347" hidden="1"/>
    <col min="11670" max="11670" width="8.33203125" style="1347" hidden="1"/>
    <col min="11671" max="11672" width="9" style="1347" hidden="1"/>
    <col min="11673" max="11675" width="7.88671875" style="1347" hidden="1"/>
    <col min="11676" max="11676" width="9.33203125" style="1347" hidden="1"/>
    <col min="11677" max="11679" width="8.44140625" style="1347" hidden="1"/>
    <col min="11680" max="11681" width="9.33203125" style="1347" hidden="1"/>
    <col min="11682" max="11682" width="10.109375" style="1347" hidden="1"/>
    <col min="11683" max="11683" width="9.109375" style="1347" hidden="1"/>
    <col min="11684" max="11687" width="10.109375" style="1347" hidden="1"/>
    <col min="11688" max="11693" width="5.44140625" style="1347" hidden="1"/>
    <col min="11694" max="11694" width="0.109375" style="1347" hidden="1"/>
    <col min="11695" max="11699" width="7.6640625" style="1347" hidden="1"/>
    <col min="11700" max="11700" width="0.44140625" style="1347" hidden="1"/>
    <col min="11701" max="11701" width="15.88671875" style="1347" hidden="1"/>
    <col min="11702" max="11702" width="10.33203125" style="1347" hidden="1"/>
    <col min="11703" max="11703" width="14.109375" style="1347" hidden="1"/>
    <col min="11704" max="11917" width="11.44140625" style="1347" hidden="1"/>
    <col min="11918" max="11918" width="39.44140625" style="1347" hidden="1"/>
    <col min="11919" max="11923" width="9.5546875" style="1347" hidden="1"/>
    <col min="11924" max="11924" width="9.6640625" style="1347" hidden="1"/>
    <col min="11925" max="11925" width="9" style="1347" hidden="1"/>
    <col min="11926" max="11926" width="8.33203125" style="1347" hidden="1"/>
    <col min="11927" max="11928" width="9" style="1347" hidden="1"/>
    <col min="11929" max="11931" width="7.88671875" style="1347" hidden="1"/>
    <col min="11932" max="11932" width="9.33203125" style="1347" hidden="1"/>
    <col min="11933" max="11935" width="8.44140625" style="1347" hidden="1"/>
    <col min="11936" max="11937" width="9.33203125" style="1347" hidden="1"/>
    <col min="11938" max="11938" width="10.109375" style="1347" hidden="1"/>
    <col min="11939" max="11939" width="9.109375" style="1347" hidden="1"/>
    <col min="11940" max="11943" width="10.109375" style="1347" hidden="1"/>
    <col min="11944" max="11949" width="5.44140625" style="1347" hidden="1"/>
    <col min="11950" max="11950" width="0.109375" style="1347" hidden="1"/>
    <col min="11951" max="11955" width="7.6640625" style="1347" hidden="1"/>
    <col min="11956" max="11956" width="0.44140625" style="1347" hidden="1"/>
    <col min="11957" max="11957" width="15.88671875" style="1347" hidden="1"/>
    <col min="11958" max="11958" width="10.33203125" style="1347" hidden="1"/>
    <col min="11959" max="11959" width="14.109375" style="1347" hidden="1"/>
    <col min="11960" max="12173" width="11.44140625" style="1347" hidden="1"/>
    <col min="12174" max="12174" width="39.44140625" style="1347" hidden="1"/>
    <col min="12175" max="12179" width="9.5546875" style="1347" hidden="1"/>
    <col min="12180" max="12180" width="9.6640625" style="1347" hidden="1"/>
    <col min="12181" max="12181" width="9" style="1347" hidden="1"/>
    <col min="12182" max="12182" width="8.33203125" style="1347" hidden="1"/>
    <col min="12183" max="12184" width="9" style="1347" hidden="1"/>
    <col min="12185" max="12187" width="7.88671875" style="1347" hidden="1"/>
    <col min="12188" max="12188" width="9.33203125" style="1347" hidden="1"/>
    <col min="12189" max="12191" width="8.44140625" style="1347" hidden="1"/>
    <col min="12192" max="12193" width="9.33203125" style="1347" hidden="1"/>
    <col min="12194" max="12194" width="10.109375" style="1347" hidden="1"/>
    <col min="12195" max="12195" width="9.109375" style="1347" hidden="1"/>
    <col min="12196" max="12199" width="10.109375" style="1347" hidden="1"/>
    <col min="12200" max="12205" width="5.44140625" style="1347" hidden="1"/>
    <col min="12206" max="12206" width="0.109375" style="1347" hidden="1"/>
    <col min="12207" max="12211" width="7.6640625" style="1347" hidden="1"/>
    <col min="12212" max="12212" width="0.44140625" style="1347" hidden="1"/>
    <col min="12213" max="12213" width="15.88671875" style="1347" hidden="1"/>
    <col min="12214" max="12214" width="10.33203125" style="1347" hidden="1"/>
    <col min="12215" max="12215" width="14.109375" style="1347" hidden="1"/>
    <col min="12216" max="12429" width="11.44140625" style="1347" hidden="1"/>
    <col min="12430" max="12430" width="39.44140625" style="1347" hidden="1"/>
    <col min="12431" max="12435" width="9.5546875" style="1347" hidden="1"/>
    <col min="12436" max="12436" width="9.6640625" style="1347" hidden="1"/>
    <col min="12437" max="12437" width="9" style="1347" hidden="1"/>
    <col min="12438" max="12438" width="8.33203125" style="1347" hidden="1"/>
    <col min="12439" max="12440" width="9" style="1347" hidden="1"/>
    <col min="12441" max="12443" width="7.88671875" style="1347" hidden="1"/>
    <col min="12444" max="12444" width="9.33203125" style="1347" hidden="1"/>
    <col min="12445" max="12447" width="8.44140625" style="1347" hidden="1"/>
    <col min="12448" max="12449" width="9.33203125" style="1347" hidden="1"/>
    <col min="12450" max="12450" width="10.109375" style="1347" hidden="1"/>
    <col min="12451" max="12451" width="9.109375" style="1347" hidden="1"/>
    <col min="12452" max="12455" width="10.109375" style="1347" hidden="1"/>
    <col min="12456" max="12461" width="5.44140625" style="1347" hidden="1"/>
    <col min="12462" max="12462" width="0.109375" style="1347" hidden="1"/>
    <col min="12463" max="12467" width="7.6640625" style="1347" hidden="1"/>
    <col min="12468" max="12468" width="0.44140625" style="1347" hidden="1"/>
    <col min="12469" max="12469" width="15.88671875" style="1347" hidden="1"/>
    <col min="12470" max="12470" width="10.33203125" style="1347" hidden="1"/>
    <col min="12471" max="12471" width="14.109375" style="1347" hidden="1"/>
    <col min="12472" max="12685" width="11.44140625" style="1347" hidden="1"/>
    <col min="12686" max="12686" width="39.44140625" style="1347" hidden="1"/>
    <col min="12687" max="12691" width="9.5546875" style="1347" hidden="1"/>
    <col min="12692" max="12692" width="9.6640625" style="1347" hidden="1"/>
    <col min="12693" max="12693" width="9" style="1347" hidden="1"/>
    <col min="12694" max="12694" width="8.33203125" style="1347" hidden="1"/>
    <col min="12695" max="12696" width="9" style="1347" hidden="1"/>
    <col min="12697" max="12699" width="7.88671875" style="1347" hidden="1"/>
    <col min="12700" max="12700" width="9.33203125" style="1347" hidden="1"/>
    <col min="12701" max="12703" width="8.44140625" style="1347" hidden="1"/>
    <col min="12704" max="12705" width="9.33203125" style="1347" hidden="1"/>
    <col min="12706" max="12706" width="10.109375" style="1347" hidden="1"/>
    <col min="12707" max="12707" width="9.109375" style="1347" hidden="1"/>
    <col min="12708" max="12711" width="10.109375" style="1347" hidden="1"/>
    <col min="12712" max="12717" width="5.44140625" style="1347" hidden="1"/>
    <col min="12718" max="12718" width="0.109375" style="1347" hidden="1"/>
    <col min="12719" max="12723" width="7.6640625" style="1347" hidden="1"/>
    <col min="12724" max="12724" width="0.44140625" style="1347" hidden="1"/>
    <col min="12725" max="12725" width="15.88671875" style="1347" hidden="1"/>
    <col min="12726" max="12726" width="10.33203125" style="1347" hidden="1"/>
    <col min="12727" max="12727" width="14.109375" style="1347" hidden="1"/>
    <col min="12728" max="12941" width="11.44140625" style="1347" hidden="1"/>
    <col min="12942" max="12942" width="39.44140625" style="1347" hidden="1"/>
    <col min="12943" max="12947" width="9.5546875" style="1347" hidden="1"/>
    <col min="12948" max="12948" width="9.6640625" style="1347" hidden="1"/>
    <col min="12949" max="12949" width="9" style="1347" hidden="1"/>
    <col min="12950" max="12950" width="8.33203125" style="1347" hidden="1"/>
    <col min="12951" max="12952" width="9" style="1347" hidden="1"/>
    <col min="12953" max="12955" width="7.88671875" style="1347" hidden="1"/>
    <col min="12956" max="12956" width="9.33203125" style="1347" hidden="1"/>
    <col min="12957" max="12959" width="8.44140625" style="1347" hidden="1"/>
    <col min="12960" max="12961" width="9.33203125" style="1347" hidden="1"/>
    <col min="12962" max="12962" width="10.109375" style="1347" hidden="1"/>
    <col min="12963" max="12963" width="9.109375" style="1347" hidden="1"/>
    <col min="12964" max="12967" width="10.109375" style="1347" hidden="1"/>
    <col min="12968" max="12973" width="5.44140625" style="1347" hidden="1"/>
    <col min="12974" max="12974" width="0.109375" style="1347" hidden="1"/>
    <col min="12975" max="12979" width="7.6640625" style="1347" hidden="1"/>
    <col min="12980" max="12980" width="0.44140625" style="1347" hidden="1"/>
    <col min="12981" max="12981" width="15.88671875" style="1347" hidden="1"/>
    <col min="12982" max="12982" width="10.33203125" style="1347" hidden="1"/>
    <col min="12983" max="12983" width="14.109375" style="1347" hidden="1"/>
    <col min="12984" max="13197" width="11.44140625" style="1347" hidden="1"/>
    <col min="13198" max="13198" width="39.44140625" style="1347" hidden="1"/>
    <col min="13199" max="13203" width="9.5546875" style="1347" hidden="1"/>
    <col min="13204" max="13204" width="9.6640625" style="1347" hidden="1"/>
    <col min="13205" max="13205" width="9" style="1347" hidden="1"/>
    <col min="13206" max="13206" width="8.33203125" style="1347" hidden="1"/>
    <col min="13207" max="13208" width="9" style="1347" hidden="1"/>
    <col min="13209" max="13211" width="7.88671875" style="1347" hidden="1"/>
    <col min="13212" max="13212" width="9.33203125" style="1347" hidden="1"/>
    <col min="13213" max="13215" width="8.44140625" style="1347" hidden="1"/>
    <col min="13216" max="13217" width="9.33203125" style="1347" hidden="1"/>
    <col min="13218" max="13218" width="10.109375" style="1347" hidden="1"/>
    <col min="13219" max="13219" width="9.109375" style="1347" hidden="1"/>
    <col min="13220" max="13223" width="10.109375" style="1347" hidden="1"/>
    <col min="13224" max="13229" width="5.44140625" style="1347" hidden="1"/>
    <col min="13230" max="13230" width="0.109375" style="1347" hidden="1"/>
    <col min="13231" max="13235" width="7.6640625" style="1347" hidden="1"/>
    <col min="13236" max="13236" width="0.44140625" style="1347" hidden="1"/>
    <col min="13237" max="13237" width="15.88671875" style="1347" hidden="1"/>
    <col min="13238" max="13238" width="10.33203125" style="1347" hidden="1"/>
    <col min="13239" max="13239" width="14.109375" style="1347" hidden="1"/>
    <col min="13240" max="13453" width="11.44140625" style="1347" hidden="1"/>
    <col min="13454" max="13454" width="39.44140625" style="1347" hidden="1"/>
    <col min="13455" max="13459" width="9.5546875" style="1347" hidden="1"/>
    <col min="13460" max="13460" width="9.6640625" style="1347" hidden="1"/>
    <col min="13461" max="13461" width="9" style="1347" hidden="1"/>
    <col min="13462" max="13462" width="8.33203125" style="1347" hidden="1"/>
    <col min="13463" max="13464" width="9" style="1347" hidden="1"/>
    <col min="13465" max="13467" width="7.88671875" style="1347" hidden="1"/>
    <col min="13468" max="13468" width="9.33203125" style="1347" hidden="1"/>
    <col min="13469" max="13471" width="8.44140625" style="1347" hidden="1"/>
    <col min="13472" max="13473" width="9.33203125" style="1347" hidden="1"/>
    <col min="13474" max="13474" width="10.109375" style="1347" hidden="1"/>
    <col min="13475" max="13475" width="9.109375" style="1347" hidden="1"/>
    <col min="13476" max="13479" width="10.109375" style="1347" hidden="1"/>
    <col min="13480" max="13485" width="5.44140625" style="1347" hidden="1"/>
    <col min="13486" max="13486" width="0.109375" style="1347" hidden="1"/>
    <col min="13487" max="13491" width="7.6640625" style="1347" hidden="1"/>
    <col min="13492" max="13492" width="0.44140625" style="1347" hidden="1"/>
    <col min="13493" max="13493" width="15.88671875" style="1347" hidden="1"/>
    <col min="13494" max="13494" width="10.33203125" style="1347" hidden="1"/>
    <col min="13495" max="13495" width="14.109375" style="1347" hidden="1"/>
    <col min="13496" max="13709" width="11.44140625" style="1347" hidden="1"/>
    <col min="13710" max="13710" width="39.44140625" style="1347" hidden="1"/>
    <col min="13711" max="13715" width="9.5546875" style="1347" hidden="1"/>
    <col min="13716" max="13716" width="9.6640625" style="1347" hidden="1"/>
    <col min="13717" max="13717" width="9" style="1347" hidden="1"/>
    <col min="13718" max="13718" width="8.33203125" style="1347" hidden="1"/>
    <col min="13719" max="13720" width="9" style="1347" hidden="1"/>
    <col min="13721" max="13723" width="7.88671875" style="1347" hidden="1"/>
    <col min="13724" max="13724" width="9.33203125" style="1347" hidden="1"/>
    <col min="13725" max="13727" width="8.44140625" style="1347" hidden="1"/>
    <col min="13728" max="13729" width="9.33203125" style="1347" hidden="1"/>
    <col min="13730" max="13730" width="10.109375" style="1347" hidden="1"/>
    <col min="13731" max="13731" width="9.109375" style="1347" hidden="1"/>
    <col min="13732" max="13735" width="10.109375" style="1347" hidden="1"/>
    <col min="13736" max="13741" width="5.44140625" style="1347" hidden="1"/>
    <col min="13742" max="13742" width="0.109375" style="1347" hidden="1"/>
    <col min="13743" max="13747" width="7.6640625" style="1347" hidden="1"/>
    <col min="13748" max="13748" width="0.44140625" style="1347" hidden="1"/>
    <col min="13749" max="13749" width="15.88671875" style="1347" hidden="1"/>
    <col min="13750" max="13750" width="10.33203125" style="1347" hidden="1"/>
    <col min="13751" max="13751" width="14.109375" style="1347" hidden="1"/>
    <col min="13752" max="13965" width="11.44140625" style="1347" hidden="1"/>
    <col min="13966" max="13966" width="39.44140625" style="1347" hidden="1"/>
    <col min="13967" max="13971" width="9.5546875" style="1347" hidden="1"/>
    <col min="13972" max="13972" width="9.6640625" style="1347" hidden="1"/>
    <col min="13973" max="13973" width="9" style="1347" hidden="1"/>
    <col min="13974" max="13974" width="8.33203125" style="1347" hidden="1"/>
    <col min="13975" max="13976" width="9" style="1347" hidden="1"/>
    <col min="13977" max="13979" width="7.88671875" style="1347" hidden="1"/>
    <col min="13980" max="13980" width="9.33203125" style="1347" hidden="1"/>
    <col min="13981" max="13983" width="8.44140625" style="1347" hidden="1"/>
    <col min="13984" max="13985" width="9.33203125" style="1347" hidden="1"/>
    <col min="13986" max="13986" width="10.109375" style="1347" hidden="1"/>
    <col min="13987" max="13987" width="9.109375" style="1347" hidden="1"/>
    <col min="13988" max="13991" width="10.109375" style="1347" hidden="1"/>
    <col min="13992" max="13997" width="5.44140625" style="1347" hidden="1"/>
    <col min="13998" max="13998" width="0.109375" style="1347" hidden="1"/>
    <col min="13999" max="14003" width="7.6640625" style="1347" hidden="1"/>
    <col min="14004" max="14004" width="0.44140625" style="1347" hidden="1"/>
    <col min="14005" max="14005" width="15.88671875" style="1347" hidden="1"/>
    <col min="14006" max="14006" width="10.33203125" style="1347" hidden="1"/>
    <col min="14007" max="14007" width="14.109375" style="1347" hidden="1"/>
    <col min="14008" max="14221" width="11.44140625" style="1347" hidden="1"/>
    <col min="14222" max="14222" width="39.44140625" style="1347" hidden="1"/>
    <col min="14223" max="14227" width="9.5546875" style="1347" hidden="1"/>
    <col min="14228" max="14228" width="9.6640625" style="1347" hidden="1"/>
    <col min="14229" max="14229" width="9" style="1347" hidden="1"/>
    <col min="14230" max="14230" width="8.33203125" style="1347" hidden="1"/>
    <col min="14231" max="14232" width="9" style="1347" hidden="1"/>
    <col min="14233" max="14235" width="7.88671875" style="1347" hidden="1"/>
    <col min="14236" max="14236" width="9.33203125" style="1347" hidden="1"/>
    <col min="14237" max="14239" width="8.44140625" style="1347" hidden="1"/>
    <col min="14240" max="14241" width="9.33203125" style="1347" hidden="1"/>
    <col min="14242" max="14242" width="10.109375" style="1347" hidden="1"/>
    <col min="14243" max="14243" width="9.109375" style="1347" hidden="1"/>
    <col min="14244" max="14247" width="10.109375" style="1347" hidden="1"/>
    <col min="14248" max="14253" width="5.44140625" style="1347" hidden="1"/>
    <col min="14254" max="14254" width="0.109375" style="1347" hidden="1"/>
    <col min="14255" max="14259" width="7.6640625" style="1347" hidden="1"/>
    <col min="14260" max="14260" width="0.44140625" style="1347" hidden="1"/>
    <col min="14261" max="14261" width="15.88671875" style="1347" hidden="1"/>
    <col min="14262" max="14262" width="10.33203125" style="1347" hidden="1"/>
    <col min="14263" max="14263" width="14.109375" style="1347" hidden="1"/>
    <col min="14264" max="14477" width="11.44140625" style="1347" hidden="1"/>
    <col min="14478" max="14478" width="39.44140625" style="1347" hidden="1"/>
    <col min="14479" max="14483" width="9.5546875" style="1347" hidden="1"/>
    <col min="14484" max="14484" width="9.6640625" style="1347" hidden="1"/>
    <col min="14485" max="14485" width="9" style="1347" hidden="1"/>
    <col min="14486" max="14486" width="8.33203125" style="1347" hidden="1"/>
    <col min="14487" max="14488" width="9" style="1347" hidden="1"/>
    <col min="14489" max="14491" width="7.88671875" style="1347" hidden="1"/>
    <col min="14492" max="14492" width="9.33203125" style="1347" hidden="1"/>
    <col min="14493" max="14495" width="8.44140625" style="1347" hidden="1"/>
    <col min="14496" max="14497" width="9.33203125" style="1347" hidden="1"/>
    <col min="14498" max="14498" width="10.109375" style="1347" hidden="1"/>
    <col min="14499" max="14499" width="9.109375" style="1347" hidden="1"/>
    <col min="14500" max="14503" width="10.109375" style="1347" hidden="1"/>
    <col min="14504" max="14509" width="5.44140625" style="1347" hidden="1"/>
    <col min="14510" max="14510" width="0.109375" style="1347" hidden="1"/>
    <col min="14511" max="14515" width="7.6640625" style="1347" hidden="1"/>
    <col min="14516" max="14516" width="0.44140625" style="1347" hidden="1"/>
    <col min="14517" max="14517" width="15.88671875" style="1347" hidden="1"/>
    <col min="14518" max="14518" width="10.33203125" style="1347" hidden="1"/>
    <col min="14519" max="14519" width="14.109375" style="1347" hidden="1"/>
    <col min="14520" max="14733" width="11.44140625" style="1347" hidden="1"/>
    <col min="14734" max="14734" width="39.44140625" style="1347" hidden="1"/>
    <col min="14735" max="14739" width="9.5546875" style="1347" hidden="1"/>
    <col min="14740" max="14740" width="9.6640625" style="1347" hidden="1"/>
    <col min="14741" max="14741" width="9" style="1347" hidden="1"/>
    <col min="14742" max="14742" width="8.33203125" style="1347" hidden="1"/>
    <col min="14743" max="14744" width="9" style="1347" hidden="1"/>
    <col min="14745" max="14747" width="7.88671875" style="1347" hidden="1"/>
    <col min="14748" max="14748" width="9.33203125" style="1347" hidden="1"/>
    <col min="14749" max="14751" width="8.44140625" style="1347" hidden="1"/>
    <col min="14752" max="14753" width="9.33203125" style="1347" hidden="1"/>
    <col min="14754" max="14754" width="10.109375" style="1347" hidden="1"/>
    <col min="14755" max="14755" width="9.109375" style="1347" hidden="1"/>
    <col min="14756" max="14759" width="10.109375" style="1347" hidden="1"/>
    <col min="14760" max="14765" width="5.44140625" style="1347" hidden="1"/>
    <col min="14766" max="14766" width="0.109375" style="1347" hidden="1"/>
    <col min="14767" max="14771" width="7.6640625" style="1347" hidden="1"/>
    <col min="14772" max="14772" width="0.44140625" style="1347" hidden="1"/>
    <col min="14773" max="14773" width="15.88671875" style="1347" hidden="1"/>
    <col min="14774" max="14774" width="10.33203125" style="1347" hidden="1"/>
    <col min="14775" max="14775" width="14.109375" style="1347" hidden="1"/>
    <col min="14776" max="14989" width="11.44140625" style="1347" hidden="1"/>
    <col min="14990" max="14990" width="39.44140625" style="1347" hidden="1"/>
    <col min="14991" max="14995" width="9.5546875" style="1347" hidden="1"/>
    <col min="14996" max="14996" width="9.6640625" style="1347" hidden="1"/>
    <col min="14997" max="14997" width="9" style="1347" hidden="1"/>
    <col min="14998" max="14998" width="8.33203125" style="1347" hidden="1"/>
    <col min="14999" max="15000" width="9" style="1347" hidden="1"/>
    <col min="15001" max="15003" width="7.88671875" style="1347" hidden="1"/>
    <col min="15004" max="15004" width="9.33203125" style="1347" hidden="1"/>
    <col min="15005" max="15007" width="8.44140625" style="1347" hidden="1"/>
    <col min="15008" max="15009" width="9.33203125" style="1347" hidden="1"/>
    <col min="15010" max="15010" width="10.109375" style="1347" hidden="1"/>
    <col min="15011" max="15011" width="9.109375" style="1347" hidden="1"/>
    <col min="15012" max="15015" width="10.109375" style="1347" hidden="1"/>
    <col min="15016" max="15021" width="5.44140625" style="1347" hidden="1"/>
    <col min="15022" max="15022" width="0.109375" style="1347" hidden="1"/>
    <col min="15023" max="15027" width="7.6640625" style="1347" hidden="1"/>
    <col min="15028" max="15028" width="0.44140625" style="1347" hidden="1"/>
    <col min="15029" max="15029" width="15.88671875" style="1347" hidden="1"/>
    <col min="15030" max="15030" width="10.33203125" style="1347" hidden="1"/>
    <col min="15031" max="15031" width="14.109375" style="1347" hidden="1"/>
    <col min="15032" max="15245" width="11.44140625" style="1347" hidden="1"/>
    <col min="15246" max="15246" width="39.44140625" style="1347" hidden="1"/>
    <col min="15247" max="15251" width="9.5546875" style="1347" hidden="1"/>
    <col min="15252" max="15252" width="9.6640625" style="1347" hidden="1"/>
    <col min="15253" max="15253" width="9" style="1347" hidden="1"/>
    <col min="15254" max="15254" width="8.33203125" style="1347" hidden="1"/>
    <col min="15255" max="15256" width="9" style="1347" hidden="1"/>
    <col min="15257" max="15259" width="7.88671875" style="1347" hidden="1"/>
    <col min="15260" max="15260" width="9.33203125" style="1347" hidden="1"/>
    <col min="15261" max="15263" width="8.44140625" style="1347" hidden="1"/>
    <col min="15264" max="15265" width="9.33203125" style="1347" hidden="1"/>
    <col min="15266" max="15266" width="10.109375" style="1347" hidden="1"/>
    <col min="15267" max="15267" width="9.109375" style="1347" hidden="1"/>
    <col min="15268" max="15271" width="10.109375" style="1347" hidden="1"/>
    <col min="15272" max="15277" width="5.44140625" style="1347" hidden="1"/>
    <col min="15278" max="15278" width="0.109375" style="1347" hidden="1"/>
    <col min="15279" max="15283" width="7.6640625" style="1347" hidden="1"/>
    <col min="15284" max="15284" width="0.44140625" style="1347" hidden="1"/>
    <col min="15285" max="15285" width="15.88671875" style="1347" hidden="1"/>
    <col min="15286" max="15286" width="10.33203125" style="1347" hidden="1"/>
    <col min="15287" max="15287" width="14.109375" style="1347" hidden="1"/>
    <col min="15288" max="15501" width="11.44140625" style="1347" hidden="1"/>
    <col min="15502" max="15502" width="39.44140625" style="1347" hidden="1"/>
    <col min="15503" max="15507" width="9.5546875" style="1347" hidden="1"/>
    <col min="15508" max="15508" width="9.6640625" style="1347" hidden="1"/>
    <col min="15509" max="15509" width="9" style="1347" hidden="1"/>
    <col min="15510" max="15510" width="8.33203125" style="1347" hidden="1"/>
    <col min="15511" max="15512" width="9" style="1347" hidden="1"/>
    <col min="15513" max="15515" width="7.88671875" style="1347" hidden="1"/>
    <col min="15516" max="15516" width="9.33203125" style="1347" hidden="1"/>
    <col min="15517" max="15519" width="8.44140625" style="1347" hidden="1"/>
    <col min="15520" max="15521" width="9.33203125" style="1347" hidden="1"/>
    <col min="15522" max="15522" width="10.109375" style="1347" hidden="1"/>
    <col min="15523" max="15523" width="9.109375" style="1347" hidden="1"/>
    <col min="15524" max="15527" width="10.109375" style="1347" hidden="1"/>
    <col min="15528" max="15533" width="5.44140625" style="1347" hidden="1"/>
    <col min="15534" max="15534" width="0.109375" style="1347" hidden="1"/>
    <col min="15535" max="15539" width="7.6640625" style="1347" hidden="1"/>
    <col min="15540" max="15540" width="0.44140625" style="1347" hidden="1"/>
    <col min="15541" max="15541" width="15.88671875" style="1347" hidden="1"/>
    <col min="15542" max="15542" width="10.33203125" style="1347" hidden="1"/>
    <col min="15543" max="15543" width="14.109375" style="1347" hidden="1"/>
    <col min="15544" max="15757" width="11.44140625" style="1347" hidden="1"/>
    <col min="15758" max="15758" width="39.44140625" style="1347" hidden="1"/>
    <col min="15759" max="15763" width="9.5546875" style="1347" hidden="1"/>
    <col min="15764" max="15764" width="9.6640625" style="1347" hidden="1"/>
    <col min="15765" max="15765" width="9" style="1347" hidden="1"/>
    <col min="15766" max="15766" width="8.33203125" style="1347" hidden="1"/>
    <col min="15767" max="15768" width="9" style="1347" hidden="1"/>
    <col min="15769" max="15771" width="7.88671875" style="1347" hidden="1"/>
    <col min="15772" max="15772" width="9.33203125" style="1347" hidden="1"/>
    <col min="15773" max="15775" width="8.44140625" style="1347" hidden="1"/>
    <col min="15776" max="15777" width="9.33203125" style="1347" hidden="1"/>
    <col min="15778" max="15778" width="10.109375" style="1347" hidden="1"/>
    <col min="15779" max="15779" width="9.109375" style="1347" hidden="1"/>
    <col min="15780" max="15783" width="10.109375" style="1347" hidden="1"/>
    <col min="15784" max="15789" width="5.44140625" style="1347" hidden="1"/>
    <col min="15790" max="15790" width="0.109375" style="1347" hidden="1"/>
    <col min="15791" max="15795" width="7.6640625" style="1347" hidden="1"/>
    <col min="15796" max="15796" width="0.44140625" style="1347" hidden="1"/>
    <col min="15797" max="15797" width="15.88671875" style="1347" hidden="1"/>
    <col min="15798" max="15798" width="10.33203125" style="1347" hidden="1"/>
    <col min="15799" max="15799" width="14.109375" style="1347" hidden="1"/>
    <col min="15800" max="16013" width="11.44140625" style="1347" hidden="1"/>
    <col min="16014" max="16014" width="39.44140625" style="1347" hidden="1"/>
    <col min="16015" max="16019" width="9.5546875" style="1347" hidden="1"/>
    <col min="16020" max="16020" width="9.6640625" style="1347" hidden="1"/>
    <col min="16021" max="16021" width="9" style="1347" hidden="1"/>
    <col min="16022" max="16022" width="8.33203125" style="1347" hidden="1"/>
    <col min="16023" max="16024" width="9" style="1347" hidden="1"/>
    <col min="16025" max="16027" width="7.88671875" style="1347" hidden="1"/>
    <col min="16028" max="16028" width="9.33203125" style="1347" hidden="1"/>
    <col min="16029" max="16031" width="8.44140625" style="1347" hidden="1"/>
    <col min="16032" max="16033" width="9.33203125" style="1347" hidden="1"/>
    <col min="16034" max="16034" width="10.109375" style="1347" hidden="1"/>
    <col min="16035" max="16035" width="9.109375" style="1347" hidden="1"/>
    <col min="16036" max="16039" width="10.109375" style="1347" hidden="1"/>
    <col min="16040" max="16045" width="5.44140625" style="1347" hidden="1"/>
    <col min="16046" max="16046" width="0.109375" style="1347" hidden="1"/>
    <col min="16047" max="16051" width="7.6640625" style="1347" hidden="1"/>
    <col min="16052" max="16052" width="0.44140625" style="1347" hidden="1"/>
    <col min="16053" max="16053" width="15.88671875" style="1347" hidden="1"/>
    <col min="16054" max="16054" width="10.33203125" style="1347" hidden="1"/>
    <col min="16055" max="16055" width="14.109375" style="1347" hidden="1"/>
    <col min="16056" max="16384" width="11.44140625" style="1347" hidden="1"/>
  </cols>
  <sheetData>
    <row r="1" spans="1:12" x14ac:dyDescent="0.2">
      <c r="A1" s="2453" t="s">
        <v>1532</v>
      </c>
      <c r="B1" s="2453"/>
      <c r="C1" s="2453"/>
      <c r="D1" s="2453"/>
      <c r="E1" s="2453"/>
      <c r="F1" s="2453"/>
      <c r="G1" s="1344" t="s">
        <v>1533</v>
      </c>
      <c r="H1" s="1345">
        <v>1815199.4684148163</v>
      </c>
      <c r="I1" s="1345">
        <v>1929473.8229983626</v>
      </c>
    </row>
    <row r="2" spans="1:12" s="1349" customFormat="1" x14ac:dyDescent="0.2">
      <c r="A2" s="2454" t="s">
        <v>1</v>
      </c>
      <c r="B2" s="2454"/>
      <c r="C2" s="2454"/>
      <c r="D2" s="2454"/>
      <c r="E2" s="2454"/>
      <c r="F2" s="2454"/>
      <c r="G2" s="1348"/>
      <c r="H2" s="1348"/>
      <c r="I2" s="1348"/>
      <c r="J2" s="1348"/>
      <c r="K2" s="1348"/>
      <c r="L2" s="1348"/>
    </row>
    <row r="3" spans="1:12" ht="25.5" customHeight="1" x14ac:dyDescent="0.2">
      <c r="A3" s="1350" t="s">
        <v>0</v>
      </c>
      <c r="B3" s="2434" t="s">
        <v>1534</v>
      </c>
      <c r="C3" s="2439" t="s">
        <v>1535</v>
      </c>
      <c r="D3" s="1352" t="s">
        <v>1536</v>
      </c>
      <c r="E3" s="2435" t="s">
        <v>734</v>
      </c>
      <c r="F3" s="2436"/>
    </row>
    <row r="4" spans="1:12" x14ac:dyDescent="0.2">
      <c r="A4" s="1353"/>
      <c r="B4" s="2434"/>
      <c r="C4" s="2439"/>
      <c r="D4" s="1354" t="s">
        <v>1168</v>
      </c>
      <c r="E4" s="1355">
        <v>2025</v>
      </c>
      <c r="F4" s="1355">
        <v>2026</v>
      </c>
    </row>
    <row r="5" spans="1:12" x14ac:dyDescent="0.2">
      <c r="A5" s="1356"/>
      <c r="B5" s="1357" t="s">
        <v>9</v>
      </c>
      <c r="C5" s="1358" t="s">
        <v>10</v>
      </c>
      <c r="D5" s="1359" t="s">
        <v>767</v>
      </c>
      <c r="E5" s="1360" t="s">
        <v>15</v>
      </c>
      <c r="F5" s="1360" t="s">
        <v>11</v>
      </c>
    </row>
    <row r="6" spans="1:12" x14ac:dyDescent="0.2">
      <c r="A6" s="1361" t="s">
        <v>20</v>
      </c>
      <c r="B6" s="1362">
        <f>+B7+B8+B9+B10+B11+B12+B13</f>
        <v>329274.80787786894</v>
      </c>
      <c r="C6" s="1363">
        <f>+C7+C8+C9+C10+C11+C12+C13</f>
        <v>365765.19462522306</v>
      </c>
      <c r="D6" s="1364">
        <f>IF(B6=0,0,+(C6/B6-1)*100)</f>
        <v>11.08204632553873</v>
      </c>
      <c r="E6" s="1365">
        <f>+(B6/$H$1)*100</f>
        <v>18.139869122230362</v>
      </c>
      <c r="F6" s="1365">
        <f>+(C6/$I$1)*100</f>
        <v>18.956732673202659</v>
      </c>
      <c r="G6" s="1366"/>
      <c r="H6" s="1366">
        <f>+C6-B6</f>
        <v>36490.386747354118</v>
      </c>
      <c r="I6" s="1367">
        <f>+H6/1000</f>
        <v>36.490386747354115</v>
      </c>
      <c r="J6" s="1368"/>
    </row>
    <row r="7" spans="1:12" s="1377" customFormat="1" x14ac:dyDescent="0.2">
      <c r="A7" s="1369" t="s">
        <v>1537</v>
      </c>
      <c r="B7" s="1370">
        <v>61890.00344987493</v>
      </c>
      <c r="C7" s="1370">
        <v>66787.636354032002</v>
      </c>
      <c r="D7" s="1371">
        <f t="shared" ref="D7:D25" si="0">IF(B7=0,0,+(C7/B7-1)*100)</f>
        <v>7.9134474570254243</v>
      </c>
      <c r="E7" s="1372">
        <f>+(B7/$H$1)*100</f>
        <v>3.4095428368499054</v>
      </c>
      <c r="F7" s="1372">
        <f>+(C7/$I$1)*100</f>
        <v>3.4614429881326605</v>
      </c>
      <c r="G7" s="1373"/>
      <c r="H7" s="1374">
        <f>+H6/C32</f>
        <v>0.8838703877663171</v>
      </c>
      <c r="I7" s="1366"/>
      <c r="J7" s="1375"/>
      <c r="K7" s="1376"/>
      <c r="L7" s="1376"/>
    </row>
    <row r="8" spans="1:12" s="1377" customFormat="1" x14ac:dyDescent="0.2">
      <c r="A8" s="1369" t="s">
        <v>22</v>
      </c>
      <c r="B8" s="1370">
        <v>17540.242013216</v>
      </c>
      <c r="C8" s="1370">
        <v>18887.808613211</v>
      </c>
      <c r="D8" s="1371">
        <f t="shared" si="0"/>
        <v>7.6827138358732672</v>
      </c>
      <c r="E8" s="1372">
        <f t="shared" ref="E8:E25" si="1">+(B8/$H$1)*100</f>
        <v>0.96629832249419978</v>
      </c>
      <c r="F8" s="1372">
        <f t="shared" ref="F8:F25" si="2">+(C8/$I$1)*100</f>
        <v>0.97890981406836275</v>
      </c>
      <c r="G8" s="1376"/>
      <c r="H8" s="1378"/>
      <c r="I8" s="1379"/>
      <c r="J8" s="1380"/>
      <c r="K8" s="1376"/>
      <c r="L8" s="1376"/>
    </row>
    <row r="9" spans="1:12" s="1377" customFormat="1" x14ac:dyDescent="0.2">
      <c r="A9" s="1369" t="s">
        <v>23</v>
      </c>
      <c r="B9" s="1370">
        <v>245359.65721554906</v>
      </c>
      <c r="C9" s="1370">
        <v>275558.29914847401</v>
      </c>
      <c r="D9" s="1381">
        <f t="shared" si="0"/>
        <v>12.30790842945928</v>
      </c>
      <c r="E9" s="1372">
        <f t="shared" si="1"/>
        <v>13.516952901590345</v>
      </c>
      <c r="F9" s="1372">
        <f t="shared" si="2"/>
        <v>14.281525660724542</v>
      </c>
      <c r="G9" s="1382"/>
      <c r="H9" s="1382"/>
      <c r="I9" s="1375"/>
      <c r="J9" s="1376"/>
      <c r="K9" s="1376"/>
      <c r="L9" s="1376"/>
    </row>
    <row r="10" spans="1:12" s="1377" customFormat="1" x14ac:dyDescent="0.2">
      <c r="A10" s="1369" t="s">
        <v>24</v>
      </c>
      <c r="B10" s="1370">
        <v>2088.739568769</v>
      </c>
      <c r="C10" s="1370">
        <v>2106.2251574390002</v>
      </c>
      <c r="D10" s="1381">
        <f t="shared" si="0"/>
        <v>0.83713589436644753</v>
      </c>
      <c r="E10" s="1383">
        <f t="shared" si="1"/>
        <v>0.11506942378035522</v>
      </c>
      <c r="F10" s="1383">
        <f t="shared" si="2"/>
        <v>0.10916059768906167</v>
      </c>
      <c r="G10" s="1376"/>
      <c r="H10" s="1375"/>
      <c r="I10" s="1384"/>
      <c r="J10" s="1376"/>
      <c r="K10" s="1376"/>
      <c r="L10" s="1376"/>
    </row>
    <row r="11" spans="1:12" x14ac:dyDescent="0.2">
      <c r="A11" s="1369" t="s">
        <v>25</v>
      </c>
      <c r="B11" s="1370">
        <v>758.03212673899998</v>
      </c>
      <c r="C11" s="1370">
        <v>759.54320499999994</v>
      </c>
      <c r="D11" s="1381">
        <f t="shared" si="0"/>
        <v>0.19934224522917265</v>
      </c>
      <c r="E11" s="1383">
        <f t="shared" si="1"/>
        <v>4.176026601643823E-2</v>
      </c>
      <c r="F11" s="1383">
        <f t="shared" si="2"/>
        <v>3.9365302392114623E-2</v>
      </c>
      <c r="H11" s="1384"/>
      <c r="I11" s="1384"/>
    </row>
    <row r="12" spans="1:12" x14ac:dyDescent="0.2">
      <c r="A12" s="1369" t="s">
        <v>26</v>
      </c>
      <c r="B12" s="1370">
        <v>359.64469079600002</v>
      </c>
      <c r="C12" s="1370">
        <v>337.78006099999999</v>
      </c>
      <c r="D12" s="1381">
        <f t="shared" si="0"/>
        <v>-6.0795085693068689</v>
      </c>
      <c r="E12" s="1383">
        <f t="shared" si="1"/>
        <v>1.981295703607008E-2</v>
      </c>
      <c r="F12" s="1383">
        <f t="shared" si="2"/>
        <v>1.7506330325596058E-2</v>
      </c>
      <c r="H12" s="1384"/>
      <c r="I12" s="1384"/>
    </row>
    <row r="13" spans="1:12" ht="12.75" customHeight="1" x14ac:dyDescent="0.2">
      <c r="A13" s="1385" t="s">
        <v>27</v>
      </c>
      <c r="B13" s="1386">
        <v>1278.488812925</v>
      </c>
      <c r="C13" s="1370">
        <v>1327.902086067</v>
      </c>
      <c r="D13" s="1387">
        <f t="shared" si="0"/>
        <v>3.8649750113142867</v>
      </c>
      <c r="E13" s="1388">
        <f t="shared" si="1"/>
        <v>7.0432414463049792E-2</v>
      </c>
      <c r="F13" s="1388">
        <f t="shared" si="2"/>
        <v>6.88219798703186E-2</v>
      </c>
      <c r="H13" s="1384"/>
      <c r="I13" s="1384"/>
    </row>
    <row r="14" spans="1:12" x14ac:dyDescent="0.2">
      <c r="A14" s="1361" t="s">
        <v>29</v>
      </c>
      <c r="B14" s="1389">
        <f>+B15+B18+B19+B20</f>
        <v>112605.186394034</v>
      </c>
      <c r="C14" s="1390">
        <f>+C15+C18+C19+C20</f>
        <v>102449.70846832701</v>
      </c>
      <c r="D14" s="1391">
        <f t="shared" si="0"/>
        <v>-9.0186591318897165</v>
      </c>
      <c r="E14" s="1365">
        <f t="shared" si="1"/>
        <v>6.2034607410044167</v>
      </c>
      <c r="F14" s="1365">
        <f t="shared" si="2"/>
        <v>5.3097226428872855</v>
      </c>
      <c r="G14" s="1366">
        <f>+C14-B14</f>
        <v>-10155.477925706989</v>
      </c>
      <c r="H14" s="1368"/>
      <c r="I14" s="1366"/>
    </row>
    <row r="15" spans="1:12" s="1398" customFormat="1" x14ac:dyDescent="0.2">
      <c r="A15" s="1392" t="s">
        <v>50</v>
      </c>
      <c r="B15" s="1393">
        <f>+B16+B17</f>
        <v>50766.256775909998</v>
      </c>
      <c r="C15" s="1394">
        <f>+C16+C17</f>
        <v>27615.919420685001</v>
      </c>
      <c r="D15" s="1395">
        <f t="shared" si="0"/>
        <v>-45.601820629427372</v>
      </c>
      <c r="E15" s="1396">
        <f t="shared" si="1"/>
        <v>2.7967315801520884</v>
      </c>
      <c r="F15" s="1396">
        <f t="shared" si="2"/>
        <v>1.4312668610227854</v>
      </c>
      <c r="G15" s="1397"/>
      <c r="H15" s="1397"/>
      <c r="I15" s="1397"/>
      <c r="J15" s="1397"/>
      <c r="K15" s="1397"/>
      <c r="L15" s="1397"/>
    </row>
    <row r="16" spans="1:12" s="1398" customFormat="1" x14ac:dyDescent="0.2">
      <c r="A16" s="1399" t="s">
        <v>1538</v>
      </c>
      <c r="B16" s="1370">
        <v>762.32276092899997</v>
      </c>
      <c r="C16" s="1400">
        <v>534.33162343399999</v>
      </c>
      <c r="D16" s="1401">
        <f t="shared" si="0"/>
        <v>-29.907428871356267</v>
      </c>
      <c r="E16" s="1402">
        <f t="shared" si="1"/>
        <v>4.1996638617061946E-2</v>
      </c>
      <c r="F16" s="1402">
        <f t="shared" si="2"/>
        <v>2.769312633657085E-2</v>
      </c>
      <c r="G16" s="1397"/>
      <c r="H16" s="1397"/>
      <c r="I16" s="1397"/>
      <c r="J16" s="1397"/>
      <c r="K16" s="1397"/>
      <c r="L16" s="1397"/>
    </row>
    <row r="17" spans="1:12" s="1398" customFormat="1" x14ac:dyDescent="0.2">
      <c r="A17" s="1399" t="s">
        <v>1539</v>
      </c>
      <c r="B17" s="1370">
        <v>50003.934014981001</v>
      </c>
      <c r="C17" s="1400">
        <v>27081.587797250999</v>
      </c>
      <c r="D17" s="1401">
        <f t="shared" si="0"/>
        <v>-45.841085645106538</v>
      </c>
      <c r="E17" s="1402">
        <f t="shared" si="1"/>
        <v>2.7547349415350264</v>
      </c>
      <c r="F17" s="1402">
        <f t="shared" si="2"/>
        <v>1.4035737346862147</v>
      </c>
      <c r="G17" s="1397"/>
      <c r="H17" s="1397"/>
      <c r="I17" s="1397"/>
      <c r="J17" s="1397"/>
      <c r="K17" s="1397"/>
      <c r="L17" s="1397"/>
    </row>
    <row r="18" spans="1:12" s="1398" customFormat="1" x14ac:dyDescent="0.2">
      <c r="A18" s="1392" t="s">
        <v>51</v>
      </c>
      <c r="B18" s="1403">
        <v>59434.648305608003</v>
      </c>
      <c r="C18" s="1404">
        <v>70764.594626720995</v>
      </c>
      <c r="D18" s="1395">
        <f t="shared" si="0"/>
        <v>19.062864245204846</v>
      </c>
      <c r="E18" s="1396">
        <f t="shared" si="1"/>
        <v>3.2742764274557272</v>
      </c>
      <c r="F18" s="1396">
        <f t="shared" si="2"/>
        <v>3.6675591958409819</v>
      </c>
      <c r="G18" s="1397"/>
      <c r="H18" s="1397"/>
      <c r="I18" s="1397"/>
      <c r="J18" s="1397"/>
      <c r="K18" s="1397"/>
      <c r="L18" s="1397"/>
    </row>
    <row r="19" spans="1:12" s="1398" customFormat="1" x14ac:dyDescent="0.2">
      <c r="A19" s="1392" t="s">
        <v>1540</v>
      </c>
      <c r="B19" s="1403">
        <v>497.18369439200001</v>
      </c>
      <c r="C19" s="1404">
        <v>1403.8662793680001</v>
      </c>
      <c r="D19" s="1395">
        <f t="shared" si="0"/>
        <v>182.36370082184038</v>
      </c>
      <c r="E19" s="1396">
        <f t="shared" si="1"/>
        <v>2.7390030850228394E-2</v>
      </c>
      <c r="F19" s="1396">
        <f t="shared" si="2"/>
        <v>7.2759021793123935E-2</v>
      </c>
      <c r="G19" s="1397"/>
      <c r="H19" s="1397"/>
      <c r="I19" s="1397"/>
      <c r="J19" s="1397"/>
      <c r="K19" s="1397"/>
      <c r="L19" s="1397"/>
    </row>
    <row r="20" spans="1:12" s="1398" customFormat="1" x14ac:dyDescent="0.2">
      <c r="A20" s="1392" t="s">
        <v>168</v>
      </c>
      <c r="B20" s="1403">
        <v>1907.0976181240001</v>
      </c>
      <c r="C20" s="1404">
        <v>2665.328141553</v>
      </c>
      <c r="D20" s="1395">
        <f t="shared" si="0"/>
        <v>39.758348824055822</v>
      </c>
      <c r="E20" s="1396">
        <f t="shared" si="1"/>
        <v>0.10506270254637287</v>
      </c>
      <c r="F20" s="1396">
        <f t="shared" si="2"/>
        <v>0.13813756423039389</v>
      </c>
      <c r="G20" s="1405"/>
      <c r="H20" s="1397"/>
      <c r="I20" s="1406"/>
      <c r="J20" s="1397"/>
      <c r="K20" s="1397"/>
      <c r="L20" s="1397"/>
    </row>
    <row r="21" spans="1:12" x14ac:dyDescent="0.2">
      <c r="A21" s="1361" t="s">
        <v>31</v>
      </c>
      <c r="B21" s="1407">
        <v>83965.911353913005</v>
      </c>
      <c r="C21" s="1390">
        <f>+'Cuadro No 1.6.7'!E35</f>
        <v>88760.295826885966</v>
      </c>
      <c r="D21" s="1391">
        <f t="shared" si="0"/>
        <v>5.7099177459824402</v>
      </c>
      <c r="E21" s="1365">
        <f t="shared" si="1"/>
        <v>4.6257126456322206</v>
      </c>
      <c r="F21" s="1365">
        <f t="shared" si="2"/>
        <v>4.6002332225971481</v>
      </c>
      <c r="G21" s="1366"/>
      <c r="H21" s="1368"/>
      <c r="I21" s="1408">
        <f>+C21-B21</f>
        <v>4794.3844729729608</v>
      </c>
      <c r="J21" s="1367">
        <f>+I21/C32*100</f>
        <v>11.612961223368469</v>
      </c>
    </row>
    <row r="22" spans="1:12" ht="10.199999999999999" hidden="1" customHeight="1" x14ac:dyDescent="0.2">
      <c r="A22" s="1409" t="s">
        <v>17</v>
      </c>
      <c r="B22" s="1410">
        <v>71882.044032866004</v>
      </c>
      <c r="C22" s="1410">
        <v>73732.329192171994</v>
      </c>
      <c r="D22" s="1381">
        <f t="shared" si="0"/>
        <v>2.5740575190933646</v>
      </c>
      <c r="E22" s="1383">
        <f t="shared" si="1"/>
        <v>3.9600079927105423</v>
      </c>
      <c r="F22" s="1383">
        <f t="shared" si="2"/>
        <v>3.8213697596370326</v>
      </c>
    </row>
    <row r="23" spans="1:12" ht="10.199999999999999" hidden="1" customHeight="1" x14ac:dyDescent="0.2">
      <c r="A23" s="1409" t="s">
        <v>746</v>
      </c>
      <c r="B23" s="1410">
        <v>11365.107105702</v>
      </c>
      <c r="C23" s="1410">
        <v>13102.646801160001</v>
      </c>
      <c r="D23" s="1381">
        <f t="shared" si="0"/>
        <v>15.288370618049507</v>
      </c>
      <c r="E23" s="1383">
        <f t="shared" si="1"/>
        <v>0.62610789081086282</v>
      </c>
      <c r="F23" s="1383">
        <f t="shared" si="2"/>
        <v>0.67907875426880671</v>
      </c>
    </row>
    <row r="24" spans="1:12" x14ac:dyDescent="0.2">
      <c r="A24" s="1411" t="s">
        <v>84</v>
      </c>
      <c r="B24" s="1412">
        <f>+B21+B14+B6</f>
        <v>525845.90562581597</v>
      </c>
      <c r="C24" s="1412">
        <f>+C21+C14+C6</f>
        <v>556975.19892043597</v>
      </c>
      <c r="D24" s="1413">
        <f>IF(B24=0,0,+(C24/B24-1)*100)</f>
        <v>5.9198508463373267</v>
      </c>
      <c r="E24" s="1414">
        <f t="shared" si="1"/>
        <v>28.969042508866998</v>
      </c>
      <c r="F24" s="1414">
        <f t="shared" si="2"/>
        <v>28.86668853868709</v>
      </c>
      <c r="G24" s="1368"/>
      <c r="I24" s="1368"/>
    </row>
    <row r="25" spans="1:12" s="1349" customFormat="1" x14ac:dyDescent="0.2">
      <c r="A25" s="1415" t="s">
        <v>1178</v>
      </c>
      <c r="B25" s="1416">
        <f>+B24-B14</f>
        <v>413240.71923178196</v>
      </c>
      <c r="C25" s="1416">
        <f>+C24-C14</f>
        <v>454525.49045210896</v>
      </c>
      <c r="D25" s="1417">
        <f t="shared" si="0"/>
        <v>9.9904896344860994</v>
      </c>
      <c r="E25" s="1418">
        <f t="shared" si="1"/>
        <v>22.765581767862582</v>
      </c>
      <c r="F25" s="1418">
        <f t="shared" si="2"/>
        <v>23.556965895799806</v>
      </c>
      <c r="G25" s="1348"/>
      <c r="H25" s="1348"/>
      <c r="I25" s="1348"/>
      <c r="J25" s="1348"/>
      <c r="K25" s="1348"/>
      <c r="L25" s="1348"/>
    </row>
    <row r="26" spans="1:12" s="1349" customFormat="1" ht="23.25" customHeight="1" x14ac:dyDescent="0.2">
      <c r="A26" s="2452" t="s">
        <v>1541</v>
      </c>
      <c r="B26" s="2452"/>
      <c r="C26" s="2452"/>
      <c r="D26" s="2452"/>
      <c r="E26" s="2452"/>
      <c r="F26" s="2452"/>
      <c r="G26" s="1348"/>
      <c r="H26" s="1419">
        <f>+C6/1000</f>
        <v>365.76519462522305</v>
      </c>
      <c r="I26" s="1348"/>
      <c r="J26" s="1348"/>
      <c r="K26" s="1348"/>
      <c r="L26" s="1348"/>
    </row>
    <row r="27" spans="1:12" s="1425" customFormat="1" ht="15.75" customHeight="1" x14ac:dyDescent="0.15">
      <c r="A27" s="1420" t="s">
        <v>1542</v>
      </c>
      <c r="B27" s="1421"/>
      <c r="C27" s="1421"/>
      <c r="D27" s="1422"/>
      <c r="E27" s="1423"/>
      <c r="F27" s="1423"/>
      <c r="G27" s="1424"/>
      <c r="H27" s="1424"/>
      <c r="I27" s="1424"/>
      <c r="J27" s="1424"/>
      <c r="K27" s="1424"/>
      <c r="L27" s="1424"/>
    </row>
    <row r="28" spans="1:12" s="1349" customFormat="1" x14ac:dyDescent="0.2">
      <c r="A28" s="1426" t="s">
        <v>1543</v>
      </c>
      <c r="B28" s="1427"/>
      <c r="C28" s="1427"/>
      <c r="D28" s="1428"/>
      <c r="E28" s="1383"/>
      <c r="F28" s="1429"/>
      <c r="G28" s="1348"/>
      <c r="H28" s="1348"/>
      <c r="I28" s="1348"/>
      <c r="J28" s="1348"/>
      <c r="K28" s="1348"/>
      <c r="L28" s="1348"/>
    </row>
    <row r="29" spans="1:12" x14ac:dyDescent="0.2">
      <c r="A29" s="1349"/>
      <c r="B29" s="1427"/>
      <c r="C29" s="1427"/>
      <c r="D29" s="1430"/>
      <c r="E29" s="1383"/>
      <c r="F29" s="1431"/>
    </row>
    <row r="30" spans="1:12" s="1346" customFormat="1" hidden="1" x14ac:dyDescent="0.2">
      <c r="A30" s="1348"/>
      <c r="B30" s="1432"/>
      <c r="C30" s="1432"/>
      <c r="D30" s="1433"/>
      <c r="E30" s="1434"/>
      <c r="F30" s="1348"/>
    </row>
    <row r="31" spans="1:12" s="1346" customFormat="1" hidden="1" x14ac:dyDescent="0.2">
      <c r="A31" s="1435"/>
      <c r="B31" s="1432"/>
      <c r="C31" s="1432"/>
      <c r="D31" s="1436"/>
      <c r="E31" s="1434"/>
      <c r="F31" s="1348"/>
    </row>
    <row r="32" spans="1:12" s="1346" customFormat="1" hidden="1" x14ac:dyDescent="0.2">
      <c r="A32" s="1348"/>
      <c r="B32" s="1437"/>
      <c r="C32" s="1437">
        <f>+C25-B25</f>
        <v>41284.771220327006</v>
      </c>
      <c r="D32" s="1436">
        <f>+C32-B25</f>
        <v>-371955.94801145495</v>
      </c>
      <c r="E32" s="1434"/>
      <c r="F32" s="1419">
        <f>+(C25/B25-1)*100</f>
        <v>9.9904896344860994</v>
      </c>
    </row>
    <row r="33" spans="1:6" s="1346" customFormat="1" hidden="1" x14ac:dyDescent="0.2">
      <c r="A33" s="1438"/>
      <c r="B33" s="1432"/>
      <c r="C33" s="1432"/>
      <c r="D33" s="1436"/>
      <c r="E33" s="1434"/>
      <c r="F33" s="1348"/>
    </row>
    <row r="34" spans="1:6" s="1346" customFormat="1" hidden="1" x14ac:dyDescent="0.2">
      <c r="A34" s="1348"/>
      <c r="B34" s="1432"/>
      <c r="C34" s="1432"/>
      <c r="D34" s="1436"/>
      <c r="E34" s="1439"/>
      <c r="F34" s="1348"/>
    </row>
    <row r="35" spans="1:6" s="1346" customFormat="1" hidden="1" x14ac:dyDescent="0.2">
      <c r="A35" s="1348"/>
      <c r="B35" s="1432"/>
      <c r="C35" s="1440">
        <f>+C21/1000</f>
        <v>88.760295826885965</v>
      </c>
      <c r="D35" s="1436"/>
      <c r="E35" s="1434"/>
      <c r="F35" s="1348"/>
    </row>
    <row r="36" spans="1:6" s="1346" customFormat="1" hidden="1" x14ac:dyDescent="0.2">
      <c r="A36" s="1348"/>
      <c r="B36" s="1432"/>
      <c r="C36" s="1440">
        <f>+(C21/B21-1)*100</f>
        <v>5.7099177459824402</v>
      </c>
      <c r="D36" s="1436"/>
      <c r="E36" s="1434"/>
      <c r="F36" s="1348"/>
    </row>
    <row r="37" spans="1:6" s="1346" customFormat="1" hidden="1" x14ac:dyDescent="0.2">
      <c r="A37" s="1348"/>
      <c r="B37" s="1432"/>
      <c r="C37" s="1432"/>
      <c r="D37" s="1436"/>
      <c r="E37" s="1434"/>
      <c r="F37" s="1348"/>
    </row>
    <row r="38" spans="1:6" s="1346" customFormat="1" hidden="1" x14ac:dyDescent="0.2">
      <c r="A38" s="1348"/>
      <c r="B38" s="1432"/>
      <c r="C38" s="1432"/>
      <c r="D38" s="1436"/>
      <c r="E38" s="1434"/>
      <c r="F38" s="1348"/>
    </row>
    <row r="39" spans="1:6" s="1346" customFormat="1" hidden="1" x14ac:dyDescent="0.2">
      <c r="A39" s="1348"/>
      <c r="B39" s="1440"/>
      <c r="C39" s="1440"/>
      <c r="D39" s="1436"/>
      <c r="E39" s="1434"/>
      <c r="F39" s="1348"/>
    </row>
    <row r="40" spans="1:6" s="1346" customFormat="1" hidden="1" x14ac:dyDescent="0.2">
      <c r="B40" s="1441"/>
      <c r="C40" s="1441"/>
      <c r="D40" s="1442"/>
      <c r="E40" s="1443"/>
    </row>
    <row r="41" spans="1:6" s="1346" customFormat="1" hidden="1" x14ac:dyDescent="0.2">
      <c r="B41" s="1441"/>
      <c r="C41" s="1441"/>
      <c r="D41" s="1442"/>
      <c r="E41" s="1443"/>
    </row>
    <row r="42" spans="1:6" s="1346" customFormat="1" hidden="1" x14ac:dyDescent="0.2">
      <c r="B42" s="1441"/>
      <c r="C42" s="1441"/>
      <c r="D42" s="1442"/>
      <c r="E42" s="1443"/>
    </row>
    <row r="43" spans="1:6" s="1346" customFormat="1" hidden="1" x14ac:dyDescent="0.2">
      <c r="B43" s="1441"/>
      <c r="C43" s="1441"/>
      <c r="D43" s="1442"/>
      <c r="E43" s="1443"/>
    </row>
  </sheetData>
  <mergeCells count="6">
    <mergeCell ref="A26:F26"/>
    <mergeCell ref="A1:F1"/>
    <mergeCell ref="A2:F2"/>
    <mergeCell ref="B3:B4"/>
    <mergeCell ref="C3:C4"/>
    <mergeCell ref="E3:F3"/>
  </mergeCells>
  <pageMargins left="0.75" right="0.75" top="1" bottom="1" header="0" footer="0"/>
  <pageSetup orientation="portrait" r:id="rId1"/>
  <headerFooter alignWithMargins="0"/>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E11C6-9DA4-4CC3-964A-0DDF1B9460EC}">
  <dimension ref="A1:J36"/>
  <sheetViews>
    <sheetView workbookViewId="0">
      <selection activeCell="B4" sqref="B4:B5"/>
    </sheetView>
  </sheetViews>
  <sheetFormatPr baseColWidth="10" defaultColWidth="0" defaultRowHeight="15" customHeight="1" zeroHeight="1" x14ac:dyDescent="0.3"/>
  <cols>
    <col min="1" max="1" width="10.88671875" style="2173" customWidth="1"/>
    <col min="2" max="2" width="23.88671875" style="2173" customWidth="1"/>
    <col min="3" max="7" width="10.88671875" style="2173" customWidth="1"/>
    <col min="8" max="9" width="10.88671875" style="2186" customWidth="1"/>
    <col min="10" max="10" width="0" style="2173" hidden="1" customWidth="1"/>
    <col min="11" max="16384" width="10.88671875" style="2173" hidden="1"/>
  </cols>
  <sheetData>
    <row r="1" spans="2:10" ht="14.4" x14ac:dyDescent="0.3"/>
    <row r="2" spans="2:10" ht="36.75" customHeight="1" x14ac:dyDescent="0.3">
      <c r="B2" s="2732" t="s">
        <v>2442</v>
      </c>
      <c r="C2" s="2732"/>
      <c r="D2" s="2732"/>
      <c r="E2" s="2732"/>
      <c r="F2" s="2732"/>
      <c r="G2" s="2732"/>
      <c r="H2" s="2215"/>
      <c r="I2" s="2215"/>
      <c r="J2" s="2206"/>
    </row>
    <row r="3" spans="2:10" ht="14.4" x14ac:dyDescent="0.3"/>
    <row r="4" spans="2:10" ht="14.4" x14ac:dyDescent="0.3">
      <c r="B4" s="2763" t="s">
        <v>2443</v>
      </c>
      <c r="C4" s="2763" t="s">
        <v>2437</v>
      </c>
      <c r="D4" s="2763" t="s">
        <v>2444</v>
      </c>
      <c r="E4" s="2763">
        <v>2026</v>
      </c>
      <c r="F4" s="2763" t="s">
        <v>2438</v>
      </c>
      <c r="G4" s="2763" t="s">
        <v>2445</v>
      </c>
    </row>
    <row r="5" spans="2:10" ht="21.75" customHeight="1" thickBot="1" x14ac:dyDescent="0.35">
      <c r="B5" s="2746"/>
      <c r="C5" s="2746"/>
      <c r="D5" s="2746"/>
      <c r="E5" s="2746"/>
      <c r="F5" s="2746"/>
      <c r="G5" s="2746"/>
    </row>
    <row r="6" spans="2:10" thickBot="1" x14ac:dyDescent="0.35">
      <c r="B6" s="2261" t="s">
        <v>2446</v>
      </c>
      <c r="C6" s="2262">
        <v>154065</v>
      </c>
      <c r="D6" s="2263">
        <v>80.7</v>
      </c>
      <c r="E6" s="2262">
        <v>18045</v>
      </c>
      <c r="F6" s="2262">
        <v>85162</v>
      </c>
      <c r="G6" s="2263">
        <v>55.300000000000004</v>
      </c>
      <c r="I6" s="2264"/>
    </row>
    <row r="7" spans="2:10" thickBot="1" x14ac:dyDescent="0.35">
      <c r="B7" s="2216" t="s">
        <v>2397</v>
      </c>
      <c r="C7" s="2213">
        <v>590</v>
      </c>
      <c r="D7" s="2212">
        <v>0.3</v>
      </c>
      <c r="E7" s="2213">
        <v>46</v>
      </c>
      <c r="F7" s="2213">
        <v>279</v>
      </c>
      <c r="G7" s="2212">
        <v>47.3</v>
      </c>
      <c r="I7" s="2264"/>
    </row>
    <row r="8" spans="2:10" thickBot="1" x14ac:dyDescent="0.35">
      <c r="B8" s="2216" t="s">
        <v>137</v>
      </c>
      <c r="C8" s="2211">
        <v>33805</v>
      </c>
      <c r="D8" s="2212">
        <v>17.7</v>
      </c>
      <c r="E8" s="2211">
        <v>5578</v>
      </c>
      <c r="F8" s="2211">
        <v>26228</v>
      </c>
      <c r="G8" s="2212">
        <v>77.600000000000009</v>
      </c>
      <c r="I8" s="2264"/>
    </row>
    <row r="9" spans="2:10" thickBot="1" x14ac:dyDescent="0.35">
      <c r="B9" s="2216" t="s">
        <v>2396</v>
      </c>
      <c r="C9" s="2211">
        <v>3180</v>
      </c>
      <c r="D9" s="2212">
        <v>1.7000000000000002</v>
      </c>
      <c r="E9" s="2213">
        <v>292</v>
      </c>
      <c r="F9" s="2211">
        <v>1253</v>
      </c>
      <c r="G9" s="2212">
        <v>39.4</v>
      </c>
      <c r="I9" s="2264"/>
    </row>
    <row r="10" spans="2:10" thickBot="1" x14ac:dyDescent="0.35">
      <c r="B10" s="2216" t="s">
        <v>2406</v>
      </c>
      <c r="C10" s="2213">
        <v>120</v>
      </c>
      <c r="D10" s="2212">
        <v>0.1</v>
      </c>
      <c r="E10" s="2213">
        <v>4</v>
      </c>
      <c r="F10" s="2213">
        <v>25</v>
      </c>
      <c r="G10" s="2212">
        <v>20.7</v>
      </c>
      <c r="I10" s="2264"/>
    </row>
    <row r="11" spans="2:10" thickBot="1" x14ac:dyDescent="0.35">
      <c r="B11" s="2216" t="s">
        <v>2394</v>
      </c>
      <c r="C11" s="2265"/>
      <c r="D11" s="2266">
        <v>0</v>
      </c>
      <c r="E11" s="2213">
        <v>4</v>
      </c>
      <c r="F11" s="2213">
        <v>10</v>
      </c>
      <c r="G11" s="2267">
        <v>0</v>
      </c>
      <c r="I11" s="2264"/>
    </row>
    <row r="12" spans="2:10" thickBot="1" x14ac:dyDescent="0.35">
      <c r="B12" s="2216" t="s">
        <v>2398</v>
      </c>
      <c r="C12" s="2213">
        <v>774</v>
      </c>
      <c r="D12" s="2212">
        <v>0.4</v>
      </c>
      <c r="E12" s="2213">
        <v>66</v>
      </c>
      <c r="F12" s="2213">
        <v>330</v>
      </c>
      <c r="G12" s="2212">
        <v>42.6</v>
      </c>
      <c r="I12" s="2264"/>
    </row>
    <row r="13" spans="2:10" thickBot="1" x14ac:dyDescent="0.35">
      <c r="B13" s="2216" t="s">
        <v>1170</v>
      </c>
      <c r="C13" s="2211">
        <v>76482</v>
      </c>
      <c r="D13" s="2212">
        <v>40</v>
      </c>
      <c r="E13" s="2211">
        <v>8682</v>
      </c>
      <c r="F13" s="2211">
        <v>40048</v>
      </c>
      <c r="G13" s="2212">
        <v>52.400000000000006</v>
      </c>
      <c r="I13" s="2264"/>
    </row>
    <row r="14" spans="2:10" thickBot="1" x14ac:dyDescent="0.35">
      <c r="B14" s="2216" t="s">
        <v>2388</v>
      </c>
      <c r="C14" s="2211">
        <v>25565</v>
      </c>
      <c r="D14" s="2212">
        <v>13.4</v>
      </c>
      <c r="E14" s="2211">
        <v>2524</v>
      </c>
      <c r="F14" s="2211">
        <v>12296</v>
      </c>
      <c r="G14" s="2212">
        <v>48.1</v>
      </c>
      <c r="I14" s="2264"/>
    </row>
    <row r="15" spans="2:10" thickBot="1" x14ac:dyDescent="0.35">
      <c r="B15" s="2216" t="s">
        <v>1202</v>
      </c>
      <c r="C15" s="2211">
        <v>13550</v>
      </c>
      <c r="D15" s="2212">
        <v>7.1</v>
      </c>
      <c r="E15" s="2213">
        <v>848</v>
      </c>
      <c r="F15" s="2211">
        <v>4693</v>
      </c>
      <c r="G15" s="2212">
        <v>34.599999999999994</v>
      </c>
      <c r="I15" s="2264"/>
    </row>
    <row r="16" spans="2:10" thickBot="1" x14ac:dyDescent="0.35">
      <c r="B16" s="2268" t="s">
        <v>2447</v>
      </c>
      <c r="C16" s="2269">
        <v>10842</v>
      </c>
      <c r="D16" s="2270">
        <v>5.7</v>
      </c>
      <c r="E16" s="2271">
        <v>708</v>
      </c>
      <c r="F16" s="2269">
        <v>3322</v>
      </c>
      <c r="G16" s="2270">
        <v>30.599999999999998</v>
      </c>
      <c r="I16" s="2264"/>
    </row>
    <row r="17" spans="2:9" ht="21" thickBot="1" x14ac:dyDescent="0.35">
      <c r="B17" s="2216" t="s">
        <v>2448</v>
      </c>
      <c r="C17" s="2211">
        <v>10842</v>
      </c>
      <c r="D17" s="2212">
        <v>5.7</v>
      </c>
      <c r="E17" s="2213">
        <v>708</v>
      </c>
      <c r="F17" s="2211">
        <v>3322</v>
      </c>
      <c r="G17" s="2212">
        <v>30.599999999999998</v>
      </c>
      <c r="I17" s="2264"/>
    </row>
    <row r="18" spans="2:9" thickBot="1" x14ac:dyDescent="0.35">
      <c r="B18" s="2268" t="s">
        <v>2449</v>
      </c>
      <c r="C18" s="2269">
        <v>5126</v>
      </c>
      <c r="D18" s="2270">
        <v>2.7</v>
      </c>
      <c r="E18" s="2271">
        <v>543</v>
      </c>
      <c r="F18" s="2269">
        <v>2457</v>
      </c>
      <c r="G18" s="2270">
        <v>47.9</v>
      </c>
      <c r="I18" s="2264"/>
    </row>
    <row r="19" spans="2:9" thickBot="1" x14ac:dyDescent="0.35">
      <c r="B19" s="2216" t="s">
        <v>2407</v>
      </c>
      <c r="C19" s="2272">
        <v>157</v>
      </c>
      <c r="D19" s="2273">
        <v>0.1</v>
      </c>
      <c r="E19" s="2213">
        <v>21</v>
      </c>
      <c r="F19" s="2213">
        <v>126</v>
      </c>
      <c r="G19" s="2273">
        <v>80.300000000000011</v>
      </c>
      <c r="I19" s="2264"/>
    </row>
    <row r="20" spans="2:9" thickBot="1" x14ac:dyDescent="0.35">
      <c r="B20" s="2216" t="s">
        <v>2392</v>
      </c>
      <c r="C20" s="2274">
        <v>4441</v>
      </c>
      <c r="D20" s="2273">
        <v>2.2999999999999998</v>
      </c>
      <c r="E20" s="2213">
        <v>484</v>
      </c>
      <c r="F20" s="2211">
        <v>2113</v>
      </c>
      <c r="G20" s="2273">
        <v>47.599999999999994</v>
      </c>
      <c r="I20" s="2264"/>
    </row>
    <row r="21" spans="2:9" thickBot="1" x14ac:dyDescent="0.35">
      <c r="B21" s="2216" t="s">
        <v>2400</v>
      </c>
      <c r="C21" s="2272">
        <v>450</v>
      </c>
      <c r="D21" s="2273">
        <v>0.2</v>
      </c>
      <c r="E21" s="2213">
        <v>28</v>
      </c>
      <c r="F21" s="2213">
        <v>151</v>
      </c>
      <c r="G21" s="2273">
        <v>33.5</v>
      </c>
      <c r="I21" s="2264"/>
    </row>
    <row r="22" spans="2:9" thickBot="1" x14ac:dyDescent="0.35">
      <c r="B22" s="2216" t="s">
        <v>2401</v>
      </c>
      <c r="C22" s="2272">
        <v>78</v>
      </c>
      <c r="D22" s="2273">
        <v>0</v>
      </c>
      <c r="E22" s="2265"/>
      <c r="F22" s="2213">
        <v>9</v>
      </c>
      <c r="G22" s="2273">
        <v>11.3</v>
      </c>
      <c r="I22" s="2264"/>
    </row>
    <row r="23" spans="2:9" thickBot="1" x14ac:dyDescent="0.35">
      <c r="B23" s="2275" t="s">
        <v>2399</v>
      </c>
      <c r="C23" s="2276"/>
      <c r="D23" s="2277">
        <v>0</v>
      </c>
      <c r="E23" s="2213">
        <v>10</v>
      </c>
      <c r="F23" s="2213">
        <v>58</v>
      </c>
      <c r="G23" s="2278">
        <v>0</v>
      </c>
      <c r="I23" s="2264"/>
    </row>
    <row r="24" spans="2:9" thickBot="1" x14ac:dyDescent="0.35">
      <c r="B24" s="2261" t="s">
        <v>2450</v>
      </c>
      <c r="C24" s="2269">
        <v>1423</v>
      </c>
      <c r="D24" s="2270">
        <v>0.70000000000000007</v>
      </c>
      <c r="E24" s="2271">
        <v>178</v>
      </c>
      <c r="F24" s="2271">
        <v>988</v>
      </c>
      <c r="G24" s="2270">
        <v>69.399999999999991</v>
      </c>
      <c r="I24" s="2264"/>
    </row>
    <row r="25" spans="2:9" ht="21" thickBot="1" x14ac:dyDescent="0.35">
      <c r="B25" s="2216" t="s">
        <v>2390</v>
      </c>
      <c r="C25" s="2211">
        <v>1423</v>
      </c>
      <c r="D25" s="2212">
        <v>0.70000000000000007</v>
      </c>
      <c r="E25" s="2213">
        <v>178</v>
      </c>
      <c r="F25" s="2213">
        <v>988</v>
      </c>
      <c r="G25" s="2212">
        <v>69.399999999999991</v>
      </c>
      <c r="I25" s="2264"/>
    </row>
    <row r="26" spans="2:9" thickBot="1" x14ac:dyDescent="0.35">
      <c r="B26" s="2268" t="s">
        <v>2451</v>
      </c>
      <c r="C26" s="2269">
        <v>27789</v>
      </c>
      <c r="D26" s="2270">
        <v>14.6</v>
      </c>
      <c r="E26" s="2269">
        <v>4474</v>
      </c>
      <c r="F26" s="2269">
        <v>20046</v>
      </c>
      <c r="G26" s="2270">
        <v>72.099999999999994</v>
      </c>
      <c r="I26" s="2264"/>
    </row>
    <row r="27" spans="2:9" thickBot="1" x14ac:dyDescent="0.35">
      <c r="B27" s="2216" t="s">
        <v>2403</v>
      </c>
      <c r="C27" s="2213">
        <v>707</v>
      </c>
      <c r="D27" s="2212">
        <v>0.4</v>
      </c>
      <c r="E27" s="2213">
        <v>63</v>
      </c>
      <c r="F27" s="2213">
        <v>309</v>
      </c>
      <c r="G27" s="2212">
        <v>43.7</v>
      </c>
      <c r="I27" s="2264"/>
    </row>
    <row r="28" spans="2:9" thickBot="1" x14ac:dyDescent="0.35">
      <c r="B28" s="2216" t="s">
        <v>2404</v>
      </c>
      <c r="C28" s="2213">
        <v>545</v>
      </c>
      <c r="D28" s="2212">
        <v>0.3</v>
      </c>
      <c r="E28" s="2213">
        <v>80</v>
      </c>
      <c r="F28" s="2213">
        <v>358</v>
      </c>
      <c r="G28" s="2212">
        <v>65.600000000000009</v>
      </c>
      <c r="I28" s="2264"/>
    </row>
    <row r="29" spans="2:9" thickBot="1" x14ac:dyDescent="0.35">
      <c r="B29" s="2216" t="s">
        <v>2389</v>
      </c>
      <c r="C29" s="2211">
        <v>16153</v>
      </c>
      <c r="D29" s="2212">
        <v>8.5</v>
      </c>
      <c r="E29" s="2211">
        <v>2992</v>
      </c>
      <c r="F29" s="2211">
        <v>13038</v>
      </c>
      <c r="G29" s="2212">
        <v>80.7</v>
      </c>
      <c r="I29" s="2264"/>
    </row>
    <row r="30" spans="2:9" thickBot="1" x14ac:dyDescent="0.35">
      <c r="B30" s="2216" t="s">
        <v>2405</v>
      </c>
      <c r="C30" s="2213">
        <v>348</v>
      </c>
      <c r="D30" s="2212">
        <v>0.2</v>
      </c>
      <c r="E30" s="2213">
        <v>62</v>
      </c>
      <c r="F30" s="2213">
        <v>274</v>
      </c>
      <c r="G30" s="2212">
        <v>78.7</v>
      </c>
      <c r="I30" s="2264"/>
    </row>
    <row r="31" spans="2:9" thickBot="1" x14ac:dyDescent="0.35">
      <c r="B31" s="2216" t="s">
        <v>2395</v>
      </c>
      <c r="C31" s="2213">
        <v>997</v>
      </c>
      <c r="D31" s="2212">
        <v>0.5</v>
      </c>
      <c r="E31" s="2213">
        <v>60</v>
      </c>
      <c r="F31" s="2213">
        <v>487</v>
      </c>
      <c r="G31" s="2212">
        <v>48.8</v>
      </c>
      <c r="I31" s="2264"/>
    </row>
    <row r="32" spans="2:9" thickBot="1" x14ac:dyDescent="0.35">
      <c r="B32" s="2216" t="s">
        <v>2391</v>
      </c>
      <c r="C32" s="2211">
        <v>6500</v>
      </c>
      <c r="D32" s="2212">
        <v>3.4000000000000004</v>
      </c>
      <c r="E32" s="2213">
        <v>845</v>
      </c>
      <c r="F32" s="2211">
        <v>3781</v>
      </c>
      <c r="G32" s="2212">
        <v>58.199999999999996</v>
      </c>
      <c r="I32" s="2264"/>
    </row>
    <row r="33" spans="2:9" thickBot="1" x14ac:dyDescent="0.35">
      <c r="B33" s="2216" t="s">
        <v>2394</v>
      </c>
      <c r="C33" s="2211">
        <v>1030</v>
      </c>
      <c r="D33" s="2212">
        <v>0.5</v>
      </c>
      <c r="E33" s="2213">
        <v>240</v>
      </c>
      <c r="F33" s="2211">
        <v>1274</v>
      </c>
      <c r="G33" s="2212">
        <v>123.70000000000002</v>
      </c>
      <c r="I33" s="2264"/>
    </row>
    <row r="34" spans="2:9" thickBot="1" x14ac:dyDescent="0.35">
      <c r="B34" s="2216" t="s">
        <v>2399</v>
      </c>
      <c r="C34" s="2211">
        <v>1509</v>
      </c>
      <c r="D34" s="2212">
        <v>0.8</v>
      </c>
      <c r="E34" s="2213">
        <v>133</v>
      </c>
      <c r="F34" s="2213">
        <v>525</v>
      </c>
      <c r="G34" s="2212">
        <v>34.799999999999997</v>
      </c>
      <c r="I34" s="2264"/>
    </row>
    <row r="35" spans="2:9" ht="14.4" x14ac:dyDescent="0.3">
      <c r="B35" s="2286" t="s">
        <v>2408</v>
      </c>
      <c r="C35" s="2287">
        <v>190980</v>
      </c>
      <c r="D35" s="2288">
        <v>100</v>
      </c>
      <c r="E35" s="2287">
        <v>23949</v>
      </c>
      <c r="F35" s="2287">
        <v>111975</v>
      </c>
      <c r="G35" s="2288">
        <v>58.599999999999994</v>
      </c>
      <c r="I35" s="2264"/>
    </row>
    <row r="36" spans="2:9" ht="42.75" customHeight="1" x14ac:dyDescent="0.3">
      <c r="B36" s="2506" t="s">
        <v>2452</v>
      </c>
      <c r="C36" s="2506"/>
      <c r="D36" s="2506"/>
      <c r="E36" s="2506"/>
      <c r="F36" s="2506"/>
      <c r="G36" s="2506"/>
    </row>
  </sheetData>
  <mergeCells count="8">
    <mergeCell ref="B36:G36"/>
    <mergeCell ref="B2:G2"/>
    <mergeCell ref="B4:B5"/>
    <mergeCell ref="C4:C5"/>
    <mergeCell ref="D4:D5"/>
    <mergeCell ref="E4:E5"/>
    <mergeCell ref="F4:F5"/>
    <mergeCell ref="G4:G5"/>
  </mergeCell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CC05F-36E7-4FC4-A3FA-D912E6372DE0}">
  <dimension ref="A1:J36"/>
  <sheetViews>
    <sheetView workbookViewId="0">
      <selection activeCell="I29" sqref="I29"/>
    </sheetView>
  </sheetViews>
  <sheetFormatPr baseColWidth="10" defaultColWidth="0" defaultRowHeight="14.4" zeroHeight="1" x14ac:dyDescent="0.3"/>
  <cols>
    <col min="1" max="1" width="10.88671875" style="2173" customWidth="1"/>
    <col min="2" max="2" width="23.88671875" style="2173" customWidth="1"/>
    <col min="3" max="7" width="10.88671875" style="2173" customWidth="1"/>
    <col min="8" max="9" width="10.88671875" style="2186" customWidth="1"/>
    <col min="10" max="10" width="0" style="2173" hidden="1" customWidth="1"/>
    <col min="11" max="16384" width="10.88671875" style="2173" hidden="1"/>
  </cols>
  <sheetData>
    <row r="1" spans="2:10" x14ac:dyDescent="0.3"/>
    <row r="2" spans="2:10" ht="36.75" customHeight="1" x14ac:dyDescent="0.3">
      <c r="B2" s="2732" t="s">
        <v>2442</v>
      </c>
      <c r="C2" s="2732"/>
      <c r="D2" s="2732"/>
      <c r="E2" s="2732"/>
      <c r="F2" s="2732"/>
      <c r="G2" s="2732"/>
      <c r="H2" s="2215"/>
      <c r="I2" s="2215"/>
      <c r="J2" s="2206"/>
    </row>
    <row r="3" spans="2:10" x14ac:dyDescent="0.3"/>
    <row r="4" spans="2:10" x14ac:dyDescent="0.3">
      <c r="B4" s="2763" t="s">
        <v>2443</v>
      </c>
      <c r="C4" s="2763" t="s">
        <v>2437</v>
      </c>
      <c r="D4" s="2763" t="s">
        <v>2444</v>
      </c>
      <c r="E4" s="2763">
        <v>2026</v>
      </c>
      <c r="F4" s="2763" t="s">
        <v>2438</v>
      </c>
      <c r="G4" s="2763" t="s">
        <v>2445</v>
      </c>
    </row>
    <row r="5" spans="2:10" ht="21.75" customHeight="1" thickBot="1" x14ac:dyDescent="0.35">
      <c r="B5" s="2746"/>
      <c r="C5" s="2746"/>
      <c r="D5" s="2746"/>
      <c r="E5" s="2746"/>
      <c r="F5" s="2746"/>
      <c r="G5" s="2746"/>
    </row>
    <row r="6" spans="2:10" ht="15" thickBot="1" x14ac:dyDescent="0.35">
      <c r="B6" s="2340" t="s">
        <v>2446</v>
      </c>
      <c r="C6" s="2354">
        <v>154065</v>
      </c>
      <c r="D6" s="2386">
        <v>81</v>
      </c>
      <c r="E6" s="2354">
        <v>18045</v>
      </c>
      <c r="F6" s="2354">
        <v>85162</v>
      </c>
      <c r="G6" s="2386">
        <v>55</v>
      </c>
      <c r="I6" s="2264"/>
    </row>
    <row r="7" spans="2:10" ht="15" thickBot="1" x14ac:dyDescent="0.35">
      <c r="B7" s="2246" t="s">
        <v>2397</v>
      </c>
      <c r="C7" s="2373">
        <v>590</v>
      </c>
      <c r="D7" s="2355">
        <v>0</v>
      </c>
      <c r="E7" s="2373">
        <v>46</v>
      </c>
      <c r="F7" s="2373">
        <v>279</v>
      </c>
      <c r="G7" s="2355">
        <v>47</v>
      </c>
      <c r="I7" s="2264"/>
    </row>
    <row r="8" spans="2:10" ht="15" thickBot="1" x14ac:dyDescent="0.35">
      <c r="B8" s="2246" t="s">
        <v>137</v>
      </c>
      <c r="C8" s="2363">
        <v>33805</v>
      </c>
      <c r="D8" s="2355">
        <v>18</v>
      </c>
      <c r="E8" s="2363">
        <v>5578</v>
      </c>
      <c r="F8" s="2363">
        <v>26228</v>
      </c>
      <c r="G8" s="2355">
        <v>78</v>
      </c>
      <c r="I8" s="2264"/>
    </row>
    <row r="9" spans="2:10" ht="15" thickBot="1" x14ac:dyDescent="0.35">
      <c r="B9" s="2246" t="s">
        <v>2396</v>
      </c>
      <c r="C9" s="2363">
        <v>3180</v>
      </c>
      <c r="D9" s="2355">
        <v>2</v>
      </c>
      <c r="E9" s="2373">
        <v>292</v>
      </c>
      <c r="F9" s="2363">
        <v>1253</v>
      </c>
      <c r="G9" s="2355">
        <v>39</v>
      </c>
      <c r="I9" s="2264"/>
    </row>
    <row r="10" spans="2:10" ht="15" thickBot="1" x14ac:dyDescent="0.35">
      <c r="B10" s="2246" t="s">
        <v>2406</v>
      </c>
      <c r="C10" s="2373">
        <v>120</v>
      </c>
      <c r="D10" s="2355">
        <v>0</v>
      </c>
      <c r="E10" s="2373">
        <v>4</v>
      </c>
      <c r="F10" s="2373">
        <v>25</v>
      </c>
      <c r="G10" s="2355">
        <v>21</v>
      </c>
      <c r="I10" s="2264"/>
    </row>
    <row r="11" spans="2:10" ht="15" thickBot="1" x14ac:dyDescent="0.35">
      <c r="B11" s="2246" t="s">
        <v>2394</v>
      </c>
      <c r="C11" s="2387"/>
      <c r="D11" s="2388">
        <v>0</v>
      </c>
      <c r="E11" s="2373">
        <v>4</v>
      </c>
      <c r="F11" s="2373">
        <v>10</v>
      </c>
      <c r="G11" s="2355">
        <v>0</v>
      </c>
      <c r="I11" s="2264"/>
    </row>
    <row r="12" spans="2:10" ht="15" thickBot="1" x14ac:dyDescent="0.35">
      <c r="B12" s="2246" t="s">
        <v>2398</v>
      </c>
      <c r="C12" s="2373">
        <v>774</v>
      </c>
      <c r="D12" s="2355">
        <v>0</v>
      </c>
      <c r="E12" s="2373">
        <v>66</v>
      </c>
      <c r="F12" s="2373">
        <v>330</v>
      </c>
      <c r="G12" s="2355">
        <v>43</v>
      </c>
      <c r="I12" s="2264"/>
    </row>
    <row r="13" spans="2:10" ht="15" thickBot="1" x14ac:dyDescent="0.35">
      <c r="B13" s="2246" t="s">
        <v>1170</v>
      </c>
      <c r="C13" s="2363">
        <v>76482</v>
      </c>
      <c r="D13" s="2355">
        <v>40</v>
      </c>
      <c r="E13" s="2363">
        <v>8682</v>
      </c>
      <c r="F13" s="2363">
        <v>40048</v>
      </c>
      <c r="G13" s="2355">
        <v>52</v>
      </c>
      <c r="I13" s="2264"/>
    </row>
    <row r="14" spans="2:10" ht="15" thickBot="1" x14ac:dyDescent="0.35">
      <c r="B14" s="2246" t="s">
        <v>2388</v>
      </c>
      <c r="C14" s="2363">
        <v>25565</v>
      </c>
      <c r="D14" s="2355">
        <v>13</v>
      </c>
      <c r="E14" s="2363">
        <v>2524</v>
      </c>
      <c r="F14" s="2363">
        <v>12296</v>
      </c>
      <c r="G14" s="2355">
        <v>48</v>
      </c>
      <c r="I14" s="2264"/>
    </row>
    <row r="15" spans="2:10" ht="15" thickBot="1" x14ac:dyDescent="0.35">
      <c r="B15" s="2246" t="s">
        <v>1202</v>
      </c>
      <c r="C15" s="2363">
        <v>13550</v>
      </c>
      <c r="D15" s="2355">
        <v>7</v>
      </c>
      <c r="E15" s="2373">
        <v>848</v>
      </c>
      <c r="F15" s="2363">
        <v>4693</v>
      </c>
      <c r="G15" s="2355">
        <v>35</v>
      </c>
      <c r="I15" s="2264"/>
    </row>
    <row r="16" spans="2:10" ht="15" thickBot="1" x14ac:dyDescent="0.35">
      <c r="B16" s="2357" t="s">
        <v>2447</v>
      </c>
      <c r="C16" s="2359">
        <v>10842</v>
      </c>
      <c r="D16" s="2358">
        <v>6</v>
      </c>
      <c r="E16" s="2358">
        <v>708</v>
      </c>
      <c r="F16" s="2359">
        <v>3322</v>
      </c>
      <c r="G16" s="2358">
        <v>31</v>
      </c>
      <c r="I16" s="2264"/>
    </row>
    <row r="17" spans="2:9" ht="21" thickBot="1" x14ac:dyDescent="0.35">
      <c r="B17" s="2246" t="s">
        <v>2448</v>
      </c>
      <c r="C17" s="2363">
        <v>10842</v>
      </c>
      <c r="D17" s="2355">
        <v>6</v>
      </c>
      <c r="E17" s="2373">
        <v>708</v>
      </c>
      <c r="F17" s="2363">
        <v>3322</v>
      </c>
      <c r="G17" s="2355">
        <v>31</v>
      </c>
      <c r="I17" s="2264"/>
    </row>
    <row r="18" spans="2:9" ht="15" thickBot="1" x14ac:dyDescent="0.35">
      <c r="B18" s="2357" t="s">
        <v>2449</v>
      </c>
      <c r="C18" s="2359">
        <v>5126</v>
      </c>
      <c r="D18" s="2358">
        <v>3</v>
      </c>
      <c r="E18" s="2358">
        <v>535</v>
      </c>
      <c r="F18" s="2359">
        <v>2449</v>
      </c>
      <c r="G18" s="2358">
        <v>48</v>
      </c>
      <c r="I18" s="2264"/>
    </row>
    <row r="19" spans="2:9" ht="15" thickBot="1" x14ac:dyDescent="0.35">
      <c r="B19" s="2246" t="s">
        <v>2407</v>
      </c>
      <c r="C19" s="2389">
        <v>157</v>
      </c>
      <c r="D19" s="2389">
        <v>0</v>
      </c>
      <c r="E19" s="2373">
        <v>21</v>
      </c>
      <c r="F19" s="2373">
        <v>126</v>
      </c>
      <c r="G19" s="2389">
        <v>80</v>
      </c>
      <c r="I19" s="2264"/>
    </row>
    <row r="20" spans="2:9" ht="15" thickBot="1" x14ac:dyDescent="0.35">
      <c r="B20" s="2246" t="s">
        <v>2392</v>
      </c>
      <c r="C20" s="2390">
        <v>4441</v>
      </c>
      <c r="D20" s="2389">
        <v>2</v>
      </c>
      <c r="E20" s="2373">
        <v>477</v>
      </c>
      <c r="F20" s="2363">
        <v>2106</v>
      </c>
      <c r="G20" s="2389">
        <v>48</v>
      </c>
      <c r="I20" s="2264"/>
    </row>
    <row r="21" spans="2:9" ht="15" thickBot="1" x14ac:dyDescent="0.35">
      <c r="B21" s="2246" t="s">
        <v>2400</v>
      </c>
      <c r="C21" s="2389">
        <v>450</v>
      </c>
      <c r="D21" s="2389">
        <v>0</v>
      </c>
      <c r="E21" s="2373">
        <v>28</v>
      </c>
      <c r="F21" s="2373">
        <v>151</v>
      </c>
      <c r="G21" s="2389">
        <v>34</v>
      </c>
      <c r="I21" s="2264"/>
    </row>
    <row r="22" spans="2:9" ht="15" thickBot="1" x14ac:dyDescent="0.35">
      <c r="B22" s="2246" t="s">
        <v>2401</v>
      </c>
      <c r="C22" s="2389">
        <v>78</v>
      </c>
      <c r="D22" s="2389">
        <v>0</v>
      </c>
      <c r="E22" s="2387"/>
      <c r="F22" s="2373">
        <v>9</v>
      </c>
      <c r="G22" s="2389">
        <v>11</v>
      </c>
      <c r="I22" s="2264"/>
    </row>
    <row r="23" spans="2:9" ht="15" thickBot="1" x14ac:dyDescent="0.35">
      <c r="B23" s="2391" t="s">
        <v>2399</v>
      </c>
      <c r="C23" s="2392"/>
      <c r="D23" s="2393">
        <v>0</v>
      </c>
      <c r="E23" s="2373">
        <v>10</v>
      </c>
      <c r="F23" s="2373">
        <v>58</v>
      </c>
      <c r="G23" s="2389">
        <v>0</v>
      </c>
      <c r="I23" s="2264"/>
    </row>
    <row r="24" spans="2:9" ht="15" thickBot="1" x14ac:dyDescent="0.35">
      <c r="B24" s="2340" t="s">
        <v>2450</v>
      </c>
      <c r="C24" s="2359">
        <v>1423</v>
      </c>
      <c r="D24" s="2358">
        <v>1</v>
      </c>
      <c r="E24" s="2358">
        <v>178</v>
      </c>
      <c r="F24" s="2358">
        <v>988</v>
      </c>
      <c r="G24" s="2358">
        <v>69</v>
      </c>
      <c r="I24" s="2264"/>
    </row>
    <row r="25" spans="2:9" ht="21" thickBot="1" x14ac:dyDescent="0.35">
      <c r="B25" s="2246" t="s">
        <v>2390</v>
      </c>
      <c r="C25" s="2363">
        <v>1423</v>
      </c>
      <c r="D25" s="2355">
        <v>1</v>
      </c>
      <c r="E25" s="2373">
        <v>178</v>
      </c>
      <c r="F25" s="2373">
        <v>988</v>
      </c>
      <c r="G25" s="2355">
        <v>69</v>
      </c>
      <c r="I25" s="2264"/>
    </row>
    <row r="26" spans="2:9" ht="15" thickBot="1" x14ac:dyDescent="0.35">
      <c r="B26" s="2357" t="s">
        <v>2451</v>
      </c>
      <c r="C26" s="2359">
        <v>27789</v>
      </c>
      <c r="D26" s="2358">
        <v>15</v>
      </c>
      <c r="E26" s="2359">
        <v>4471</v>
      </c>
      <c r="F26" s="2359">
        <v>20042</v>
      </c>
      <c r="G26" s="2358">
        <v>72</v>
      </c>
      <c r="I26" s="2264"/>
    </row>
    <row r="27" spans="2:9" ht="15" thickBot="1" x14ac:dyDescent="0.35">
      <c r="B27" s="2246" t="s">
        <v>2403</v>
      </c>
      <c r="C27" s="2373">
        <v>707</v>
      </c>
      <c r="D27" s="2355">
        <v>0</v>
      </c>
      <c r="E27" s="2373">
        <v>63</v>
      </c>
      <c r="F27" s="2373">
        <v>309</v>
      </c>
      <c r="G27" s="2355">
        <v>44</v>
      </c>
      <c r="I27" s="2264"/>
    </row>
    <row r="28" spans="2:9" ht="15" thickBot="1" x14ac:dyDescent="0.35">
      <c r="B28" s="2246" t="s">
        <v>2404</v>
      </c>
      <c r="C28" s="2373">
        <v>545</v>
      </c>
      <c r="D28" s="2355">
        <v>0</v>
      </c>
      <c r="E28" s="2373">
        <v>80</v>
      </c>
      <c r="F28" s="2373">
        <v>358</v>
      </c>
      <c r="G28" s="2355">
        <v>66</v>
      </c>
      <c r="I28" s="2264"/>
    </row>
    <row r="29" spans="2:9" ht="15" thickBot="1" x14ac:dyDescent="0.35">
      <c r="B29" s="2246" t="s">
        <v>2389</v>
      </c>
      <c r="C29" s="2363">
        <v>16153</v>
      </c>
      <c r="D29" s="2355">
        <v>9</v>
      </c>
      <c r="E29" s="2363">
        <v>2992</v>
      </c>
      <c r="F29" s="2363">
        <v>13038</v>
      </c>
      <c r="G29" s="2355">
        <v>81</v>
      </c>
      <c r="I29" s="2264"/>
    </row>
    <row r="30" spans="2:9" ht="15" thickBot="1" x14ac:dyDescent="0.35">
      <c r="B30" s="2246" t="s">
        <v>2405</v>
      </c>
      <c r="C30" s="2373">
        <v>348</v>
      </c>
      <c r="D30" s="2355">
        <v>0</v>
      </c>
      <c r="E30" s="2373">
        <v>62</v>
      </c>
      <c r="F30" s="2373">
        <v>274</v>
      </c>
      <c r="G30" s="2355">
        <v>79</v>
      </c>
      <c r="I30" s="2264"/>
    </row>
    <row r="31" spans="2:9" ht="15" thickBot="1" x14ac:dyDescent="0.35">
      <c r="B31" s="2246" t="s">
        <v>2395</v>
      </c>
      <c r="C31" s="2373">
        <v>997</v>
      </c>
      <c r="D31" s="2355">
        <v>1</v>
      </c>
      <c r="E31" s="2373">
        <v>60</v>
      </c>
      <c r="F31" s="2373">
        <v>487</v>
      </c>
      <c r="G31" s="2355">
        <v>49</v>
      </c>
      <c r="I31" s="2264"/>
    </row>
    <row r="32" spans="2:9" ht="15" thickBot="1" x14ac:dyDescent="0.35">
      <c r="B32" s="2246" t="s">
        <v>2391</v>
      </c>
      <c r="C32" s="2363">
        <v>6500</v>
      </c>
      <c r="D32" s="2355">
        <v>3</v>
      </c>
      <c r="E32" s="2373">
        <v>842</v>
      </c>
      <c r="F32" s="2363">
        <v>3779</v>
      </c>
      <c r="G32" s="2355">
        <v>58</v>
      </c>
      <c r="I32" s="2264"/>
    </row>
    <row r="33" spans="2:9" ht="15" thickBot="1" x14ac:dyDescent="0.35">
      <c r="B33" s="2246" t="s">
        <v>2394</v>
      </c>
      <c r="C33" s="2363">
        <v>1030</v>
      </c>
      <c r="D33" s="2355">
        <v>1</v>
      </c>
      <c r="E33" s="2373">
        <v>240</v>
      </c>
      <c r="F33" s="2363">
        <v>1274</v>
      </c>
      <c r="G33" s="2355">
        <v>124</v>
      </c>
      <c r="I33" s="2264"/>
    </row>
    <row r="34" spans="2:9" ht="15" thickBot="1" x14ac:dyDescent="0.35">
      <c r="B34" s="2246" t="s">
        <v>2399</v>
      </c>
      <c r="C34" s="2363">
        <v>1509</v>
      </c>
      <c r="D34" s="2355">
        <v>1</v>
      </c>
      <c r="E34" s="2373">
        <v>132</v>
      </c>
      <c r="F34" s="2373">
        <v>524</v>
      </c>
      <c r="G34" s="2355">
        <v>35</v>
      </c>
      <c r="I34" s="2264"/>
    </row>
    <row r="35" spans="2:9" x14ac:dyDescent="0.3">
      <c r="B35" s="2383" t="s">
        <v>2408</v>
      </c>
      <c r="C35" s="2384">
        <v>190980</v>
      </c>
      <c r="D35" s="2385">
        <v>100</v>
      </c>
      <c r="E35" s="2384">
        <v>23938</v>
      </c>
      <c r="F35" s="2384">
        <v>111964</v>
      </c>
      <c r="G35" s="2385">
        <v>59</v>
      </c>
      <c r="I35" s="2264"/>
    </row>
    <row r="36" spans="2:9" ht="42.75" customHeight="1" x14ac:dyDescent="0.3">
      <c r="B36" s="2506" t="s">
        <v>2452</v>
      </c>
      <c r="C36" s="2506"/>
      <c r="D36" s="2506"/>
      <c r="E36" s="2506"/>
      <c r="F36" s="2506"/>
      <c r="G36" s="2506"/>
    </row>
  </sheetData>
  <mergeCells count="8">
    <mergeCell ref="B36:G36"/>
    <mergeCell ref="B2:G2"/>
    <mergeCell ref="B4:B5"/>
    <mergeCell ref="C4:C5"/>
    <mergeCell ref="D4:D5"/>
    <mergeCell ref="E4:E5"/>
    <mergeCell ref="F4:F5"/>
    <mergeCell ref="G4:G5"/>
  </mergeCells>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9623-6176-4261-BE55-AE8388DEAB58}">
  <sheetPr codeName="Hoja167">
    <tabColor rgb="FF002060"/>
  </sheetPr>
  <dimension ref="A1:N22"/>
  <sheetViews>
    <sheetView workbookViewId="0">
      <selection sqref="A1:K1"/>
    </sheetView>
  </sheetViews>
  <sheetFormatPr baseColWidth="10" defaultColWidth="0" defaultRowHeight="14.4" zeroHeight="1" x14ac:dyDescent="0.3"/>
  <cols>
    <col min="1" max="1" width="11.44140625" style="1" customWidth="1"/>
    <col min="2" max="2" width="9.44140625" style="1" customWidth="1"/>
    <col min="3" max="3" width="10.44140625" style="1" customWidth="1"/>
    <col min="4" max="10" width="11.44140625" style="1" customWidth="1"/>
    <col min="11" max="12" width="7.6640625" style="1" customWidth="1"/>
    <col min="13" max="13" width="11.44140625" style="1" customWidth="1"/>
    <col min="14" max="14" width="3.109375" style="1" customWidth="1"/>
    <col min="15" max="16384" width="11.44140625" style="1" hidden="1"/>
  </cols>
  <sheetData>
    <row r="1" spans="1:12" x14ac:dyDescent="0.3">
      <c r="A1" s="2764"/>
      <c r="B1" s="2765"/>
      <c r="C1" s="2765"/>
      <c r="D1" s="2765"/>
      <c r="E1" s="2765"/>
      <c r="F1" s="2765"/>
      <c r="G1" s="2765"/>
      <c r="H1" s="2765"/>
      <c r="I1" s="2765"/>
      <c r="J1" s="2765"/>
      <c r="K1" s="2765"/>
      <c r="L1" s="261"/>
    </row>
    <row r="2" spans="1:12" ht="24.75" customHeight="1" x14ac:dyDescent="0.3">
      <c r="A2" s="2766" t="s">
        <v>367</v>
      </c>
      <c r="B2" s="2766"/>
      <c r="C2" s="2766"/>
      <c r="D2" s="2766"/>
      <c r="E2" s="2766"/>
      <c r="F2" s="2766"/>
      <c r="G2" s="2766"/>
      <c r="H2" s="2766"/>
      <c r="I2" s="2766"/>
      <c r="J2" s="2766"/>
      <c r="K2" s="2766"/>
      <c r="L2" s="321"/>
    </row>
    <row r="3" spans="1:12" x14ac:dyDescent="0.3">
      <c r="A3" s="2766" t="s">
        <v>187</v>
      </c>
      <c r="B3" s="2766"/>
      <c r="C3" s="2766"/>
      <c r="D3" s="2766"/>
      <c r="E3" s="2766"/>
      <c r="F3" s="2766"/>
      <c r="G3" s="2766"/>
      <c r="H3" s="2766"/>
      <c r="I3" s="2766"/>
      <c r="J3" s="2766"/>
      <c r="K3" s="2766"/>
      <c r="L3" s="321"/>
    </row>
    <row r="4" spans="1:12" x14ac:dyDescent="0.3"/>
    <row r="5" spans="1:12" x14ac:dyDescent="0.3"/>
    <row r="6" spans="1:12" x14ac:dyDescent="0.3"/>
    <row r="7" spans="1:12" x14ac:dyDescent="0.3"/>
    <row r="8" spans="1:12" x14ac:dyDescent="0.3"/>
    <row r="9" spans="1:12" x14ac:dyDescent="0.3"/>
    <row r="10" spans="1:12" x14ac:dyDescent="0.3"/>
    <row r="11" spans="1:12" x14ac:dyDescent="0.3"/>
    <row r="12" spans="1:12" x14ac:dyDescent="0.3"/>
    <row r="13" spans="1:12" x14ac:dyDescent="0.3"/>
    <row r="14" spans="1:12" x14ac:dyDescent="0.3"/>
    <row r="15" spans="1:12" x14ac:dyDescent="0.3"/>
    <row r="16" spans="1:12" x14ac:dyDescent="0.3"/>
    <row r="17" spans="3:9" x14ac:dyDescent="0.3"/>
    <row r="18" spans="3:9" x14ac:dyDescent="0.3"/>
    <row r="19" spans="3:9" x14ac:dyDescent="0.3"/>
    <row r="20" spans="3:9" x14ac:dyDescent="0.3"/>
    <row r="21" spans="3:9" x14ac:dyDescent="0.3">
      <c r="C21" s="2767" t="s">
        <v>188</v>
      </c>
      <c r="D21" s="2767"/>
      <c r="E21" s="2767"/>
      <c r="F21" s="2767"/>
      <c r="G21" s="2767"/>
      <c r="H21" s="2767"/>
      <c r="I21" s="2767"/>
    </row>
    <row r="22" spans="3:9" x14ac:dyDescent="0.3"/>
  </sheetData>
  <mergeCells count="4">
    <mergeCell ref="A1:K1"/>
    <mergeCell ref="A2:K2"/>
    <mergeCell ref="A3:K3"/>
    <mergeCell ref="C21:I21"/>
  </mergeCells>
  <pageMargins left="0.7" right="0.7" top="0.75" bottom="0.75" header="0.3" footer="0.3"/>
  <drawing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D63C-53A9-4FF0-887F-B37A7FC72339}">
  <sheetPr codeName="Hoja168">
    <tabColor rgb="FF26325C"/>
  </sheetPr>
  <dimension ref="A1:K32"/>
  <sheetViews>
    <sheetView showGridLines="0" workbookViewId="0"/>
  </sheetViews>
  <sheetFormatPr baseColWidth="10" defaultColWidth="0" defaultRowHeight="12.75" customHeight="1" zeroHeight="1" x14ac:dyDescent="0.25"/>
  <cols>
    <col min="1" max="1" width="2.6640625" style="107" customWidth="1"/>
    <col min="2" max="2" width="3.5546875" style="107" customWidth="1"/>
    <col min="3" max="3" width="59" style="107" bestFit="1" customWidth="1"/>
    <col min="4" max="5" width="10.109375" style="107" bestFit="1" customWidth="1"/>
    <col min="6" max="7" width="8.109375" style="107" bestFit="1" customWidth="1"/>
    <col min="8" max="8" width="6.44140625" style="107" bestFit="1" customWidth="1"/>
    <col min="9" max="10" width="11.44140625" style="107" customWidth="1"/>
    <col min="11" max="11" width="5.6640625" style="107" customWidth="1"/>
    <col min="12" max="16384" width="11.44140625" style="107" hidden="1"/>
  </cols>
  <sheetData>
    <row r="1" spans="1:11" ht="13.8" x14ac:dyDescent="0.25">
      <c r="A1" s="119"/>
      <c r="C1" s="2770" t="s">
        <v>269</v>
      </c>
      <c r="D1" s="2770"/>
      <c r="E1" s="2770"/>
      <c r="F1" s="2770"/>
      <c r="G1" s="2770"/>
      <c r="H1" s="2770"/>
      <c r="I1" s="106"/>
      <c r="J1" s="106"/>
      <c r="K1" s="106"/>
    </row>
    <row r="2" spans="1:11" ht="13.8" x14ac:dyDescent="0.25">
      <c r="C2" s="2771" t="s">
        <v>279</v>
      </c>
      <c r="D2" s="2771"/>
      <c r="E2" s="2771"/>
      <c r="F2" s="2771"/>
      <c r="G2" s="2771"/>
      <c r="H2" s="2771"/>
      <c r="I2" s="106"/>
      <c r="J2" s="106"/>
      <c r="K2" s="106"/>
    </row>
    <row r="3" spans="1:11" ht="13.2" x14ac:dyDescent="0.25">
      <c r="C3" s="2772" t="s">
        <v>210</v>
      </c>
      <c r="D3" s="2774" t="s">
        <v>211</v>
      </c>
      <c r="E3" s="2774"/>
      <c r="F3" s="2774" t="s">
        <v>212</v>
      </c>
      <c r="G3" s="2774"/>
      <c r="H3" s="2510" t="s">
        <v>270</v>
      </c>
    </row>
    <row r="4" spans="1:11" ht="13.2" x14ac:dyDescent="0.25">
      <c r="C4" s="2773"/>
      <c r="D4" s="191">
        <v>2022</v>
      </c>
      <c r="E4" s="191">
        <v>2023</v>
      </c>
      <c r="F4" s="191">
        <v>2022</v>
      </c>
      <c r="G4" s="191">
        <v>2023</v>
      </c>
      <c r="H4" s="2511"/>
    </row>
    <row r="5" spans="1:11" ht="13.2" x14ac:dyDescent="0.25">
      <c r="C5" s="192" t="s">
        <v>213</v>
      </c>
      <c r="D5" s="193">
        <v>28487</v>
      </c>
      <c r="E5" s="193">
        <v>21383</v>
      </c>
      <c r="F5" s="194">
        <v>1.9</v>
      </c>
      <c r="G5" s="194">
        <v>1.3</v>
      </c>
      <c r="H5" s="194">
        <v>-0.6</v>
      </c>
    </row>
    <row r="6" spans="1:11" ht="15.6" x14ac:dyDescent="0.25">
      <c r="C6" s="195" t="s">
        <v>271</v>
      </c>
      <c r="D6" s="196" t="s">
        <v>272</v>
      </c>
      <c r="E6" s="196">
        <v>3321</v>
      </c>
      <c r="F6" s="197">
        <v>0.3</v>
      </c>
      <c r="G6" s="197">
        <v>0.2</v>
      </c>
      <c r="H6" s="197">
        <v>-0.1</v>
      </c>
    </row>
    <row r="7" spans="1:11" ht="13.2" x14ac:dyDescent="0.25">
      <c r="C7" s="198" t="s">
        <v>215</v>
      </c>
      <c r="D7" s="196">
        <v>3106</v>
      </c>
      <c r="E7" s="196">
        <v>2043</v>
      </c>
      <c r="F7" s="197">
        <v>0.2</v>
      </c>
      <c r="G7" s="197">
        <v>0.1</v>
      </c>
      <c r="H7" s="197">
        <v>-0.1</v>
      </c>
    </row>
    <row r="8" spans="1:11" ht="13.8" x14ac:dyDescent="0.25">
      <c r="C8" s="199" t="s">
        <v>273</v>
      </c>
      <c r="D8" s="196">
        <v>9397</v>
      </c>
      <c r="E8" s="196">
        <v>12985</v>
      </c>
      <c r="F8" s="197">
        <v>0.6</v>
      </c>
      <c r="G8" s="197">
        <v>0.8</v>
      </c>
      <c r="H8" s="197">
        <v>0.2</v>
      </c>
    </row>
    <row r="9" spans="1:11" ht="12.75" customHeight="1" x14ac:dyDescent="0.25">
      <c r="C9" s="200" t="s">
        <v>216</v>
      </c>
      <c r="D9" s="196">
        <v>8989</v>
      </c>
      <c r="E9" s="196">
        <v>4130</v>
      </c>
      <c r="F9" s="197">
        <v>0.6</v>
      </c>
      <c r="G9" s="197">
        <v>0.3</v>
      </c>
      <c r="H9" s="197">
        <v>-0.4</v>
      </c>
    </row>
    <row r="10" spans="1:11" ht="12.75" customHeight="1" x14ac:dyDescent="0.25">
      <c r="C10" s="199" t="s">
        <v>274</v>
      </c>
      <c r="D10" s="196">
        <v>3370</v>
      </c>
      <c r="E10" s="196">
        <v>3093</v>
      </c>
      <c r="F10" s="197">
        <v>0.2</v>
      </c>
      <c r="G10" s="197">
        <v>0.2</v>
      </c>
      <c r="H10" s="197">
        <v>0</v>
      </c>
    </row>
    <row r="11" spans="1:11" ht="12.75" customHeight="1" x14ac:dyDescent="0.25">
      <c r="C11" s="198" t="s">
        <v>275</v>
      </c>
      <c r="D11" s="196">
        <v>-534</v>
      </c>
      <c r="E11" s="196">
        <v>-4189</v>
      </c>
      <c r="F11" s="197">
        <v>0</v>
      </c>
      <c r="G11" s="197">
        <v>-0.2</v>
      </c>
      <c r="H11" s="197">
        <v>-0.2</v>
      </c>
    </row>
    <row r="12" spans="1:11" ht="12.75" customHeight="1" x14ac:dyDescent="0.25">
      <c r="C12" s="192" t="s">
        <v>217</v>
      </c>
      <c r="D12" s="193">
        <v>23263</v>
      </c>
      <c r="E12" s="193">
        <v>25573</v>
      </c>
      <c r="F12" s="194">
        <v>1.6</v>
      </c>
      <c r="G12" s="194">
        <v>1.6</v>
      </c>
      <c r="H12" s="194">
        <v>0</v>
      </c>
    </row>
    <row r="13" spans="1:11" ht="12.75" customHeight="1" x14ac:dyDescent="0.25">
      <c r="C13" s="199" t="s">
        <v>214</v>
      </c>
      <c r="D13" s="196">
        <v>16518</v>
      </c>
      <c r="E13" s="196">
        <v>17413</v>
      </c>
      <c r="F13" s="197">
        <v>1.1000000000000001</v>
      </c>
      <c r="G13" s="197">
        <v>1.1000000000000001</v>
      </c>
      <c r="H13" s="197">
        <v>0</v>
      </c>
    </row>
    <row r="14" spans="1:11" ht="12.75" customHeight="1" x14ac:dyDescent="0.25">
      <c r="C14" s="26" t="s">
        <v>276</v>
      </c>
      <c r="D14" s="196">
        <v>3904</v>
      </c>
      <c r="E14" s="196">
        <v>4239</v>
      </c>
      <c r="F14" s="197">
        <v>0.3</v>
      </c>
      <c r="G14" s="197">
        <v>0.3</v>
      </c>
      <c r="H14" s="197">
        <v>0</v>
      </c>
    </row>
    <row r="15" spans="1:11" ht="12.75" customHeight="1" x14ac:dyDescent="0.25">
      <c r="C15" s="199" t="s">
        <v>218</v>
      </c>
      <c r="D15" s="196">
        <v>2715</v>
      </c>
      <c r="E15" s="196">
        <v>3138</v>
      </c>
      <c r="F15" s="197">
        <v>0.2</v>
      </c>
      <c r="G15" s="197">
        <v>0.2</v>
      </c>
      <c r="H15" s="197">
        <v>0</v>
      </c>
    </row>
    <row r="16" spans="1:11" ht="12.75" customHeight="1" x14ac:dyDescent="0.25">
      <c r="C16" s="199" t="s">
        <v>216</v>
      </c>
      <c r="D16" s="201">
        <v>125</v>
      </c>
      <c r="E16" s="201">
        <v>783</v>
      </c>
      <c r="F16" s="197">
        <v>0</v>
      </c>
      <c r="G16" s="197">
        <v>0</v>
      </c>
      <c r="H16" s="197">
        <v>0</v>
      </c>
    </row>
    <row r="17" spans="3:8" ht="12.75" customHeight="1" x14ac:dyDescent="0.25">
      <c r="C17" s="192" t="s">
        <v>99</v>
      </c>
      <c r="D17" s="193">
        <v>77318</v>
      </c>
      <c r="E17" s="193">
        <v>88459</v>
      </c>
      <c r="F17" s="194">
        <v>5.3</v>
      </c>
      <c r="G17" s="194">
        <v>5.6</v>
      </c>
      <c r="H17" s="194">
        <v>0.3</v>
      </c>
    </row>
    <row r="18" spans="3:8" ht="12.75" customHeight="1" x14ac:dyDescent="0.25">
      <c r="C18" s="199" t="s">
        <v>219</v>
      </c>
      <c r="D18" s="196">
        <v>60237</v>
      </c>
      <c r="E18" s="196">
        <v>68237</v>
      </c>
      <c r="F18" s="197">
        <v>4.0999999999999996</v>
      </c>
      <c r="G18" s="197">
        <v>4.3</v>
      </c>
      <c r="H18" s="197">
        <v>0.2</v>
      </c>
    </row>
    <row r="19" spans="3:8" ht="12.75" customHeight="1" x14ac:dyDescent="0.25">
      <c r="C19" s="26" t="s">
        <v>220</v>
      </c>
      <c r="D19" s="196">
        <v>19622</v>
      </c>
      <c r="E19" s="196">
        <v>19978</v>
      </c>
      <c r="F19" s="197">
        <v>1.3</v>
      </c>
      <c r="G19" s="197">
        <v>1.3</v>
      </c>
      <c r="H19" s="197">
        <v>-0.1</v>
      </c>
    </row>
    <row r="20" spans="3:8" ht="12.75" customHeight="1" x14ac:dyDescent="0.25">
      <c r="C20" s="199" t="s">
        <v>221</v>
      </c>
      <c r="D20" s="196">
        <v>6929</v>
      </c>
      <c r="E20" s="196">
        <v>6557</v>
      </c>
      <c r="F20" s="197">
        <v>0.5</v>
      </c>
      <c r="G20" s="197">
        <v>0.4</v>
      </c>
      <c r="H20" s="197">
        <v>-0.1</v>
      </c>
    </row>
    <row r="21" spans="3:8" ht="12.75" customHeight="1" x14ac:dyDescent="0.25">
      <c r="C21" s="199" t="s">
        <v>277</v>
      </c>
      <c r="D21" s="196">
        <v>-9470</v>
      </c>
      <c r="E21" s="196">
        <v>-6314</v>
      </c>
      <c r="F21" s="197">
        <v>-0.6</v>
      </c>
      <c r="G21" s="197">
        <v>-0.4</v>
      </c>
      <c r="H21" s="197">
        <v>0.2</v>
      </c>
    </row>
    <row r="22" spans="3:8" ht="12.75" customHeight="1" x14ac:dyDescent="0.25">
      <c r="C22" s="202" t="s">
        <v>84</v>
      </c>
      <c r="D22" s="203">
        <v>129068</v>
      </c>
      <c r="E22" s="203">
        <v>135415</v>
      </c>
      <c r="F22" s="204">
        <v>8.8000000000000007</v>
      </c>
      <c r="G22" s="204">
        <v>8.5</v>
      </c>
      <c r="H22" s="205">
        <v>-0.2</v>
      </c>
    </row>
    <row r="23" spans="3:8" ht="12.75" customHeight="1" x14ac:dyDescent="0.25">
      <c r="C23" s="2768" t="s">
        <v>278</v>
      </c>
      <c r="D23" s="2768"/>
      <c r="E23" s="2768"/>
      <c r="F23" s="2768"/>
      <c r="G23" s="2768"/>
      <c r="H23" s="2768"/>
    </row>
    <row r="24" spans="3:8" ht="12.75" customHeight="1" x14ac:dyDescent="0.25">
      <c r="C24" s="2769"/>
      <c r="D24" s="2769"/>
      <c r="E24" s="2769"/>
      <c r="F24" s="2769"/>
      <c r="G24" s="2769"/>
      <c r="H24" s="2769"/>
    </row>
    <row r="25" spans="3:8" ht="12.75" customHeight="1" x14ac:dyDescent="0.25">
      <c r="C25" s="2769"/>
      <c r="D25" s="2769"/>
      <c r="E25" s="2769"/>
      <c r="F25" s="2769"/>
      <c r="G25" s="2769"/>
      <c r="H25" s="2769"/>
    </row>
    <row r="26" spans="3:8" ht="12.75" customHeight="1" x14ac:dyDescent="0.25">
      <c r="C26" s="2769"/>
      <c r="D26" s="2769"/>
      <c r="E26" s="2769"/>
      <c r="F26" s="2769"/>
      <c r="G26" s="2769"/>
      <c r="H26" s="2769"/>
    </row>
    <row r="27" spans="3:8" ht="12.75" customHeight="1" x14ac:dyDescent="0.25">
      <c r="C27" s="2769"/>
      <c r="D27" s="2769"/>
      <c r="E27" s="2769"/>
      <c r="F27" s="2769"/>
      <c r="G27" s="2769"/>
      <c r="H27" s="2769"/>
    </row>
    <row r="28" spans="3:8" ht="12.75" customHeight="1" x14ac:dyDescent="0.25">
      <c r="C28" s="2769"/>
      <c r="D28" s="2769"/>
      <c r="E28" s="2769"/>
      <c r="F28" s="2769"/>
      <c r="G28" s="2769"/>
      <c r="H28" s="2769"/>
    </row>
    <row r="29" spans="3:8" ht="96" customHeight="1" x14ac:dyDescent="0.25">
      <c r="C29" s="2769"/>
      <c r="D29" s="2769"/>
      <c r="E29" s="2769"/>
      <c r="F29" s="2769"/>
      <c r="G29" s="2769"/>
      <c r="H29" s="2769"/>
    </row>
    <row r="30" spans="3:8" ht="12.75" hidden="1" customHeight="1" x14ac:dyDescent="0.25">
      <c r="C30" s="2769"/>
      <c r="D30" s="2769"/>
      <c r="E30" s="2769"/>
      <c r="F30" s="2769"/>
      <c r="G30" s="2769"/>
      <c r="H30" s="2769"/>
    </row>
    <row r="31" spans="3:8" ht="12.75" hidden="1" customHeight="1" x14ac:dyDescent="0.25">
      <c r="C31" s="2769"/>
      <c r="D31" s="2769"/>
      <c r="E31" s="2769"/>
      <c r="F31" s="2769"/>
      <c r="G31" s="2769"/>
      <c r="H31" s="2769"/>
    </row>
    <row r="32" spans="3:8" ht="12.75" hidden="1" customHeight="1" x14ac:dyDescent="0.25">
      <c r="C32" s="2769"/>
      <c r="D32" s="2769"/>
      <c r="E32" s="2769"/>
      <c r="F32" s="2769"/>
      <c r="G32" s="2769"/>
      <c r="H32" s="2769"/>
    </row>
  </sheetData>
  <mergeCells count="7">
    <mergeCell ref="H3:H4"/>
    <mergeCell ref="C23:H32"/>
    <mergeCell ref="C1:H1"/>
    <mergeCell ref="C2:H2"/>
    <mergeCell ref="C3:C4"/>
    <mergeCell ref="D3:E3"/>
    <mergeCell ref="F3:G3"/>
  </mergeCells>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A79D-1585-48A9-870A-C7BADA67540F}">
  <sheetPr codeName="Hoja169">
    <tabColor rgb="FF26325C"/>
  </sheetPr>
  <dimension ref="A1:XFC27"/>
  <sheetViews>
    <sheetView showGridLines="0" workbookViewId="0"/>
  </sheetViews>
  <sheetFormatPr baseColWidth="10" defaultColWidth="0" defaultRowHeight="10.5" customHeight="1" zeroHeight="1" x14ac:dyDescent="0.2"/>
  <cols>
    <col min="1" max="1" width="2.44140625" style="110" customWidth="1"/>
    <col min="2" max="2" width="16.88671875" style="110" customWidth="1"/>
    <col min="3" max="3" width="17.44140625" style="110" customWidth="1"/>
    <col min="4" max="4" width="40.5546875" style="110" customWidth="1"/>
    <col min="5" max="5" width="10.5546875" style="110" bestFit="1" customWidth="1"/>
    <col min="6" max="6" width="7.6640625" style="110" customWidth="1"/>
    <col min="7" max="7" width="5.109375" style="110" hidden="1" customWidth="1"/>
    <col min="8" max="8" width="3" style="110" hidden="1" customWidth="1"/>
    <col min="9" max="9" width="41.109375" style="28" hidden="1" customWidth="1"/>
    <col min="10" max="10" width="4.33203125" style="110" hidden="1" customWidth="1"/>
    <col min="11" max="11" width="4.6640625" style="110" hidden="1" customWidth="1"/>
    <col min="12" max="249" width="11.5546875" style="110" hidden="1" customWidth="1"/>
    <col min="250" max="252" width="1.109375" style="110" hidden="1" customWidth="1"/>
    <col min="253" max="16383" width="0.88671875" style="110" hidden="1"/>
    <col min="16384" max="16384" width="3.6640625" style="110" hidden="1" customWidth="1"/>
  </cols>
  <sheetData>
    <row r="1" spans="1:6" ht="27" customHeight="1" x14ac:dyDescent="0.25">
      <c r="A1" s="120"/>
      <c r="B1" s="2775" t="s">
        <v>280</v>
      </c>
      <c r="C1" s="2775"/>
      <c r="D1" s="2775"/>
      <c r="E1" s="109"/>
      <c r="F1" s="109"/>
    </row>
    <row r="2" spans="1:6" ht="17.25" customHeight="1" x14ac:dyDescent="0.2">
      <c r="B2" s="2771" t="s">
        <v>281</v>
      </c>
      <c r="C2" s="2771"/>
      <c r="D2" s="2771"/>
      <c r="E2" s="109"/>
      <c r="F2" s="109"/>
    </row>
    <row r="3" spans="1:6" ht="10.199999999999999" x14ac:dyDescent="0.2"/>
    <row r="4" spans="1:6" ht="10.5" customHeight="1" x14ac:dyDescent="0.2"/>
    <row r="5" spans="1:6" ht="10.199999999999999" x14ac:dyDescent="0.2"/>
    <row r="6" spans="1:6" ht="10.5" customHeight="1" x14ac:dyDescent="0.2"/>
    <row r="7" spans="1:6" ht="10.5" customHeight="1" x14ac:dyDescent="0.2"/>
    <row r="8" spans="1:6" ht="10.5" customHeight="1" x14ac:dyDescent="0.2"/>
    <row r="9" spans="1:6" ht="10.5" customHeight="1" x14ac:dyDescent="0.2"/>
    <row r="10" spans="1:6" ht="10.5" customHeight="1" x14ac:dyDescent="0.2"/>
    <row r="11" spans="1:6" ht="10.5" customHeight="1" x14ac:dyDescent="0.2"/>
    <row r="12" spans="1:6" ht="10.5" customHeight="1" x14ac:dyDescent="0.2"/>
    <row r="13" spans="1:6" ht="10.5" customHeight="1" x14ac:dyDescent="0.2"/>
    <row r="14" spans="1:6" ht="10.5" customHeight="1" x14ac:dyDescent="0.2"/>
    <row r="15" spans="1:6" ht="10.5" customHeight="1" x14ac:dyDescent="0.2"/>
    <row r="16" spans="1:6" ht="10.5" customHeight="1" x14ac:dyDescent="0.2"/>
    <row r="17" spans="2:2" ht="10.5" customHeight="1" x14ac:dyDescent="0.2"/>
    <row r="18" spans="2:2" ht="10.5" customHeight="1" x14ac:dyDescent="0.2"/>
    <row r="19" spans="2:2" ht="10.5" customHeight="1" x14ac:dyDescent="0.2"/>
    <row r="20" spans="2:2" ht="10.5" customHeight="1" x14ac:dyDescent="0.2"/>
    <row r="21" spans="2:2" ht="10.5" customHeight="1" x14ac:dyDescent="0.2"/>
    <row r="22" spans="2:2" ht="10.5" customHeight="1" x14ac:dyDescent="0.2"/>
    <row r="24" spans="2:2" ht="10.5" customHeight="1" x14ac:dyDescent="0.2"/>
    <row r="25" spans="2:2" ht="10.5" customHeight="1" x14ac:dyDescent="0.2">
      <c r="B25" s="207" t="s">
        <v>282</v>
      </c>
    </row>
    <row r="26" spans="2:2" ht="10.5" customHeight="1" x14ac:dyDescent="0.2"/>
    <row r="27" spans="2:2" ht="10.5" customHeight="1" x14ac:dyDescent="0.2"/>
  </sheetData>
  <mergeCells count="2">
    <mergeCell ref="B1:D1"/>
    <mergeCell ref="B2:D2"/>
  </mergeCells>
  <printOptions horizontalCentered="1" verticalCentered="1"/>
  <pageMargins left="0.70866141732283472" right="0.70866141732283472" top="0.74803149606299213" bottom="0.74803149606299213" header="0.31496062992125984" footer="0.31496062992125984"/>
  <pageSetup scale="75" orientation="portrait" r:id="rId1"/>
  <drawing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8A87D-7648-46BD-9A7F-ED84BE66F513}">
  <sheetPr codeName="Hoja170">
    <tabColor rgb="FF26325C"/>
  </sheetPr>
  <dimension ref="A1:J29"/>
  <sheetViews>
    <sheetView showGridLines="0" zoomScaleNormal="100" workbookViewId="0"/>
  </sheetViews>
  <sheetFormatPr baseColWidth="10" defaultColWidth="0" defaultRowHeight="10.5" customHeight="1" zeroHeight="1" x14ac:dyDescent="0.2"/>
  <cols>
    <col min="1" max="1" width="4.109375" style="102" customWidth="1"/>
    <col min="2" max="2" width="29.88671875" style="102" customWidth="1"/>
    <col min="3" max="3" width="14" style="102" customWidth="1"/>
    <col min="4" max="4" width="11.44140625" style="102" customWidth="1"/>
    <col min="5" max="5" width="7.33203125" style="102" customWidth="1"/>
    <col min="6" max="6" width="13.5546875" style="102" customWidth="1"/>
    <col min="7" max="7" width="6.5546875" style="102" customWidth="1"/>
    <col min="8" max="9" width="0" style="102" hidden="1" customWidth="1"/>
    <col min="10" max="10" width="0" style="24" hidden="1" customWidth="1"/>
    <col min="11" max="16384" width="11.44140625" style="102" hidden="1"/>
  </cols>
  <sheetData>
    <row r="1" spans="1:10" ht="28.5" customHeight="1" x14ac:dyDescent="0.25">
      <c r="A1" s="119"/>
      <c r="B1" s="2775" t="s">
        <v>283</v>
      </c>
      <c r="C1" s="2775"/>
      <c r="D1" s="2775"/>
      <c r="E1" s="2775"/>
    </row>
    <row r="2" spans="1:10" ht="17.25" customHeight="1" x14ac:dyDescent="0.2">
      <c r="B2" s="2771" t="s">
        <v>1</v>
      </c>
      <c r="C2" s="2771"/>
      <c r="D2" s="2771"/>
      <c r="E2" s="2771"/>
    </row>
    <row r="3" spans="1:10" ht="27" customHeight="1" x14ac:dyDescent="0.2">
      <c r="D3" s="111"/>
    </row>
    <row r="4" spans="1:10" ht="13.5" customHeight="1" x14ac:dyDescent="0.2">
      <c r="D4" s="101"/>
      <c r="E4" s="112"/>
      <c r="F4" s="112"/>
      <c r="H4" s="113"/>
    </row>
    <row r="5" spans="1:10" ht="13.5" customHeight="1" x14ac:dyDescent="0.2">
      <c r="D5" s="101"/>
      <c r="E5" s="112"/>
      <c r="F5" s="112"/>
      <c r="H5" s="113"/>
    </row>
    <row r="6" spans="1:10" ht="13.5" customHeight="1" x14ac:dyDescent="0.2">
      <c r="D6" s="101"/>
      <c r="E6" s="112"/>
      <c r="F6" s="112"/>
      <c r="H6" s="113"/>
    </row>
    <row r="7" spans="1:10" ht="13.5" customHeight="1" x14ac:dyDescent="0.2">
      <c r="D7" s="101"/>
      <c r="E7" s="112"/>
      <c r="F7" s="112"/>
      <c r="H7" s="113"/>
    </row>
    <row r="8" spans="1:10" ht="13.5" customHeight="1" x14ac:dyDescent="0.2">
      <c r="D8" s="101"/>
      <c r="E8" s="112"/>
      <c r="F8" s="112"/>
      <c r="H8" s="113"/>
    </row>
    <row r="9" spans="1:10" s="110" customFormat="1" ht="17.25" customHeight="1" x14ac:dyDescent="0.2">
      <c r="D9" s="109"/>
      <c r="E9" s="112"/>
      <c r="F9" s="112"/>
      <c r="H9" s="113"/>
      <c r="J9" s="28"/>
    </row>
    <row r="10" spans="1:10" ht="10.199999999999999" x14ac:dyDescent="0.2">
      <c r="D10" s="101"/>
    </row>
    <row r="11" spans="1:10" ht="10.199999999999999" x14ac:dyDescent="0.2">
      <c r="B11" s="101"/>
      <c r="C11" s="101"/>
      <c r="D11" s="101"/>
    </row>
    <row r="12" spans="1:10" ht="10.5" customHeight="1" x14ac:dyDescent="0.2"/>
    <row r="13" spans="1:10" ht="10.199999999999999" x14ac:dyDescent="0.2">
      <c r="C13" s="112"/>
      <c r="E13" s="113"/>
      <c r="F13" s="113"/>
    </row>
    <row r="14" spans="1:10" ht="10.5" customHeight="1" x14ac:dyDescent="0.2"/>
    <row r="15" spans="1:10" ht="10.5" customHeight="1" x14ac:dyDescent="0.2"/>
    <row r="16" spans="1:10" ht="10.5" customHeight="1" x14ac:dyDescent="0.2"/>
    <row r="17" spans="2:3" ht="13.8" x14ac:dyDescent="0.2">
      <c r="B17" s="114"/>
      <c r="C17" s="115"/>
    </row>
    <row r="18" spans="2:3" ht="10.5" customHeight="1" x14ac:dyDescent="0.2"/>
    <row r="19" spans="2:3" ht="10.5" customHeight="1" x14ac:dyDescent="0.2"/>
    <row r="20" spans="2:3" ht="10.5" customHeight="1" x14ac:dyDescent="0.2"/>
    <row r="21" spans="2:3" ht="10.5" customHeight="1" x14ac:dyDescent="0.2"/>
    <row r="22" spans="2:3" ht="10.5" customHeight="1" x14ac:dyDescent="0.2"/>
    <row r="23" spans="2:3" ht="10.5" customHeight="1" x14ac:dyDescent="0.2"/>
    <row r="24" spans="2:3" ht="10.5" customHeight="1" x14ac:dyDescent="0.2"/>
    <row r="25" spans="2:3" ht="10.5" customHeight="1" x14ac:dyDescent="0.2"/>
    <row r="26" spans="2:3" ht="10.5" customHeight="1" x14ac:dyDescent="0.2"/>
    <row r="27" spans="2:3" ht="10.5" customHeight="1" x14ac:dyDescent="0.2"/>
    <row r="28" spans="2:3" ht="10.5" customHeight="1" x14ac:dyDescent="0.2">
      <c r="B28" s="105" t="s">
        <v>282</v>
      </c>
    </row>
    <row r="29" spans="2:3" ht="10.5" customHeight="1" x14ac:dyDescent="0.2"/>
  </sheetData>
  <mergeCells count="2">
    <mergeCell ref="B1:E1"/>
    <mergeCell ref="B2:E2"/>
  </mergeCells>
  <pageMargins left="0.7" right="0.7" top="0.75" bottom="0.75" header="0.3" footer="0.3"/>
  <pageSetup orientation="portrait" r:id="rId1"/>
  <drawing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499CE-90B6-442E-B0A3-E1951A278973}">
  <dimension ref="A1:IQ27"/>
  <sheetViews>
    <sheetView showGridLines="0" workbookViewId="0">
      <pane ySplit="4" topLeftCell="A5" activePane="bottomLeft" state="frozen"/>
      <selection activeCell="F13" sqref="F13"/>
      <selection pane="bottomLeft" sqref="A1:E1"/>
    </sheetView>
  </sheetViews>
  <sheetFormatPr baseColWidth="10" defaultColWidth="0" defaultRowHeight="10.199999999999999" zeroHeight="1" x14ac:dyDescent="0.2"/>
  <cols>
    <col min="1" max="1" width="24.6640625" style="110" customWidth="1"/>
    <col min="2" max="2" width="20.33203125" style="110" customWidth="1"/>
    <col min="3" max="3" width="58" style="110" customWidth="1"/>
    <col min="4" max="4" width="8.44140625" style="110" bestFit="1" customWidth="1"/>
    <col min="5" max="5" width="10" style="110" customWidth="1"/>
    <col min="6" max="6" width="31.33203125" style="110" customWidth="1"/>
    <col min="7" max="7" width="16" style="110" hidden="1" customWidth="1"/>
    <col min="8" max="8" width="39.44140625" style="2088" hidden="1" customWidth="1"/>
    <col min="9" max="9" width="21.33203125" style="110" hidden="1" customWidth="1"/>
    <col min="10" max="10" width="41.109375" style="28" hidden="1" customWidth="1"/>
    <col min="11" max="11" width="17.109375" style="110" hidden="1" customWidth="1"/>
    <col min="12" max="12" width="4.6640625" style="110" hidden="1" customWidth="1"/>
    <col min="13" max="250" width="11.5546875" style="110" hidden="1" customWidth="1"/>
    <col min="251" max="251" width="1.109375" style="110" hidden="1" customWidth="1"/>
    <col min="252" max="16384" width="0.88671875" style="110" hidden="1"/>
  </cols>
  <sheetData>
    <row r="1" spans="1:10" x14ac:dyDescent="0.2">
      <c r="A1" s="2779" t="s">
        <v>1815</v>
      </c>
      <c r="B1" s="2779"/>
      <c r="C1" s="2779"/>
      <c r="D1" s="2779"/>
      <c r="E1" s="2779"/>
      <c r="G1" s="109"/>
    </row>
    <row r="2" spans="1:10" x14ac:dyDescent="0.2">
      <c r="A2" s="2779" t="s">
        <v>1</v>
      </c>
      <c r="B2" s="2779"/>
      <c r="C2" s="2779"/>
      <c r="D2" s="2779"/>
      <c r="E2" s="2779"/>
      <c r="G2" s="109"/>
    </row>
    <row r="3" spans="1:10" ht="13.5" customHeight="1" x14ac:dyDescent="0.2">
      <c r="A3" s="2780" t="s">
        <v>1816</v>
      </c>
      <c r="B3" s="2780" t="s">
        <v>744</v>
      </c>
      <c r="C3" s="2780" t="s">
        <v>0</v>
      </c>
      <c r="D3" s="1355">
        <v>2025</v>
      </c>
      <c r="E3" s="1355">
        <v>2026</v>
      </c>
      <c r="G3" s="109"/>
    </row>
    <row r="4" spans="1:10" ht="13.5" customHeight="1" x14ac:dyDescent="0.2">
      <c r="A4" s="2780"/>
      <c r="B4" s="2780"/>
      <c r="C4" s="2780"/>
      <c r="D4" s="1355"/>
      <c r="E4" s="1355" t="s">
        <v>1167</v>
      </c>
      <c r="G4" s="109"/>
    </row>
    <row r="5" spans="1:10" ht="20.399999999999999" x14ac:dyDescent="0.2">
      <c r="A5" s="2089" t="s">
        <v>1817</v>
      </c>
      <c r="B5" s="2090" t="s">
        <v>1818</v>
      </c>
      <c r="C5" s="2091" t="s">
        <v>1819</v>
      </c>
      <c r="D5" s="2092">
        <v>119.63715879434756</v>
      </c>
      <c r="E5" s="2092">
        <v>134.56864456932874</v>
      </c>
      <c r="G5" s="2093"/>
    </row>
    <row r="6" spans="1:10" ht="20.399999999999999" x14ac:dyDescent="0.2">
      <c r="A6" s="2094" t="s">
        <v>1820</v>
      </c>
      <c r="B6" s="2094" t="s">
        <v>1821</v>
      </c>
      <c r="C6" s="2095" t="s">
        <v>1822</v>
      </c>
      <c r="D6" s="2096">
        <v>340.60242233991454</v>
      </c>
      <c r="E6" s="2096">
        <v>313.97861589235816</v>
      </c>
      <c r="G6" s="2093"/>
    </row>
    <row r="7" spans="1:10" ht="30.6" x14ac:dyDescent="0.2">
      <c r="A7" s="2089" t="s">
        <v>1823</v>
      </c>
      <c r="B7" s="2090" t="s">
        <v>1824</v>
      </c>
      <c r="C7" s="2091" t="s">
        <v>1825</v>
      </c>
      <c r="D7" s="2092">
        <v>454.13656311988615</v>
      </c>
      <c r="E7" s="2092">
        <v>418.63815452314424</v>
      </c>
      <c r="G7" s="2093"/>
    </row>
    <row r="8" spans="1:10" ht="20.399999999999999" x14ac:dyDescent="0.2">
      <c r="A8" s="2094" t="s">
        <v>1826</v>
      </c>
      <c r="B8" s="2094" t="s">
        <v>1827</v>
      </c>
      <c r="C8" s="2095" t="s">
        <v>1828</v>
      </c>
      <c r="D8" s="2096">
        <v>908.2731262397723</v>
      </c>
      <c r="E8" s="2096">
        <v>837.27630904628847</v>
      </c>
      <c r="F8" s="2097"/>
      <c r="G8" s="2093"/>
    </row>
    <row r="9" spans="1:10" x14ac:dyDescent="0.2">
      <c r="A9" s="2776" t="s">
        <v>1829</v>
      </c>
      <c r="B9" s="2776" t="s">
        <v>1830</v>
      </c>
      <c r="C9" s="2089" t="s">
        <v>1831</v>
      </c>
      <c r="D9" s="2092">
        <v>46.594005568706088</v>
      </c>
      <c r="E9" s="2092">
        <v>39.927455145265768</v>
      </c>
      <c r="G9" s="2093"/>
      <c r="J9" s="2098"/>
    </row>
    <row r="10" spans="1:10" ht="45.75" customHeight="1" x14ac:dyDescent="0.2">
      <c r="A10" s="2776"/>
      <c r="B10" s="2777"/>
      <c r="C10" s="2099" t="s">
        <v>1832</v>
      </c>
      <c r="D10" s="2100">
        <v>32.615803898094264</v>
      </c>
      <c r="E10" s="2100">
        <v>27.949218601686038</v>
      </c>
      <c r="G10" s="2093"/>
      <c r="J10" s="2098"/>
    </row>
    <row r="11" spans="1:10" ht="24.75" customHeight="1" x14ac:dyDescent="0.2">
      <c r="A11" s="2776"/>
      <c r="B11" s="2777"/>
      <c r="C11" s="2101" t="s">
        <v>1833</v>
      </c>
      <c r="D11" s="2092">
        <v>13.978201670611828</v>
      </c>
      <c r="E11" s="2102">
        <v>11.978236543579731</v>
      </c>
      <c r="G11" s="2093"/>
      <c r="J11" s="2098"/>
    </row>
    <row r="12" spans="1:10" ht="30.6" x14ac:dyDescent="0.2">
      <c r="A12" s="2095" t="s">
        <v>1834</v>
      </c>
      <c r="B12" s="2094" t="s">
        <v>1835</v>
      </c>
      <c r="C12" s="2095" t="s">
        <v>1836</v>
      </c>
      <c r="D12" s="2103">
        <v>169.23699999999999</v>
      </c>
      <c r="E12" s="2103">
        <v>146.28299999999999</v>
      </c>
      <c r="F12" s="2104"/>
      <c r="G12" s="2093"/>
      <c r="J12" s="2098"/>
    </row>
    <row r="13" spans="1:10" ht="51" x14ac:dyDescent="0.2">
      <c r="A13" s="2089" t="s">
        <v>1837</v>
      </c>
      <c r="B13" s="2089" t="s">
        <v>1838</v>
      </c>
      <c r="C13" s="2105" t="s">
        <v>1839</v>
      </c>
      <c r="D13" s="2106">
        <v>213</v>
      </c>
      <c r="E13" s="2106">
        <v>286.50330006294899</v>
      </c>
      <c r="G13" s="2093"/>
      <c r="J13" s="2098"/>
    </row>
    <row r="14" spans="1:10" ht="40.799999999999997" x14ac:dyDescent="0.2">
      <c r="A14" s="2095" t="s">
        <v>1840</v>
      </c>
      <c r="B14" s="2095" t="s">
        <v>1841</v>
      </c>
      <c r="C14" s="2095" t="s">
        <v>1842</v>
      </c>
      <c r="D14" s="2103">
        <v>69.045892644356329</v>
      </c>
      <c r="E14" s="2103">
        <v>73.672138625500153</v>
      </c>
      <c r="G14" s="2093"/>
      <c r="J14" s="2088"/>
    </row>
    <row r="15" spans="1:10" ht="40.799999999999997" x14ac:dyDescent="0.2">
      <c r="A15" s="2089" t="s">
        <v>1843</v>
      </c>
      <c r="B15" s="2089" t="s">
        <v>1844</v>
      </c>
      <c r="C15" s="2105" t="s">
        <v>1845</v>
      </c>
      <c r="D15" s="2107">
        <v>769.00272144690769</v>
      </c>
      <c r="E15" s="2106">
        <v>889.03988356527577</v>
      </c>
      <c r="G15" s="2093"/>
      <c r="J15" s="2088"/>
    </row>
    <row r="16" spans="1:10" ht="40.799999999999997" x14ac:dyDescent="0.2">
      <c r="A16" s="2095" t="s">
        <v>1846</v>
      </c>
      <c r="B16" s="2094" t="s">
        <v>1847</v>
      </c>
      <c r="C16" s="2095" t="s">
        <v>1848</v>
      </c>
      <c r="D16" s="2103">
        <v>541.79673882588725</v>
      </c>
      <c r="E16" s="2103">
        <v>423.24214186363901</v>
      </c>
      <c r="F16" s="2088"/>
      <c r="G16" s="2093"/>
      <c r="I16" s="2108"/>
      <c r="J16" s="2088"/>
    </row>
    <row r="17" spans="1:20" ht="71.400000000000006" x14ac:dyDescent="0.2">
      <c r="A17" s="2095" t="s">
        <v>1849</v>
      </c>
      <c r="B17" s="2089" t="s">
        <v>1850</v>
      </c>
      <c r="C17" s="2105" t="s">
        <v>1851</v>
      </c>
      <c r="D17" s="2107">
        <v>4541.3656311988616</v>
      </c>
      <c r="E17" s="2107">
        <v>4186.381545231442</v>
      </c>
      <c r="G17" s="2093"/>
      <c r="J17" s="2088"/>
    </row>
    <row r="18" spans="1:20" ht="20.399999999999999" x14ac:dyDescent="0.2">
      <c r="A18" s="2095" t="s">
        <v>1852</v>
      </c>
      <c r="B18" s="2094" t="s">
        <v>1853</v>
      </c>
      <c r="C18" s="2095" t="s">
        <v>1854</v>
      </c>
      <c r="D18" s="2103">
        <v>96.474011450215471</v>
      </c>
      <c r="E18" s="2103">
        <v>94.795733393488618</v>
      </c>
      <c r="G18" s="2093"/>
      <c r="J18" s="2088"/>
    </row>
    <row r="19" spans="1:20" ht="112.2" x14ac:dyDescent="0.2">
      <c r="A19" s="2109" t="s">
        <v>1855</v>
      </c>
      <c r="B19" s="2089" t="s">
        <v>1856</v>
      </c>
      <c r="C19" s="2105" t="s">
        <v>1857</v>
      </c>
      <c r="D19" s="2107">
        <v>23324.886872675743</v>
      </c>
      <c r="E19" s="2110">
        <v>22062.107605266578</v>
      </c>
      <c r="F19" s="2104"/>
      <c r="G19" s="2093"/>
      <c r="J19" s="2098"/>
    </row>
    <row r="20" spans="1:20" ht="40.799999999999997" x14ac:dyDescent="0.2">
      <c r="A20" s="2095" t="s">
        <v>1858</v>
      </c>
      <c r="B20" s="2094" t="s">
        <v>1859</v>
      </c>
      <c r="C20" s="2095" t="s">
        <v>1860</v>
      </c>
      <c r="D20" s="2103">
        <v>393.99436063404147</v>
      </c>
      <c r="E20" s="2103">
        <v>209.583845929961</v>
      </c>
      <c r="F20" s="2104"/>
      <c r="G20" s="2093"/>
      <c r="J20" s="2098"/>
    </row>
    <row r="21" spans="1:20" ht="17.25" customHeight="1" x14ac:dyDescent="0.2">
      <c r="A21" s="2778" t="s">
        <v>1861</v>
      </c>
      <c r="B21" s="2778"/>
      <c r="C21" s="2778"/>
      <c r="D21" s="2111">
        <f>SUM(D5:D20)-D9</f>
        <v>31988.04650493864</v>
      </c>
      <c r="E21" s="2111">
        <f>SUM(E5:E20)-E9</f>
        <v>30115.998373115217</v>
      </c>
      <c r="G21" s="2093"/>
      <c r="J21" s="2098"/>
    </row>
    <row r="22" spans="1:20" x14ac:dyDescent="0.2">
      <c r="A22" s="101" t="s">
        <v>1531</v>
      </c>
      <c r="B22" s="2112"/>
      <c r="C22" s="2112"/>
      <c r="D22" s="2112"/>
      <c r="E22" s="2112"/>
      <c r="G22" s="2093"/>
      <c r="T22" s="2113"/>
    </row>
    <row r="23" spans="1:20" hidden="1" x14ac:dyDescent="0.2">
      <c r="A23" s="109"/>
      <c r="B23" s="109"/>
      <c r="C23" s="109"/>
      <c r="D23" s="2114"/>
      <c r="E23" s="109"/>
      <c r="G23" s="109"/>
    </row>
    <row r="24" spans="1:20" hidden="1" x14ac:dyDescent="0.2">
      <c r="A24" s="109"/>
      <c r="B24" s="109"/>
      <c r="C24" s="109"/>
      <c r="D24" s="109"/>
      <c r="E24" s="2115"/>
      <c r="G24" s="109"/>
    </row>
    <row r="25" spans="1:20" hidden="1" x14ac:dyDescent="0.2">
      <c r="E25" s="2116"/>
    </row>
    <row r="27" spans="1:20" hidden="1" x14ac:dyDescent="0.2">
      <c r="E27" s="2098"/>
    </row>
  </sheetData>
  <mergeCells count="8">
    <mergeCell ref="A9:A11"/>
    <mergeCell ref="B9:B11"/>
    <mergeCell ref="A21:C21"/>
    <mergeCell ref="A1:E1"/>
    <mergeCell ref="A2:E2"/>
    <mergeCell ref="A3:A4"/>
    <mergeCell ref="B3:B4"/>
    <mergeCell ref="C3:C4"/>
  </mergeCells>
  <printOptions horizontalCentered="1" verticalCentered="1"/>
  <pageMargins left="0.70866141732283472" right="0.70866141732283472" top="0.74803149606299213" bottom="0.74803149606299213" header="0.31496062992125984" footer="0.31496062992125984"/>
  <pageSetup scale="75" orientation="portrait" r:id="rId1"/>
  <drawing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6CBBD-CBC0-4D15-A2EB-6C48507C206D}">
  <dimension ref="A1:H17"/>
  <sheetViews>
    <sheetView showGridLines="0" zoomScaleNormal="100" workbookViewId="0">
      <selection sqref="A1:B1"/>
    </sheetView>
  </sheetViews>
  <sheetFormatPr baseColWidth="10" defaultColWidth="0" defaultRowHeight="10.199999999999999" zeroHeight="1" x14ac:dyDescent="0.2"/>
  <cols>
    <col min="1" max="1" width="27.88671875" style="102" customWidth="1"/>
    <col min="2" max="2" width="16" style="102" customWidth="1"/>
    <col min="3" max="3" width="11.44140625" style="102" customWidth="1"/>
    <col min="4" max="4" width="16.88671875" style="102" bestFit="1" customWidth="1"/>
    <col min="5" max="7" width="0" style="102" hidden="1" customWidth="1"/>
    <col min="8" max="8" width="0" style="24" hidden="1" customWidth="1"/>
    <col min="9" max="16384" width="11.44140625" style="102" hidden="1"/>
  </cols>
  <sheetData>
    <row r="1" spans="1:8" ht="21.75" customHeight="1" x14ac:dyDescent="0.2">
      <c r="A1" s="2781" t="s">
        <v>1862</v>
      </c>
      <c r="B1" s="2781"/>
      <c r="C1" s="101"/>
    </row>
    <row r="2" spans="1:8" x14ac:dyDescent="0.2">
      <c r="A2" s="2779" t="s">
        <v>1</v>
      </c>
      <c r="B2" s="2779"/>
      <c r="C2" s="101"/>
    </row>
    <row r="3" spans="1:8" ht="27" customHeight="1" x14ac:dyDescent="0.2">
      <c r="A3" s="2117" t="s">
        <v>1863</v>
      </c>
      <c r="B3" s="2118" t="s">
        <v>1417</v>
      </c>
      <c r="C3" s="111"/>
    </row>
    <row r="4" spans="1:8" ht="13.5" customHeight="1" x14ac:dyDescent="0.2">
      <c r="A4" s="2119" t="s">
        <v>1864</v>
      </c>
      <c r="B4" s="2120">
        <v>10785.919273685882</v>
      </c>
      <c r="C4" s="101"/>
      <c r="D4" s="112"/>
      <c r="F4" s="113"/>
    </row>
    <row r="5" spans="1:8" ht="13.5" customHeight="1" x14ac:dyDescent="0.2">
      <c r="A5" s="2119" t="s">
        <v>1865</v>
      </c>
      <c r="B5" s="2121">
        <v>5392.9596368429411</v>
      </c>
      <c r="C5" s="101"/>
      <c r="D5" s="112"/>
      <c r="F5" s="113"/>
    </row>
    <row r="6" spans="1:8" ht="13.5" customHeight="1" x14ac:dyDescent="0.2">
      <c r="A6" s="2119" t="s">
        <v>1866</v>
      </c>
      <c r="B6" s="2121">
        <v>3431.8834052636894</v>
      </c>
      <c r="C6" s="101"/>
      <c r="D6" s="112"/>
      <c r="F6" s="113"/>
    </row>
    <row r="7" spans="1:8" ht="13.5" customHeight="1" x14ac:dyDescent="0.2">
      <c r="A7" s="2119" t="s">
        <v>1867</v>
      </c>
      <c r="B7" s="2121">
        <v>1470.8071736844383</v>
      </c>
      <c r="C7" s="101"/>
      <c r="D7" s="112"/>
      <c r="F7" s="113"/>
    </row>
    <row r="8" spans="1:8" ht="13.5" customHeight="1" x14ac:dyDescent="0.2">
      <c r="A8" s="2119" t="s">
        <v>1868</v>
      </c>
      <c r="B8" s="2121">
        <v>980.53811578962564</v>
      </c>
      <c r="C8" s="101"/>
      <c r="D8" s="112"/>
      <c r="F8" s="113"/>
    </row>
    <row r="9" spans="1:8" s="110" customFormat="1" ht="17.25" customHeight="1" x14ac:dyDescent="0.2">
      <c r="A9" s="2122" t="s">
        <v>18</v>
      </c>
      <c r="B9" s="2123">
        <f>SUM(B4:B8)</f>
        <v>22062.107605266578</v>
      </c>
      <c r="C9" s="109"/>
      <c r="D9" s="112"/>
      <c r="F9" s="113"/>
      <c r="H9" s="28"/>
    </row>
    <row r="10" spans="1:8" x14ac:dyDescent="0.2">
      <c r="A10" s="101" t="s">
        <v>1531</v>
      </c>
      <c r="B10" s="1877"/>
      <c r="C10" s="101"/>
    </row>
    <row r="11" spans="1:8" x14ac:dyDescent="0.2">
      <c r="A11" s="1877"/>
      <c r="B11" s="1877"/>
      <c r="C11" s="101"/>
    </row>
    <row r="13" spans="1:8" hidden="1" x14ac:dyDescent="0.2">
      <c r="B13" s="112"/>
      <c r="D13" s="113"/>
    </row>
    <row r="17" spans="1:2" ht="13.8" hidden="1" x14ac:dyDescent="0.2">
      <c r="A17" s="114"/>
      <c r="B17" s="115"/>
    </row>
  </sheetData>
  <mergeCells count="2">
    <mergeCell ref="A1:B1"/>
    <mergeCell ref="A2:B2"/>
  </mergeCells>
  <pageMargins left="0.7" right="0.7" top="0.75" bottom="0.75" header="0.3" footer="0.3"/>
  <pageSetup orientation="portrait" r:id="rId1"/>
  <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1FDA7-1653-44DE-9265-B9D5D2EF2C0D}">
  <dimension ref="A1:H102"/>
  <sheetViews>
    <sheetView zoomScale="80" zoomScaleNormal="80" workbookViewId="0">
      <pane ySplit="3" topLeftCell="A4" activePane="bottomLeft" state="frozen"/>
      <selection activeCell="F13" sqref="F13"/>
      <selection pane="bottomLeft" sqref="A1:F1"/>
    </sheetView>
  </sheetViews>
  <sheetFormatPr baseColWidth="10" defaultColWidth="0" defaultRowHeight="12.6" zeroHeight="1" x14ac:dyDescent="0.2"/>
  <cols>
    <col min="1" max="1" width="12.44140625" style="2124" customWidth="1"/>
    <col min="2" max="2" width="39.5546875" style="2124" customWidth="1"/>
    <col min="3" max="3" width="14.5546875" style="2124" customWidth="1"/>
    <col min="4" max="4" width="20.6640625" style="2124" bestFit="1" customWidth="1"/>
    <col min="5" max="5" width="12.6640625" style="2124" bestFit="1" customWidth="1"/>
    <col min="6" max="6" width="10.109375" style="2124" bestFit="1" customWidth="1"/>
    <col min="7" max="8" width="11.44140625" style="2124" customWidth="1"/>
    <col min="9" max="16384" width="11.44140625" style="2124" hidden="1"/>
  </cols>
  <sheetData>
    <row r="1" spans="1:6" x14ac:dyDescent="0.2">
      <c r="A1" s="2782" t="s">
        <v>1869</v>
      </c>
      <c r="B1" s="2782"/>
      <c r="C1" s="2782"/>
      <c r="D1" s="2782"/>
      <c r="E1" s="2782"/>
      <c r="F1" s="2782"/>
    </row>
    <row r="2" spans="1:6" x14ac:dyDescent="0.2">
      <c r="A2" s="2782" t="s">
        <v>1870</v>
      </c>
      <c r="B2" s="2782"/>
      <c r="C2" s="2782"/>
      <c r="D2" s="2782"/>
      <c r="E2" s="2782"/>
      <c r="F2" s="2782"/>
    </row>
    <row r="3" spans="1:6" ht="25.5" customHeight="1" x14ac:dyDescent="0.2">
      <c r="A3" s="2125" t="s">
        <v>1871</v>
      </c>
      <c r="B3" s="2126" t="s">
        <v>1872</v>
      </c>
      <c r="C3" s="2127" t="s">
        <v>1873</v>
      </c>
      <c r="D3" s="2127" t="s">
        <v>1874</v>
      </c>
      <c r="E3" s="2127" t="s">
        <v>1875</v>
      </c>
      <c r="F3" s="2127" t="s">
        <v>1876</v>
      </c>
    </row>
    <row r="4" spans="1:6" x14ac:dyDescent="0.2">
      <c r="A4" s="2128" t="s">
        <v>764</v>
      </c>
      <c r="B4" s="2129"/>
      <c r="C4" s="2130">
        <f>SUM(C5:C50)-C6</f>
        <v>18417508.093244813</v>
      </c>
      <c r="D4" s="2130">
        <f>SUM(D5:D51)-D6</f>
        <v>17482691.297839001</v>
      </c>
      <c r="E4" s="2130">
        <f>SUM(E5:E50)-E6</f>
        <v>10376646.589887904</v>
      </c>
      <c r="F4" s="2130">
        <f>SUM(F5:F50)-F6</f>
        <v>6616204.9916401282</v>
      </c>
    </row>
    <row r="5" spans="1:6" x14ac:dyDescent="0.2">
      <c r="A5" s="2131" t="s">
        <v>1877</v>
      </c>
      <c r="B5" s="2131" t="s">
        <v>1878</v>
      </c>
      <c r="C5" s="2132">
        <v>3119350.2880000002</v>
      </c>
      <c r="D5" s="2132">
        <v>2888359.6</v>
      </c>
      <c r="E5" s="2132" t="s">
        <v>1879</v>
      </c>
      <c r="F5" s="2132" t="s">
        <v>1879</v>
      </c>
    </row>
    <row r="6" spans="1:6" x14ac:dyDescent="0.2">
      <c r="A6" s="2133" t="s">
        <v>1880</v>
      </c>
      <c r="B6" s="2133" t="s">
        <v>1656</v>
      </c>
      <c r="C6" s="2134">
        <f>+C7+C8</f>
        <v>2349287.864112</v>
      </c>
      <c r="D6" s="2134">
        <f t="shared" ref="D6:F6" si="0">+D7+D8</f>
        <v>2088563.810455</v>
      </c>
      <c r="E6" s="2134">
        <f t="shared" si="0"/>
        <v>1320214.6992569056</v>
      </c>
      <c r="F6" s="2134">
        <f t="shared" si="0"/>
        <v>-1456061.435900982</v>
      </c>
    </row>
    <row r="7" spans="1:6" x14ac:dyDescent="0.2">
      <c r="A7" s="2133"/>
      <c r="B7" s="2135" t="s">
        <v>1881</v>
      </c>
      <c r="C7" s="2134">
        <v>273734.86411199998</v>
      </c>
      <c r="D7" s="2134">
        <v>345542.81045500003</v>
      </c>
      <c r="E7" s="2134">
        <v>1307956.0206583799</v>
      </c>
      <c r="F7" s="2134">
        <v>229244.83835758801</v>
      </c>
    </row>
    <row r="8" spans="1:6" x14ac:dyDescent="0.2">
      <c r="A8" s="2133"/>
      <c r="B8" s="2133" t="s">
        <v>1882</v>
      </c>
      <c r="C8" s="2134">
        <v>2075553</v>
      </c>
      <c r="D8" s="2134">
        <v>1743021</v>
      </c>
      <c r="E8" s="2134">
        <v>12258.678598525599</v>
      </c>
      <c r="F8" s="2134">
        <v>-1685306.27425857</v>
      </c>
    </row>
    <row r="9" spans="1:6" ht="20.399999999999999" x14ac:dyDescent="0.2">
      <c r="A9" s="2131" t="s">
        <v>1883</v>
      </c>
      <c r="B9" s="2131" t="s">
        <v>1884</v>
      </c>
      <c r="C9" s="2136">
        <v>1306789</v>
      </c>
      <c r="D9" s="2132">
        <v>1394971</v>
      </c>
      <c r="E9" s="2136" t="s">
        <v>1879</v>
      </c>
      <c r="F9" s="2136" t="s">
        <v>1879</v>
      </c>
    </row>
    <row r="10" spans="1:6" ht="20.399999999999999" x14ac:dyDescent="0.2">
      <c r="A10" s="2133" t="s">
        <v>1885</v>
      </c>
      <c r="B10" s="2133" t="s">
        <v>1886</v>
      </c>
      <c r="C10" s="2137">
        <v>75345.16</v>
      </c>
      <c r="D10" s="2137">
        <v>86007.501000000004</v>
      </c>
      <c r="E10" s="2137" t="s">
        <v>1879</v>
      </c>
      <c r="F10" s="2137" t="s">
        <v>1879</v>
      </c>
    </row>
    <row r="11" spans="1:6" x14ac:dyDescent="0.2">
      <c r="A11" s="2131" t="s">
        <v>1887</v>
      </c>
      <c r="B11" s="2131" t="s">
        <v>1660</v>
      </c>
      <c r="C11" s="2136">
        <v>1564125.7440543401</v>
      </c>
      <c r="D11" s="2132">
        <v>1261837.0953289999</v>
      </c>
      <c r="E11" s="2136">
        <v>396696.93</v>
      </c>
      <c r="F11" s="2136">
        <v>567657.34</v>
      </c>
    </row>
    <row r="12" spans="1:6" x14ac:dyDescent="0.2">
      <c r="A12" s="2133" t="s">
        <v>1888</v>
      </c>
      <c r="B12" s="2133" t="s">
        <v>1889</v>
      </c>
      <c r="C12" s="2138">
        <v>5943</v>
      </c>
      <c r="D12" s="2138">
        <v>30546</v>
      </c>
      <c r="E12" s="2138">
        <v>16315.288635349998</v>
      </c>
      <c r="F12" s="2138">
        <v>16315.288635349998</v>
      </c>
    </row>
    <row r="13" spans="1:6" x14ac:dyDescent="0.2">
      <c r="A13" s="2131" t="s">
        <v>1890</v>
      </c>
      <c r="B13" s="2131" t="s">
        <v>1891</v>
      </c>
      <c r="C13" s="2132">
        <v>37321.851000000002</v>
      </c>
      <c r="D13" s="2132">
        <v>41654.733</v>
      </c>
      <c r="E13" s="2132" t="s">
        <v>1879</v>
      </c>
      <c r="F13" s="2132" t="s">
        <v>1879</v>
      </c>
    </row>
    <row r="14" spans="1:6" x14ac:dyDescent="0.2">
      <c r="A14" s="2133" t="s">
        <v>1892</v>
      </c>
      <c r="B14" s="2133" t="s">
        <v>1893</v>
      </c>
      <c r="C14" s="2138">
        <v>527584.13517000002</v>
      </c>
      <c r="D14" s="2138">
        <v>513299</v>
      </c>
      <c r="E14" s="2138">
        <v>312645.15469552507</v>
      </c>
      <c r="F14" s="2138">
        <v>254948.21662306009</v>
      </c>
    </row>
    <row r="15" spans="1:6" x14ac:dyDescent="0.2">
      <c r="A15" s="2131" t="s">
        <v>1894</v>
      </c>
      <c r="B15" s="2131" t="s">
        <v>1895</v>
      </c>
      <c r="C15" s="2132">
        <v>173601</v>
      </c>
      <c r="D15" s="2132">
        <v>82060</v>
      </c>
      <c r="E15" s="2132">
        <v>47491.632921060569</v>
      </c>
      <c r="F15" s="2132">
        <v>11101.834403400569</v>
      </c>
    </row>
    <row r="16" spans="1:6" x14ac:dyDescent="0.2">
      <c r="A16" s="2133" t="s">
        <v>1896</v>
      </c>
      <c r="B16" s="2133" t="s">
        <v>1897</v>
      </c>
      <c r="C16" s="2138">
        <v>498459</v>
      </c>
      <c r="D16" s="2138">
        <v>568000</v>
      </c>
      <c r="E16" s="2138" t="s">
        <v>1879</v>
      </c>
      <c r="F16" s="2138" t="s">
        <v>1879</v>
      </c>
    </row>
    <row r="17" spans="1:6" x14ac:dyDescent="0.2">
      <c r="A17" s="2131" t="s">
        <v>1898</v>
      </c>
      <c r="B17" s="2131" t="s">
        <v>1899</v>
      </c>
      <c r="C17" s="2132">
        <v>40989</v>
      </c>
      <c r="D17" s="2132">
        <v>56717.3</v>
      </c>
      <c r="E17" s="2132">
        <v>2779</v>
      </c>
      <c r="F17" s="2132">
        <v>5315.8</v>
      </c>
    </row>
    <row r="18" spans="1:6" x14ac:dyDescent="0.2">
      <c r="A18" s="2133" t="s">
        <v>1900</v>
      </c>
      <c r="B18" s="2133" t="s">
        <v>1901</v>
      </c>
      <c r="C18" s="2138">
        <v>31075.8</v>
      </c>
      <c r="D18" s="2138">
        <v>44496.600676000002</v>
      </c>
      <c r="E18" s="2138">
        <v>2404.6</v>
      </c>
      <c r="F18" s="2138">
        <v>3071</v>
      </c>
    </row>
    <row r="19" spans="1:6" x14ac:dyDescent="0.2">
      <c r="A19" s="2131" t="s">
        <v>1902</v>
      </c>
      <c r="B19" s="2131" t="s">
        <v>1903</v>
      </c>
      <c r="C19" s="2132">
        <v>213</v>
      </c>
      <c r="D19" s="2132">
        <v>744</v>
      </c>
      <c r="E19" s="2132">
        <v>1246</v>
      </c>
      <c r="F19" s="2132">
        <v>840</v>
      </c>
    </row>
    <row r="20" spans="1:6" x14ac:dyDescent="0.2">
      <c r="A20" s="2139" t="s">
        <v>1904</v>
      </c>
      <c r="B20" s="2139" t="s">
        <v>1657</v>
      </c>
      <c r="C20" s="2140">
        <v>1660618</v>
      </c>
      <c r="D20" s="2140">
        <v>1810644</v>
      </c>
      <c r="E20" s="2140">
        <v>207257.81258671999</v>
      </c>
      <c r="F20" s="2140">
        <v>189742.52065272999</v>
      </c>
    </row>
    <row r="21" spans="1:6" x14ac:dyDescent="0.2">
      <c r="A21" s="2131" t="s">
        <v>1905</v>
      </c>
      <c r="B21" s="2131" t="s">
        <v>1906</v>
      </c>
      <c r="C21" s="2132">
        <v>1542617</v>
      </c>
      <c r="D21" s="2132">
        <v>1754926</v>
      </c>
      <c r="E21" s="2132">
        <v>296155.31</v>
      </c>
      <c r="F21" s="2132">
        <v>232066.18971347</v>
      </c>
    </row>
    <row r="22" spans="1:6" x14ac:dyDescent="0.2">
      <c r="A22" s="2139" t="s">
        <v>1907</v>
      </c>
      <c r="B22" s="2139" t="s">
        <v>1908</v>
      </c>
      <c r="C22" s="2140">
        <v>121360.88</v>
      </c>
      <c r="D22" s="2140">
        <v>125575.5</v>
      </c>
      <c r="E22" s="2140">
        <v>283339.8</v>
      </c>
      <c r="F22" s="2140">
        <v>255442.28</v>
      </c>
    </row>
    <row r="23" spans="1:6" x14ac:dyDescent="0.2">
      <c r="A23" s="2131" t="s">
        <v>1909</v>
      </c>
      <c r="B23" s="2131" t="s">
        <v>1910</v>
      </c>
      <c r="C23" s="2132">
        <v>37538.451000000001</v>
      </c>
      <c r="D23" s="2132">
        <v>37166.178999999996</v>
      </c>
      <c r="E23" s="2132" t="s">
        <v>1879</v>
      </c>
      <c r="F23" s="2132" t="s">
        <v>1879</v>
      </c>
    </row>
    <row r="24" spans="1:6" ht="20.399999999999999" x14ac:dyDescent="0.2">
      <c r="A24" s="2139" t="s">
        <v>1911</v>
      </c>
      <c r="B24" s="2139" t="s">
        <v>1912</v>
      </c>
      <c r="C24" s="2140">
        <v>14021</v>
      </c>
      <c r="D24" s="2140">
        <v>0</v>
      </c>
      <c r="E24" s="2140"/>
      <c r="F24" s="2140">
        <v>14914</v>
      </c>
    </row>
    <row r="25" spans="1:6" x14ac:dyDescent="0.2">
      <c r="A25" s="2131" t="s">
        <v>1913</v>
      </c>
      <c r="B25" s="2131" t="s">
        <v>1914</v>
      </c>
      <c r="C25" s="2132">
        <v>746170</v>
      </c>
      <c r="D25" s="2132">
        <v>768555</v>
      </c>
      <c r="E25" s="2132">
        <v>1897409</v>
      </c>
      <c r="F25" s="2132">
        <v>1674107</v>
      </c>
    </row>
    <row r="26" spans="1:6" x14ac:dyDescent="0.2">
      <c r="A26" s="2139" t="s">
        <v>1915</v>
      </c>
      <c r="B26" s="2139" t="s">
        <v>1916</v>
      </c>
      <c r="C26" s="2140">
        <v>35629</v>
      </c>
      <c r="D26" s="2140">
        <v>20824.148014999999</v>
      </c>
      <c r="E26" s="2140" t="s">
        <v>1879</v>
      </c>
      <c r="F26" s="2140" t="s">
        <v>1879</v>
      </c>
    </row>
    <row r="27" spans="1:6" ht="20.399999999999999" x14ac:dyDescent="0.2">
      <c r="A27" s="2131" t="s">
        <v>1917</v>
      </c>
      <c r="B27" s="2131" t="s">
        <v>1918</v>
      </c>
      <c r="C27" s="2132">
        <v>21612.705000000002</v>
      </c>
      <c r="D27" s="2132">
        <v>22028.714</v>
      </c>
      <c r="E27" s="2132" t="s">
        <v>1879</v>
      </c>
      <c r="F27" s="2132" t="s">
        <v>1879</v>
      </c>
    </row>
    <row r="28" spans="1:6" x14ac:dyDescent="0.2">
      <c r="A28" s="2139" t="s">
        <v>1919</v>
      </c>
      <c r="B28" s="2139" t="s">
        <v>1920</v>
      </c>
      <c r="C28" s="2140">
        <v>34516.814136000001</v>
      </c>
      <c r="D28" s="2140">
        <v>41861.905649</v>
      </c>
      <c r="E28" s="2140">
        <v>52000</v>
      </c>
      <c r="F28" s="2140">
        <v>48000</v>
      </c>
    </row>
    <row r="29" spans="1:6" x14ac:dyDescent="0.2">
      <c r="A29" s="2131" t="s">
        <v>1921</v>
      </c>
      <c r="B29" s="2131" t="s">
        <v>1666</v>
      </c>
      <c r="C29" s="2132">
        <v>375000</v>
      </c>
      <c r="D29" s="2132">
        <v>469557</v>
      </c>
      <c r="E29" s="2132">
        <v>433484.75900000002</v>
      </c>
      <c r="F29" s="2132">
        <v>453270.59060928301</v>
      </c>
    </row>
    <row r="30" spans="1:6" ht="20.399999999999999" x14ac:dyDescent="0.2">
      <c r="A30" s="2139" t="s">
        <v>1922</v>
      </c>
      <c r="B30" s="2139" t="s">
        <v>1923</v>
      </c>
      <c r="C30" s="2140">
        <v>492039</v>
      </c>
      <c r="D30" s="2140">
        <v>313980</v>
      </c>
      <c r="E30" s="2140">
        <v>1231555</v>
      </c>
      <c r="F30" s="2140">
        <v>1329375</v>
      </c>
    </row>
    <row r="31" spans="1:6" x14ac:dyDescent="0.2">
      <c r="A31" s="2131" t="s">
        <v>1924</v>
      </c>
      <c r="B31" s="2131" t="s">
        <v>1925</v>
      </c>
      <c r="C31" s="2132">
        <v>74200</v>
      </c>
      <c r="D31" s="2132">
        <v>109000</v>
      </c>
      <c r="E31" s="2132">
        <v>162803</v>
      </c>
      <c r="F31" s="2132">
        <v>206233</v>
      </c>
    </row>
    <row r="32" spans="1:6" x14ac:dyDescent="0.2">
      <c r="A32" s="2139" t="s">
        <v>1926</v>
      </c>
      <c r="B32" s="2139" t="s">
        <v>1927</v>
      </c>
      <c r="C32" s="2140">
        <v>2148.6859599999998</v>
      </c>
      <c r="D32" s="2140">
        <v>2224.5390000000002</v>
      </c>
      <c r="E32" s="2140">
        <v>12866.5937197228</v>
      </c>
      <c r="F32" s="2140">
        <v>11084.5515589102</v>
      </c>
    </row>
    <row r="33" spans="1:6" ht="20.399999999999999" x14ac:dyDescent="0.2">
      <c r="A33" s="2131" t="s">
        <v>1928</v>
      </c>
      <c r="B33" s="2141" t="s">
        <v>1929</v>
      </c>
      <c r="C33" s="2132">
        <v>214842</v>
      </c>
      <c r="D33" s="2132">
        <v>530000</v>
      </c>
      <c r="E33" s="2132">
        <v>576556</v>
      </c>
      <c r="F33" s="2132">
        <v>559671</v>
      </c>
    </row>
    <row r="34" spans="1:6" ht="20.399999999999999" x14ac:dyDescent="0.2">
      <c r="A34" s="2139" t="s">
        <v>1930</v>
      </c>
      <c r="B34" s="2139" t="s">
        <v>1931</v>
      </c>
      <c r="C34" s="2140">
        <v>238460</v>
      </c>
      <c r="D34" s="2140">
        <v>400000</v>
      </c>
      <c r="E34" s="2140">
        <v>687495</v>
      </c>
      <c r="F34" s="2140">
        <v>687296</v>
      </c>
    </row>
    <row r="35" spans="1:6" ht="20.399999999999999" x14ac:dyDescent="0.2">
      <c r="A35" s="2131" t="s">
        <v>1932</v>
      </c>
      <c r="B35" s="2131" t="s">
        <v>1933</v>
      </c>
      <c r="C35" s="2132">
        <v>45770.911212999999</v>
      </c>
      <c r="D35" s="2132">
        <v>46978.275999999998</v>
      </c>
      <c r="E35" s="2132" t="s">
        <v>1879</v>
      </c>
      <c r="F35" s="2132" t="s">
        <v>1879</v>
      </c>
    </row>
    <row r="36" spans="1:6" ht="20.399999999999999" x14ac:dyDescent="0.2">
      <c r="A36" s="2139" t="s">
        <v>1934</v>
      </c>
      <c r="B36" s="2139" t="s">
        <v>1935</v>
      </c>
      <c r="C36" s="2140">
        <v>238460</v>
      </c>
      <c r="D36" s="2140">
        <v>154251.38891400001</v>
      </c>
      <c r="E36" s="2140">
        <v>157661</v>
      </c>
      <c r="F36" s="2140">
        <v>142676</v>
      </c>
    </row>
    <row r="37" spans="1:6" ht="20.399999999999999" x14ac:dyDescent="0.2">
      <c r="A37" s="2131" t="s">
        <v>1936</v>
      </c>
      <c r="B37" s="2131" t="s">
        <v>1937</v>
      </c>
      <c r="C37" s="2132">
        <v>252</v>
      </c>
      <c r="D37" s="2132">
        <v>261</v>
      </c>
      <c r="E37" s="2132" t="s">
        <v>1879</v>
      </c>
      <c r="F37" s="2132" t="s">
        <v>1879</v>
      </c>
    </row>
    <row r="38" spans="1:6" ht="20.399999999999999" x14ac:dyDescent="0.2">
      <c r="A38" s="2139" t="s">
        <v>1938</v>
      </c>
      <c r="B38" s="2139" t="s">
        <v>1939</v>
      </c>
      <c r="C38" s="2140">
        <v>642</v>
      </c>
      <c r="D38" s="2140">
        <v>642</v>
      </c>
      <c r="E38" s="2140" t="s">
        <v>1879</v>
      </c>
      <c r="F38" s="2140" t="s">
        <v>1879</v>
      </c>
    </row>
    <row r="39" spans="1:6" x14ac:dyDescent="0.2">
      <c r="A39" s="2131" t="s">
        <v>1940</v>
      </c>
      <c r="B39" s="2131" t="s">
        <v>1941</v>
      </c>
      <c r="C39" s="2132">
        <v>79893</v>
      </c>
      <c r="D39" s="2132">
        <v>65302.796779999997</v>
      </c>
      <c r="E39" s="2132">
        <v>309708</v>
      </c>
      <c r="F39" s="2132">
        <v>329158</v>
      </c>
    </row>
    <row r="40" spans="1:6" ht="20.399999999999999" x14ac:dyDescent="0.2">
      <c r="A40" s="2139" t="s">
        <v>1942</v>
      </c>
      <c r="B40" s="2139" t="s">
        <v>1943</v>
      </c>
      <c r="C40" s="2140">
        <v>215750</v>
      </c>
      <c r="D40" s="2140">
        <v>140000</v>
      </c>
      <c r="E40" s="2140">
        <v>691252</v>
      </c>
      <c r="F40" s="2140">
        <v>691071</v>
      </c>
    </row>
    <row r="41" spans="1:6" ht="20.399999999999999" x14ac:dyDescent="0.2">
      <c r="A41" s="2131" t="s">
        <v>1944</v>
      </c>
      <c r="B41" s="2131" t="s">
        <v>1945</v>
      </c>
      <c r="C41" s="2132">
        <v>41578</v>
      </c>
      <c r="D41" s="2132">
        <v>21000</v>
      </c>
      <c r="E41" s="2132" t="s">
        <v>1879</v>
      </c>
      <c r="F41" s="2132" t="s">
        <v>1879</v>
      </c>
    </row>
    <row r="42" spans="1:6" ht="20.399999999999999" x14ac:dyDescent="0.2">
      <c r="A42" s="2139" t="s">
        <v>1946</v>
      </c>
      <c r="B42" s="2139" t="s">
        <v>1661</v>
      </c>
      <c r="C42" s="2140">
        <v>806488</v>
      </c>
      <c r="D42" s="2140">
        <v>1037951.070739</v>
      </c>
      <c r="E42" s="2140">
        <v>937000</v>
      </c>
      <c r="F42" s="2140">
        <v>786.973208</v>
      </c>
    </row>
    <row r="43" spans="1:6" x14ac:dyDescent="0.2">
      <c r="A43" s="2131" t="s">
        <v>1947</v>
      </c>
      <c r="B43" s="2131" t="s">
        <v>1948</v>
      </c>
      <c r="C43" s="2132">
        <v>79324.068599473205</v>
      </c>
      <c r="D43" s="2132">
        <v>85605.584212999995</v>
      </c>
      <c r="E43" s="2132">
        <v>65300.255511550102</v>
      </c>
      <c r="F43" s="2132">
        <v>72718.324111023307</v>
      </c>
    </row>
    <row r="44" spans="1:6" x14ac:dyDescent="0.2">
      <c r="A44" s="2139" t="s">
        <v>1949</v>
      </c>
      <c r="B44" s="2139" t="s">
        <v>1950</v>
      </c>
      <c r="C44" s="2140">
        <v>3100</v>
      </c>
      <c r="D44" s="2140">
        <v>2881</v>
      </c>
      <c r="E44" s="2140">
        <v>5109.782663</v>
      </c>
      <c r="F44" s="2140">
        <v>5824.0826630000001</v>
      </c>
    </row>
    <row r="45" spans="1:6" ht="20.399999999999999" x14ac:dyDescent="0.2">
      <c r="A45" s="2131" t="s">
        <v>1951</v>
      </c>
      <c r="B45" s="2131" t="s">
        <v>1952</v>
      </c>
      <c r="C45" s="2132">
        <v>1249860.7350000001</v>
      </c>
      <c r="D45" s="2132">
        <v>98519.37</v>
      </c>
      <c r="E45" s="2132" t="s">
        <v>1879</v>
      </c>
      <c r="F45" s="2132" t="s">
        <v>1879</v>
      </c>
    </row>
    <row r="46" spans="1:6" ht="20.399999999999999" x14ac:dyDescent="0.2">
      <c r="A46" s="2139" t="s">
        <v>1953</v>
      </c>
      <c r="B46" s="2139" t="s">
        <v>1954</v>
      </c>
      <c r="C46" s="2140">
        <v>250000</v>
      </c>
      <c r="D46" s="2140">
        <v>177000</v>
      </c>
      <c r="E46" s="2140">
        <v>135000</v>
      </c>
      <c r="F46" s="2140">
        <v>137700</v>
      </c>
    </row>
    <row r="47" spans="1:6" ht="20.399999999999999" x14ac:dyDescent="0.2">
      <c r="A47" s="2131" t="s">
        <v>1955</v>
      </c>
      <c r="B47" s="2131" t="s">
        <v>1956</v>
      </c>
      <c r="C47" s="2132">
        <v>57291</v>
      </c>
      <c r="D47" s="2132">
        <v>163821.696069</v>
      </c>
      <c r="E47" s="2132">
        <v>104256</v>
      </c>
      <c r="F47" s="2132">
        <v>143725</v>
      </c>
    </row>
    <row r="48" spans="1:6" ht="30.6" x14ac:dyDescent="0.2">
      <c r="A48" s="2139" t="s">
        <v>1957</v>
      </c>
      <c r="B48" s="2139" t="s">
        <v>1958</v>
      </c>
      <c r="C48" s="2140">
        <v>4000</v>
      </c>
      <c r="D48" s="2140">
        <v>4400</v>
      </c>
      <c r="E48" s="2140" t="s">
        <v>1879</v>
      </c>
      <c r="F48" s="2140" t="s">
        <v>1879</v>
      </c>
    </row>
    <row r="49" spans="1:6" ht="30.6" x14ac:dyDescent="0.2">
      <c r="A49" s="2131" t="s">
        <v>1959</v>
      </c>
      <c r="B49" s="2131" t="s">
        <v>1960</v>
      </c>
      <c r="C49" s="2132">
        <v>4240</v>
      </c>
      <c r="D49" s="2132">
        <v>3068.2890000000002</v>
      </c>
      <c r="E49" s="2132">
        <v>30613.393202071002</v>
      </c>
      <c r="F49" s="2132">
        <v>28155.4353628836</v>
      </c>
    </row>
    <row r="50" spans="1:6" x14ac:dyDescent="0.2">
      <c r="A50" s="2139" t="s">
        <v>1961</v>
      </c>
      <c r="B50" s="2139" t="s">
        <v>1962</v>
      </c>
      <c r="C50" s="2140" t="s">
        <v>1879</v>
      </c>
      <c r="D50" s="2140" t="s">
        <v>1879</v>
      </c>
      <c r="E50" s="2140">
        <v>30.577696</v>
      </c>
      <c r="F50" s="2140" t="s">
        <v>1879</v>
      </c>
    </row>
    <row r="51" spans="1:6" ht="20.399999999999999" x14ac:dyDescent="0.2">
      <c r="A51" s="2131" t="s">
        <v>1963</v>
      </c>
      <c r="B51" s="2131" t="s">
        <v>1964</v>
      </c>
      <c r="C51" s="2132" t="s">
        <v>1879</v>
      </c>
      <c r="D51" s="2132">
        <v>17409.2</v>
      </c>
      <c r="E51" s="2132" t="s">
        <v>1879</v>
      </c>
      <c r="F51" s="2132" t="s">
        <v>1879</v>
      </c>
    </row>
    <row r="52" spans="1:6" x14ac:dyDescent="0.2">
      <c r="A52" s="2129" t="s">
        <v>763</v>
      </c>
      <c r="B52" s="2129"/>
      <c r="C52" s="2130">
        <f>+C53+C54</f>
        <v>4031689.85330887</v>
      </c>
      <c r="D52" s="2130">
        <f t="shared" ref="D52:F52" si="1">+D53+D54</f>
        <v>4263020.0435720105</v>
      </c>
      <c r="E52" s="2130">
        <f t="shared" si="1"/>
        <v>0</v>
      </c>
      <c r="F52" s="2130">
        <f t="shared" si="1"/>
        <v>0</v>
      </c>
    </row>
    <row r="53" spans="1:6" x14ac:dyDescent="0.2">
      <c r="A53" s="2131" t="s">
        <v>1965</v>
      </c>
      <c r="B53" s="2131" t="s">
        <v>775</v>
      </c>
      <c r="C53" s="2132">
        <v>3941689.85330887</v>
      </c>
      <c r="D53" s="2132">
        <v>4143020.04357201</v>
      </c>
      <c r="E53" s="2142">
        <v>0</v>
      </c>
      <c r="F53" s="2142">
        <v>0</v>
      </c>
    </row>
    <row r="54" spans="1:6" ht="20.399999999999999" x14ac:dyDescent="0.2">
      <c r="A54" s="2133" t="s">
        <v>1883</v>
      </c>
      <c r="B54" s="2143" t="s">
        <v>1653</v>
      </c>
      <c r="C54" s="2144">
        <v>90000</v>
      </c>
      <c r="D54" s="2144">
        <v>120000</v>
      </c>
      <c r="E54" s="2145">
        <v>0</v>
      </c>
      <c r="F54" s="2145">
        <v>0</v>
      </c>
    </row>
    <row r="55" spans="1:6" x14ac:dyDescent="0.2">
      <c r="A55" s="2146" t="s">
        <v>1966</v>
      </c>
      <c r="B55" s="2146"/>
      <c r="C55" s="2147">
        <f>+C4+C52</f>
        <v>22449197.946553685</v>
      </c>
      <c r="D55" s="2147">
        <f>+D4+D52</f>
        <v>21745711.341411009</v>
      </c>
      <c r="E55" s="2147">
        <f>+E4+E52</f>
        <v>10376646.589887904</v>
      </c>
      <c r="F55" s="2147">
        <f>+F4+F52</f>
        <v>6616204.9916401282</v>
      </c>
    </row>
    <row r="56" spans="1:6" ht="11.25" customHeight="1" x14ac:dyDescent="0.2">
      <c r="A56" s="2157" t="s">
        <v>1967</v>
      </c>
      <c r="B56" s="2149"/>
      <c r="C56" s="2150"/>
      <c r="D56" s="2150"/>
      <c r="E56" s="2151"/>
      <c r="F56" s="2150"/>
    </row>
    <row r="57" spans="1:6" x14ac:dyDescent="0.2">
      <c r="A57" s="2150" t="s">
        <v>1531</v>
      </c>
      <c r="F57" s="2152"/>
    </row>
    <row r="59" spans="1:6" hidden="1" x14ac:dyDescent="0.2">
      <c r="A59" s="2152"/>
      <c r="B59" s="2152"/>
      <c r="C59" s="2153"/>
      <c r="D59" s="2154"/>
      <c r="E59" s="2153"/>
      <c r="F59" s="2153"/>
    </row>
    <row r="64" spans="1:6" hidden="1" x14ac:dyDescent="0.2">
      <c r="D64" s="2155"/>
    </row>
    <row r="65" s="2124" customFormat="1" hidden="1" x14ac:dyDescent="0.2"/>
    <row r="66" s="2124" customFormat="1" hidden="1" x14ac:dyDescent="0.2"/>
    <row r="67" s="2124" customFormat="1" hidden="1" x14ac:dyDescent="0.2"/>
    <row r="68" s="2124" customFormat="1" hidden="1" x14ac:dyDescent="0.2"/>
    <row r="69" s="2124" customFormat="1" hidden="1" x14ac:dyDescent="0.2"/>
    <row r="70" s="2124" customFormat="1" hidden="1" x14ac:dyDescent="0.2"/>
    <row r="71" s="2124" customFormat="1" hidden="1" x14ac:dyDescent="0.2"/>
    <row r="72" s="2124" customFormat="1" hidden="1" x14ac:dyDescent="0.2"/>
    <row r="73" s="2124" customFormat="1" hidden="1" x14ac:dyDescent="0.2"/>
    <row r="74" s="2124" customFormat="1" hidden="1" x14ac:dyDescent="0.2"/>
    <row r="75" s="2124" customFormat="1" hidden="1" x14ac:dyDescent="0.2"/>
    <row r="76" s="2124" customFormat="1" hidden="1" x14ac:dyDescent="0.2"/>
    <row r="77" s="2124" customFormat="1" hidden="1" x14ac:dyDescent="0.2"/>
    <row r="78" s="2124" customFormat="1" hidden="1" x14ac:dyDescent="0.2"/>
    <row r="79" s="2124" customFormat="1" hidden="1" x14ac:dyDescent="0.2"/>
    <row r="80" s="2124" customFormat="1" hidden="1" x14ac:dyDescent="0.2"/>
    <row r="81" s="2124" customFormat="1" hidden="1" x14ac:dyDescent="0.2"/>
    <row r="82" s="2124" customFormat="1" hidden="1" x14ac:dyDescent="0.2"/>
    <row r="83" s="2124" customFormat="1" hidden="1" x14ac:dyDescent="0.2"/>
    <row r="84" s="2124" customFormat="1" hidden="1" x14ac:dyDescent="0.2"/>
    <row r="85" s="2124" customFormat="1" hidden="1" x14ac:dyDescent="0.2"/>
    <row r="86" s="2124" customFormat="1" hidden="1" x14ac:dyDescent="0.2"/>
    <row r="87" s="2124" customFormat="1" hidden="1" x14ac:dyDescent="0.2"/>
    <row r="88" s="2124" customFormat="1" hidden="1" x14ac:dyDescent="0.2"/>
    <row r="89" s="2124" customFormat="1" hidden="1" x14ac:dyDescent="0.2"/>
    <row r="90" s="2124" customFormat="1" hidden="1" x14ac:dyDescent="0.2"/>
    <row r="91" s="2124" customFormat="1" hidden="1" x14ac:dyDescent="0.2"/>
    <row r="92" s="2124" customFormat="1" hidden="1" x14ac:dyDescent="0.2"/>
    <row r="93" s="2124" customFormat="1" hidden="1" x14ac:dyDescent="0.2"/>
    <row r="94" s="2124" customFormat="1" hidden="1" x14ac:dyDescent="0.2"/>
    <row r="95" s="2124" customFormat="1" hidden="1" x14ac:dyDescent="0.2"/>
    <row r="96" s="2124" customFormat="1" hidden="1" x14ac:dyDescent="0.2"/>
    <row r="97" s="2124" customFormat="1" hidden="1" x14ac:dyDescent="0.2"/>
    <row r="98" s="2124" customFormat="1" hidden="1" x14ac:dyDescent="0.2"/>
    <row r="99" s="2124" customFormat="1" hidden="1" x14ac:dyDescent="0.2"/>
    <row r="100" s="2124" customFormat="1" hidden="1" x14ac:dyDescent="0.2"/>
    <row r="101" s="2124" customFormat="1" hidden="1" x14ac:dyDescent="0.2"/>
    <row r="102" s="2124" customFormat="1" hidden="1" x14ac:dyDescent="0.2"/>
  </sheetData>
  <mergeCells count="2">
    <mergeCell ref="A1:F1"/>
    <mergeCell ref="A2:F2"/>
  </mergeCells>
  <pageMargins left="0.7" right="0.7" top="0.75" bottom="0.75" header="0.3" footer="0.3"/>
  <pageSetup orientation="portrait" r:id="rId1"/>
  <drawing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5F3A1-B2A7-4311-A9AE-577084CE4367}">
  <dimension ref="A1:WVI82"/>
  <sheetViews>
    <sheetView workbookViewId="0">
      <pane xSplit="2" ySplit="3" topLeftCell="C4" activePane="bottomRight" state="frozen"/>
      <selection activeCell="F13" sqref="F13"/>
      <selection pane="topRight" activeCell="F13" sqref="F13"/>
      <selection pane="bottomLeft" activeCell="F13" sqref="F13"/>
      <selection pane="bottomRight" sqref="A1:F1"/>
    </sheetView>
  </sheetViews>
  <sheetFormatPr baseColWidth="10" defaultColWidth="0" defaultRowHeight="10.199999999999999" zeroHeight="1" x14ac:dyDescent="0.2"/>
  <cols>
    <col min="1" max="1" width="7.88671875" style="2157" customWidth="1"/>
    <col min="2" max="2" width="34.88671875" style="2157" customWidth="1"/>
    <col min="3" max="3" width="12" style="2156" bestFit="1" customWidth="1"/>
    <col min="4" max="4" width="11.5546875" style="2156" customWidth="1"/>
    <col min="5" max="6" width="10.33203125" style="2156" bestFit="1" customWidth="1"/>
    <col min="7" max="8" width="11.44140625" style="2157" customWidth="1"/>
    <col min="9" max="234" width="11.44140625" style="2157" hidden="1"/>
    <col min="235" max="235" width="7.88671875" style="2157" hidden="1"/>
    <col min="236" max="236" width="45.33203125" style="2157" hidden="1"/>
    <col min="237" max="237" width="14" style="2157" hidden="1"/>
    <col min="238" max="240" width="17.109375" style="2157" hidden="1"/>
    <col min="241" max="241" width="15.5546875" style="2157" hidden="1"/>
    <col min="242" max="257" width="10.88671875" style="2157" hidden="1"/>
    <col min="258" max="490" width="11.44140625" style="2157" hidden="1"/>
    <col min="491" max="491" width="7.88671875" style="2157" hidden="1"/>
    <col min="492" max="492" width="45.33203125" style="2157" hidden="1"/>
    <col min="493" max="493" width="14" style="2157" hidden="1"/>
    <col min="494" max="496" width="17.109375" style="2157" hidden="1"/>
    <col min="497" max="497" width="15.5546875" style="2157" hidden="1"/>
    <col min="498" max="513" width="10.88671875" style="2157" hidden="1"/>
    <col min="514" max="746" width="11.44140625" style="2157" hidden="1"/>
    <col min="747" max="747" width="7.88671875" style="2157" hidden="1"/>
    <col min="748" max="748" width="45.33203125" style="2157" hidden="1"/>
    <col min="749" max="749" width="14" style="2157" hidden="1"/>
    <col min="750" max="752" width="17.109375" style="2157" hidden="1"/>
    <col min="753" max="753" width="15.5546875" style="2157" hidden="1"/>
    <col min="754" max="769" width="10.88671875" style="2157" hidden="1"/>
    <col min="770" max="1002" width="11.44140625" style="2157" hidden="1"/>
    <col min="1003" max="1003" width="7.88671875" style="2157" hidden="1"/>
    <col min="1004" max="1004" width="45.33203125" style="2157" hidden="1"/>
    <col min="1005" max="1005" width="14" style="2157" hidden="1"/>
    <col min="1006" max="1008" width="17.109375" style="2157" hidden="1"/>
    <col min="1009" max="1009" width="15.5546875" style="2157" hidden="1"/>
    <col min="1010" max="1025" width="10.88671875" style="2157" hidden="1"/>
    <col min="1026" max="1258" width="11.44140625" style="2157" hidden="1"/>
    <col min="1259" max="1259" width="7.88671875" style="2157" hidden="1"/>
    <col min="1260" max="1260" width="45.33203125" style="2157" hidden="1"/>
    <col min="1261" max="1261" width="14" style="2157" hidden="1"/>
    <col min="1262" max="1264" width="17.109375" style="2157" hidden="1"/>
    <col min="1265" max="1265" width="15.5546875" style="2157" hidden="1"/>
    <col min="1266" max="1281" width="10.88671875" style="2157" hidden="1"/>
    <col min="1282" max="1514" width="11.44140625" style="2157" hidden="1"/>
    <col min="1515" max="1515" width="7.88671875" style="2157" hidden="1"/>
    <col min="1516" max="1516" width="45.33203125" style="2157" hidden="1"/>
    <col min="1517" max="1517" width="14" style="2157" hidden="1"/>
    <col min="1518" max="1520" width="17.109375" style="2157" hidden="1"/>
    <col min="1521" max="1521" width="15.5546875" style="2157" hidden="1"/>
    <col min="1522" max="1537" width="10.88671875" style="2157" hidden="1"/>
    <col min="1538" max="1770" width="11.44140625" style="2157" hidden="1"/>
    <col min="1771" max="1771" width="7.88671875" style="2157" hidden="1"/>
    <col min="1772" max="1772" width="45.33203125" style="2157" hidden="1"/>
    <col min="1773" max="1773" width="14" style="2157" hidden="1"/>
    <col min="1774" max="1776" width="17.109375" style="2157" hidden="1"/>
    <col min="1777" max="1777" width="15.5546875" style="2157" hidden="1"/>
    <col min="1778" max="1793" width="10.88671875" style="2157" hidden="1"/>
    <col min="1794" max="2026" width="11.44140625" style="2157" hidden="1"/>
    <col min="2027" max="2027" width="7.88671875" style="2157" hidden="1"/>
    <col min="2028" max="2028" width="45.33203125" style="2157" hidden="1"/>
    <col min="2029" max="2029" width="14" style="2157" hidden="1"/>
    <col min="2030" max="2032" width="17.109375" style="2157" hidden="1"/>
    <col min="2033" max="2033" width="15.5546875" style="2157" hidden="1"/>
    <col min="2034" max="2049" width="10.88671875" style="2157" hidden="1"/>
    <col min="2050" max="2282" width="11.44140625" style="2157" hidden="1"/>
    <col min="2283" max="2283" width="7.88671875" style="2157" hidden="1"/>
    <col min="2284" max="2284" width="45.33203125" style="2157" hidden="1"/>
    <col min="2285" max="2285" width="14" style="2157" hidden="1"/>
    <col min="2286" max="2288" width="17.109375" style="2157" hidden="1"/>
    <col min="2289" max="2289" width="15.5546875" style="2157" hidden="1"/>
    <col min="2290" max="2305" width="10.88671875" style="2157" hidden="1"/>
    <col min="2306" max="2538" width="11.44140625" style="2157" hidden="1"/>
    <col min="2539" max="2539" width="7.88671875" style="2157" hidden="1"/>
    <col min="2540" max="2540" width="45.33203125" style="2157" hidden="1"/>
    <col min="2541" max="2541" width="14" style="2157" hidden="1"/>
    <col min="2542" max="2544" width="17.109375" style="2157" hidden="1"/>
    <col min="2545" max="2545" width="15.5546875" style="2157" hidden="1"/>
    <col min="2546" max="2561" width="10.88671875" style="2157" hidden="1"/>
    <col min="2562" max="2794" width="11.44140625" style="2157" hidden="1"/>
    <col min="2795" max="2795" width="7.88671875" style="2157" hidden="1"/>
    <col min="2796" max="2796" width="45.33203125" style="2157" hidden="1"/>
    <col min="2797" max="2797" width="14" style="2157" hidden="1"/>
    <col min="2798" max="2800" width="17.109375" style="2157" hidden="1"/>
    <col min="2801" max="2801" width="15.5546875" style="2157" hidden="1"/>
    <col min="2802" max="2817" width="10.88671875" style="2157" hidden="1"/>
    <col min="2818" max="3050" width="11.44140625" style="2157" hidden="1"/>
    <col min="3051" max="3051" width="7.88671875" style="2157" hidden="1"/>
    <col min="3052" max="3052" width="45.33203125" style="2157" hidden="1"/>
    <col min="3053" max="3053" width="14" style="2157" hidden="1"/>
    <col min="3054" max="3056" width="17.109375" style="2157" hidden="1"/>
    <col min="3057" max="3057" width="15.5546875" style="2157" hidden="1"/>
    <col min="3058" max="3073" width="10.88671875" style="2157" hidden="1"/>
    <col min="3074" max="3306" width="11.44140625" style="2157" hidden="1"/>
    <col min="3307" max="3307" width="7.88671875" style="2157" hidden="1"/>
    <col min="3308" max="3308" width="45.33203125" style="2157" hidden="1"/>
    <col min="3309" max="3309" width="14" style="2157" hidden="1"/>
    <col min="3310" max="3312" width="17.109375" style="2157" hidden="1"/>
    <col min="3313" max="3313" width="15.5546875" style="2157" hidden="1"/>
    <col min="3314" max="3329" width="10.88671875" style="2157" hidden="1"/>
    <col min="3330" max="3562" width="11.44140625" style="2157" hidden="1"/>
    <col min="3563" max="3563" width="7.88671875" style="2157" hidden="1"/>
    <col min="3564" max="3564" width="45.33203125" style="2157" hidden="1"/>
    <col min="3565" max="3565" width="14" style="2157" hidden="1"/>
    <col min="3566" max="3568" width="17.109375" style="2157" hidden="1"/>
    <col min="3569" max="3569" width="15.5546875" style="2157" hidden="1"/>
    <col min="3570" max="3585" width="10.88671875" style="2157" hidden="1"/>
    <col min="3586" max="3818" width="11.44140625" style="2157" hidden="1"/>
    <col min="3819" max="3819" width="7.88671875" style="2157" hidden="1"/>
    <col min="3820" max="3820" width="45.33203125" style="2157" hidden="1"/>
    <col min="3821" max="3821" width="14" style="2157" hidden="1"/>
    <col min="3822" max="3824" width="17.109375" style="2157" hidden="1"/>
    <col min="3825" max="3825" width="15.5546875" style="2157" hidden="1"/>
    <col min="3826" max="3841" width="10.88671875" style="2157" hidden="1"/>
    <col min="3842" max="4074" width="11.44140625" style="2157" hidden="1"/>
    <col min="4075" max="4075" width="7.88671875" style="2157" hidden="1"/>
    <col min="4076" max="4076" width="45.33203125" style="2157" hidden="1"/>
    <col min="4077" max="4077" width="14" style="2157" hidden="1"/>
    <col min="4078" max="4080" width="17.109375" style="2157" hidden="1"/>
    <col min="4081" max="4081" width="15.5546875" style="2157" hidden="1"/>
    <col min="4082" max="4097" width="10.88671875" style="2157" hidden="1"/>
    <col min="4098" max="4330" width="11.44140625" style="2157" hidden="1"/>
    <col min="4331" max="4331" width="7.88671875" style="2157" hidden="1"/>
    <col min="4332" max="4332" width="45.33203125" style="2157" hidden="1"/>
    <col min="4333" max="4333" width="14" style="2157" hidden="1"/>
    <col min="4334" max="4336" width="17.109375" style="2157" hidden="1"/>
    <col min="4337" max="4337" width="15.5546875" style="2157" hidden="1"/>
    <col min="4338" max="4353" width="10.88671875" style="2157" hidden="1"/>
    <col min="4354" max="4586" width="11.44140625" style="2157" hidden="1"/>
    <col min="4587" max="4587" width="7.88671875" style="2157" hidden="1"/>
    <col min="4588" max="4588" width="45.33203125" style="2157" hidden="1"/>
    <col min="4589" max="4589" width="14" style="2157" hidden="1"/>
    <col min="4590" max="4592" width="17.109375" style="2157" hidden="1"/>
    <col min="4593" max="4593" width="15.5546875" style="2157" hidden="1"/>
    <col min="4594" max="4609" width="10.88671875" style="2157" hidden="1"/>
    <col min="4610" max="4842" width="11.44140625" style="2157" hidden="1"/>
    <col min="4843" max="4843" width="7.88671875" style="2157" hidden="1"/>
    <col min="4844" max="4844" width="45.33203125" style="2157" hidden="1"/>
    <col min="4845" max="4845" width="14" style="2157" hidden="1"/>
    <col min="4846" max="4848" width="17.109375" style="2157" hidden="1"/>
    <col min="4849" max="4849" width="15.5546875" style="2157" hidden="1"/>
    <col min="4850" max="4865" width="10.88671875" style="2157" hidden="1"/>
    <col min="4866" max="5098" width="11.44140625" style="2157" hidden="1"/>
    <col min="5099" max="5099" width="7.88671875" style="2157" hidden="1"/>
    <col min="5100" max="5100" width="45.33203125" style="2157" hidden="1"/>
    <col min="5101" max="5101" width="14" style="2157" hidden="1"/>
    <col min="5102" max="5104" width="17.109375" style="2157" hidden="1"/>
    <col min="5105" max="5105" width="15.5546875" style="2157" hidden="1"/>
    <col min="5106" max="5121" width="10.88671875" style="2157" hidden="1"/>
    <col min="5122" max="5354" width="11.44140625" style="2157" hidden="1"/>
    <col min="5355" max="5355" width="7.88671875" style="2157" hidden="1"/>
    <col min="5356" max="5356" width="45.33203125" style="2157" hidden="1"/>
    <col min="5357" max="5357" width="14" style="2157" hidden="1"/>
    <col min="5358" max="5360" width="17.109375" style="2157" hidden="1"/>
    <col min="5361" max="5361" width="15.5546875" style="2157" hidden="1"/>
    <col min="5362" max="5377" width="10.88671875" style="2157" hidden="1"/>
    <col min="5378" max="5610" width="11.44140625" style="2157" hidden="1"/>
    <col min="5611" max="5611" width="7.88671875" style="2157" hidden="1"/>
    <col min="5612" max="5612" width="45.33203125" style="2157" hidden="1"/>
    <col min="5613" max="5613" width="14" style="2157" hidden="1"/>
    <col min="5614" max="5616" width="17.109375" style="2157" hidden="1"/>
    <col min="5617" max="5617" width="15.5546875" style="2157" hidden="1"/>
    <col min="5618" max="5633" width="10.88671875" style="2157" hidden="1"/>
    <col min="5634" max="5866" width="11.44140625" style="2157" hidden="1"/>
    <col min="5867" max="5867" width="7.88671875" style="2157" hidden="1"/>
    <col min="5868" max="5868" width="45.33203125" style="2157" hidden="1"/>
    <col min="5869" max="5869" width="14" style="2157" hidden="1"/>
    <col min="5870" max="5872" width="17.109375" style="2157" hidden="1"/>
    <col min="5873" max="5873" width="15.5546875" style="2157" hidden="1"/>
    <col min="5874" max="5889" width="10.88671875" style="2157" hidden="1"/>
    <col min="5890" max="6122" width="11.44140625" style="2157" hidden="1"/>
    <col min="6123" max="6123" width="7.88671875" style="2157" hidden="1"/>
    <col min="6124" max="6124" width="45.33203125" style="2157" hidden="1"/>
    <col min="6125" max="6125" width="14" style="2157" hidden="1"/>
    <col min="6126" max="6128" width="17.109375" style="2157" hidden="1"/>
    <col min="6129" max="6129" width="15.5546875" style="2157" hidden="1"/>
    <col min="6130" max="6145" width="10.88671875" style="2157" hidden="1"/>
    <col min="6146" max="6378" width="11.44140625" style="2157" hidden="1"/>
    <col min="6379" max="6379" width="7.88671875" style="2157" hidden="1"/>
    <col min="6380" max="6380" width="45.33203125" style="2157" hidden="1"/>
    <col min="6381" max="6381" width="14" style="2157" hidden="1"/>
    <col min="6382" max="6384" width="17.109375" style="2157" hidden="1"/>
    <col min="6385" max="6385" width="15.5546875" style="2157" hidden="1"/>
    <col min="6386" max="6401" width="10.88671875" style="2157" hidden="1"/>
    <col min="6402" max="6634" width="11.44140625" style="2157" hidden="1"/>
    <col min="6635" max="6635" width="7.88671875" style="2157" hidden="1"/>
    <col min="6636" max="6636" width="45.33203125" style="2157" hidden="1"/>
    <col min="6637" max="6637" width="14" style="2157" hidden="1"/>
    <col min="6638" max="6640" width="17.109375" style="2157" hidden="1"/>
    <col min="6641" max="6641" width="15.5546875" style="2157" hidden="1"/>
    <col min="6642" max="6657" width="10.88671875" style="2157" hidden="1"/>
    <col min="6658" max="6890" width="11.44140625" style="2157" hidden="1"/>
    <col min="6891" max="6891" width="7.88671875" style="2157" hidden="1"/>
    <col min="6892" max="6892" width="45.33203125" style="2157" hidden="1"/>
    <col min="6893" max="6893" width="14" style="2157" hidden="1"/>
    <col min="6894" max="6896" width="17.109375" style="2157" hidden="1"/>
    <col min="6897" max="6897" width="15.5546875" style="2157" hidden="1"/>
    <col min="6898" max="6913" width="10.88671875" style="2157" hidden="1"/>
    <col min="6914" max="7146" width="11.44140625" style="2157" hidden="1"/>
    <col min="7147" max="7147" width="7.88671875" style="2157" hidden="1"/>
    <col min="7148" max="7148" width="45.33203125" style="2157" hidden="1"/>
    <col min="7149" max="7149" width="14" style="2157" hidden="1"/>
    <col min="7150" max="7152" width="17.109375" style="2157" hidden="1"/>
    <col min="7153" max="7153" width="15.5546875" style="2157" hidden="1"/>
    <col min="7154" max="7169" width="10.88671875" style="2157" hidden="1"/>
    <col min="7170" max="7402" width="11.44140625" style="2157" hidden="1"/>
    <col min="7403" max="7403" width="7.88671875" style="2157" hidden="1"/>
    <col min="7404" max="7404" width="45.33203125" style="2157" hidden="1"/>
    <col min="7405" max="7405" width="14" style="2157" hidden="1"/>
    <col min="7406" max="7408" width="17.109375" style="2157" hidden="1"/>
    <col min="7409" max="7409" width="15.5546875" style="2157" hidden="1"/>
    <col min="7410" max="7425" width="10.88671875" style="2157" hidden="1"/>
    <col min="7426" max="7658" width="11.44140625" style="2157" hidden="1"/>
    <col min="7659" max="7659" width="7.88671875" style="2157" hidden="1"/>
    <col min="7660" max="7660" width="45.33203125" style="2157" hidden="1"/>
    <col min="7661" max="7661" width="14" style="2157" hidden="1"/>
    <col min="7662" max="7664" width="17.109375" style="2157" hidden="1"/>
    <col min="7665" max="7665" width="15.5546875" style="2157" hidden="1"/>
    <col min="7666" max="7681" width="10.88671875" style="2157" hidden="1"/>
    <col min="7682" max="7914" width="11.44140625" style="2157" hidden="1"/>
    <col min="7915" max="7915" width="7.88671875" style="2157" hidden="1"/>
    <col min="7916" max="7916" width="45.33203125" style="2157" hidden="1"/>
    <col min="7917" max="7917" width="14" style="2157" hidden="1"/>
    <col min="7918" max="7920" width="17.109375" style="2157" hidden="1"/>
    <col min="7921" max="7921" width="15.5546875" style="2157" hidden="1"/>
    <col min="7922" max="7937" width="10.88671875" style="2157" hidden="1"/>
    <col min="7938" max="8170" width="11.44140625" style="2157" hidden="1"/>
    <col min="8171" max="8171" width="7.88671875" style="2157" hidden="1"/>
    <col min="8172" max="8172" width="45.33203125" style="2157" hidden="1"/>
    <col min="8173" max="8173" width="14" style="2157" hidden="1"/>
    <col min="8174" max="8176" width="17.109375" style="2157" hidden="1"/>
    <col min="8177" max="8177" width="15.5546875" style="2157" hidden="1"/>
    <col min="8178" max="8193" width="10.88671875" style="2157" hidden="1"/>
    <col min="8194" max="8426" width="11.44140625" style="2157" hidden="1"/>
    <col min="8427" max="8427" width="7.88671875" style="2157" hidden="1"/>
    <col min="8428" max="8428" width="45.33203125" style="2157" hidden="1"/>
    <col min="8429" max="8429" width="14" style="2157" hidden="1"/>
    <col min="8430" max="8432" width="17.109375" style="2157" hidden="1"/>
    <col min="8433" max="8433" width="15.5546875" style="2157" hidden="1"/>
    <col min="8434" max="8449" width="10.88671875" style="2157" hidden="1"/>
    <col min="8450" max="8682" width="11.44140625" style="2157" hidden="1"/>
    <col min="8683" max="8683" width="7.88671875" style="2157" hidden="1"/>
    <col min="8684" max="8684" width="45.33203125" style="2157" hidden="1"/>
    <col min="8685" max="8685" width="14" style="2157" hidden="1"/>
    <col min="8686" max="8688" width="17.109375" style="2157" hidden="1"/>
    <col min="8689" max="8689" width="15.5546875" style="2157" hidden="1"/>
    <col min="8690" max="8705" width="10.88671875" style="2157" hidden="1"/>
    <col min="8706" max="8938" width="11.44140625" style="2157" hidden="1"/>
    <col min="8939" max="8939" width="7.88671875" style="2157" hidden="1"/>
    <col min="8940" max="8940" width="45.33203125" style="2157" hidden="1"/>
    <col min="8941" max="8941" width="14" style="2157" hidden="1"/>
    <col min="8942" max="8944" width="17.109375" style="2157" hidden="1"/>
    <col min="8945" max="8945" width="15.5546875" style="2157" hidden="1"/>
    <col min="8946" max="8961" width="10.88671875" style="2157" hidden="1"/>
    <col min="8962" max="9194" width="11.44140625" style="2157" hidden="1"/>
    <col min="9195" max="9195" width="7.88671875" style="2157" hidden="1"/>
    <col min="9196" max="9196" width="45.33203125" style="2157" hidden="1"/>
    <col min="9197" max="9197" width="14" style="2157" hidden="1"/>
    <col min="9198" max="9200" width="17.109375" style="2157" hidden="1"/>
    <col min="9201" max="9201" width="15.5546875" style="2157" hidden="1"/>
    <col min="9202" max="9217" width="10.88671875" style="2157" hidden="1"/>
    <col min="9218" max="9450" width="11.44140625" style="2157" hidden="1"/>
    <col min="9451" max="9451" width="7.88671875" style="2157" hidden="1"/>
    <col min="9452" max="9452" width="45.33203125" style="2157" hidden="1"/>
    <col min="9453" max="9453" width="14" style="2157" hidden="1"/>
    <col min="9454" max="9456" width="17.109375" style="2157" hidden="1"/>
    <col min="9457" max="9457" width="15.5546875" style="2157" hidden="1"/>
    <col min="9458" max="9473" width="10.88671875" style="2157" hidden="1"/>
    <col min="9474" max="9706" width="11.44140625" style="2157" hidden="1"/>
    <col min="9707" max="9707" width="7.88671875" style="2157" hidden="1"/>
    <col min="9708" max="9708" width="45.33203125" style="2157" hidden="1"/>
    <col min="9709" max="9709" width="14" style="2157" hidden="1"/>
    <col min="9710" max="9712" width="17.109375" style="2157" hidden="1"/>
    <col min="9713" max="9713" width="15.5546875" style="2157" hidden="1"/>
    <col min="9714" max="9729" width="10.88671875" style="2157" hidden="1"/>
    <col min="9730" max="9962" width="11.44140625" style="2157" hidden="1"/>
    <col min="9963" max="9963" width="7.88671875" style="2157" hidden="1"/>
    <col min="9964" max="9964" width="45.33203125" style="2157" hidden="1"/>
    <col min="9965" max="9965" width="14" style="2157" hidden="1"/>
    <col min="9966" max="9968" width="17.109375" style="2157" hidden="1"/>
    <col min="9969" max="9969" width="15.5546875" style="2157" hidden="1"/>
    <col min="9970" max="9985" width="10.88671875" style="2157" hidden="1"/>
    <col min="9986" max="10218" width="11.44140625" style="2157" hidden="1"/>
    <col min="10219" max="10219" width="7.88671875" style="2157" hidden="1"/>
    <col min="10220" max="10220" width="45.33203125" style="2157" hidden="1"/>
    <col min="10221" max="10221" width="14" style="2157" hidden="1"/>
    <col min="10222" max="10224" width="17.109375" style="2157" hidden="1"/>
    <col min="10225" max="10225" width="15.5546875" style="2157" hidden="1"/>
    <col min="10226" max="10241" width="10.88671875" style="2157" hidden="1"/>
    <col min="10242" max="10474" width="11.44140625" style="2157" hidden="1"/>
    <col min="10475" max="10475" width="7.88671875" style="2157" hidden="1"/>
    <col min="10476" max="10476" width="45.33203125" style="2157" hidden="1"/>
    <col min="10477" max="10477" width="14" style="2157" hidden="1"/>
    <col min="10478" max="10480" width="17.109375" style="2157" hidden="1"/>
    <col min="10481" max="10481" width="15.5546875" style="2157" hidden="1"/>
    <col min="10482" max="10497" width="10.88671875" style="2157" hidden="1"/>
    <col min="10498" max="10730" width="11.44140625" style="2157" hidden="1"/>
    <col min="10731" max="10731" width="7.88671875" style="2157" hidden="1"/>
    <col min="10732" max="10732" width="45.33203125" style="2157" hidden="1"/>
    <col min="10733" max="10733" width="14" style="2157" hidden="1"/>
    <col min="10734" max="10736" width="17.109375" style="2157" hidden="1"/>
    <col min="10737" max="10737" width="15.5546875" style="2157" hidden="1"/>
    <col min="10738" max="10753" width="10.88671875" style="2157" hidden="1"/>
    <col min="10754" max="10986" width="11.44140625" style="2157" hidden="1"/>
    <col min="10987" max="10987" width="7.88671875" style="2157" hidden="1"/>
    <col min="10988" max="10988" width="45.33203125" style="2157" hidden="1"/>
    <col min="10989" max="10989" width="14" style="2157" hidden="1"/>
    <col min="10990" max="10992" width="17.109375" style="2157" hidden="1"/>
    <col min="10993" max="10993" width="15.5546875" style="2157" hidden="1"/>
    <col min="10994" max="11009" width="10.88671875" style="2157" hidden="1"/>
    <col min="11010" max="11242" width="11.44140625" style="2157" hidden="1"/>
    <col min="11243" max="11243" width="7.88671875" style="2157" hidden="1"/>
    <col min="11244" max="11244" width="45.33203125" style="2157" hidden="1"/>
    <col min="11245" max="11245" width="14" style="2157" hidden="1"/>
    <col min="11246" max="11248" width="17.109375" style="2157" hidden="1"/>
    <col min="11249" max="11249" width="15.5546875" style="2157" hidden="1"/>
    <col min="11250" max="11265" width="10.88671875" style="2157" hidden="1"/>
    <col min="11266" max="11498" width="11.44140625" style="2157" hidden="1"/>
    <col min="11499" max="11499" width="7.88671875" style="2157" hidden="1"/>
    <col min="11500" max="11500" width="45.33203125" style="2157" hidden="1"/>
    <col min="11501" max="11501" width="14" style="2157" hidden="1"/>
    <col min="11502" max="11504" width="17.109375" style="2157" hidden="1"/>
    <col min="11505" max="11505" width="15.5546875" style="2157" hidden="1"/>
    <col min="11506" max="11521" width="10.88671875" style="2157" hidden="1"/>
    <col min="11522" max="11754" width="11.44140625" style="2157" hidden="1"/>
    <col min="11755" max="11755" width="7.88671875" style="2157" hidden="1"/>
    <col min="11756" max="11756" width="45.33203125" style="2157" hidden="1"/>
    <col min="11757" max="11757" width="14" style="2157" hidden="1"/>
    <col min="11758" max="11760" width="17.109375" style="2157" hidden="1"/>
    <col min="11761" max="11761" width="15.5546875" style="2157" hidden="1"/>
    <col min="11762" max="11777" width="10.88671875" style="2157" hidden="1"/>
    <col min="11778" max="12010" width="11.44140625" style="2157" hidden="1"/>
    <col min="12011" max="12011" width="7.88671875" style="2157" hidden="1"/>
    <col min="12012" max="12012" width="45.33203125" style="2157" hidden="1"/>
    <col min="12013" max="12013" width="14" style="2157" hidden="1"/>
    <col min="12014" max="12016" width="17.109375" style="2157" hidden="1"/>
    <col min="12017" max="12017" width="15.5546875" style="2157" hidden="1"/>
    <col min="12018" max="12033" width="10.88671875" style="2157" hidden="1"/>
    <col min="12034" max="12266" width="11.44140625" style="2157" hidden="1"/>
    <col min="12267" max="12267" width="7.88671875" style="2157" hidden="1"/>
    <col min="12268" max="12268" width="45.33203125" style="2157" hidden="1"/>
    <col min="12269" max="12269" width="14" style="2157" hidden="1"/>
    <col min="12270" max="12272" width="17.109375" style="2157" hidden="1"/>
    <col min="12273" max="12273" width="15.5546875" style="2157" hidden="1"/>
    <col min="12274" max="12289" width="10.88671875" style="2157" hidden="1"/>
    <col min="12290" max="12522" width="11.44140625" style="2157" hidden="1"/>
    <col min="12523" max="12523" width="7.88671875" style="2157" hidden="1"/>
    <col min="12524" max="12524" width="45.33203125" style="2157" hidden="1"/>
    <col min="12525" max="12525" width="14" style="2157" hidden="1"/>
    <col min="12526" max="12528" width="17.109375" style="2157" hidden="1"/>
    <col min="12529" max="12529" width="15.5546875" style="2157" hidden="1"/>
    <col min="12530" max="12545" width="10.88671875" style="2157" hidden="1"/>
    <col min="12546" max="12778" width="11.44140625" style="2157" hidden="1"/>
    <col min="12779" max="12779" width="7.88671875" style="2157" hidden="1"/>
    <col min="12780" max="12780" width="45.33203125" style="2157" hidden="1"/>
    <col min="12781" max="12781" width="14" style="2157" hidden="1"/>
    <col min="12782" max="12784" width="17.109375" style="2157" hidden="1"/>
    <col min="12785" max="12785" width="15.5546875" style="2157" hidden="1"/>
    <col min="12786" max="12801" width="10.88671875" style="2157" hidden="1"/>
    <col min="12802" max="13034" width="11.44140625" style="2157" hidden="1"/>
    <col min="13035" max="13035" width="7.88671875" style="2157" hidden="1"/>
    <col min="13036" max="13036" width="45.33203125" style="2157" hidden="1"/>
    <col min="13037" max="13037" width="14" style="2157" hidden="1"/>
    <col min="13038" max="13040" width="17.109375" style="2157" hidden="1"/>
    <col min="13041" max="13041" width="15.5546875" style="2157" hidden="1"/>
    <col min="13042" max="13057" width="10.88671875" style="2157" hidden="1"/>
    <col min="13058" max="13290" width="11.44140625" style="2157" hidden="1"/>
    <col min="13291" max="13291" width="7.88671875" style="2157" hidden="1"/>
    <col min="13292" max="13292" width="45.33203125" style="2157" hidden="1"/>
    <col min="13293" max="13293" width="14" style="2157" hidden="1"/>
    <col min="13294" max="13296" width="17.109375" style="2157" hidden="1"/>
    <col min="13297" max="13297" width="15.5546875" style="2157" hidden="1"/>
    <col min="13298" max="13313" width="10.88671875" style="2157" hidden="1"/>
    <col min="13314" max="13546" width="11.44140625" style="2157" hidden="1"/>
    <col min="13547" max="13547" width="7.88671875" style="2157" hidden="1"/>
    <col min="13548" max="13548" width="45.33203125" style="2157" hidden="1"/>
    <col min="13549" max="13549" width="14" style="2157" hidden="1"/>
    <col min="13550" max="13552" width="17.109375" style="2157" hidden="1"/>
    <col min="13553" max="13553" width="15.5546875" style="2157" hidden="1"/>
    <col min="13554" max="13569" width="10.88671875" style="2157" hidden="1"/>
    <col min="13570" max="13802" width="11.44140625" style="2157" hidden="1"/>
    <col min="13803" max="13803" width="7.88671875" style="2157" hidden="1"/>
    <col min="13804" max="13804" width="45.33203125" style="2157" hidden="1"/>
    <col min="13805" max="13805" width="14" style="2157" hidden="1"/>
    <col min="13806" max="13808" width="17.109375" style="2157" hidden="1"/>
    <col min="13809" max="13809" width="15.5546875" style="2157" hidden="1"/>
    <col min="13810" max="13825" width="10.88671875" style="2157" hidden="1"/>
    <col min="13826" max="14058" width="11.44140625" style="2157" hidden="1"/>
    <col min="14059" max="14059" width="7.88671875" style="2157" hidden="1"/>
    <col min="14060" max="14060" width="45.33203125" style="2157" hidden="1"/>
    <col min="14061" max="14061" width="14" style="2157" hidden="1"/>
    <col min="14062" max="14064" width="17.109375" style="2157" hidden="1"/>
    <col min="14065" max="14065" width="15.5546875" style="2157" hidden="1"/>
    <col min="14066" max="14081" width="10.88671875" style="2157" hidden="1"/>
    <col min="14082" max="14314" width="11.44140625" style="2157" hidden="1"/>
    <col min="14315" max="14315" width="7.88671875" style="2157" hidden="1"/>
    <col min="14316" max="14316" width="45.33203125" style="2157" hidden="1"/>
    <col min="14317" max="14317" width="14" style="2157" hidden="1"/>
    <col min="14318" max="14320" width="17.109375" style="2157" hidden="1"/>
    <col min="14321" max="14321" width="15.5546875" style="2157" hidden="1"/>
    <col min="14322" max="14337" width="10.88671875" style="2157" hidden="1"/>
    <col min="14338" max="14570" width="11.44140625" style="2157" hidden="1"/>
    <col min="14571" max="14571" width="7.88671875" style="2157" hidden="1"/>
    <col min="14572" max="14572" width="45.33203125" style="2157" hidden="1"/>
    <col min="14573" max="14573" width="14" style="2157" hidden="1"/>
    <col min="14574" max="14576" width="17.109375" style="2157" hidden="1"/>
    <col min="14577" max="14577" width="15.5546875" style="2157" hidden="1"/>
    <col min="14578" max="14593" width="10.88671875" style="2157" hidden="1"/>
    <col min="14594" max="14826" width="11.44140625" style="2157" hidden="1"/>
    <col min="14827" max="14827" width="7.88671875" style="2157" hidden="1"/>
    <col min="14828" max="14828" width="45.33203125" style="2157" hidden="1"/>
    <col min="14829" max="14829" width="14" style="2157" hidden="1"/>
    <col min="14830" max="14832" width="17.109375" style="2157" hidden="1"/>
    <col min="14833" max="14833" width="15.5546875" style="2157" hidden="1"/>
    <col min="14834" max="14849" width="10.88671875" style="2157" hidden="1"/>
    <col min="14850" max="15082" width="11.44140625" style="2157" hidden="1"/>
    <col min="15083" max="15083" width="7.88671875" style="2157" hidden="1"/>
    <col min="15084" max="15084" width="45.33203125" style="2157" hidden="1"/>
    <col min="15085" max="15085" width="14" style="2157" hidden="1"/>
    <col min="15086" max="15088" width="17.109375" style="2157" hidden="1"/>
    <col min="15089" max="15089" width="15.5546875" style="2157" hidden="1"/>
    <col min="15090" max="15105" width="10.88671875" style="2157" hidden="1"/>
    <col min="15106" max="15338" width="11.44140625" style="2157" hidden="1"/>
    <col min="15339" max="15339" width="7.88671875" style="2157" hidden="1"/>
    <col min="15340" max="15340" width="45.33203125" style="2157" hidden="1"/>
    <col min="15341" max="15341" width="14" style="2157" hidden="1"/>
    <col min="15342" max="15344" width="17.109375" style="2157" hidden="1"/>
    <col min="15345" max="15345" width="15.5546875" style="2157" hidden="1"/>
    <col min="15346" max="15361" width="10.88671875" style="2157" hidden="1"/>
    <col min="15362" max="15594" width="11.44140625" style="2157" hidden="1"/>
    <col min="15595" max="15595" width="7.88671875" style="2157" hidden="1"/>
    <col min="15596" max="15596" width="45.33203125" style="2157" hidden="1"/>
    <col min="15597" max="15597" width="14" style="2157" hidden="1"/>
    <col min="15598" max="15600" width="17.109375" style="2157" hidden="1"/>
    <col min="15601" max="15601" width="15.5546875" style="2157" hidden="1"/>
    <col min="15602" max="15617" width="10.88671875" style="2157" hidden="1"/>
    <col min="15618" max="15850" width="11.44140625" style="2157" hidden="1"/>
    <col min="15851" max="15851" width="7.88671875" style="2157" hidden="1"/>
    <col min="15852" max="15852" width="45.33203125" style="2157" hidden="1"/>
    <col min="15853" max="15853" width="14" style="2157" hidden="1"/>
    <col min="15854" max="15856" width="17.109375" style="2157" hidden="1"/>
    <col min="15857" max="15857" width="15.5546875" style="2157" hidden="1"/>
    <col min="15858" max="15873" width="10.88671875" style="2157" hidden="1"/>
    <col min="15874" max="16106" width="11.44140625" style="2157" hidden="1"/>
    <col min="16107" max="16107" width="7.88671875" style="2157" hidden="1"/>
    <col min="16108" max="16108" width="45.33203125" style="2157" hidden="1"/>
    <col min="16109" max="16109" width="14" style="2157" hidden="1"/>
    <col min="16110" max="16112" width="17.109375" style="2157" hidden="1"/>
    <col min="16113" max="16113" width="15.5546875" style="2157" hidden="1"/>
    <col min="16114" max="16129" width="10.88671875" style="2157" hidden="1"/>
    <col min="16130" max="16384" width="11.44140625" style="2157" hidden="1"/>
  </cols>
  <sheetData>
    <row r="1" spans="1:6" x14ac:dyDescent="0.2">
      <c r="A1" s="2784" t="s">
        <v>1968</v>
      </c>
      <c r="B1" s="2784"/>
      <c r="C1" s="2784"/>
      <c r="D1" s="2784"/>
      <c r="E1" s="2784"/>
      <c r="F1" s="2784"/>
    </row>
    <row r="2" spans="1:6" x14ac:dyDescent="0.2">
      <c r="A2" s="2783" t="s">
        <v>1969</v>
      </c>
      <c r="B2" s="2783"/>
      <c r="C2" s="2783"/>
      <c r="D2" s="2783"/>
      <c r="E2" s="2783"/>
      <c r="F2" s="2783"/>
    </row>
    <row r="3" spans="1:6" ht="24" customHeight="1" x14ac:dyDescent="0.2">
      <c r="A3" s="2158" t="s">
        <v>1871</v>
      </c>
      <c r="B3" s="2158" t="s">
        <v>14</v>
      </c>
      <c r="C3" s="2127" t="s">
        <v>1873</v>
      </c>
      <c r="D3" s="2127" t="s">
        <v>1874</v>
      </c>
      <c r="E3" s="2127" t="s">
        <v>1875</v>
      </c>
      <c r="F3" s="2127" t="s">
        <v>1876</v>
      </c>
    </row>
    <row r="4" spans="1:6" s="2162" customFormat="1" ht="20.399999999999999" x14ac:dyDescent="0.2">
      <c r="A4" s="2159">
        <v>460200</v>
      </c>
      <c r="B4" s="2160" t="s">
        <v>780</v>
      </c>
      <c r="C4" s="2161">
        <v>4420088</v>
      </c>
      <c r="D4" s="2161">
        <v>4633485</v>
      </c>
      <c r="E4" s="2161">
        <v>971763</v>
      </c>
      <c r="F4" s="2161">
        <v>425317</v>
      </c>
    </row>
    <row r="5" spans="1:6" s="2162" customFormat="1" x14ac:dyDescent="0.2">
      <c r="A5" s="2159">
        <v>211100</v>
      </c>
      <c r="B5" s="2160" t="s">
        <v>1970</v>
      </c>
      <c r="C5" s="2161">
        <v>1414676</v>
      </c>
      <c r="D5" s="2161">
        <v>3178706.6</v>
      </c>
      <c r="E5" s="2161">
        <v>3271426.2</v>
      </c>
      <c r="F5" s="2161">
        <v>1414676</v>
      </c>
    </row>
    <row r="6" spans="1:6" s="2162" customFormat="1" ht="20.399999999999999" x14ac:dyDescent="0.2">
      <c r="A6" s="2159">
        <v>241200</v>
      </c>
      <c r="B6" s="2160" t="s">
        <v>837</v>
      </c>
      <c r="C6" s="2161">
        <v>3121360.8347740001</v>
      </c>
      <c r="D6" s="2161">
        <v>3403459.396226</v>
      </c>
      <c r="E6" s="2161">
        <v>145540.00344</v>
      </c>
      <c r="F6" s="2161">
        <v>145540.00344</v>
      </c>
    </row>
    <row r="7" spans="1:6" s="2162" customFormat="1" x14ac:dyDescent="0.2">
      <c r="A7" s="2159">
        <v>360200</v>
      </c>
      <c r="B7" s="2160" t="s">
        <v>782</v>
      </c>
      <c r="C7" s="2161">
        <v>3070410.3288670001</v>
      </c>
      <c r="D7" s="2161">
        <v>3053157.3480000002</v>
      </c>
      <c r="E7" s="2161">
        <v>38059.851312940009</v>
      </c>
      <c r="F7" s="2161">
        <v>0</v>
      </c>
    </row>
    <row r="8" spans="1:6" s="2162" customFormat="1" ht="20.399999999999999" x14ac:dyDescent="0.2">
      <c r="A8" s="2159">
        <v>230600</v>
      </c>
      <c r="B8" s="2160" t="s">
        <v>781</v>
      </c>
      <c r="C8" s="2161">
        <v>1680930.986918</v>
      </c>
      <c r="D8" s="2161">
        <v>1653217.5015439971</v>
      </c>
      <c r="E8" s="2161">
        <v>6875.7490930000004</v>
      </c>
      <c r="F8" s="2161">
        <v>6875.7490930000004</v>
      </c>
    </row>
    <row r="9" spans="1:6" s="2162" customFormat="1" x14ac:dyDescent="0.2">
      <c r="A9" s="2159">
        <v>240200</v>
      </c>
      <c r="B9" s="2160" t="s">
        <v>783</v>
      </c>
      <c r="C9" s="2161">
        <v>1251219.2268449999</v>
      </c>
      <c r="D9" s="2161">
        <v>2487297.5</v>
      </c>
      <c r="E9" s="2161">
        <v>6899.3580000000002</v>
      </c>
      <c r="F9" s="2161">
        <v>6899.3580000000002</v>
      </c>
    </row>
    <row r="10" spans="1:6" s="2162" customFormat="1" x14ac:dyDescent="0.2">
      <c r="A10" s="2159">
        <v>152000</v>
      </c>
      <c r="B10" s="2160" t="s">
        <v>95</v>
      </c>
      <c r="C10" s="2161">
        <v>1080626</v>
      </c>
      <c r="D10" s="2161">
        <v>1045748</v>
      </c>
      <c r="E10" s="2161">
        <v>65676.946347760051</v>
      </c>
      <c r="F10" s="2161">
        <v>78951.877300534135</v>
      </c>
    </row>
    <row r="11" spans="1:6" s="2162" customFormat="1" x14ac:dyDescent="0.2">
      <c r="A11" s="2159">
        <v>120400</v>
      </c>
      <c r="B11" s="2160" t="s">
        <v>786</v>
      </c>
      <c r="C11" s="2161">
        <v>683841.64</v>
      </c>
      <c r="D11" s="2161">
        <v>893316.397933</v>
      </c>
      <c r="E11" s="2161">
        <v>396696.93</v>
      </c>
      <c r="F11" s="2161">
        <v>601849.42000000004</v>
      </c>
    </row>
    <row r="12" spans="1:6" s="2162" customFormat="1" ht="20.399999999999999" x14ac:dyDescent="0.2">
      <c r="A12" s="2159">
        <v>110200</v>
      </c>
      <c r="B12" s="2160" t="s">
        <v>838</v>
      </c>
      <c r="C12" s="2161">
        <v>544982.17795399996</v>
      </c>
      <c r="D12" s="2161">
        <v>562699</v>
      </c>
      <c r="E12" s="2161">
        <v>500630.85248397</v>
      </c>
      <c r="F12" s="2161">
        <v>508722.42824350926</v>
      </c>
    </row>
    <row r="13" spans="1:6" s="2162" customFormat="1" x14ac:dyDescent="0.2">
      <c r="A13" s="2159">
        <v>151900</v>
      </c>
      <c r="B13" s="2160" t="s">
        <v>151</v>
      </c>
      <c r="C13" s="2161">
        <v>518385</v>
      </c>
      <c r="D13" s="2161">
        <v>543016</v>
      </c>
      <c r="E13" s="2161">
        <v>15282.555294190097</v>
      </c>
      <c r="F13" s="2161">
        <v>25573.196942311006</v>
      </c>
    </row>
    <row r="14" spans="1:6" s="2162" customFormat="1" x14ac:dyDescent="0.2">
      <c r="A14" s="2159">
        <v>211200</v>
      </c>
      <c r="B14" s="2160" t="s">
        <v>1971</v>
      </c>
      <c r="C14" s="2161">
        <v>62478</v>
      </c>
      <c r="D14" s="2161">
        <v>143887.09139099999</v>
      </c>
      <c r="E14" s="2161">
        <v>60211</v>
      </c>
      <c r="F14" s="2161">
        <v>62018</v>
      </c>
    </row>
    <row r="15" spans="1:6" s="2162" customFormat="1" x14ac:dyDescent="0.2">
      <c r="A15" s="2159">
        <v>131300</v>
      </c>
      <c r="B15" s="2160" t="s">
        <v>840</v>
      </c>
      <c r="C15" s="2161">
        <v>473062</v>
      </c>
      <c r="D15" s="2161">
        <v>504491.26899999997</v>
      </c>
      <c r="E15" s="2161">
        <f>62383416798/1000000</f>
        <v>62383.416797999998</v>
      </c>
      <c r="F15" s="2161">
        <f>52922275694/1000000</f>
        <v>52922.275694000004</v>
      </c>
    </row>
    <row r="16" spans="1:6" s="2162" customFormat="1" x14ac:dyDescent="0.2">
      <c r="A16" s="2159">
        <v>150300</v>
      </c>
      <c r="B16" s="2160" t="s">
        <v>789</v>
      </c>
      <c r="C16" s="2161">
        <v>428675</v>
      </c>
      <c r="D16" s="2161">
        <v>608292</v>
      </c>
      <c r="E16" s="2161">
        <v>78472.042163129925</v>
      </c>
      <c r="F16" s="2161">
        <v>77911.757084015975</v>
      </c>
    </row>
    <row r="17" spans="1:6" s="2162" customFormat="1" ht="20.399999999999999" x14ac:dyDescent="0.2">
      <c r="A17" s="2159">
        <v>503000</v>
      </c>
      <c r="B17" s="2160" t="s">
        <v>790</v>
      </c>
      <c r="C17" s="2161">
        <v>417827.870413</v>
      </c>
      <c r="D17" s="2161">
        <v>450706.1</v>
      </c>
      <c r="E17" s="2161">
        <v>457781.65343399998</v>
      </c>
      <c r="F17" s="2161">
        <v>435807.92723099998</v>
      </c>
    </row>
    <row r="18" spans="1:6" s="2162" customFormat="1" ht="20.399999999999999" x14ac:dyDescent="0.2">
      <c r="A18" s="2159">
        <v>151100</v>
      </c>
      <c r="B18" s="2160" t="s">
        <v>788</v>
      </c>
      <c r="C18" s="2161">
        <v>401381</v>
      </c>
      <c r="D18" s="2161">
        <v>430764</v>
      </c>
      <c r="E18" s="2161">
        <v>57507.65143845007</v>
      </c>
      <c r="F18" s="2161">
        <v>57436.039786637986</v>
      </c>
    </row>
    <row r="19" spans="1:6" s="2162" customFormat="1" x14ac:dyDescent="0.2">
      <c r="A19" s="2159">
        <v>350300</v>
      </c>
      <c r="B19" s="2160" t="s">
        <v>907</v>
      </c>
      <c r="C19" s="2161">
        <f>371669.992139</f>
        <v>371669.99213899998</v>
      </c>
      <c r="D19" s="2161">
        <v>309997.826321</v>
      </c>
      <c r="E19" s="2161">
        <v>721517</v>
      </c>
      <c r="F19" s="2161">
        <v>287000</v>
      </c>
    </row>
    <row r="20" spans="1:6" s="2162" customFormat="1" x14ac:dyDescent="0.2">
      <c r="A20" s="2159">
        <v>191000</v>
      </c>
      <c r="B20" s="2160" t="s">
        <v>924</v>
      </c>
      <c r="C20" s="2161">
        <v>326211.74469100003</v>
      </c>
      <c r="D20" s="2161">
        <v>562734.65599999996</v>
      </c>
      <c r="E20" s="2161">
        <v>193348.68299019989</v>
      </c>
      <c r="F20" s="2161">
        <v>0</v>
      </c>
    </row>
    <row r="21" spans="1:6" s="2162" customFormat="1" x14ac:dyDescent="0.2">
      <c r="A21" s="2159">
        <v>151201</v>
      </c>
      <c r="B21" s="2160" t="s">
        <v>1972</v>
      </c>
      <c r="C21" s="2161">
        <v>312438</v>
      </c>
      <c r="D21" s="2161">
        <v>335575</v>
      </c>
      <c r="E21" s="2161">
        <v>26308.612245079999</v>
      </c>
      <c r="F21" s="2161">
        <v>63713.962610614806</v>
      </c>
    </row>
    <row r="22" spans="1:6" s="2162" customFormat="1" x14ac:dyDescent="0.2">
      <c r="A22" s="2159">
        <v>241300</v>
      </c>
      <c r="B22" s="2160" t="s">
        <v>999</v>
      </c>
      <c r="C22" s="2161">
        <v>296617.52926799998</v>
      </c>
      <c r="D22" s="2161">
        <v>969682.23833299999</v>
      </c>
      <c r="E22" s="2161">
        <v>55077.354700000004</v>
      </c>
      <c r="F22" s="2161">
        <v>55077.354700000004</v>
      </c>
    </row>
    <row r="23" spans="1:6" s="2162" customFormat="1" x14ac:dyDescent="0.2">
      <c r="A23" s="2159">
        <v>320401</v>
      </c>
      <c r="B23" s="2160" t="s">
        <v>1973</v>
      </c>
      <c r="C23" s="2161">
        <v>226015</v>
      </c>
      <c r="D23" s="2161">
        <v>290561.61230199999</v>
      </c>
      <c r="E23" s="2161">
        <v>78675.899999999994</v>
      </c>
      <c r="F23" s="2161">
        <v>56106</v>
      </c>
    </row>
    <row r="24" spans="1:6" s="2162" customFormat="1" ht="20.399999999999999" x14ac:dyDescent="0.2">
      <c r="A24" s="2159">
        <v>32400</v>
      </c>
      <c r="B24" s="2160" t="s">
        <v>791</v>
      </c>
      <c r="C24" s="2161">
        <v>259145.7439</v>
      </c>
      <c r="D24" s="2161">
        <v>356011.90533099999</v>
      </c>
      <c r="E24" s="2161">
        <v>0</v>
      </c>
      <c r="F24" s="2161">
        <v>0</v>
      </c>
    </row>
    <row r="25" spans="1:6" s="2162" customFormat="1" x14ac:dyDescent="0.2">
      <c r="A25" s="2159">
        <v>280200</v>
      </c>
      <c r="B25" s="2160" t="s">
        <v>1290</v>
      </c>
      <c r="C25" s="2161">
        <v>256564</v>
      </c>
      <c r="D25" s="2161">
        <v>243367</v>
      </c>
      <c r="E25" s="2161">
        <v>196652</v>
      </c>
      <c r="F25" s="2161">
        <v>131667</v>
      </c>
    </row>
    <row r="26" spans="1:6" s="2162" customFormat="1" ht="20.399999999999999" x14ac:dyDescent="0.2">
      <c r="A26" s="2159">
        <v>191200</v>
      </c>
      <c r="B26" s="2160" t="s">
        <v>1974</v>
      </c>
      <c r="C26" s="2161">
        <v>242764.05156200001</v>
      </c>
      <c r="D26" s="2161">
        <v>277639.09600000002</v>
      </c>
      <c r="E26" s="2161">
        <v>87623.858554439968</v>
      </c>
      <c r="F26" s="2161">
        <v>0</v>
      </c>
    </row>
    <row r="27" spans="1:6" s="2162" customFormat="1" x14ac:dyDescent="0.2">
      <c r="A27" s="2159">
        <v>350200</v>
      </c>
      <c r="B27" s="2160" t="s">
        <v>906</v>
      </c>
      <c r="C27" s="2161">
        <v>224880.20199999999</v>
      </c>
      <c r="D27" s="2161">
        <v>236174.27077199999</v>
      </c>
      <c r="E27" s="2161">
        <v>236174.27077199999</v>
      </c>
      <c r="F27" s="2161">
        <v>190000</v>
      </c>
    </row>
    <row r="28" spans="1:6" s="2162" customFormat="1" x14ac:dyDescent="0.2">
      <c r="A28" s="2159">
        <v>241600</v>
      </c>
      <c r="B28" s="2160" t="s">
        <v>1975</v>
      </c>
      <c r="C28" s="2161">
        <v>204099.794437</v>
      </c>
      <c r="D28" s="2161">
        <v>270576.14152800001</v>
      </c>
      <c r="E28" s="2161">
        <v>132.636932</v>
      </c>
      <c r="F28" s="2161">
        <v>132.636932</v>
      </c>
    </row>
    <row r="29" spans="1:6" s="2162" customFormat="1" ht="20.399999999999999" x14ac:dyDescent="0.2">
      <c r="A29" s="2159">
        <v>191401</v>
      </c>
      <c r="B29" s="2160" t="s">
        <v>1976</v>
      </c>
      <c r="C29" s="2161">
        <v>196225.45300000001</v>
      </c>
      <c r="D29" s="2161">
        <v>182294.54300000001</v>
      </c>
      <c r="E29" s="2161">
        <v>0</v>
      </c>
      <c r="F29" s="2161">
        <v>0</v>
      </c>
    </row>
    <row r="30" spans="1:6" s="2162" customFormat="1" x14ac:dyDescent="0.2">
      <c r="A30" s="2159">
        <v>370800</v>
      </c>
      <c r="B30" s="2160" t="s">
        <v>167</v>
      </c>
      <c r="C30" s="2161">
        <v>219650</v>
      </c>
      <c r="D30" s="2161">
        <v>204946</v>
      </c>
      <c r="E30" s="2161">
        <v>56850</v>
      </c>
      <c r="F30" s="2161">
        <v>111211</v>
      </c>
    </row>
    <row r="31" spans="1:6" s="2162" customFormat="1" x14ac:dyDescent="0.2">
      <c r="A31" s="2159">
        <v>231100</v>
      </c>
      <c r="B31" s="2160" t="s">
        <v>1977</v>
      </c>
      <c r="C31" s="2161">
        <v>175005.141</v>
      </c>
      <c r="D31" s="2161">
        <v>67635.758000000002</v>
      </c>
      <c r="E31" s="2161">
        <v>6.7587926051309991E-2</v>
      </c>
      <c r="F31" s="2161">
        <v>0</v>
      </c>
    </row>
    <row r="32" spans="1:6" s="2162" customFormat="1" x14ac:dyDescent="0.2">
      <c r="A32" s="2159">
        <v>380100</v>
      </c>
      <c r="B32" s="2160" t="s">
        <v>1978</v>
      </c>
      <c r="C32" s="2161">
        <v>141164.458446</v>
      </c>
      <c r="D32" s="2161">
        <v>148042.79300000001</v>
      </c>
      <c r="E32" s="2161">
        <v>0</v>
      </c>
      <c r="F32" s="2161">
        <v>0</v>
      </c>
    </row>
    <row r="33" spans="1:6" s="2162" customFormat="1" ht="20.399999999999999" x14ac:dyDescent="0.2">
      <c r="A33" s="2159">
        <v>231200</v>
      </c>
      <c r="B33" s="2160" t="s">
        <v>1979</v>
      </c>
      <c r="C33" s="2161">
        <v>136953.29029599999</v>
      </c>
      <c r="D33" s="2161">
        <v>150282.144</v>
      </c>
      <c r="E33" s="2161">
        <v>1.8251237728999999E-2</v>
      </c>
      <c r="F33" s="2161">
        <v>1.1869239118100013E-3</v>
      </c>
    </row>
    <row r="34" spans="1:6" s="2162" customFormat="1" ht="20.399999999999999" x14ac:dyDescent="0.2">
      <c r="A34" s="2159">
        <v>120800</v>
      </c>
      <c r="B34" s="2160" t="s">
        <v>1980</v>
      </c>
      <c r="C34" s="2161">
        <v>113753.60000000001</v>
      </c>
      <c r="D34" s="2161">
        <v>122051.2</v>
      </c>
      <c r="E34" s="2161"/>
      <c r="F34" s="2161"/>
    </row>
    <row r="35" spans="1:6" s="2162" customFormat="1" x14ac:dyDescent="0.2">
      <c r="A35" s="2159">
        <v>170200</v>
      </c>
      <c r="B35" s="2160" t="s">
        <v>912</v>
      </c>
      <c r="C35" s="2161">
        <v>107272</v>
      </c>
      <c r="D35" s="2161">
        <v>82982.468999999997</v>
      </c>
      <c r="E35" s="2161">
        <v>0</v>
      </c>
      <c r="F35" s="2161">
        <v>10638</v>
      </c>
    </row>
    <row r="36" spans="1:6" s="2162" customFormat="1" x14ac:dyDescent="0.2">
      <c r="A36" s="2159">
        <v>40200</v>
      </c>
      <c r="B36" s="2160" t="s">
        <v>1981</v>
      </c>
      <c r="C36" s="2161">
        <v>106286</v>
      </c>
      <c r="D36" s="2161">
        <v>33975.446000000004</v>
      </c>
      <c r="E36" s="2161">
        <f>3845916550.68/1000000</f>
        <v>3845.91655068</v>
      </c>
      <c r="F36" s="2161">
        <f>77499409259.96/1000000</f>
        <v>77499.409259960012</v>
      </c>
    </row>
    <row r="37" spans="1:6" s="2162" customFormat="1" ht="20.399999999999999" x14ac:dyDescent="0.2">
      <c r="A37" s="2159">
        <v>20900</v>
      </c>
      <c r="B37" s="2160" t="s">
        <v>1982</v>
      </c>
      <c r="C37" s="2161">
        <v>151263</v>
      </c>
      <c r="D37" s="2161">
        <v>54001.583605</v>
      </c>
      <c r="E37" s="2161">
        <f>13836393969.27/1000000</f>
        <v>13836.393969270001</v>
      </c>
      <c r="F37" s="2161">
        <f>64521469165.38/1000000</f>
        <v>64521.469165379996</v>
      </c>
    </row>
    <row r="38" spans="1:6" s="2162" customFormat="1" x14ac:dyDescent="0.2">
      <c r="A38" s="2159">
        <v>241700</v>
      </c>
      <c r="B38" s="2160" t="s">
        <v>1001</v>
      </c>
      <c r="C38" s="2161">
        <v>97515.357101000001</v>
      </c>
      <c r="D38" s="2161">
        <v>112253.302477</v>
      </c>
      <c r="E38" s="2161">
        <v>96114.530434999993</v>
      </c>
      <c r="F38" s="2161">
        <v>107431.296042</v>
      </c>
    </row>
    <row r="39" spans="1:6" s="2162" customFormat="1" x14ac:dyDescent="0.2">
      <c r="A39" s="2159">
        <v>150700</v>
      </c>
      <c r="B39" s="2160" t="s">
        <v>899</v>
      </c>
      <c r="C39" s="2161">
        <v>75041</v>
      </c>
      <c r="D39" s="2161">
        <v>76174</v>
      </c>
      <c r="E39" s="2161">
        <v>55437.931213420001</v>
      </c>
      <c r="F39" s="2161">
        <v>57492.302978419219</v>
      </c>
    </row>
    <row r="40" spans="1:6" s="2162" customFormat="1" ht="20.399999999999999" x14ac:dyDescent="0.2">
      <c r="A40" s="2159">
        <v>191301</v>
      </c>
      <c r="B40" s="2160" t="s">
        <v>901</v>
      </c>
      <c r="C40" s="2161">
        <v>66901.781000000003</v>
      </c>
      <c r="D40" s="2161">
        <v>69453</v>
      </c>
      <c r="E40" s="2161">
        <v>0</v>
      </c>
      <c r="F40" s="2161">
        <v>0</v>
      </c>
    </row>
    <row r="41" spans="1:6" s="2162" customFormat="1" ht="20.399999999999999" x14ac:dyDescent="0.2">
      <c r="A41" s="2159">
        <v>410400</v>
      </c>
      <c r="B41" s="2160" t="s">
        <v>1983</v>
      </c>
      <c r="C41" s="2161">
        <v>66187.472034000006</v>
      </c>
      <c r="D41" s="2161">
        <v>67637.100000000006</v>
      </c>
      <c r="E41" s="2161">
        <v>144583.81670948002</v>
      </c>
      <c r="F41" s="2161">
        <v>283045.66321500001</v>
      </c>
    </row>
    <row r="42" spans="1:6" s="2162" customFormat="1" ht="20.399999999999999" x14ac:dyDescent="0.2">
      <c r="A42" s="2159">
        <v>210900</v>
      </c>
      <c r="B42" s="2160" t="s">
        <v>1984</v>
      </c>
      <c r="C42" s="2161">
        <v>64201.361747000003</v>
      </c>
      <c r="D42" s="2161">
        <v>85049.852832000004</v>
      </c>
      <c r="E42" s="2161">
        <v>13946.39</v>
      </c>
      <c r="F42" s="2161">
        <v>17897.663407</v>
      </c>
    </row>
    <row r="43" spans="1:6" s="2162" customFormat="1" ht="20.399999999999999" x14ac:dyDescent="0.2">
      <c r="A43" s="2159">
        <v>110400</v>
      </c>
      <c r="B43" s="2160" t="s">
        <v>1985</v>
      </c>
      <c r="C43" s="2161">
        <v>60102</v>
      </c>
      <c r="D43" s="2161">
        <v>88404.961586999998</v>
      </c>
      <c r="E43" s="2161">
        <v>76968.65480080001</v>
      </c>
      <c r="F43" s="2161">
        <v>76694.190229262778</v>
      </c>
    </row>
    <row r="44" spans="1:6" s="2162" customFormat="1" x14ac:dyDescent="0.2">
      <c r="A44" s="2159">
        <v>151000</v>
      </c>
      <c r="B44" s="2160" t="s">
        <v>896</v>
      </c>
      <c r="C44" s="2161">
        <v>58075</v>
      </c>
      <c r="D44" s="2161">
        <v>74284</v>
      </c>
      <c r="E44" s="2161">
        <v>24465.74569969</v>
      </c>
      <c r="F44" s="2161">
        <v>23803.407489661135</v>
      </c>
    </row>
    <row r="45" spans="1:6" s="2162" customFormat="1" ht="20.399999999999999" x14ac:dyDescent="0.2">
      <c r="A45" s="2159">
        <v>230800</v>
      </c>
      <c r="B45" s="2160" t="s">
        <v>1986</v>
      </c>
      <c r="C45" s="2161">
        <v>0</v>
      </c>
      <c r="D45" s="2161">
        <v>59074.190999999999</v>
      </c>
      <c r="E45" s="2161">
        <v>59074.190999999999</v>
      </c>
      <c r="F45" s="2161">
        <v>8.8694148599999996E-5</v>
      </c>
    </row>
    <row r="46" spans="1:6" s="2162" customFormat="1" x14ac:dyDescent="0.2">
      <c r="A46" s="2159">
        <v>230900</v>
      </c>
      <c r="B46" s="2160" t="s">
        <v>1987</v>
      </c>
      <c r="C46" s="2161">
        <v>0</v>
      </c>
      <c r="D46" s="2161">
        <v>46872.21</v>
      </c>
      <c r="E46" s="2161">
        <v>46872.21</v>
      </c>
      <c r="F46" s="2161">
        <v>3.4273049999999999E-5</v>
      </c>
    </row>
    <row r="47" spans="1:6" s="2162" customFormat="1" ht="20.399999999999999" x14ac:dyDescent="0.2">
      <c r="A47" s="2159">
        <v>290400</v>
      </c>
      <c r="B47" s="2160" t="s">
        <v>1988</v>
      </c>
      <c r="C47" s="2161">
        <v>38846</v>
      </c>
      <c r="D47" s="2161">
        <v>39375</v>
      </c>
      <c r="E47" s="2161"/>
      <c r="F47" s="2161"/>
    </row>
    <row r="48" spans="1:6" s="2162" customFormat="1" ht="20.399999999999999" x14ac:dyDescent="0.2">
      <c r="A48" s="2159">
        <v>151600</v>
      </c>
      <c r="B48" s="2160" t="s">
        <v>1989</v>
      </c>
      <c r="C48" s="2161">
        <v>38059</v>
      </c>
      <c r="D48" s="2161">
        <v>37667</v>
      </c>
      <c r="E48" s="2161">
        <v>12088.360812530003</v>
      </c>
      <c r="F48" s="2161">
        <v>12269.326978160272</v>
      </c>
    </row>
    <row r="49" spans="1:6" s="2162" customFormat="1" x14ac:dyDescent="0.2">
      <c r="A49" s="2159">
        <v>130900</v>
      </c>
      <c r="B49" s="2160" t="s">
        <v>1990</v>
      </c>
      <c r="C49" s="2161">
        <v>35169</v>
      </c>
      <c r="D49" s="2161">
        <v>46141.599999999999</v>
      </c>
      <c r="E49" s="2161">
        <f>4105486152.33/1000000</f>
        <v>4105.4861523299996</v>
      </c>
      <c r="F49" s="2161">
        <f>+-511121820.519999/1000000</f>
        <v>-511.12182051999901</v>
      </c>
    </row>
    <row r="50" spans="1:6" s="2162" customFormat="1" ht="20.399999999999999" x14ac:dyDescent="0.2">
      <c r="A50" s="2159">
        <v>350400</v>
      </c>
      <c r="B50" s="2160" t="s">
        <v>1991</v>
      </c>
      <c r="C50" s="2161">
        <v>29549.414000000001</v>
      </c>
      <c r="D50" s="2161">
        <v>30087.817744</v>
      </c>
      <c r="E50" s="2161">
        <v>52770.3</v>
      </c>
      <c r="F50" s="2161">
        <v>32000</v>
      </c>
    </row>
    <row r="51" spans="1:6" s="2162" customFormat="1" ht="20.399999999999999" x14ac:dyDescent="0.2">
      <c r="A51" s="2159">
        <v>223400</v>
      </c>
      <c r="B51" s="2160" t="s">
        <v>1236</v>
      </c>
      <c r="C51" s="2161">
        <v>27433.185022999998</v>
      </c>
      <c r="D51" s="2161">
        <v>36333.99</v>
      </c>
      <c r="E51" s="2161">
        <v>21232.911226</v>
      </c>
      <c r="F51" s="2161">
        <v>17098.677266999999</v>
      </c>
    </row>
    <row r="52" spans="1:6" s="2162" customFormat="1" ht="20.399999999999999" x14ac:dyDescent="0.2">
      <c r="A52" s="2159">
        <v>260200</v>
      </c>
      <c r="B52" s="2160" t="s">
        <v>1992</v>
      </c>
      <c r="C52" s="2161">
        <v>19573</v>
      </c>
      <c r="D52" s="2161">
        <v>22276</v>
      </c>
      <c r="E52" s="2161">
        <v>8975</v>
      </c>
      <c r="F52" s="2161">
        <v>2149</v>
      </c>
    </row>
    <row r="53" spans="1:6" s="2162" customFormat="1" ht="20.399999999999999" x14ac:dyDescent="0.2">
      <c r="A53" s="2159">
        <v>224100</v>
      </c>
      <c r="B53" s="2160" t="s">
        <v>1993</v>
      </c>
      <c r="C53" s="2161">
        <v>18744.949132999998</v>
      </c>
      <c r="D53" s="2161">
        <v>32563.842000000001</v>
      </c>
      <c r="E53" s="2161">
        <v>5496.1901440000001</v>
      </c>
      <c r="F53" s="2161">
        <v>3204.9519420000001</v>
      </c>
    </row>
    <row r="54" spans="1:6" s="2162" customFormat="1" ht="20.399999999999999" x14ac:dyDescent="0.2">
      <c r="A54" s="2159">
        <v>131000</v>
      </c>
      <c r="B54" s="2160" t="s">
        <v>1994</v>
      </c>
      <c r="C54" s="2161">
        <v>4414992</v>
      </c>
      <c r="D54" s="2161">
        <v>48402</v>
      </c>
      <c r="E54" s="2161">
        <f>2715352081/1000000</f>
        <v>2715.352081</v>
      </c>
      <c r="F54" s="2161">
        <f>3670961949962.14/1000000</f>
        <v>3670961.9499621401</v>
      </c>
    </row>
    <row r="55" spans="1:6" s="2162" customFormat="1" x14ac:dyDescent="0.2">
      <c r="A55" s="2159">
        <v>403000</v>
      </c>
      <c r="B55" s="2160" t="s">
        <v>1995</v>
      </c>
      <c r="C55" s="2161">
        <v>719541</v>
      </c>
      <c r="D55" s="2161">
        <v>33622</v>
      </c>
      <c r="E55" s="2161">
        <f>13799690572.4545/1000000</f>
        <v>13799.690572454499</v>
      </c>
      <c r="F55" s="2161">
        <f>+-167255387138.426/1000000</f>
        <v>-167255.38713842598</v>
      </c>
    </row>
    <row r="56" spans="1:6" s="2162" customFormat="1" ht="20.399999999999999" x14ac:dyDescent="0.2">
      <c r="A56" s="2159">
        <v>280300</v>
      </c>
      <c r="B56" s="2160" t="s">
        <v>1996</v>
      </c>
      <c r="C56" s="2161">
        <v>14685</v>
      </c>
      <c r="D56" s="2161">
        <v>15944</v>
      </c>
      <c r="E56" s="2161">
        <v>5861</v>
      </c>
      <c r="F56" s="2161">
        <v>2166</v>
      </c>
    </row>
    <row r="57" spans="1:6" s="2162" customFormat="1" x14ac:dyDescent="0.2">
      <c r="A57" s="2159">
        <v>190300</v>
      </c>
      <c r="B57" s="2160" t="s">
        <v>1997</v>
      </c>
      <c r="C57" s="2161">
        <v>12885.256743</v>
      </c>
      <c r="D57" s="2161">
        <v>30290.222000000002</v>
      </c>
      <c r="E57" s="2161">
        <v>21642.180181380001</v>
      </c>
      <c r="F57" s="2161">
        <v>0</v>
      </c>
    </row>
    <row r="58" spans="1:6" s="2162" customFormat="1" x14ac:dyDescent="0.2">
      <c r="A58" s="2159">
        <v>330400</v>
      </c>
      <c r="B58" s="2160" t="s">
        <v>1998</v>
      </c>
      <c r="C58" s="2161">
        <v>10624.5</v>
      </c>
      <c r="D58" s="2161">
        <v>14450.753000000001</v>
      </c>
      <c r="E58" s="2161">
        <v>3513.1673820000001</v>
      </c>
      <c r="F58" s="2161">
        <v>2392.0998540000001</v>
      </c>
    </row>
    <row r="59" spans="1:6" s="2162" customFormat="1" ht="20.399999999999999" x14ac:dyDescent="0.2">
      <c r="A59" s="2159">
        <v>330500</v>
      </c>
      <c r="B59" s="2160" t="s">
        <v>1331</v>
      </c>
      <c r="C59" s="2161">
        <v>8549.5699449999993</v>
      </c>
      <c r="D59" s="2161">
        <v>5128.567</v>
      </c>
      <c r="E59" s="2161">
        <v>1995.4098739999999</v>
      </c>
      <c r="F59" s="2161">
        <v>1881.892478</v>
      </c>
    </row>
    <row r="60" spans="1:6" s="2162" customFormat="1" x14ac:dyDescent="0.2">
      <c r="A60" s="2159">
        <v>210300</v>
      </c>
      <c r="B60" s="2160" t="s">
        <v>1320</v>
      </c>
      <c r="C60" s="2161">
        <v>7947</v>
      </c>
      <c r="D60" s="2161">
        <v>9601.0268649999998</v>
      </c>
      <c r="E60" s="2161">
        <v>363</v>
      </c>
      <c r="F60" s="2161"/>
    </row>
    <row r="61" spans="1:6" s="2162" customFormat="1" ht="30.6" x14ac:dyDescent="0.2">
      <c r="A61" s="2159">
        <v>211000</v>
      </c>
      <c r="B61" s="2160" t="s">
        <v>1999</v>
      </c>
      <c r="C61" s="2161">
        <v>0</v>
      </c>
      <c r="D61" s="2161">
        <v>3740.0320000000002</v>
      </c>
      <c r="E61" s="2161">
        <v>3740.0320000000002</v>
      </c>
      <c r="F61" s="2161">
        <v>0</v>
      </c>
    </row>
    <row r="62" spans="1:6" s="2162" customFormat="1" ht="20.399999999999999" x14ac:dyDescent="0.2">
      <c r="A62" s="2159">
        <v>171500</v>
      </c>
      <c r="B62" s="2160" t="s">
        <v>2000</v>
      </c>
      <c r="C62" s="2161">
        <v>7954.1340700000001</v>
      </c>
      <c r="D62" s="2161">
        <v>8839.0830000000005</v>
      </c>
      <c r="E62" s="2161">
        <v>3457</v>
      </c>
      <c r="F62" s="2161">
        <v>3100</v>
      </c>
    </row>
    <row r="63" spans="1:6" s="2162" customFormat="1" ht="20.399999999999999" x14ac:dyDescent="0.2">
      <c r="A63" s="2159">
        <v>320200</v>
      </c>
      <c r="B63" s="2160" t="s">
        <v>2001</v>
      </c>
      <c r="C63" s="2161">
        <v>6718.2290000000003</v>
      </c>
      <c r="D63" s="2161">
        <v>4628.4549999999999</v>
      </c>
      <c r="E63" s="2161">
        <v>189.45</v>
      </c>
      <c r="F63" s="2161"/>
    </row>
    <row r="64" spans="1:6" s="2162" customFormat="1" ht="20.399999999999999" x14ac:dyDescent="0.2">
      <c r="A64" s="2159">
        <v>224200</v>
      </c>
      <c r="B64" s="2160" t="s">
        <v>2002</v>
      </c>
      <c r="C64" s="2161">
        <v>7057.0499589999999</v>
      </c>
      <c r="D64" s="2161">
        <v>5291.2</v>
      </c>
      <c r="E64" s="2161">
        <v>312.54073099999999</v>
      </c>
      <c r="F64" s="2161">
        <v>115.527833</v>
      </c>
    </row>
    <row r="65" spans="1:6" s="2162" customFormat="1" ht="20.399999999999999" x14ac:dyDescent="0.2">
      <c r="A65" s="2159">
        <v>191402</v>
      </c>
      <c r="B65" s="2160" t="s">
        <v>2003</v>
      </c>
      <c r="C65" s="2161">
        <v>5217.259</v>
      </c>
      <c r="D65" s="2161">
        <v>182294.54300000001</v>
      </c>
      <c r="E65" s="2161">
        <v>0</v>
      </c>
      <c r="F65" s="2161">
        <v>0</v>
      </c>
    </row>
    <row r="66" spans="1:6" s="2162" customFormat="1" x14ac:dyDescent="0.2">
      <c r="A66" s="2159">
        <v>171700</v>
      </c>
      <c r="B66" s="2160" t="s">
        <v>1220</v>
      </c>
      <c r="C66" s="2161">
        <v>5181.9157299999997</v>
      </c>
      <c r="D66" s="2161">
        <v>3200</v>
      </c>
      <c r="E66" s="2161">
        <v>0</v>
      </c>
      <c r="F66" s="2161">
        <v>0</v>
      </c>
    </row>
    <row r="67" spans="1:6" s="2162" customFormat="1" ht="20.399999999999999" x14ac:dyDescent="0.2">
      <c r="A67" s="2159">
        <v>223900</v>
      </c>
      <c r="B67" s="2160" t="s">
        <v>2004</v>
      </c>
      <c r="C67" s="2161">
        <v>4700.4557610000002</v>
      </c>
      <c r="D67" s="2161">
        <v>4377.549</v>
      </c>
      <c r="E67" s="2161">
        <v>3681.9194069999999</v>
      </c>
      <c r="F67" s="2161">
        <v>2169.3398699999998</v>
      </c>
    </row>
    <row r="68" spans="1:6" s="2162" customFormat="1" x14ac:dyDescent="0.2">
      <c r="A68" s="2159">
        <v>171800</v>
      </c>
      <c r="B68" s="2160" t="s">
        <v>2005</v>
      </c>
      <c r="C68" s="2161">
        <v>3165.1941120000001</v>
      </c>
      <c r="D68" s="2161">
        <v>4510.4639999999999</v>
      </c>
      <c r="E68" s="2161">
        <v>3275</v>
      </c>
      <c r="F68" s="2161">
        <v>2500</v>
      </c>
    </row>
    <row r="69" spans="1:6" s="2162" customFormat="1" x14ac:dyDescent="0.2">
      <c r="A69" s="2159">
        <v>330700</v>
      </c>
      <c r="B69" s="2160" t="s">
        <v>2006</v>
      </c>
      <c r="C69" s="2161">
        <v>3148.7669989999999</v>
      </c>
      <c r="D69" s="2161">
        <v>4408.0550000000003</v>
      </c>
      <c r="E69" s="2161">
        <v>15619.841103999999</v>
      </c>
      <c r="F69" s="2161">
        <v>14553.894774</v>
      </c>
    </row>
    <row r="70" spans="1:6" s="2162" customFormat="1" ht="20.399999999999999" x14ac:dyDescent="0.2">
      <c r="A70" s="2159">
        <v>150800</v>
      </c>
      <c r="B70" s="2160" t="s">
        <v>897</v>
      </c>
      <c r="C70" s="2161">
        <v>3000</v>
      </c>
      <c r="D70" s="2161">
        <v>3000</v>
      </c>
      <c r="E70" s="2161">
        <v>-952.78362478000008</v>
      </c>
      <c r="F70" s="2161">
        <v>24.414795400000145</v>
      </c>
    </row>
    <row r="71" spans="1:6" s="2162" customFormat="1" ht="20.399999999999999" x14ac:dyDescent="0.2">
      <c r="A71" s="2159">
        <v>290200</v>
      </c>
      <c r="B71" s="2160" t="s">
        <v>1005</v>
      </c>
      <c r="C71" s="2161">
        <v>2619</v>
      </c>
      <c r="D71" s="2161">
        <v>3189.0284649999999</v>
      </c>
      <c r="E71" s="2161">
        <v>315</v>
      </c>
      <c r="F71" s="2161">
        <v>0</v>
      </c>
    </row>
    <row r="72" spans="1:6" s="2162" customFormat="1" x14ac:dyDescent="0.2">
      <c r="A72" s="2159">
        <v>350500</v>
      </c>
      <c r="B72" s="2160" t="s">
        <v>2007</v>
      </c>
      <c r="C72" s="2161">
        <v>1834.2164600000001</v>
      </c>
      <c r="D72" s="2161">
        <v>2527.134</v>
      </c>
      <c r="E72" s="2161">
        <v>1001</v>
      </c>
      <c r="F72" s="2161">
        <v>950</v>
      </c>
    </row>
    <row r="73" spans="1:6" s="2162" customFormat="1" x14ac:dyDescent="0.2">
      <c r="A73" s="2159">
        <v>460400</v>
      </c>
      <c r="B73" s="2160" t="s">
        <v>2008</v>
      </c>
      <c r="C73" s="2161">
        <v>511</v>
      </c>
      <c r="D73" s="2161">
        <v>1166</v>
      </c>
      <c r="E73" s="2161">
        <v>308</v>
      </c>
      <c r="F73" s="2161">
        <v>255</v>
      </c>
    </row>
    <row r="74" spans="1:6" s="2162" customFormat="1" ht="20.399999999999999" x14ac:dyDescent="0.2">
      <c r="A74" s="2159">
        <v>223800</v>
      </c>
      <c r="B74" s="2160" t="s">
        <v>2009</v>
      </c>
      <c r="C74" s="2161">
        <v>1733.762853</v>
      </c>
      <c r="D74" s="2161">
        <v>820</v>
      </c>
      <c r="E74" s="2161">
        <v>408.14907599999998</v>
      </c>
      <c r="F74" s="2161">
        <v>384.14907599999998</v>
      </c>
    </row>
    <row r="75" spans="1:6" s="2162" customFormat="1" x14ac:dyDescent="0.2">
      <c r="A75" s="2159">
        <v>460300</v>
      </c>
      <c r="B75" s="2160" t="s">
        <v>2010</v>
      </c>
      <c r="C75" s="2161">
        <v>398</v>
      </c>
      <c r="D75" s="2161">
        <v>250</v>
      </c>
      <c r="E75" s="2161">
        <v>178</v>
      </c>
      <c r="F75" s="2161">
        <v>172</v>
      </c>
    </row>
    <row r="76" spans="1:6" s="2162" customFormat="1" ht="20.399999999999999" x14ac:dyDescent="0.2">
      <c r="A76" s="2159">
        <v>213000</v>
      </c>
      <c r="B76" s="2160" t="s">
        <v>1297</v>
      </c>
      <c r="C76" s="2161">
        <v>35856</v>
      </c>
      <c r="D76" s="2163">
        <v>0.91335599999999995</v>
      </c>
      <c r="E76" s="2161">
        <f>94689825/1000000</f>
        <v>94.689824999999999</v>
      </c>
      <c r="F76" s="2161">
        <f>+-37827391862/1000000</f>
        <v>-37827.391861999997</v>
      </c>
    </row>
    <row r="77" spans="1:6" ht="14.25" customHeight="1" x14ac:dyDescent="0.2">
      <c r="A77" s="2164" t="s">
        <v>2011</v>
      </c>
      <c r="B77" s="2164"/>
      <c r="C77" s="2165">
        <f>SUM(C4:C76)</f>
        <v>29611640.897180002</v>
      </c>
      <c r="D77" s="2165">
        <f>SUM(D4:D76)</f>
        <v>29804103.780612003</v>
      </c>
      <c r="E77" s="2165">
        <f t="shared" ref="E77" si="0">SUM(E4:E76)</f>
        <v>8508899.2791605797</v>
      </c>
      <c r="F77" s="2165">
        <f>SUM(F4:F76)</f>
        <v>9077186.7141629513</v>
      </c>
    </row>
    <row r="78" spans="1:6" x14ac:dyDescent="0.2">
      <c r="A78" s="2157" t="s">
        <v>1967</v>
      </c>
      <c r="B78" s="2148"/>
      <c r="C78" s="2166"/>
      <c r="D78" s="2166"/>
      <c r="E78" s="2167"/>
      <c r="F78" s="2167"/>
    </row>
    <row r="79" spans="1:6" x14ac:dyDescent="0.2">
      <c r="A79" s="2157" t="s">
        <v>166</v>
      </c>
      <c r="B79" s="2148"/>
      <c r="C79" s="2166"/>
      <c r="D79" s="2166"/>
      <c r="E79" s="2166"/>
      <c r="F79" s="2166"/>
    </row>
    <row r="80" spans="1:6" hidden="1" x14ac:dyDescent="0.2">
      <c r="C80" s="2168"/>
      <c r="D80" s="2168"/>
      <c r="E80" s="2169"/>
      <c r="F80" s="2169"/>
    </row>
    <row r="82" spans="4:4" s="2156" customFormat="1" hidden="1" x14ac:dyDescent="0.2">
      <c r="D82" s="2170"/>
    </row>
  </sheetData>
  <mergeCells count="2">
    <mergeCell ref="A2:F2"/>
    <mergeCell ref="A1:F1"/>
  </mergeCells>
  <printOptions horizontalCentered="1" verticalCentered="1"/>
  <pageMargins left="0.70866141732283472" right="0.70866141732283472" top="0.74803149606299213" bottom="0.74803149606299213" header="0.31496062992125984" footer="0.31496062992125984"/>
  <pageSetup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3B68-C0FC-40EA-8792-F25E46BFB9D8}">
  <dimension ref="A1:L16"/>
  <sheetViews>
    <sheetView showGridLines="0" workbookViewId="0"/>
  </sheetViews>
  <sheetFormatPr baseColWidth="10" defaultColWidth="0" defaultRowHeight="13.5" customHeight="1" zeroHeight="1" x14ac:dyDescent="0.25"/>
  <cols>
    <col min="1" max="1" width="4" style="1447" customWidth="1"/>
    <col min="2" max="2" width="53" style="1447" customWidth="1"/>
    <col min="3" max="3" width="11.33203125" style="1447" customWidth="1"/>
    <col min="4" max="4" width="9.33203125" style="1447" bestFit="1" customWidth="1"/>
    <col min="5" max="5" width="16.33203125" style="1447" customWidth="1"/>
    <col min="6" max="6" width="12" style="1447" customWidth="1"/>
    <col min="7" max="7" width="21" style="1447" customWidth="1"/>
    <col min="8" max="8" width="11.109375" style="1447" customWidth="1"/>
    <col min="9" max="9" width="11.109375" style="1447" hidden="1" customWidth="1"/>
    <col min="10" max="10" width="9.33203125" style="1447" hidden="1" customWidth="1"/>
    <col min="11" max="12" width="12.44140625" style="1447" hidden="1" customWidth="1"/>
    <col min="13" max="16384" width="11.44140625" style="1447" hidden="1"/>
  </cols>
  <sheetData>
    <row r="1" spans="2:7" ht="10.8" x14ac:dyDescent="0.25">
      <c r="B1" s="2458" t="s">
        <v>1544</v>
      </c>
      <c r="C1" s="2458"/>
      <c r="D1" s="2458"/>
      <c r="E1" s="2458"/>
      <c r="F1" s="2458"/>
    </row>
    <row r="2" spans="2:7" ht="10.8" x14ac:dyDescent="0.25">
      <c r="B2" s="2459" t="s">
        <v>1</v>
      </c>
      <c r="C2" s="2459"/>
      <c r="D2" s="2459"/>
      <c r="E2" s="2459"/>
      <c r="F2" s="2459"/>
      <c r="G2" s="1448"/>
    </row>
    <row r="3" spans="2:7" ht="20.399999999999999" x14ac:dyDescent="0.25">
      <c r="B3" s="2460" t="s">
        <v>0</v>
      </c>
      <c r="C3" s="2461">
        <v>2025</v>
      </c>
      <c r="D3" s="2462" t="s">
        <v>1417</v>
      </c>
      <c r="E3" s="1450" t="s">
        <v>1545</v>
      </c>
      <c r="F3" s="1451" t="s">
        <v>1165</v>
      </c>
    </row>
    <row r="4" spans="2:7" ht="10.8" x14ac:dyDescent="0.25">
      <c r="B4" s="2460"/>
      <c r="C4" s="2461"/>
      <c r="D4" s="2462"/>
      <c r="E4" s="1450" t="s">
        <v>1546</v>
      </c>
      <c r="F4" s="1452" t="s">
        <v>1547</v>
      </c>
    </row>
    <row r="5" spans="2:7" ht="10.8" x14ac:dyDescent="0.25">
      <c r="B5" s="1453"/>
      <c r="C5" s="1454" t="s">
        <v>9</v>
      </c>
      <c r="D5" s="1455" t="s">
        <v>10</v>
      </c>
      <c r="E5" s="1456" t="s">
        <v>1548</v>
      </c>
      <c r="F5" s="1452" t="s">
        <v>1549</v>
      </c>
    </row>
    <row r="6" spans="2:7" ht="10.8" x14ac:dyDescent="0.25">
      <c r="B6" s="1457" t="s">
        <v>1550</v>
      </c>
      <c r="C6" s="1458">
        <v>80284.015623914995</v>
      </c>
      <c r="D6" s="1459">
        <v>89757.130019228003</v>
      </c>
      <c r="E6" s="1458">
        <v>9473.1143953130086</v>
      </c>
      <c r="F6" s="1460">
        <v>11.799502455992194</v>
      </c>
    </row>
    <row r="7" spans="2:7" ht="10.8" x14ac:dyDescent="0.25">
      <c r="B7" s="1457" t="s">
        <v>1551</v>
      </c>
      <c r="C7" s="1458">
        <v>2474.1727225089999</v>
      </c>
      <c r="D7" s="1459">
        <v>3044.2596569269999</v>
      </c>
      <c r="E7" s="1461">
        <v>570.08693441800006</v>
      </c>
      <c r="F7" s="1460">
        <v>23.041517240554189</v>
      </c>
    </row>
    <row r="8" spans="2:7" ht="10.8" x14ac:dyDescent="0.25">
      <c r="B8" s="1457" t="s">
        <v>1552</v>
      </c>
      <c r="C8" s="1458">
        <v>-774.00571886200009</v>
      </c>
      <c r="D8" s="1459">
        <v>0</v>
      </c>
      <c r="E8" s="1462">
        <v>774.00571886200009</v>
      </c>
      <c r="F8" s="1463" t="s">
        <v>1553</v>
      </c>
    </row>
    <row r="9" spans="2:7" ht="10.8" x14ac:dyDescent="0.25">
      <c r="B9" s="1457" t="s">
        <v>1554</v>
      </c>
      <c r="C9" s="1464">
        <v>0</v>
      </c>
      <c r="D9" s="1465">
        <v>-4448.8835058350005</v>
      </c>
      <c r="E9" s="1461">
        <v>-4448.8835058350005</v>
      </c>
      <c r="F9" s="1463" t="s">
        <v>1553</v>
      </c>
    </row>
    <row r="10" spans="2:7" ht="10.8" x14ac:dyDescent="0.25">
      <c r="B10" s="1466" t="s">
        <v>1555</v>
      </c>
      <c r="C10" s="1466">
        <v>81984.182627561997</v>
      </c>
      <c r="D10" s="1467">
        <v>88352.506170320004</v>
      </c>
      <c r="E10" s="1466">
        <v>6368.3235427580075</v>
      </c>
      <c r="F10" s="1468">
        <v>7.7677465806886836</v>
      </c>
    </row>
    <row r="11" spans="2:7" ht="12.6" customHeight="1" x14ac:dyDescent="0.25">
      <c r="B11" s="2457" t="s">
        <v>1556</v>
      </c>
      <c r="C11" s="2457"/>
      <c r="D11" s="2457"/>
      <c r="E11" s="2457"/>
      <c r="F11" s="2457"/>
    </row>
    <row r="12" spans="2:7" ht="12.6" customHeight="1" x14ac:dyDescent="0.25">
      <c r="B12" s="2455" t="s">
        <v>1557</v>
      </c>
      <c r="C12" s="2455"/>
      <c r="D12" s="2455"/>
      <c r="E12" s="2455"/>
      <c r="F12" s="2455"/>
    </row>
    <row r="13" spans="2:7" ht="12.6" customHeight="1" x14ac:dyDescent="0.25">
      <c r="B13" s="2456" t="s">
        <v>1558</v>
      </c>
      <c r="C13" s="2456"/>
      <c r="D13" s="2456"/>
      <c r="E13" s="2456"/>
      <c r="F13" s="2456"/>
    </row>
    <row r="14" spans="2:7" ht="18.75" customHeight="1" x14ac:dyDescent="0.25">
      <c r="B14" s="2456" t="s">
        <v>1559</v>
      </c>
      <c r="C14" s="2456"/>
      <c r="D14" s="2456"/>
      <c r="E14" s="2456"/>
      <c r="F14" s="2456"/>
    </row>
    <row r="15" spans="2:7" ht="12.6" customHeight="1" x14ac:dyDescent="0.25">
      <c r="B15" s="2457" t="s">
        <v>1531</v>
      </c>
      <c r="C15" s="2457"/>
      <c r="D15" s="2457"/>
      <c r="E15" s="2457"/>
      <c r="F15" s="2457"/>
    </row>
    <row r="16" spans="2:7" ht="10.8" hidden="1" x14ac:dyDescent="0.25"/>
  </sheetData>
  <mergeCells count="10">
    <mergeCell ref="B12:F12"/>
    <mergeCell ref="B13:F13"/>
    <mergeCell ref="B14:F14"/>
    <mergeCell ref="B15:F15"/>
    <mergeCell ref="B1:F1"/>
    <mergeCell ref="B2:F2"/>
    <mergeCell ref="B3:B4"/>
    <mergeCell ref="C3:C4"/>
    <mergeCell ref="D3:D4"/>
    <mergeCell ref="B11:F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B7341-E9A4-4059-89CD-D69BFB9948F3}">
  <sheetPr codeName="Hoja2">
    <tabColor rgb="FF002060"/>
  </sheetPr>
  <dimension ref="A1:R62"/>
  <sheetViews>
    <sheetView showGridLines="0" workbookViewId="0"/>
  </sheetViews>
  <sheetFormatPr baseColWidth="10" defaultColWidth="0" defaultRowHeight="16.2" zeroHeight="1" x14ac:dyDescent="0.3"/>
  <cols>
    <col min="1" max="17" width="11.44140625" style="255" customWidth="1"/>
    <col min="18" max="18" width="7.33203125" style="255" customWidth="1"/>
    <col min="19" max="16384" width="11.44140625" style="255" hidden="1"/>
  </cols>
  <sheetData>
    <row r="1" spans="1:18" s="116" customFormat="1" x14ac:dyDescent="0.3">
      <c r="A1" s="254"/>
      <c r="B1" s="254"/>
      <c r="C1" s="254"/>
      <c r="D1" s="254"/>
      <c r="E1" s="254"/>
      <c r="F1" s="254"/>
      <c r="G1" s="254"/>
      <c r="H1" s="254"/>
      <c r="I1" s="254"/>
      <c r="J1" s="254"/>
      <c r="K1" s="254"/>
      <c r="L1" s="254"/>
      <c r="M1" s="254"/>
      <c r="N1" s="254"/>
      <c r="O1" s="254"/>
      <c r="P1" s="254"/>
      <c r="Q1" s="254"/>
      <c r="R1" s="254"/>
    </row>
    <row r="2" spans="1:18" s="80" customFormat="1" x14ac:dyDescent="0.3"/>
    <row r="3" spans="1:18" s="80" customFormat="1" x14ac:dyDescent="0.3"/>
    <row r="4" spans="1:18" s="80" customFormat="1" x14ac:dyDescent="0.3"/>
    <row r="5" spans="1:18" s="80" customFormat="1" x14ac:dyDescent="0.3"/>
    <row r="6" spans="1:18" s="80" customFormat="1" x14ac:dyDescent="0.3"/>
    <row r="7" spans="1:18" s="80" customFormat="1" x14ac:dyDescent="0.3"/>
    <row r="8" spans="1:18" s="80" customFormat="1" x14ac:dyDescent="0.3"/>
    <row r="9" spans="1:18" s="80" customFormat="1" x14ac:dyDescent="0.3">
      <c r="E9" s="2395" t="s">
        <v>4</v>
      </c>
      <c r="F9" s="2395"/>
      <c r="G9" s="2395"/>
      <c r="H9" s="2395"/>
      <c r="I9" s="2395"/>
      <c r="J9" s="2395"/>
      <c r="K9" s="2395"/>
      <c r="L9" s="2395"/>
      <c r="M9" s="2395"/>
      <c r="N9" s="2395"/>
    </row>
    <row r="10" spans="1:18" s="80" customFormat="1" x14ac:dyDescent="0.3">
      <c r="E10" s="2395"/>
      <c r="F10" s="2395"/>
      <c r="G10" s="2395"/>
      <c r="H10" s="2395"/>
      <c r="I10" s="2395"/>
      <c r="J10" s="2395"/>
      <c r="K10" s="2395"/>
      <c r="L10" s="2395"/>
      <c r="M10" s="2395"/>
      <c r="N10" s="2395"/>
      <c r="O10" s="11"/>
    </row>
    <row r="11" spans="1:18" s="80" customFormat="1" x14ac:dyDescent="0.3">
      <c r="E11" s="2395"/>
      <c r="F11" s="2395"/>
      <c r="G11" s="2395"/>
      <c r="H11" s="2395"/>
      <c r="I11" s="2395"/>
      <c r="J11" s="2395"/>
      <c r="K11" s="2395"/>
      <c r="L11" s="2395"/>
      <c r="M11" s="2395"/>
      <c r="N11" s="2395"/>
    </row>
    <row r="12" spans="1:18" s="80" customFormat="1" x14ac:dyDescent="0.3">
      <c r="E12" s="2395"/>
      <c r="F12" s="2395"/>
      <c r="G12" s="2395"/>
      <c r="H12" s="2395"/>
      <c r="I12" s="2395"/>
      <c r="J12" s="2395"/>
      <c r="K12" s="2395"/>
      <c r="L12" s="2395"/>
      <c r="M12" s="2395"/>
      <c r="N12" s="2395"/>
    </row>
    <row r="13" spans="1:18" s="80" customFormat="1" ht="16.8" x14ac:dyDescent="0.3">
      <c r="A13" s="3"/>
      <c r="B13" s="3"/>
      <c r="C13" s="3"/>
      <c r="D13" s="3"/>
      <c r="E13" s="3"/>
      <c r="F13" s="3"/>
      <c r="G13" s="3"/>
      <c r="H13" s="3"/>
      <c r="I13" s="3"/>
      <c r="J13" s="3"/>
      <c r="K13" s="3"/>
      <c r="L13" s="3"/>
      <c r="M13" s="3"/>
      <c r="N13" s="3"/>
      <c r="O13" s="3"/>
      <c r="P13" s="3"/>
    </row>
    <row r="14" spans="1:18" s="80" customFormat="1" ht="17.25" customHeight="1" x14ac:dyDescent="0.3">
      <c r="A14" s="2394" t="s">
        <v>1609</v>
      </c>
      <c r="B14" s="2394"/>
      <c r="C14" s="2394"/>
      <c r="D14" s="2394"/>
      <c r="E14" s="2394"/>
      <c r="F14" s="2394"/>
      <c r="G14" s="2394"/>
      <c r="H14" s="2394"/>
      <c r="I14" s="2394"/>
      <c r="J14" s="2394"/>
      <c r="K14" s="2394"/>
      <c r="L14" s="2394"/>
      <c r="M14" s="2394"/>
      <c r="N14" s="2394"/>
      <c r="O14" s="2394"/>
      <c r="P14" s="2394"/>
    </row>
    <row r="15" spans="1:18" s="80" customFormat="1" ht="16.8" x14ac:dyDescent="0.3">
      <c r="A15" s="2394"/>
      <c r="B15" s="2394"/>
      <c r="C15" s="2394"/>
      <c r="D15" s="2394"/>
      <c r="E15" s="2394"/>
      <c r="F15" s="2394"/>
      <c r="G15" s="2394"/>
      <c r="H15" s="2394"/>
      <c r="I15" s="2394"/>
      <c r="J15" s="2394"/>
      <c r="K15" s="2394"/>
      <c r="L15" s="2394"/>
      <c r="M15" s="2394"/>
      <c r="N15" s="2394"/>
      <c r="O15" s="2394"/>
      <c r="P15" s="2394"/>
    </row>
    <row r="16" spans="1:18" s="80" customFormat="1" ht="17.25" customHeight="1" x14ac:dyDescent="0.3">
      <c r="A16" s="2394" t="s">
        <v>1610</v>
      </c>
      <c r="B16" s="2394"/>
      <c r="C16" s="2394"/>
      <c r="D16" s="2394"/>
      <c r="E16" s="2394"/>
      <c r="F16" s="2394"/>
      <c r="G16" s="2394"/>
      <c r="H16" s="2394"/>
      <c r="I16" s="2394"/>
      <c r="J16" s="2394"/>
      <c r="K16" s="2394"/>
      <c r="L16" s="2394"/>
      <c r="M16" s="2394"/>
      <c r="N16" s="2394"/>
      <c r="O16" s="2394"/>
      <c r="P16" s="2394"/>
    </row>
    <row r="17" spans="1:16" s="80" customFormat="1" ht="16.8" x14ac:dyDescent="0.3">
      <c r="A17" s="2394"/>
      <c r="B17" s="2394"/>
      <c r="C17" s="2394"/>
      <c r="D17" s="2394"/>
      <c r="E17" s="2394"/>
      <c r="F17" s="2394"/>
      <c r="G17" s="2394"/>
      <c r="H17" s="2394"/>
      <c r="I17" s="2394"/>
      <c r="J17" s="2394"/>
      <c r="K17" s="2394"/>
      <c r="L17" s="2394"/>
      <c r="M17" s="2394"/>
      <c r="N17" s="2394"/>
      <c r="O17" s="2394"/>
      <c r="P17" s="2394"/>
    </row>
    <row r="18" spans="1:16" s="80" customFormat="1" ht="17.25" customHeight="1" x14ac:dyDescent="0.3">
      <c r="A18" s="2394" t="s">
        <v>1611</v>
      </c>
      <c r="B18" s="2394"/>
      <c r="C18" s="2394"/>
      <c r="D18" s="2394"/>
      <c r="E18" s="2394"/>
      <c r="F18" s="2394"/>
      <c r="G18" s="2394"/>
      <c r="H18" s="2394"/>
      <c r="I18" s="2394"/>
      <c r="J18" s="2394"/>
      <c r="K18" s="2394"/>
      <c r="L18" s="2394"/>
      <c r="M18" s="2394"/>
      <c r="N18" s="2394"/>
      <c r="O18" s="2394"/>
      <c r="P18" s="2394"/>
    </row>
    <row r="19" spans="1:16" s="80" customFormat="1" ht="16.8" x14ac:dyDescent="0.3">
      <c r="A19" s="2394"/>
      <c r="B19" s="2394"/>
      <c r="C19" s="2394"/>
      <c r="D19" s="2394"/>
      <c r="E19" s="2394"/>
      <c r="F19" s="2394"/>
      <c r="G19" s="2394"/>
      <c r="H19" s="2394"/>
      <c r="I19" s="2394"/>
      <c r="J19" s="2394"/>
      <c r="K19" s="2394"/>
      <c r="L19" s="2394"/>
      <c r="M19" s="2394"/>
      <c r="N19" s="2394"/>
      <c r="O19" s="2394"/>
      <c r="P19" s="2394"/>
    </row>
    <row r="20" spans="1:16" s="80" customFormat="1" ht="17.25" customHeight="1" x14ac:dyDescent="0.3">
      <c r="A20" s="2394" t="s">
        <v>1612</v>
      </c>
      <c r="B20" s="2394"/>
      <c r="C20" s="2394"/>
      <c r="D20" s="2394"/>
      <c r="E20" s="2394"/>
      <c r="F20" s="2394"/>
      <c r="G20" s="2394"/>
      <c r="H20" s="2394"/>
      <c r="I20" s="2394"/>
      <c r="J20" s="2394"/>
      <c r="K20" s="2394"/>
      <c r="L20" s="2394"/>
      <c r="M20" s="2394"/>
      <c r="N20" s="2394"/>
      <c r="O20" s="2394"/>
      <c r="P20" s="2394"/>
    </row>
    <row r="21" spans="1:16" s="80" customFormat="1" ht="16.8" x14ac:dyDescent="0.3">
      <c r="A21" s="2394"/>
      <c r="B21" s="2394"/>
      <c r="C21" s="2394"/>
      <c r="D21" s="2394"/>
      <c r="E21" s="2394"/>
      <c r="F21" s="2394"/>
      <c r="G21" s="2394"/>
      <c r="H21" s="2394"/>
      <c r="I21" s="2394"/>
      <c r="J21" s="2394"/>
      <c r="K21" s="2394"/>
      <c r="L21" s="2394"/>
      <c r="M21" s="2394"/>
      <c r="N21" s="2394"/>
      <c r="O21" s="2394"/>
      <c r="P21" s="2394"/>
    </row>
    <row r="22" spans="1:16" s="80" customFormat="1" ht="16.8" x14ac:dyDescent="0.3">
      <c r="A22" s="2394" t="s">
        <v>1613</v>
      </c>
      <c r="B22" s="2394"/>
      <c r="C22" s="2394"/>
      <c r="D22" s="2394"/>
      <c r="E22" s="2394"/>
      <c r="F22" s="2394"/>
      <c r="G22" s="2394"/>
      <c r="H22" s="2394"/>
      <c r="I22" s="2394"/>
      <c r="J22" s="2394"/>
      <c r="K22" s="2394"/>
      <c r="L22" s="2394"/>
      <c r="M22" s="2394"/>
      <c r="N22" s="2394"/>
      <c r="O22" s="2394"/>
      <c r="P22" s="2394"/>
    </row>
    <row r="23" spans="1:16" s="80" customFormat="1" ht="16.8" x14ac:dyDescent="0.3">
      <c r="A23" s="2394"/>
      <c r="B23" s="2394"/>
      <c r="C23" s="2394"/>
      <c r="D23" s="2394"/>
      <c r="E23" s="2394"/>
      <c r="F23" s="2394"/>
      <c r="G23" s="2394"/>
      <c r="H23" s="2394"/>
      <c r="I23" s="2394"/>
      <c r="J23" s="2394"/>
      <c r="K23" s="2394"/>
      <c r="L23" s="2394"/>
      <c r="M23" s="2394"/>
      <c r="N23" s="2394"/>
      <c r="O23" s="2394"/>
      <c r="P23" s="2394"/>
    </row>
    <row r="24" spans="1:16" s="80" customFormat="1" ht="16.8" x14ac:dyDescent="0.3">
      <c r="A24" s="2394" t="s">
        <v>1614</v>
      </c>
      <c r="B24" s="2394"/>
      <c r="C24" s="2394"/>
      <c r="D24" s="2394"/>
      <c r="E24" s="2394"/>
      <c r="F24" s="2394"/>
      <c r="G24" s="2394"/>
      <c r="H24" s="2394"/>
      <c r="I24" s="2394"/>
      <c r="J24" s="2394"/>
      <c r="K24" s="2394"/>
      <c r="L24" s="2394"/>
      <c r="M24" s="2394"/>
      <c r="N24" s="2394"/>
      <c r="O24" s="2394"/>
      <c r="P24" s="2394"/>
    </row>
    <row r="25" spans="1:16" s="80" customFormat="1" ht="16.8" x14ac:dyDescent="0.3">
      <c r="A25" s="2394"/>
      <c r="B25" s="2394"/>
      <c r="C25" s="2394"/>
      <c r="D25" s="2394"/>
      <c r="E25" s="2394"/>
      <c r="F25" s="2394"/>
      <c r="G25" s="2394"/>
      <c r="H25" s="2394"/>
      <c r="I25" s="2394"/>
      <c r="J25" s="2394"/>
      <c r="K25" s="2394"/>
      <c r="L25" s="2394"/>
      <c r="M25" s="2394"/>
      <c r="N25" s="2394"/>
      <c r="O25" s="2394"/>
      <c r="P25" s="2394"/>
    </row>
    <row r="26" spans="1:16" s="80" customFormat="1" ht="16.8" x14ac:dyDescent="0.3">
      <c r="A26" s="2394" t="s">
        <v>1626</v>
      </c>
      <c r="B26" s="2394"/>
      <c r="C26" s="2394"/>
      <c r="D26" s="2394"/>
      <c r="E26" s="2394"/>
      <c r="F26" s="2394"/>
      <c r="G26" s="2394"/>
      <c r="H26" s="2394"/>
      <c r="I26" s="2394"/>
      <c r="J26" s="2394"/>
      <c r="K26" s="2394"/>
      <c r="L26" s="2394"/>
      <c r="M26" s="2394"/>
      <c r="N26" s="2394"/>
      <c r="O26" s="2394"/>
      <c r="P26" s="2394"/>
    </row>
    <row r="27" spans="1:16" s="80" customFormat="1" ht="16.8" x14ac:dyDescent="0.3">
      <c r="A27" s="2394"/>
      <c r="B27" s="2394"/>
      <c r="C27" s="2394"/>
      <c r="D27" s="2394"/>
      <c r="E27" s="2394"/>
      <c r="F27" s="2394"/>
      <c r="G27" s="2394"/>
      <c r="H27" s="2394"/>
      <c r="I27" s="2394"/>
      <c r="J27" s="2394"/>
      <c r="K27" s="2394"/>
      <c r="L27" s="2394"/>
      <c r="M27" s="2394"/>
      <c r="N27" s="2394"/>
      <c r="O27" s="2394"/>
      <c r="P27" s="2394"/>
    </row>
    <row r="28" spans="1:16" s="80" customFormat="1" ht="16.8" x14ac:dyDescent="0.3">
      <c r="A28" s="2394" t="s">
        <v>1684</v>
      </c>
      <c r="B28" s="2394"/>
      <c r="C28" s="2394"/>
      <c r="D28" s="2394"/>
      <c r="E28" s="2394"/>
      <c r="F28" s="2394"/>
      <c r="G28" s="2394"/>
      <c r="H28" s="2394"/>
      <c r="I28" s="2394"/>
      <c r="J28" s="2394"/>
      <c r="K28" s="2394"/>
      <c r="L28" s="2394"/>
      <c r="M28" s="2394"/>
      <c r="N28" s="2394"/>
      <c r="O28" s="2394"/>
      <c r="P28" s="2394"/>
    </row>
    <row r="29" spans="1:16" s="80" customFormat="1" ht="16.8" x14ac:dyDescent="0.3">
      <c r="A29" s="2394"/>
      <c r="B29" s="2394"/>
      <c r="C29" s="2394"/>
      <c r="D29" s="2394"/>
      <c r="E29" s="2394"/>
      <c r="F29" s="2394"/>
      <c r="G29" s="2394"/>
      <c r="H29" s="2394"/>
      <c r="I29" s="2394"/>
      <c r="J29" s="2394"/>
      <c r="K29" s="2394"/>
      <c r="L29" s="2394"/>
      <c r="M29" s="2394"/>
      <c r="N29" s="2394"/>
      <c r="O29" s="2394"/>
      <c r="P29" s="2394"/>
    </row>
    <row r="30" spans="1:16" s="80" customFormat="1" ht="16.8" x14ac:dyDescent="0.3">
      <c r="A30" s="2394" t="s">
        <v>1685</v>
      </c>
      <c r="B30" s="2394"/>
      <c r="C30" s="2394"/>
      <c r="D30" s="2394"/>
      <c r="E30" s="2394"/>
      <c r="F30" s="2394"/>
      <c r="G30" s="2394"/>
      <c r="H30" s="2394"/>
      <c r="I30" s="2394"/>
      <c r="J30" s="2394"/>
      <c r="K30" s="2394"/>
      <c r="L30" s="2394"/>
      <c r="M30" s="2394"/>
      <c r="N30" s="2394"/>
      <c r="O30" s="2394"/>
      <c r="P30" s="2394"/>
    </row>
    <row r="31" spans="1:16" s="80" customFormat="1" ht="16.8" x14ac:dyDescent="0.3">
      <c r="A31" s="2394"/>
      <c r="B31" s="2394"/>
      <c r="C31" s="2394"/>
      <c r="D31" s="2394"/>
      <c r="E31" s="2394"/>
      <c r="F31" s="2394"/>
      <c r="G31" s="2394"/>
      <c r="H31" s="2394"/>
      <c r="I31" s="2394"/>
      <c r="J31" s="2394"/>
      <c r="K31" s="2394"/>
      <c r="L31" s="2394"/>
      <c r="M31" s="2394"/>
      <c r="N31" s="2394"/>
      <c r="O31" s="2394"/>
      <c r="P31" s="2394"/>
    </row>
    <row r="32" spans="1:16" s="80" customFormat="1" ht="16.8" x14ac:dyDescent="0.3">
      <c r="A32" s="2394" t="s">
        <v>1686</v>
      </c>
      <c r="B32" s="2394"/>
      <c r="C32" s="2394"/>
      <c r="D32" s="2394"/>
      <c r="E32" s="2394"/>
      <c r="F32" s="2394"/>
      <c r="G32" s="2394"/>
      <c r="H32" s="2394"/>
      <c r="I32" s="2394"/>
      <c r="J32" s="2394"/>
      <c r="K32" s="2394"/>
      <c r="L32" s="2394"/>
      <c r="M32" s="2394"/>
      <c r="N32" s="2394"/>
      <c r="O32" s="2394"/>
      <c r="P32" s="2394"/>
    </row>
    <row r="33" spans="1:16" s="80" customFormat="1" ht="16.8" x14ac:dyDescent="0.3">
      <c r="A33" s="2394"/>
      <c r="B33" s="2394"/>
      <c r="C33" s="2394"/>
      <c r="D33" s="2394"/>
      <c r="E33" s="2394"/>
      <c r="F33" s="2394"/>
      <c r="G33" s="2394"/>
      <c r="H33" s="2394"/>
      <c r="I33" s="2394"/>
      <c r="J33" s="2394"/>
      <c r="K33" s="2394"/>
      <c r="L33" s="2394"/>
      <c r="M33" s="2394"/>
      <c r="N33" s="2394"/>
      <c r="O33" s="2394"/>
      <c r="P33" s="2394"/>
    </row>
    <row r="34" spans="1:16" s="80" customFormat="1" ht="16.8" x14ac:dyDescent="0.3">
      <c r="A34" s="2394" t="s">
        <v>1688</v>
      </c>
      <c r="B34" s="2394"/>
      <c r="C34" s="2394"/>
      <c r="D34" s="2394"/>
      <c r="E34" s="2394"/>
      <c r="F34" s="2394"/>
      <c r="G34" s="2394"/>
      <c r="H34" s="2394"/>
      <c r="I34" s="2394"/>
      <c r="J34" s="2394"/>
      <c r="K34" s="2394"/>
      <c r="L34" s="2394"/>
      <c r="M34" s="2394"/>
      <c r="N34" s="2394"/>
      <c r="O34" s="2394"/>
      <c r="P34" s="2394"/>
    </row>
    <row r="35" spans="1:16" s="80" customFormat="1" ht="16.8" x14ac:dyDescent="0.3">
      <c r="A35" s="2394"/>
      <c r="B35" s="2394"/>
      <c r="C35" s="2394"/>
      <c r="D35" s="2394"/>
      <c r="E35" s="2394"/>
      <c r="F35" s="2394"/>
      <c r="G35" s="2394"/>
      <c r="H35" s="2394"/>
      <c r="I35" s="2394"/>
      <c r="J35" s="2394"/>
      <c r="K35" s="2394"/>
      <c r="L35" s="2394"/>
      <c r="M35" s="2394"/>
      <c r="N35" s="2394"/>
      <c r="O35" s="2394"/>
      <c r="P35" s="2394"/>
    </row>
    <row r="36" spans="1:16" s="80" customFormat="1" ht="16.8" x14ac:dyDescent="0.3">
      <c r="A36" s="2394" t="s">
        <v>1615</v>
      </c>
      <c r="B36" s="2394"/>
      <c r="C36" s="2394"/>
      <c r="D36" s="2394"/>
      <c r="E36" s="2394"/>
      <c r="F36" s="2394"/>
      <c r="G36" s="2394"/>
      <c r="H36" s="2394"/>
      <c r="I36" s="2394"/>
      <c r="J36" s="2394"/>
      <c r="K36" s="2394"/>
      <c r="L36" s="2394"/>
      <c r="M36" s="2394"/>
      <c r="N36" s="2394"/>
      <c r="O36" s="2394"/>
      <c r="P36" s="2394"/>
    </row>
    <row r="37" spans="1:16" s="80" customFormat="1" ht="16.8" x14ac:dyDescent="0.3">
      <c r="A37" s="2394"/>
      <c r="B37" s="2394"/>
      <c r="C37" s="2394"/>
      <c r="D37" s="2394"/>
      <c r="E37" s="2394"/>
      <c r="F37" s="2394"/>
      <c r="G37" s="2394"/>
      <c r="H37" s="2394"/>
      <c r="I37" s="2394"/>
      <c r="J37" s="2394"/>
      <c r="K37" s="2394"/>
      <c r="L37" s="2394"/>
      <c r="M37" s="2394"/>
      <c r="N37" s="2394"/>
      <c r="O37" s="2394"/>
      <c r="P37" s="2394"/>
    </row>
    <row r="38" spans="1:16" s="80" customFormat="1" ht="16.8" x14ac:dyDescent="0.3">
      <c r="A38" s="2394" t="s">
        <v>1616</v>
      </c>
      <c r="B38" s="2394"/>
      <c r="C38" s="2394"/>
      <c r="D38" s="2394"/>
      <c r="E38" s="2394"/>
      <c r="F38" s="2394"/>
      <c r="G38" s="2394"/>
      <c r="H38" s="2394"/>
      <c r="I38" s="2394"/>
      <c r="J38" s="2394"/>
      <c r="K38" s="2394"/>
      <c r="L38" s="2394"/>
      <c r="M38" s="2394"/>
      <c r="N38" s="2394"/>
      <c r="O38" s="2394"/>
      <c r="P38" s="2394"/>
    </row>
    <row r="39" spans="1:16" s="80" customFormat="1" ht="16.8" x14ac:dyDescent="0.3">
      <c r="A39" s="2394"/>
      <c r="B39" s="2394"/>
      <c r="C39" s="2394"/>
      <c r="D39" s="2394"/>
      <c r="E39" s="2394"/>
      <c r="F39" s="2394"/>
      <c r="G39" s="2394"/>
      <c r="H39" s="2394"/>
      <c r="I39" s="2394"/>
      <c r="J39" s="2394"/>
      <c r="K39" s="2394"/>
      <c r="L39" s="2394"/>
      <c r="M39" s="2394"/>
      <c r="N39" s="2394"/>
      <c r="O39" s="2394"/>
      <c r="P39" s="2394"/>
    </row>
    <row r="40" spans="1:16" s="80" customFormat="1" ht="16.8" x14ac:dyDescent="0.3">
      <c r="A40" s="2394" t="s">
        <v>1617</v>
      </c>
      <c r="B40" s="2394"/>
      <c r="C40" s="2394"/>
      <c r="D40" s="2394"/>
      <c r="E40" s="2394"/>
      <c r="F40" s="2394"/>
      <c r="G40" s="2394"/>
      <c r="H40" s="2394"/>
      <c r="I40" s="2394"/>
      <c r="J40" s="2394"/>
      <c r="K40" s="2394"/>
      <c r="L40" s="2394"/>
      <c r="M40" s="2394"/>
      <c r="N40" s="2394"/>
      <c r="O40" s="2394"/>
      <c r="P40" s="2394"/>
    </row>
    <row r="41" spans="1:16" s="80" customFormat="1" ht="16.8" x14ac:dyDescent="0.3">
      <c r="A41" s="2394"/>
      <c r="B41" s="2394"/>
      <c r="C41" s="2394"/>
      <c r="D41" s="2394"/>
      <c r="E41" s="2394"/>
      <c r="F41" s="2394"/>
      <c r="G41" s="2394"/>
      <c r="H41" s="2394"/>
      <c r="I41" s="2394"/>
      <c r="J41" s="2394"/>
      <c r="K41" s="2394"/>
      <c r="L41" s="2394"/>
      <c r="M41" s="2394"/>
      <c r="N41" s="2394"/>
      <c r="O41" s="2394"/>
      <c r="P41" s="2394"/>
    </row>
    <row r="42" spans="1:16" s="80" customFormat="1" ht="16.8" x14ac:dyDescent="0.3">
      <c r="A42" s="2394" t="s">
        <v>1618</v>
      </c>
      <c r="B42" s="2394"/>
      <c r="C42" s="2394"/>
      <c r="D42" s="2394"/>
      <c r="E42" s="2394"/>
      <c r="F42" s="2394"/>
      <c r="G42" s="2394"/>
      <c r="H42" s="2394"/>
      <c r="I42" s="2394"/>
      <c r="J42" s="2394"/>
      <c r="K42" s="2394"/>
      <c r="L42" s="2394"/>
      <c r="M42" s="2394"/>
      <c r="N42" s="2394"/>
      <c r="O42" s="2394"/>
      <c r="P42" s="2394"/>
    </row>
    <row r="43" spans="1:16" s="80" customFormat="1" ht="16.8" x14ac:dyDescent="0.3">
      <c r="A43" s="2394"/>
      <c r="B43" s="2394"/>
      <c r="C43" s="2394"/>
      <c r="D43" s="2394"/>
      <c r="E43" s="2394"/>
      <c r="F43" s="2394"/>
      <c r="G43" s="2394"/>
      <c r="H43" s="2394"/>
      <c r="I43" s="2394"/>
      <c r="J43" s="2394"/>
      <c r="K43" s="2394"/>
      <c r="L43" s="2394"/>
      <c r="M43" s="2394"/>
      <c r="N43" s="2394"/>
      <c r="O43" s="2394"/>
      <c r="P43" s="2394"/>
    </row>
    <row r="44" spans="1:16" s="80" customFormat="1" ht="16.8" x14ac:dyDescent="0.3">
      <c r="A44" s="2394" t="s">
        <v>1619</v>
      </c>
      <c r="B44" s="2394"/>
      <c r="C44" s="2394"/>
      <c r="D44" s="2394"/>
      <c r="E44" s="2394"/>
      <c r="F44" s="2394"/>
      <c r="G44" s="2394"/>
      <c r="H44" s="2394"/>
      <c r="I44" s="2394"/>
      <c r="J44" s="2394"/>
      <c r="K44" s="2394"/>
      <c r="L44" s="2394"/>
      <c r="M44" s="2394"/>
      <c r="N44" s="2394"/>
      <c r="O44" s="2394"/>
      <c r="P44" s="2394"/>
    </row>
    <row r="45" spans="1:16" s="80" customFormat="1" ht="16.8" x14ac:dyDescent="0.3">
      <c r="A45" s="117"/>
      <c r="B45" s="117"/>
      <c r="C45" s="117"/>
      <c r="D45" s="117"/>
      <c r="E45" s="117"/>
      <c r="F45" s="117"/>
      <c r="G45" s="117"/>
      <c r="H45" s="117"/>
      <c r="I45" s="117"/>
      <c r="J45" s="117"/>
      <c r="K45" s="117"/>
      <c r="L45" s="117"/>
      <c r="M45" s="117"/>
      <c r="N45" s="117"/>
      <c r="O45" s="117"/>
      <c r="P45" s="117"/>
    </row>
    <row r="46" spans="1:16" s="80" customFormat="1" ht="16.8" x14ac:dyDescent="0.3">
      <c r="A46" s="2394" t="s">
        <v>1695</v>
      </c>
      <c r="B46" s="2394"/>
      <c r="C46" s="2394"/>
      <c r="D46" s="2394"/>
      <c r="E46" s="2394"/>
      <c r="F46" s="2394"/>
      <c r="G46" s="2394"/>
      <c r="H46" s="2394"/>
      <c r="I46" s="2394"/>
      <c r="J46" s="2394"/>
      <c r="K46" s="2394"/>
      <c r="L46" s="2394"/>
      <c r="M46" s="2394"/>
      <c r="N46" s="2394"/>
      <c r="O46" s="2394"/>
      <c r="P46" s="2394"/>
    </row>
    <row r="47" spans="1:16" s="80" customFormat="1" ht="16.8" x14ac:dyDescent="0.3">
      <c r="A47" s="117"/>
      <c r="B47" s="117"/>
      <c r="C47" s="117"/>
      <c r="D47" s="117"/>
      <c r="E47" s="117"/>
      <c r="F47" s="117"/>
      <c r="G47" s="117"/>
      <c r="H47" s="117"/>
      <c r="I47" s="117"/>
      <c r="J47" s="117"/>
      <c r="K47" s="117"/>
      <c r="L47" s="117"/>
      <c r="M47" s="117"/>
      <c r="N47" s="117"/>
      <c r="O47" s="117"/>
      <c r="P47" s="117"/>
    </row>
    <row r="48" spans="1:16" s="80" customFormat="1" ht="16.8" x14ac:dyDescent="0.3">
      <c r="A48" s="2394" t="s">
        <v>1697</v>
      </c>
      <c r="B48" s="2394"/>
      <c r="C48" s="2394"/>
      <c r="D48" s="2394"/>
      <c r="E48" s="2394"/>
      <c r="F48" s="2394"/>
      <c r="G48" s="2394"/>
      <c r="H48" s="2394"/>
      <c r="I48" s="2394"/>
      <c r="J48" s="2394"/>
      <c r="K48" s="2394"/>
      <c r="L48" s="2394"/>
      <c r="M48" s="2394"/>
      <c r="N48" s="2394"/>
      <c r="O48" s="2394"/>
      <c r="P48" s="2394"/>
    </row>
    <row r="49" spans="1:16" s="80" customFormat="1" ht="16.8" x14ac:dyDescent="0.3">
      <c r="A49" s="117"/>
      <c r="B49" s="117"/>
      <c r="C49" s="117"/>
      <c r="D49" s="117"/>
      <c r="E49" s="117"/>
      <c r="F49" s="117"/>
      <c r="G49" s="117"/>
      <c r="H49" s="117"/>
      <c r="I49" s="117"/>
      <c r="J49" s="117"/>
      <c r="K49" s="117"/>
      <c r="L49" s="117"/>
      <c r="M49" s="117"/>
      <c r="N49" s="117"/>
      <c r="O49" s="117"/>
      <c r="P49" s="117"/>
    </row>
    <row r="50" spans="1:16" s="80" customFormat="1" ht="16.8" x14ac:dyDescent="0.3">
      <c r="A50" s="2394" t="s">
        <v>1698</v>
      </c>
      <c r="B50" s="2394"/>
      <c r="C50" s="2394"/>
      <c r="D50" s="2394"/>
      <c r="E50" s="2394"/>
      <c r="F50" s="2394"/>
      <c r="G50" s="2394"/>
      <c r="H50" s="2394"/>
      <c r="I50" s="2394"/>
      <c r="J50" s="2394"/>
      <c r="K50" s="2394"/>
      <c r="L50" s="2394"/>
      <c r="M50" s="2394"/>
      <c r="N50" s="2394"/>
      <c r="O50" s="2394"/>
      <c r="P50" s="2394"/>
    </row>
    <row r="51" spans="1:16" s="80" customFormat="1" ht="16.8" x14ac:dyDescent="0.3">
      <c r="A51" s="117"/>
      <c r="B51" s="117"/>
      <c r="C51" s="117"/>
      <c r="D51" s="117"/>
      <c r="E51" s="117"/>
      <c r="F51" s="117"/>
      <c r="G51" s="117"/>
      <c r="H51" s="117"/>
      <c r="I51" s="117"/>
      <c r="J51" s="117"/>
      <c r="K51" s="117"/>
      <c r="L51" s="117"/>
      <c r="M51" s="117"/>
      <c r="N51" s="117"/>
      <c r="O51" s="117"/>
      <c r="P51" s="117"/>
    </row>
    <row r="52" spans="1:16" s="80" customFormat="1" ht="16.8" x14ac:dyDescent="0.3">
      <c r="A52" s="2394" t="s">
        <v>1699</v>
      </c>
      <c r="B52" s="2394"/>
      <c r="C52" s="2394"/>
      <c r="D52" s="2394"/>
      <c r="E52" s="2394"/>
      <c r="F52" s="2394"/>
      <c r="G52" s="2394"/>
      <c r="H52" s="2394"/>
      <c r="I52" s="2394"/>
      <c r="J52" s="2394"/>
      <c r="K52" s="2394"/>
      <c r="L52" s="2394"/>
      <c r="M52" s="2394"/>
      <c r="N52" s="2394"/>
      <c r="O52" s="2394"/>
      <c r="P52" s="2394"/>
    </row>
    <row r="53" spans="1:16" s="80" customFormat="1" ht="16.8" x14ac:dyDescent="0.3">
      <c r="A53" s="117"/>
      <c r="B53" s="117"/>
      <c r="C53" s="117"/>
      <c r="D53" s="117"/>
      <c r="E53" s="117"/>
      <c r="F53" s="117"/>
      <c r="G53" s="117"/>
      <c r="H53" s="117"/>
      <c r="I53" s="117"/>
      <c r="J53" s="117"/>
      <c r="K53" s="117"/>
      <c r="L53" s="117"/>
      <c r="M53" s="117"/>
      <c r="N53" s="117"/>
      <c r="O53" s="117"/>
      <c r="P53" s="117"/>
    </row>
    <row r="54" spans="1:16" s="80" customFormat="1" ht="16.8" x14ac:dyDescent="0.3">
      <c r="A54" s="2394" t="s">
        <v>1700</v>
      </c>
      <c r="B54" s="2394"/>
      <c r="C54" s="2394"/>
      <c r="D54" s="2394"/>
      <c r="E54" s="2394"/>
      <c r="F54" s="2394"/>
      <c r="G54" s="2394"/>
      <c r="H54" s="2394"/>
      <c r="I54" s="2394"/>
      <c r="J54" s="2394"/>
      <c r="K54" s="2394"/>
      <c r="L54" s="2394"/>
      <c r="M54" s="2394"/>
      <c r="N54" s="2394"/>
      <c r="O54" s="2394"/>
      <c r="P54" s="2394"/>
    </row>
    <row r="55" spans="1:16" s="80" customFormat="1" ht="16.8" x14ac:dyDescent="0.3">
      <c r="A55" s="117"/>
      <c r="B55" s="117"/>
      <c r="C55" s="117"/>
      <c r="D55" s="117"/>
      <c r="E55" s="117"/>
      <c r="F55" s="117"/>
      <c r="G55" s="117"/>
      <c r="H55" s="117"/>
      <c r="I55" s="117"/>
      <c r="J55" s="117"/>
      <c r="K55" s="117"/>
      <c r="L55" s="117"/>
      <c r="M55" s="117"/>
      <c r="N55" s="117"/>
      <c r="O55" s="117"/>
      <c r="P55" s="117"/>
    </row>
    <row r="56" spans="1:16" s="80" customFormat="1" ht="16.8" x14ac:dyDescent="0.3">
      <c r="A56" s="2394" t="s">
        <v>1701</v>
      </c>
      <c r="B56" s="2394"/>
      <c r="C56" s="2394"/>
      <c r="D56" s="2394"/>
      <c r="E56" s="2394"/>
      <c r="F56" s="2394"/>
      <c r="G56" s="2394"/>
      <c r="H56" s="2394"/>
      <c r="I56" s="2394"/>
      <c r="J56" s="2394"/>
      <c r="K56" s="2394"/>
      <c r="L56" s="2394"/>
      <c r="M56" s="2394"/>
      <c r="N56" s="2394"/>
      <c r="O56" s="2394"/>
      <c r="P56" s="2394"/>
    </row>
    <row r="57" spans="1:16" s="80" customFormat="1" ht="16.8" x14ac:dyDescent="0.3">
      <c r="A57" s="2394"/>
      <c r="B57" s="2394"/>
      <c r="C57" s="2394"/>
      <c r="D57" s="2394"/>
      <c r="E57" s="2394"/>
      <c r="F57" s="2394"/>
      <c r="G57" s="2394"/>
      <c r="H57" s="2394"/>
      <c r="I57" s="2394"/>
      <c r="J57" s="2394"/>
      <c r="K57" s="2394"/>
      <c r="L57" s="2394"/>
      <c r="M57" s="2394"/>
      <c r="N57" s="2394"/>
      <c r="O57" s="2394"/>
      <c r="P57" s="2394"/>
    </row>
    <row r="58" spans="1:16" s="80" customFormat="1" ht="16.8" x14ac:dyDescent="0.3">
      <c r="A58" s="2394" t="s">
        <v>1620</v>
      </c>
      <c r="B58" s="2394"/>
      <c r="C58" s="2394"/>
      <c r="D58" s="2394"/>
      <c r="E58" s="2394"/>
      <c r="F58" s="2394"/>
      <c r="G58" s="2394"/>
      <c r="H58" s="2394"/>
      <c r="I58" s="2394"/>
      <c r="J58" s="2394"/>
      <c r="K58" s="2394"/>
      <c r="L58" s="2394"/>
      <c r="M58" s="2394"/>
      <c r="N58" s="2394"/>
      <c r="O58" s="2394"/>
      <c r="P58" s="2394"/>
    </row>
    <row r="59" spans="1:16" s="80" customFormat="1" ht="16.8" x14ac:dyDescent="0.3">
      <c r="A59" s="98"/>
    </row>
    <row r="60" spans="1:16" ht="17.399999999999999" hidden="1" x14ac:dyDescent="0.3">
      <c r="A60" s="256"/>
      <c r="B60" s="256"/>
      <c r="C60" s="256"/>
      <c r="D60" s="256"/>
      <c r="E60" s="256"/>
      <c r="F60" s="256"/>
      <c r="G60" s="256"/>
      <c r="H60" s="256"/>
      <c r="I60" s="256"/>
      <c r="J60" s="256"/>
      <c r="K60" s="256"/>
      <c r="L60" s="256"/>
      <c r="M60" s="256"/>
      <c r="N60" s="256"/>
      <c r="O60" s="256"/>
      <c r="P60" s="256"/>
    </row>
    <row r="61" spans="1:16" ht="11.25" customHeight="1" x14ac:dyDescent="0.3"/>
    <row r="62" spans="1:16" ht="3.75" customHeight="1" x14ac:dyDescent="0.3"/>
  </sheetData>
  <mergeCells count="40">
    <mergeCell ref="A44:P44"/>
    <mergeCell ref="A57:P57"/>
    <mergeCell ref="A58:P58"/>
    <mergeCell ref="A39:P39"/>
    <mergeCell ref="A40:P40"/>
    <mergeCell ref="A41:P41"/>
    <mergeCell ref="A42:P42"/>
    <mergeCell ref="A43:P43"/>
    <mergeCell ref="A46:P46"/>
    <mergeCell ref="A48:P48"/>
    <mergeCell ref="A50:P50"/>
    <mergeCell ref="A52:P52"/>
    <mergeCell ref="A54:P54"/>
    <mergeCell ref="A56:P56"/>
    <mergeCell ref="A32:P32"/>
    <mergeCell ref="A33:P33"/>
    <mergeCell ref="A34:P34"/>
    <mergeCell ref="A35:P35"/>
    <mergeCell ref="A37:P37"/>
    <mergeCell ref="A27:P27"/>
    <mergeCell ref="A28:P28"/>
    <mergeCell ref="A29:P29"/>
    <mergeCell ref="A30:P30"/>
    <mergeCell ref="A31:P31"/>
    <mergeCell ref="A38:P38"/>
    <mergeCell ref="E9:N12"/>
    <mergeCell ref="A14:P14"/>
    <mergeCell ref="A20:P20"/>
    <mergeCell ref="A16:P16"/>
    <mergeCell ref="A36:P36"/>
    <mergeCell ref="A18:P18"/>
    <mergeCell ref="A15:P15"/>
    <mergeCell ref="A17:P17"/>
    <mergeCell ref="A19:P19"/>
    <mergeCell ref="A21:P21"/>
    <mergeCell ref="A22:P22"/>
    <mergeCell ref="A23:P23"/>
    <mergeCell ref="A24:P24"/>
    <mergeCell ref="A25:P25"/>
    <mergeCell ref="A26:P26"/>
  </mergeCells>
  <hyperlinks>
    <hyperlink ref="A20:P20" location="'Cuadro No 1.4.1'!A1" display="Cuadro 1.4.1  Nóminas 2026 - Cargos y costo anual Gobierno Central y Establecimientos Públicos" xr:uid="{93064E71-5664-4066-93B1-6CA43D5593C3}"/>
    <hyperlink ref="A36:P36" location="'Cuadro No 1.6.2'!A1" display="Cuadro 1.6.2  Apropiación del SGP 2025-2026" xr:uid="{6FB6BCD6-ED26-4428-88F9-20920E9FA513}"/>
    <hyperlink ref="A38:P38" location="'Cuadro No 1.6.3'!A1" display="Cuadro 1.6.3 Distribución del SGP 2025-2026" xr:uid="{4C6973A3-2724-4546-8374-208DA2BB6780}"/>
    <hyperlink ref="A42" location="'Cuadro 1.6.5'!A1" display="Cuadro 1.6.5 Transferencias FNPSM 2023 -2024" xr:uid="{D8DB9928-927C-49D0-A3D3-12CA63C978D5}"/>
    <hyperlink ref="A14:P14" location="'Cuadro No 1.1.1'!A1" display="Cuadro 1.1.1. Supuestos para la programación presupuestal 2026" xr:uid="{FEB61D5B-ADC6-4CEB-AA50-EAD1B9E3A6F5}"/>
    <hyperlink ref="A16:P16" location="'Cuadro No 1.1.2'!A1" display="Cuadro 1.1.2. Balance del Gobierno General y Sector Público No Financiero (SPNF) 2025-2026" xr:uid="{3E663311-344D-4C35-9133-62DC5515A70A}"/>
    <hyperlink ref="A18:P18" location="'Cuadro No 1.2.1'!A1" display="'Cuadro No 1.2.1'!A1" xr:uid="{999AC486-3310-426E-B5C4-738AF8D1392E}"/>
    <hyperlink ref="A22" location="'Cuadro 1.5.1'!A1" display="Cuadro 1.5.1. Ingresos del Presupuesto General de la Nación 2024– 2025" xr:uid="{B565F8AF-E415-43D4-8C11-F5039A43E39C}"/>
    <hyperlink ref="A24" location="'Cuadro 1.5.2'!A1" display="Cuadro 1.5.2. Ingresos del presupuesto nacional 2024–2025" xr:uid="{3AC5CA14-83A9-420F-A03B-0999C524E8E6}"/>
    <hyperlink ref="A26" location="'Cuadro 1.5.3'!A1" display="Cuadro 1.5.3. Ingresos corrientes de la Nación 2024-2025" xr:uid="{9649B99A-BBA8-4FC8-BD3E-9F6CAAC3CB96}"/>
    <hyperlink ref="A28" location="'Cuadro 1.5.4'!A1" display="Cuadro 1.5.4. Fondos especiales de la Nación 2024-2025" xr:uid="{7E6F9129-9594-4A9A-B861-FE905F28B7FA}"/>
    <hyperlink ref="A30" location="'Cuadro 1.5.5'!A1" display="Cuadro 1.5.5. Recursos de capital de la Nación 2024-2025" xr:uid="{6A89E11B-AE2B-416B-A12E-55FF4B8BE4D1}"/>
    <hyperlink ref="A32" location="'Cuadro 1.5.6'!A1" display="Cuadro 1.5.6. Ingresos de los Establecimientos Públicos 2024-2025" xr:uid="{7DC9AC6C-1F07-4149-9FB1-4EC4BDE284BD}"/>
    <hyperlink ref="A34" location="'Cuadro 1.6.1'!A1" display="Cuadro 1.6.1. Presupuesto General de la Nación 2024-2025" xr:uid="{A8F04142-A143-42D0-B33C-A4AC0DCFC85C}"/>
    <hyperlink ref="A40" location="'Cuadro 1.6.4'!A1" display="Cuadro 1.6.4 Apropiaciones para conceptos asociados a pensiones PGN 2024* - 2025" xr:uid="{E482AF0B-67D7-4B01-B420-079E3F071EAE}"/>
    <hyperlink ref="A44" location="'Cuadro 1.6.6'!A1" display="Cuadro 1.6.6 Servicio de la deuda 2024 -2025" xr:uid="{0DB673AA-7657-4657-924B-DB721831521E}"/>
    <hyperlink ref="A58" location="'Cuadro 1.6.7'!A1" display="Cuadro 1.6.7 Presupuesto de inversión por sector 2025" xr:uid="{8BDB01AD-241F-431A-BFF3-616859F35D08}"/>
    <hyperlink ref="A40:P40" location="'Cuadro No 1.6.4'!A1" display="Cuadro 1.6.4 Apropiaciones para conceptos asociados a pensiones PGN 2025* - 2026" xr:uid="{7322D514-BFD2-4C90-B39D-908409D049FE}"/>
    <hyperlink ref="A42:P42" location="'Cuadro No 1.6.5'!A1" display="Cuadro 1.6.5 Transferencias FNPSM 2025 -2026" xr:uid="{014692A7-5E56-4ABB-83C9-4EB195F0715B}"/>
    <hyperlink ref="A44:P44" location="'Cuadro No 1.6.6'!A1" display="Cuadro 1.6.6 Servicio de la deuda 2025 -2026" xr:uid="{60B6FC0A-8B5A-4C61-8D74-51575A7B2863}"/>
    <hyperlink ref="A58:P58" location="'Cuadro No 1.6.7'!A1" display="Cuadro 1.6.7 Presupuesto de inversión por sector 2026" xr:uid="{2188F1EB-F7D5-450E-8B04-0910A9E885FB}"/>
    <hyperlink ref="A22:P22" location="'Cuadro No 1.5.1'!A1" display="Cuadro 1.5.1.  Ingresos del Presupuesto General de la Nación 2025–2026" xr:uid="{74F50F97-7F69-4DA8-8BCA-6BE4B12C9145}"/>
    <hyperlink ref="A24:P24" location="'Cuadro No 1.5.2'!A1" display="Cuadro 1.5.2. Ingresos del presupuesto nacional 2025–2026" xr:uid="{8D810A11-EF3A-4FDD-B093-FDA3C6F6697E}"/>
    <hyperlink ref="A26:P26" location="'Cuadro No 1.5.3'!A1" display="Cuadro 1.5.3. Ingresos corrientes de la Nación 2024-2025" xr:uid="{4990D77A-A535-4FC6-90CF-9148C3F1962C}"/>
    <hyperlink ref="A28:P28" location="'Cuadro No 1.5.4'!A1" display="Cuadro 1.5.4. Fondos especiales de la Nación 2024-2025" xr:uid="{DD34D24E-C8D4-466F-A494-EB438F7E3EE2}"/>
    <hyperlink ref="A30:P30" location="'Cuadro No 1.5.5'!A1" display="Cuadro 1.5.5. Recursos de capital de la Nación 2025-2026" xr:uid="{6901027F-150E-458B-80D9-228A4DB93823}"/>
    <hyperlink ref="A32:P32" location="'Cuadro No 1.5.6'!A1" display="Cuadro 1.5.6. Ingresos de los Establecimientos Públicos 2025-2026" xr:uid="{2CCC76BE-60D4-4C97-A8B5-6D73073C0FCA}"/>
    <hyperlink ref="A34:P34" location="'Cuadro No 1.6.1'!A1" display="Cuadro 1.6.1. Presupuesto General de la Nación 2024-2025" xr:uid="{364A7313-AB16-4967-8E66-E037BF02BDE8}"/>
    <hyperlink ref="A46" location="'Cuadro 1.6.6'!A1" display="Cuadro 1.6.6 Servicio de la deuda 2024 -2025" xr:uid="{55EA809E-8EE7-4616-B3CD-E37624ADAE5B}"/>
    <hyperlink ref="A46:P46" location="'Gráfica No 1.6.1'!A1" display="Gráfica 1.6.1 Participación del POAI por transformación" xr:uid="{99F03272-043E-4528-B0A1-74C510449A7F}"/>
    <hyperlink ref="A48" location="'Cuadro 1.6.6'!A1" display="Cuadro 1.6.6 Servicio de la deuda 2024 -2025" xr:uid="{4BFB321D-F578-4DE3-ACF3-4E8F680A71B5}"/>
    <hyperlink ref="A48:P48" location="'Gráfica No 1.6.2'!A1" display="Gráfica 1.6.2 Participación sectorial - Transformación Seguridad humana y justicia social" xr:uid="{5F44888A-569E-4DCE-B9A6-3E2FF0092D00}"/>
    <hyperlink ref="A50" location="'Cuadro 1.6.6'!A1" display="Cuadro 1.6.6 Servicio de la deuda 2024 -2025" xr:uid="{3C1BFEB2-50FB-4F55-8C50-0281666F5B62}"/>
    <hyperlink ref="A50:P50" location="'Gráfica No 1.6.3'!A1" display="Gráfica 1.6.3 Participación sectorial - Transformación Convergencia regional" xr:uid="{1013E5D9-C778-4ADB-8F13-6C48B6D209DA}"/>
    <hyperlink ref="A52" location="'Cuadro 1.6.6'!A1" display="Cuadro 1.6.6 Servicio de la deuda 2024 -2025" xr:uid="{DDA8E528-6EB3-4AA6-8DE8-0B2965EC4762}"/>
    <hyperlink ref="A52:P52" location="'Gráfica No 1.6.4'!A1" display="Gráfica 1.6.4 Participación sectorial - Transformación productiva, internacionalización y acción climática" xr:uid="{3CC00C48-BC37-4F12-B939-8A557FEC1EEC}"/>
    <hyperlink ref="A54" location="'Cuadro 1.6.6'!A1" display="Cuadro 1.6.6 Servicio de la deuda 2024 -2025" xr:uid="{6BB00508-2BEA-478A-AA6E-61029341906C}"/>
    <hyperlink ref="A54:P54" location="'Gráfica No 1.6.5'!A1" display="Gráfica 1.6.5 Participación sectorial - Transformación Ordenamiento del territorio alrededor del agua y justicia ambiental" xr:uid="{61383915-0207-448E-9F84-67799792BFC9}"/>
    <hyperlink ref="A56" location="'Cuadro 1.6.6'!A1" display="Cuadro 1.6.6 Servicio de la deuda 2024 -2025" xr:uid="{8263AFEB-19F6-46DF-885C-21A82DDC09B6}"/>
    <hyperlink ref="A56:P56" location="'Gráfica No 1.6.6'!A1" display="Gráfica 1.6.6 Participación sectorial - Transformación  Derecho humano a la alimentación" xr:uid="{704EE618-D776-43C7-B5C2-023A9B939FF6}"/>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3ED2-00E5-4361-A09C-C00374E6E34D}">
  <dimension ref="A1:H18"/>
  <sheetViews>
    <sheetView showGridLines="0" workbookViewId="0"/>
  </sheetViews>
  <sheetFormatPr baseColWidth="10" defaultColWidth="0" defaultRowHeight="15" customHeight="1" zeroHeight="1" x14ac:dyDescent="0.3"/>
  <cols>
    <col min="1" max="1" width="4.5546875" style="1469" customWidth="1"/>
    <col min="2" max="2" width="52.88671875" style="1469" customWidth="1"/>
    <col min="3" max="5" width="11.44140625" style="1469" customWidth="1"/>
    <col min="6" max="6" width="4.88671875" style="1469" customWidth="1"/>
    <col min="7" max="7" width="14" style="1469" customWidth="1"/>
    <col min="8" max="8" width="3.6640625" style="1469" hidden="1" customWidth="1"/>
    <col min="9" max="16384" width="5.44140625" style="1469" hidden="1"/>
  </cols>
  <sheetData>
    <row r="1" spans="2:5" ht="14.4" x14ac:dyDescent="0.3">
      <c r="B1" s="2464" t="s">
        <v>1560</v>
      </c>
      <c r="C1" s="2464"/>
      <c r="D1" s="2464"/>
      <c r="E1" s="2464"/>
    </row>
    <row r="2" spans="2:5" ht="14.4" x14ac:dyDescent="0.3">
      <c r="B2" s="2465" t="s">
        <v>1</v>
      </c>
      <c r="C2" s="2465"/>
      <c r="D2" s="2465"/>
      <c r="E2" s="2465"/>
    </row>
    <row r="3" spans="2:5" ht="20.399999999999999" x14ac:dyDescent="0.3">
      <c r="B3" s="2466" t="s">
        <v>0</v>
      </c>
      <c r="C3" s="2461">
        <v>2025</v>
      </c>
      <c r="D3" s="2462" t="s">
        <v>1417</v>
      </c>
      <c r="E3" s="1451" t="s">
        <v>1165</v>
      </c>
    </row>
    <row r="4" spans="2:5" ht="14.4" x14ac:dyDescent="0.3">
      <c r="B4" s="2466"/>
      <c r="C4" s="2461"/>
      <c r="D4" s="2462"/>
      <c r="E4" s="1452" t="s">
        <v>1547</v>
      </c>
    </row>
    <row r="5" spans="2:5" ht="14.4" x14ac:dyDescent="0.3">
      <c r="B5" s="1470"/>
      <c r="C5" s="1454" t="s">
        <v>9</v>
      </c>
      <c r="D5" s="1455" t="s">
        <v>10</v>
      </c>
      <c r="E5" s="1471" t="s">
        <v>767</v>
      </c>
    </row>
    <row r="6" spans="2:5" ht="14.4" x14ac:dyDescent="0.3">
      <c r="B6" s="1472" t="s">
        <v>1561</v>
      </c>
      <c r="C6" s="1473">
        <v>78480.139646046999</v>
      </c>
      <c r="D6" s="1474">
        <v>84582.924599803999</v>
      </c>
      <c r="E6" s="1475">
        <v>7.7762157168439705</v>
      </c>
    </row>
    <row r="7" spans="2:5" ht="14.4" x14ac:dyDescent="0.3">
      <c r="B7" s="1476" t="s">
        <v>1562</v>
      </c>
      <c r="C7" s="1477">
        <v>46158.590355728003</v>
      </c>
      <c r="D7" s="1478">
        <v>49616.610963034</v>
      </c>
      <c r="E7" s="1479">
        <v>7.4916079123219514</v>
      </c>
    </row>
    <row r="8" spans="2:5" ht="14.4" x14ac:dyDescent="0.3">
      <c r="B8" s="1476" t="s">
        <v>1563</v>
      </c>
      <c r="C8" s="1477">
        <v>19060.914641273001</v>
      </c>
      <c r="D8" s="1478">
        <v>20622.281544599999</v>
      </c>
      <c r="E8" s="1479">
        <v>8.1914584515589759</v>
      </c>
    </row>
    <row r="9" spans="2:5" ht="14.4" x14ac:dyDescent="0.3">
      <c r="B9" s="1476" t="s">
        <v>1564</v>
      </c>
      <c r="C9" s="1477">
        <v>9048.4330546429992</v>
      </c>
      <c r="D9" s="1478">
        <v>9787.692486422</v>
      </c>
      <c r="E9" s="1479">
        <v>8.1700270899353953</v>
      </c>
    </row>
    <row r="10" spans="2:5" ht="14.4" x14ac:dyDescent="0.3">
      <c r="B10" s="1476" t="s">
        <v>1565</v>
      </c>
      <c r="C10" s="1477">
        <v>4212.2015944029999</v>
      </c>
      <c r="D10" s="1478">
        <v>4556.3396057480004</v>
      </c>
      <c r="E10" s="1479">
        <v>8.1700270899255365</v>
      </c>
    </row>
    <row r="11" spans="2:5" ht="14.4" x14ac:dyDescent="0.3">
      <c r="B11" s="1472" t="s">
        <v>1566</v>
      </c>
      <c r="C11" s="1473">
        <v>3504.0429815150005</v>
      </c>
      <c r="D11" s="1474">
        <v>3769.5815705159998</v>
      </c>
      <c r="E11" s="1475">
        <v>7.5780631231353146</v>
      </c>
    </row>
    <row r="12" spans="2:5" ht="20.399999999999999" x14ac:dyDescent="0.3">
      <c r="B12" s="1476" t="s">
        <v>1567</v>
      </c>
      <c r="C12" s="1480">
        <v>2610.2502049250002</v>
      </c>
      <c r="D12" s="1481">
        <v>2802.7656819519998</v>
      </c>
      <c r="E12" s="1482">
        <v>7.3753648850888975</v>
      </c>
    </row>
    <row r="13" spans="2:5" ht="14.4" x14ac:dyDescent="0.3">
      <c r="B13" s="1476" t="s">
        <v>1568</v>
      </c>
      <c r="C13" s="1477">
        <v>422.52022166099999</v>
      </c>
      <c r="D13" s="1478">
        <v>457.04023823099999</v>
      </c>
      <c r="E13" s="1479">
        <v>8.1700270898978253</v>
      </c>
    </row>
    <row r="14" spans="2:5" ht="14.4" x14ac:dyDescent="0.3">
      <c r="B14" s="1476" t="s">
        <v>1569</v>
      </c>
      <c r="C14" s="1477">
        <v>65.003111024000006</v>
      </c>
      <c r="D14" s="1478">
        <v>70.313882802999998</v>
      </c>
      <c r="E14" s="1479">
        <v>8.1700270884560879</v>
      </c>
    </row>
    <row r="15" spans="2:5" ht="14.4" x14ac:dyDescent="0.3">
      <c r="B15" s="1476" t="s">
        <v>1570</v>
      </c>
      <c r="C15" s="1477">
        <v>406.269443905</v>
      </c>
      <c r="D15" s="1478">
        <v>439.46176752999997</v>
      </c>
      <c r="E15" s="1479">
        <v>8.1700270898939387</v>
      </c>
    </row>
    <row r="16" spans="2:5" ht="14.4" x14ac:dyDescent="0.3">
      <c r="B16" s="1466" t="s">
        <v>1555</v>
      </c>
      <c r="C16" s="1466">
        <v>81984.182627561997</v>
      </c>
      <c r="D16" s="1467">
        <v>88352.506170320004</v>
      </c>
      <c r="E16" s="1468">
        <v>7.7677465806886836</v>
      </c>
    </row>
    <row r="17" spans="2:5" ht="16.5" customHeight="1" x14ac:dyDescent="0.3">
      <c r="B17" s="2463" t="s">
        <v>1531</v>
      </c>
      <c r="C17" s="2463"/>
      <c r="D17" s="2463"/>
      <c r="E17" s="1483"/>
    </row>
    <row r="18" spans="2:5" ht="14.4" x14ac:dyDescent="0.3"/>
  </sheetData>
  <mergeCells count="6">
    <mergeCell ref="B17:D17"/>
    <mergeCell ref="B1:E1"/>
    <mergeCell ref="B2:E2"/>
    <mergeCell ref="B3:B4"/>
    <mergeCell ref="C3:C4"/>
    <mergeCell ref="D3:D4"/>
  </mergeCells>
  <pageMargins left="0.7" right="0.7" top="0.75" bottom="0.75" header="0.3" footer="0.3"/>
  <ignoredErrors>
    <ignoredError sqref="C5:E5" numberStoredAsText="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C3B6-0744-45C0-8DB5-E2D806D07C68}">
  <dimension ref="A1:N34"/>
  <sheetViews>
    <sheetView showGridLines="0" workbookViewId="0"/>
  </sheetViews>
  <sheetFormatPr baseColWidth="10" defaultColWidth="0" defaultRowHeight="13.5" customHeight="1" zeroHeight="1" x14ac:dyDescent="0.25"/>
  <cols>
    <col min="1" max="1" width="2.109375" style="1484" customWidth="1"/>
    <col min="2" max="2" width="55.44140625" style="1484" customWidth="1"/>
    <col min="3" max="3" width="8.44140625" style="1484" bestFit="1" customWidth="1"/>
    <col min="4" max="4" width="9.6640625" style="1484" bestFit="1" customWidth="1"/>
    <col min="5" max="5" width="12" style="1484" bestFit="1" customWidth="1"/>
    <col min="6" max="6" width="11.6640625" style="1484" bestFit="1" customWidth="1"/>
    <col min="7" max="9" width="7.88671875" style="1484" bestFit="1" customWidth="1"/>
    <col min="10" max="10" width="5.5546875" style="1484" bestFit="1" customWidth="1"/>
    <col min="11" max="11" width="7.109375" style="1484" bestFit="1" customWidth="1"/>
    <col min="12" max="12" width="11.5546875" style="1484" customWidth="1"/>
    <col min="13" max="13" width="4.88671875" style="1484" customWidth="1"/>
    <col min="14" max="16384" width="4.88671875" style="1484" hidden="1"/>
  </cols>
  <sheetData>
    <row r="1" spans="2:14" ht="10.8" x14ac:dyDescent="0.25">
      <c r="B1" s="2467" t="s">
        <v>1571</v>
      </c>
      <c r="C1" s="2467"/>
      <c r="D1" s="2467"/>
      <c r="E1" s="2467"/>
      <c r="F1" s="2467"/>
      <c r="G1" s="2467"/>
      <c r="H1" s="2467"/>
      <c r="I1" s="2467"/>
      <c r="J1" s="2467"/>
      <c r="L1" s="1344" t="s">
        <v>1533</v>
      </c>
      <c r="M1" s="1345">
        <v>1815199.4684148163</v>
      </c>
      <c r="N1" s="1345">
        <v>1929473.8229983626</v>
      </c>
    </row>
    <row r="2" spans="2:14" ht="10.8" x14ac:dyDescent="0.25">
      <c r="B2" s="2468" t="s">
        <v>1</v>
      </c>
      <c r="C2" s="2468"/>
      <c r="D2" s="2468"/>
      <c r="E2" s="2468"/>
      <c r="F2" s="2468"/>
      <c r="G2" s="2468"/>
      <c r="H2" s="2468"/>
      <c r="I2" s="2468"/>
      <c r="J2" s="2468"/>
    </row>
    <row r="3" spans="2:14" ht="20.399999999999999" x14ac:dyDescent="0.25">
      <c r="B3" s="2469" t="s">
        <v>1572</v>
      </c>
      <c r="C3" s="2434" t="s">
        <v>1534</v>
      </c>
      <c r="D3" s="2470" t="s">
        <v>1573</v>
      </c>
      <c r="E3" s="1485" t="s">
        <v>1165</v>
      </c>
      <c r="F3" s="1486" t="s">
        <v>1574</v>
      </c>
      <c r="G3" s="2435" t="s">
        <v>1511</v>
      </c>
      <c r="H3" s="2436"/>
      <c r="I3" s="2471" t="s">
        <v>847</v>
      </c>
      <c r="J3" s="2472"/>
    </row>
    <row r="4" spans="2:14" ht="10.8" x14ac:dyDescent="0.25">
      <c r="B4" s="2469"/>
      <c r="C4" s="2434"/>
      <c r="D4" s="2470"/>
      <c r="E4" s="1487" t="s">
        <v>1168</v>
      </c>
      <c r="F4" s="1488" t="s">
        <v>1575</v>
      </c>
      <c r="G4" s="1456">
        <v>2025</v>
      </c>
      <c r="H4" s="1456">
        <v>2026</v>
      </c>
      <c r="I4" s="1489">
        <v>2025</v>
      </c>
      <c r="J4" s="1456">
        <v>2026</v>
      </c>
    </row>
    <row r="5" spans="2:14" ht="10.8" x14ac:dyDescent="0.25">
      <c r="B5" s="2469"/>
      <c r="C5" s="1490" t="s">
        <v>9</v>
      </c>
      <c r="D5" s="1491" t="s">
        <v>10</v>
      </c>
      <c r="E5" s="1492" t="s">
        <v>767</v>
      </c>
      <c r="F5" s="1493" t="s">
        <v>1576</v>
      </c>
      <c r="G5" s="1360" t="s">
        <v>11</v>
      </c>
      <c r="H5" s="1360" t="s">
        <v>13</v>
      </c>
      <c r="I5" s="1494" t="s">
        <v>1169</v>
      </c>
      <c r="J5" s="1360" t="s">
        <v>1428</v>
      </c>
    </row>
    <row r="6" spans="2:14" ht="10.8" x14ac:dyDescent="0.25">
      <c r="B6" s="1495" t="s">
        <v>1577</v>
      </c>
      <c r="C6" s="1496">
        <f>+C7+C27</f>
        <v>76611.072561982</v>
      </c>
      <c r="D6" s="1496">
        <f t="shared" ref="D6" si="0">+D7+D27</f>
        <v>86429.062784000009</v>
      </c>
      <c r="E6" s="1497">
        <f>IF(C6=0,0,+(D6/C6-1)*100)</f>
        <v>12.815367144318191</v>
      </c>
      <c r="F6" s="1498">
        <f>+D6-C6</f>
        <v>9817.9902220180084</v>
      </c>
      <c r="G6" s="1499">
        <f>C6/$C$30*100</f>
        <v>98.992713118003948</v>
      </c>
      <c r="H6" s="1499">
        <f>+D6/$D$30*100</f>
        <v>98.881558289885973</v>
      </c>
      <c r="I6" s="1497">
        <v>3.21</v>
      </c>
      <c r="J6" s="1499">
        <v>3.66</v>
      </c>
      <c r="K6" s="1500"/>
    </row>
    <row r="7" spans="2:14" ht="10.8" x14ac:dyDescent="0.25">
      <c r="B7" s="1501" t="s">
        <v>1578</v>
      </c>
      <c r="C7" s="1502">
        <f>+SUM(C8:C26)</f>
        <v>46770.712163982003</v>
      </c>
      <c r="D7" s="1502">
        <f t="shared" ref="D7" si="1">+SUM(D8:D26)</f>
        <v>50738.085861000007</v>
      </c>
      <c r="E7" s="1503">
        <f>IF(C7=0,0,+(D7/C7-1)*100)</f>
        <v>8.4826027089518252</v>
      </c>
      <c r="F7" s="1504">
        <f>+D7-C7</f>
        <v>3967.3736970180034</v>
      </c>
      <c r="G7" s="1505">
        <f>C7/$C$30*100</f>
        <v>60.434602163126613</v>
      </c>
      <c r="H7" s="1505">
        <f>+D7/$D$30*100</f>
        <v>58.04830959604579</v>
      </c>
      <c r="I7" s="1503">
        <f>C7/$M$1*100</f>
        <v>2.5766155718867685</v>
      </c>
      <c r="J7" s="1505">
        <f>+D7/$N$1*100</f>
        <v>2.6296332842782011</v>
      </c>
      <c r="K7" s="1500"/>
    </row>
    <row r="8" spans="2:14" ht="10.8" x14ac:dyDescent="0.25">
      <c r="B8" s="1506" t="s">
        <v>56</v>
      </c>
      <c r="C8" s="1507">
        <v>5.2727639999999996</v>
      </c>
      <c r="D8" s="1508">
        <v>5.5206</v>
      </c>
      <c r="E8" s="1509">
        <f t="shared" ref="E8:E30" si="2">IF(C8=0,0,+(D8/C8-1)*100)</f>
        <v>4.7003051909776383</v>
      </c>
      <c r="F8" s="1510">
        <f t="shared" ref="F8:F30" si="3">+D8-C8</f>
        <v>0.24783600000000039</v>
      </c>
      <c r="G8" s="1511">
        <f t="shared" ref="G8:G30" si="4">C8/$C$30*100</f>
        <v>6.8131824361112323E-3</v>
      </c>
      <c r="H8" s="1511">
        <f t="shared" ref="H8:H30" si="5">+D8/$D$30*100</f>
        <v>6.3159950265734028E-3</v>
      </c>
      <c r="I8" s="1509">
        <f t="shared" ref="I8:I30" si="6">C8/$M$1*100</f>
        <v>2.9047848965076096E-4</v>
      </c>
      <c r="J8" s="1511">
        <f t="shared" ref="J8:J30" si="7">+D8/$N$1*100</f>
        <v>2.8611945568772219E-4</v>
      </c>
      <c r="K8" s="1500"/>
    </row>
    <row r="9" spans="2:14" ht="12" customHeight="1" x14ac:dyDescent="0.25">
      <c r="B9" s="1506" t="s">
        <v>57</v>
      </c>
      <c r="C9" s="1507">
        <v>8.4429067599999996</v>
      </c>
      <c r="D9" s="1508">
        <v>9.1396999999999995</v>
      </c>
      <c r="E9" s="1509">
        <f t="shared" si="2"/>
        <v>8.2530017185692639</v>
      </c>
      <c r="F9" s="1510">
        <f t="shared" si="3"/>
        <v>0.69679323999999987</v>
      </c>
      <c r="G9" s="1511">
        <f t="shared" si="4"/>
        <v>1.0909470639489421E-2</v>
      </c>
      <c r="H9" s="1511">
        <f t="shared" si="5"/>
        <v>1.0456526418210509E-2</v>
      </c>
      <c r="I9" s="1509">
        <f t="shared" si="6"/>
        <v>4.6512280919589795E-4</v>
      </c>
      <c r="J9" s="1511">
        <f t="shared" si="7"/>
        <v>4.7368872752039174E-4</v>
      </c>
      <c r="K9" s="1500"/>
    </row>
    <row r="10" spans="2:14" ht="10.8" x14ac:dyDescent="0.25">
      <c r="B10" s="1506" t="s">
        <v>59</v>
      </c>
      <c r="C10" s="1507">
        <v>38.675415999999998</v>
      </c>
      <c r="D10" s="1508">
        <v>44.197685</v>
      </c>
      <c r="E10" s="1509">
        <f t="shared" si="2"/>
        <v>14.278499292677305</v>
      </c>
      <c r="F10" s="1510">
        <f t="shared" si="3"/>
        <v>5.5222690000000014</v>
      </c>
      <c r="G10" s="1511">
        <f t="shared" si="4"/>
        <v>4.9974295265347614E-2</v>
      </c>
      <c r="H10" s="1511">
        <f t="shared" si="5"/>
        <v>5.0565583205821454E-2</v>
      </c>
      <c r="I10" s="1509">
        <f t="shared" si="6"/>
        <v>2.1306427570615474E-3</v>
      </c>
      <c r="J10" s="1511">
        <f t="shared" si="7"/>
        <v>2.2906599961702357E-3</v>
      </c>
      <c r="K10" s="1500"/>
    </row>
    <row r="11" spans="2:14" ht="10.8" x14ac:dyDescent="0.25">
      <c r="B11" s="1506" t="s">
        <v>62</v>
      </c>
      <c r="C11" s="1507">
        <v>15951.082</v>
      </c>
      <c r="D11" s="1508">
        <v>19020.576000000001</v>
      </c>
      <c r="E11" s="1509">
        <f t="shared" si="2"/>
        <v>19.243171090211941</v>
      </c>
      <c r="F11" s="1510">
        <f t="shared" si="3"/>
        <v>3069.4940000000006</v>
      </c>
      <c r="G11" s="1511">
        <f t="shared" si="4"/>
        <v>20.611131414068605</v>
      </c>
      <c r="H11" s="1511">
        <f t="shared" si="5"/>
        <v>21.761015726290882</v>
      </c>
      <c r="I11" s="1509">
        <f t="shared" si="6"/>
        <v>0.87875091842825503</v>
      </c>
      <c r="J11" s="1511">
        <f t="shared" si="7"/>
        <v>0.98579082925532613</v>
      </c>
      <c r="K11" s="1500"/>
    </row>
    <row r="12" spans="2:14" ht="10.8" x14ac:dyDescent="0.25">
      <c r="B12" s="1506" t="s">
        <v>63</v>
      </c>
      <c r="C12" s="1507">
        <v>1.690961006</v>
      </c>
      <c r="D12" s="1508">
        <v>1.7603040000000001</v>
      </c>
      <c r="E12" s="1509">
        <f t="shared" si="2"/>
        <v>4.100803847868284</v>
      </c>
      <c r="F12" s="1510">
        <f t="shared" si="3"/>
        <v>6.9342994000000102E-2</v>
      </c>
      <c r="G12" s="1511">
        <f t="shared" si="4"/>
        <v>2.1849689889834214E-3</v>
      </c>
      <c r="H12" s="1511">
        <f t="shared" si="5"/>
        <v>2.0139244482949808E-3</v>
      </c>
      <c r="I12" s="1509">
        <f t="shared" si="6"/>
        <v>9.3155657844957841E-5</v>
      </c>
      <c r="J12" s="1511">
        <f t="shared" si="7"/>
        <v>9.1232333863152588E-5</v>
      </c>
      <c r="K12" s="1500"/>
    </row>
    <row r="13" spans="2:14" ht="10.8" x14ac:dyDescent="0.25">
      <c r="B13" s="1506" t="s">
        <v>64</v>
      </c>
      <c r="C13" s="1507">
        <v>13584.122075400001</v>
      </c>
      <c r="D13" s="1508">
        <v>14480.852727</v>
      </c>
      <c r="E13" s="1509">
        <f t="shared" si="2"/>
        <v>6.6013147307025566</v>
      </c>
      <c r="F13" s="1510">
        <f t="shared" si="3"/>
        <v>896.73065159999896</v>
      </c>
      <c r="G13" s="1511">
        <f t="shared" si="4"/>
        <v>17.552672930953509</v>
      </c>
      <c r="H13" s="1511">
        <f t="shared" si="5"/>
        <v>16.567219831951945</v>
      </c>
      <c r="I13" s="1509">
        <f t="shared" si="6"/>
        <v>0.74835423388828937</v>
      </c>
      <c r="J13" s="1511">
        <f t="shared" si="7"/>
        <v>0.75050786149029236</v>
      </c>
      <c r="K13" s="1500"/>
    </row>
    <row r="14" spans="2:14" ht="10.8" x14ac:dyDescent="0.25">
      <c r="B14" s="1506" t="s">
        <v>65</v>
      </c>
      <c r="C14" s="1507">
        <v>0.318562187</v>
      </c>
      <c r="D14" s="1508">
        <v>0.338059</v>
      </c>
      <c r="E14" s="1509">
        <f t="shared" si="2"/>
        <v>6.1202533745789545</v>
      </c>
      <c r="F14" s="1510">
        <f t="shared" si="3"/>
        <v>1.9496813000000002E-2</v>
      </c>
      <c r="G14" s="1511">
        <f t="shared" si="4"/>
        <v>4.116289477923878E-4</v>
      </c>
      <c r="H14" s="1511">
        <f t="shared" si="5"/>
        <v>3.8676574334100975E-4</v>
      </c>
      <c r="I14" s="1509">
        <f t="shared" si="6"/>
        <v>1.754970693541438E-5</v>
      </c>
      <c r="J14" s="1511">
        <f t="shared" si="7"/>
        <v>1.7520787064872601E-5</v>
      </c>
      <c r="K14" s="1500"/>
    </row>
    <row r="15" spans="2:14" ht="10.8" x14ac:dyDescent="0.25">
      <c r="B15" s="1506" t="s">
        <v>66</v>
      </c>
      <c r="C15" s="1507">
        <v>0.1827</v>
      </c>
      <c r="D15" s="1508">
        <v>0.19500000000000001</v>
      </c>
      <c r="E15" s="1509">
        <f t="shared" si="2"/>
        <v>6.7323481116584594</v>
      </c>
      <c r="F15" s="1510">
        <f t="shared" si="3"/>
        <v>1.2300000000000005E-2</v>
      </c>
      <c r="G15" s="1511">
        <f t="shared" si="4"/>
        <v>2.3607512702588667E-4</v>
      </c>
      <c r="H15" s="1511">
        <f t="shared" si="5"/>
        <v>2.230951400539459E-4</v>
      </c>
      <c r="I15" s="1509">
        <f t="shared" si="6"/>
        <v>1.0065009558401253E-5</v>
      </c>
      <c r="J15" s="1511">
        <f t="shared" si="7"/>
        <v>1.0106382251767168E-5</v>
      </c>
      <c r="K15" s="1500"/>
    </row>
    <row r="16" spans="2:14" ht="10.8" x14ac:dyDescent="0.25">
      <c r="B16" s="1506" t="s">
        <v>67</v>
      </c>
      <c r="C16" s="1507">
        <v>143.99299999999999</v>
      </c>
      <c r="D16" s="1508">
        <v>149.17699999999999</v>
      </c>
      <c r="E16" s="1509">
        <f t="shared" si="2"/>
        <v>3.6001750085073558</v>
      </c>
      <c r="F16" s="1510">
        <f t="shared" si="3"/>
        <v>5.1839999999999975</v>
      </c>
      <c r="G16" s="1511">
        <f t="shared" si="4"/>
        <v>0.18606002061214283</v>
      </c>
      <c r="H16" s="1511">
        <f t="shared" si="5"/>
        <v>0.17067007029655121</v>
      </c>
      <c r="I16" s="1509">
        <f t="shared" si="6"/>
        <v>7.932626827273517E-3</v>
      </c>
      <c r="J16" s="1511">
        <f t="shared" si="7"/>
        <v>7.7314860778044669E-3</v>
      </c>
      <c r="K16" s="1500"/>
    </row>
    <row r="17" spans="2:11" ht="10.8" x14ac:dyDescent="0.25">
      <c r="B17" s="1506" t="s">
        <v>185</v>
      </c>
      <c r="C17" s="1507">
        <v>0</v>
      </c>
      <c r="D17" s="1508">
        <v>0</v>
      </c>
      <c r="E17" s="1509">
        <f t="shared" si="2"/>
        <v>0</v>
      </c>
      <c r="F17" s="1510">
        <f t="shared" si="3"/>
        <v>0</v>
      </c>
      <c r="G17" s="1511">
        <f t="shared" si="4"/>
        <v>0</v>
      </c>
      <c r="H17" s="1511">
        <f t="shared" si="5"/>
        <v>0</v>
      </c>
      <c r="I17" s="1509">
        <f t="shared" si="6"/>
        <v>0</v>
      </c>
      <c r="J17" s="1511">
        <f t="shared" si="7"/>
        <v>0</v>
      </c>
      <c r="K17" s="1500"/>
    </row>
    <row r="18" spans="2:11" ht="10.8" x14ac:dyDescent="0.25">
      <c r="B18" s="1506" t="s">
        <v>427</v>
      </c>
      <c r="C18" s="1507">
        <v>0</v>
      </c>
      <c r="D18" s="1508">
        <v>0</v>
      </c>
      <c r="E18" s="1509">
        <f t="shared" si="2"/>
        <v>0</v>
      </c>
      <c r="F18" s="1510">
        <f t="shared" si="3"/>
        <v>0</v>
      </c>
      <c r="G18" s="1511">
        <f t="shared" si="4"/>
        <v>0</v>
      </c>
      <c r="H18" s="1511">
        <f t="shared" si="5"/>
        <v>0</v>
      </c>
      <c r="I18" s="1509">
        <f t="shared" si="6"/>
        <v>0</v>
      </c>
      <c r="J18" s="1511">
        <f t="shared" si="7"/>
        <v>0</v>
      </c>
      <c r="K18" s="1500"/>
    </row>
    <row r="19" spans="2:11" ht="10.8" x14ac:dyDescent="0.25">
      <c r="B19" s="1506" t="s">
        <v>69</v>
      </c>
      <c r="C19" s="1507">
        <v>0.85956319999999997</v>
      </c>
      <c r="D19" s="1508">
        <v>0.89724899999999996</v>
      </c>
      <c r="E19" s="1509">
        <f t="shared" si="2"/>
        <v>4.3842965822641133</v>
      </c>
      <c r="F19" s="1510">
        <f t="shared" si="3"/>
        <v>3.7685799999999992E-2</v>
      </c>
      <c r="G19" s="1511">
        <f t="shared" si="4"/>
        <v>1.1106813991613445E-3</v>
      </c>
      <c r="H19" s="1511">
        <f t="shared" si="5"/>
        <v>1.0265225195808354E-3</v>
      </c>
      <c r="I19" s="1509">
        <f t="shared" si="6"/>
        <v>4.735364983059643E-5</v>
      </c>
      <c r="J19" s="1511">
        <f t="shared" si="7"/>
        <v>4.6502263430850467E-5</v>
      </c>
      <c r="K19" s="1500"/>
    </row>
    <row r="20" spans="2:11" ht="10.8" x14ac:dyDescent="0.25">
      <c r="B20" s="1506" t="s">
        <v>70</v>
      </c>
      <c r="C20" s="1507">
        <v>135.89619116700001</v>
      </c>
      <c r="D20" s="1508">
        <v>142.701348</v>
      </c>
      <c r="E20" s="1509">
        <f t="shared" si="2"/>
        <v>5.0076141020297449</v>
      </c>
      <c r="F20" s="1510">
        <f t="shared" si="3"/>
        <v>6.8051568329999839</v>
      </c>
      <c r="G20" s="1511">
        <f t="shared" si="4"/>
        <v>0.17559775912470557</v>
      </c>
      <c r="H20" s="1511">
        <f t="shared" si="5"/>
        <v>0.16326142163049678</v>
      </c>
      <c r="I20" s="1509">
        <f t="shared" si="6"/>
        <v>7.4865706789610242E-3</v>
      </c>
      <c r="J20" s="1511">
        <f t="shared" si="7"/>
        <v>7.3958685678484643E-3</v>
      </c>
      <c r="K20" s="1500"/>
    </row>
    <row r="21" spans="2:11" ht="10.8" x14ac:dyDescent="0.25">
      <c r="B21" s="1506" t="s">
        <v>72</v>
      </c>
      <c r="C21" s="1507">
        <v>1.286111115</v>
      </c>
      <c r="D21" s="1508">
        <v>1.644963</v>
      </c>
      <c r="E21" s="1509">
        <f t="shared" si="2"/>
        <v>27.902090325997996</v>
      </c>
      <c r="F21" s="1510">
        <f t="shared" si="3"/>
        <v>0.35885188499999998</v>
      </c>
      <c r="G21" s="1511">
        <f t="shared" si="4"/>
        <v>1.661843704669019E-3</v>
      </c>
      <c r="H21" s="1511">
        <f t="shared" si="5"/>
        <v>1.8819653890695335E-3</v>
      </c>
      <c r="I21" s="1509">
        <f t="shared" si="6"/>
        <v>7.0852329861199192E-5</v>
      </c>
      <c r="J21" s="1511">
        <f t="shared" si="7"/>
        <v>8.5254486502634247E-5</v>
      </c>
      <c r="K21" s="1500"/>
    </row>
    <row r="22" spans="2:11" ht="10.8" x14ac:dyDescent="0.25">
      <c r="B22" s="1506" t="s">
        <v>73</v>
      </c>
      <c r="C22" s="1507">
        <v>847.81914883800005</v>
      </c>
      <c r="D22" s="1508">
        <v>879.74031300000001</v>
      </c>
      <c r="E22" s="1509">
        <f t="shared" si="2"/>
        <v>3.7650911996680358</v>
      </c>
      <c r="F22" s="1510">
        <f t="shared" si="3"/>
        <v>31.921164161999968</v>
      </c>
      <c r="G22" s="1511">
        <f t="shared" si="4"/>
        <v>1.0955063670328953</v>
      </c>
      <c r="H22" s="1511">
        <f t="shared" si="5"/>
        <v>1.0064912222555753</v>
      </c>
      <c r="I22" s="1509">
        <f t="shared" si="6"/>
        <v>4.6706665773673155E-2</v>
      </c>
      <c r="J22" s="1511">
        <f t="shared" si="7"/>
        <v>4.559483018188356E-2</v>
      </c>
      <c r="K22" s="1500"/>
    </row>
    <row r="23" spans="2:11" ht="16.5" customHeight="1" x14ac:dyDescent="0.25">
      <c r="B23" s="1512" t="s">
        <v>75</v>
      </c>
      <c r="C23" s="1507">
        <v>3.4083510000000001</v>
      </c>
      <c r="D23" s="1513">
        <v>3.4083510000000001</v>
      </c>
      <c r="E23" s="1514">
        <f t="shared" si="2"/>
        <v>0</v>
      </c>
      <c r="F23" s="1515">
        <f t="shared" si="3"/>
        <v>0</v>
      </c>
      <c r="G23" s="1516">
        <f t="shared" si="4"/>
        <v>4.4040880967367701E-3</v>
      </c>
      <c r="H23" s="1516">
        <f t="shared" si="5"/>
        <v>3.8994181728102904E-3</v>
      </c>
      <c r="I23" s="1514">
        <f t="shared" si="6"/>
        <v>1.8776729826703049E-4</v>
      </c>
      <c r="J23" s="1516">
        <f t="shared" si="7"/>
        <v>1.7664665668816864E-4</v>
      </c>
      <c r="K23" s="1500"/>
    </row>
    <row r="24" spans="2:11" ht="10.8" x14ac:dyDescent="0.25">
      <c r="B24" s="1506" t="s">
        <v>76</v>
      </c>
      <c r="C24" s="1507">
        <v>16047.518450309</v>
      </c>
      <c r="D24" s="1508">
        <v>15997.721962</v>
      </c>
      <c r="E24" s="1509">
        <f t="shared" si="2"/>
        <v>-0.31030647176505388</v>
      </c>
      <c r="F24" s="1510">
        <f t="shared" si="3"/>
        <v>-49.796488309000779</v>
      </c>
      <c r="G24" s="1511">
        <f t="shared" si="4"/>
        <v>20.735741415473218</v>
      </c>
      <c r="H24" s="1511">
        <f t="shared" si="5"/>
        <v>18.302636008494748</v>
      </c>
      <c r="I24" s="1509">
        <f t="shared" si="6"/>
        <v>0.88406363760799422</v>
      </c>
      <c r="J24" s="1511">
        <f t="shared" si="7"/>
        <v>0.82912355541262894</v>
      </c>
      <c r="K24" s="1500"/>
    </row>
    <row r="25" spans="2:11" ht="10.8" x14ac:dyDescent="0.25">
      <c r="B25" s="1506" t="s">
        <v>77</v>
      </c>
      <c r="C25" s="1507">
        <v>9.2162999999999995E-2</v>
      </c>
      <c r="D25" s="1508">
        <v>0.1605</v>
      </c>
      <c r="E25" s="1509">
        <f t="shared" si="2"/>
        <v>74.147976953875201</v>
      </c>
      <c r="F25" s="1510">
        <f t="shared" si="3"/>
        <v>6.8337000000000009E-2</v>
      </c>
      <c r="G25" s="1511">
        <f t="shared" si="4"/>
        <v>1.1908807844601418E-4</v>
      </c>
      <c r="H25" s="1511">
        <f t="shared" si="5"/>
        <v>1.83624461429017E-4</v>
      </c>
      <c r="I25" s="1509">
        <f t="shared" si="6"/>
        <v>5.0772932453800472E-6</v>
      </c>
      <c r="J25" s="1511">
        <f t="shared" si="7"/>
        <v>8.3183300072237477E-6</v>
      </c>
      <c r="K25" s="1500"/>
    </row>
    <row r="26" spans="2:11" ht="10.8" x14ac:dyDescent="0.25">
      <c r="B26" s="1506" t="s">
        <v>78</v>
      </c>
      <c r="C26" s="1507">
        <v>5.1799999999999999E-2</v>
      </c>
      <c r="D26" s="1508">
        <v>5.4100000000000002E-2</v>
      </c>
      <c r="E26" s="1509">
        <f t="shared" si="2"/>
        <v>4.4401544401544424</v>
      </c>
      <c r="F26" s="1510">
        <f t="shared" si="3"/>
        <v>2.3000000000000034E-3</v>
      </c>
      <c r="G26" s="1511">
        <f t="shared" si="4"/>
        <v>6.6933177777454451E-5</v>
      </c>
      <c r="H26" s="1511">
        <f t="shared" si="5"/>
        <v>6.1894600394453718E-5</v>
      </c>
      <c r="I26" s="1509">
        <f t="shared" si="6"/>
        <v>2.85368087096434E-6</v>
      </c>
      <c r="J26" s="1511">
        <f t="shared" si="7"/>
        <v>2.8038732298492506E-6</v>
      </c>
      <c r="K26" s="1500"/>
    </row>
    <row r="27" spans="2:11" ht="10.8" x14ac:dyDescent="0.25">
      <c r="B27" s="1501" t="s">
        <v>1579</v>
      </c>
      <c r="C27" s="1517">
        <v>29840.360398000001</v>
      </c>
      <c r="D27" s="1518">
        <v>35690.976923000002</v>
      </c>
      <c r="E27" s="1503">
        <f t="shared" si="2"/>
        <v>19.606386943611209</v>
      </c>
      <c r="F27" s="1519">
        <f t="shared" si="3"/>
        <v>5850.6165250000013</v>
      </c>
      <c r="G27" s="1505">
        <f t="shared" si="4"/>
        <v>38.558110954877328</v>
      </c>
      <c r="H27" s="1505">
        <f t="shared" si="5"/>
        <v>40.833248693840183</v>
      </c>
      <c r="I27" s="1503">
        <f t="shared" si="6"/>
        <v>1.6439163252983484</v>
      </c>
      <c r="J27" s="1505">
        <f t="shared" si="7"/>
        <v>1.8497777216555835</v>
      </c>
      <c r="K27" s="1500"/>
    </row>
    <row r="28" spans="2:11" ht="10.8" x14ac:dyDescent="0.25">
      <c r="B28" s="1495" t="s">
        <v>1580</v>
      </c>
      <c r="C28" s="1496">
        <v>779.54554407800003</v>
      </c>
      <c r="D28" s="1496">
        <v>977.59249</v>
      </c>
      <c r="E28" s="1497">
        <f t="shared" si="2"/>
        <v>25.405436209149013</v>
      </c>
      <c r="F28" s="1498">
        <f t="shared" si="3"/>
        <v>198.04694592199996</v>
      </c>
      <c r="G28" s="1499">
        <f t="shared" si="4"/>
        <v>1.007286881996047</v>
      </c>
      <c r="H28" s="1499">
        <f t="shared" si="5"/>
        <v>1.1184417101140292</v>
      </c>
      <c r="I28" s="1497">
        <f t="shared" si="6"/>
        <v>4.2945448015074855E-2</v>
      </c>
      <c r="J28" s="1499">
        <f t="shared" si="7"/>
        <v>5.0666273796907045E-2</v>
      </c>
      <c r="K28" s="1500"/>
    </row>
    <row r="29" spans="2:11" ht="10.8" x14ac:dyDescent="0.25">
      <c r="B29" s="1520"/>
      <c r="C29" s="1521"/>
      <c r="D29" s="1521"/>
      <c r="E29" s="1522"/>
      <c r="F29" s="1523"/>
      <c r="G29" s="1524"/>
      <c r="H29" s="1524"/>
      <c r="I29" s="1522"/>
      <c r="J29" s="1524"/>
      <c r="K29" s="1500"/>
    </row>
    <row r="30" spans="2:11" ht="10.8" x14ac:dyDescent="0.25">
      <c r="B30" s="1525" t="s">
        <v>1581</v>
      </c>
      <c r="C30" s="1526">
        <f>+C6+C28</f>
        <v>77390.618106060007</v>
      </c>
      <c r="D30" s="1526">
        <f t="shared" ref="D30" si="8">+D6+D28</f>
        <v>87406.655274000004</v>
      </c>
      <c r="E30" s="1527">
        <f t="shared" si="2"/>
        <v>12.942185258442462</v>
      </c>
      <c r="F30" s="1528">
        <f t="shared" si="3"/>
        <v>10016.037167939998</v>
      </c>
      <c r="G30" s="1529">
        <f t="shared" si="4"/>
        <v>100</v>
      </c>
      <c r="H30" s="1529">
        <f t="shared" si="5"/>
        <v>100</v>
      </c>
      <c r="I30" s="1497">
        <f t="shared" si="6"/>
        <v>4.2634773452001919</v>
      </c>
      <c r="J30" s="1499">
        <f t="shared" si="7"/>
        <v>4.5300772797306914</v>
      </c>
      <c r="K30" s="1500"/>
    </row>
    <row r="31" spans="2:11" ht="10.8" x14ac:dyDescent="0.25">
      <c r="B31" s="1530" t="s">
        <v>1582</v>
      </c>
    </row>
    <row r="32" spans="2:11" ht="10.8" x14ac:dyDescent="0.25">
      <c r="B32" s="1530" t="s">
        <v>1531</v>
      </c>
      <c r="E32" s="1509"/>
    </row>
    <row r="33" spans="2:5" ht="10.8" hidden="1" x14ac:dyDescent="0.25">
      <c r="E33" s="1531"/>
    </row>
    <row r="34" spans="2:5" ht="13.5" hidden="1" customHeight="1" x14ac:dyDescent="0.25">
      <c r="B34" s="1532"/>
      <c r="C34" s="1531"/>
    </row>
  </sheetData>
  <mergeCells count="7">
    <mergeCell ref="B1:J1"/>
    <mergeCell ref="B2:J2"/>
    <mergeCell ref="B3:B5"/>
    <mergeCell ref="C3:C4"/>
    <mergeCell ref="D3:D4"/>
    <mergeCell ref="G3:H3"/>
    <mergeCell ref="I3:J3"/>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BB67-8A9D-4880-8084-48F131D505FA}">
  <dimension ref="A1:N20"/>
  <sheetViews>
    <sheetView showGridLines="0" workbookViewId="0"/>
  </sheetViews>
  <sheetFormatPr baseColWidth="10" defaultColWidth="0" defaultRowHeight="13.5" customHeight="1" zeroHeight="1" x14ac:dyDescent="0.25"/>
  <cols>
    <col min="1" max="1" width="3.33203125" style="1533" customWidth="1"/>
    <col min="2" max="2" width="18" style="1533" customWidth="1"/>
    <col min="3" max="3" width="9" style="1533" bestFit="1" customWidth="1"/>
    <col min="4" max="4" width="10.33203125" style="1533" bestFit="1" customWidth="1"/>
    <col min="5" max="5" width="8.6640625" style="1533" bestFit="1" customWidth="1"/>
    <col min="6" max="6" width="11.44140625" style="1533" bestFit="1" customWidth="1"/>
    <col min="7" max="7" width="9" style="1533" bestFit="1" customWidth="1"/>
    <col min="8" max="8" width="10.33203125" style="1533" bestFit="1" customWidth="1"/>
    <col min="9" max="9" width="8.6640625" style="1533" bestFit="1" customWidth="1"/>
    <col min="10" max="10" width="11.44140625" style="1533" bestFit="1" customWidth="1"/>
    <col min="11" max="11" width="11" style="1533" bestFit="1" customWidth="1"/>
    <col min="12" max="12" width="4.109375" style="1533" customWidth="1"/>
    <col min="13" max="13" width="15" style="1533" bestFit="1" customWidth="1"/>
    <col min="14" max="14" width="2.88671875" style="1533" customWidth="1"/>
    <col min="15" max="16384" width="11.44140625" style="1533" hidden="1"/>
  </cols>
  <sheetData>
    <row r="1" spans="2:12" ht="10.8" x14ac:dyDescent="0.25">
      <c r="B1" s="2458" t="s">
        <v>1583</v>
      </c>
      <c r="C1" s="2458"/>
      <c r="D1" s="2458"/>
      <c r="E1" s="2458"/>
      <c r="F1" s="2458"/>
      <c r="G1" s="2458"/>
      <c r="H1" s="2458"/>
      <c r="I1" s="2458"/>
      <c r="J1" s="2458"/>
      <c r="K1" s="2458"/>
    </row>
    <row r="2" spans="2:12" ht="10.8" x14ac:dyDescent="0.25">
      <c r="B2" s="2473" t="s">
        <v>1</v>
      </c>
      <c r="C2" s="2473"/>
      <c r="D2" s="2473"/>
      <c r="E2" s="2473"/>
      <c r="F2" s="2473"/>
      <c r="G2" s="2473"/>
      <c r="H2" s="2473"/>
      <c r="I2" s="2473"/>
      <c r="J2" s="2473"/>
      <c r="K2" s="2473"/>
    </row>
    <row r="3" spans="2:12" ht="20.399999999999999" x14ac:dyDescent="0.3">
      <c r="B3" s="2466" t="s">
        <v>0</v>
      </c>
      <c r="C3" s="2474">
        <v>2025</v>
      </c>
      <c r="D3" s="2474"/>
      <c r="E3" s="2474"/>
      <c r="F3" s="2475"/>
      <c r="G3" s="2476">
        <v>2026</v>
      </c>
      <c r="H3" s="2477"/>
      <c r="I3" s="2477"/>
      <c r="J3" s="2478"/>
      <c r="K3" s="1534" t="s">
        <v>1165</v>
      </c>
      <c r="L3" s="1535"/>
    </row>
    <row r="4" spans="2:12" ht="20.399999999999999" x14ac:dyDescent="0.25">
      <c r="B4" s="2466"/>
      <c r="C4" s="1534" t="s">
        <v>1584</v>
      </c>
      <c r="D4" s="1534" t="s">
        <v>1585</v>
      </c>
      <c r="E4" s="1534" t="s">
        <v>1586</v>
      </c>
      <c r="F4" s="1534" t="s">
        <v>18</v>
      </c>
      <c r="G4" s="1536" t="s">
        <v>1584</v>
      </c>
      <c r="H4" s="1534" t="s">
        <v>1585</v>
      </c>
      <c r="I4" s="1534" t="s">
        <v>1586</v>
      </c>
      <c r="J4" s="1537" t="s">
        <v>18</v>
      </c>
      <c r="K4" s="1452" t="s">
        <v>1587</v>
      </c>
    </row>
    <row r="5" spans="2:12" ht="10.8" x14ac:dyDescent="0.25">
      <c r="B5" s="2466"/>
      <c r="C5" s="1538" t="s">
        <v>9</v>
      </c>
      <c r="D5" s="1538" t="s">
        <v>10</v>
      </c>
      <c r="E5" s="1538" t="s">
        <v>12</v>
      </c>
      <c r="F5" s="1538" t="s">
        <v>1588</v>
      </c>
      <c r="G5" s="1539" t="s">
        <v>11</v>
      </c>
      <c r="H5" s="1538" t="s">
        <v>13</v>
      </c>
      <c r="I5" s="1538" t="s">
        <v>1169</v>
      </c>
      <c r="J5" s="1540" t="s">
        <v>1589</v>
      </c>
      <c r="K5" s="1541" t="s">
        <v>1590</v>
      </c>
    </row>
    <row r="6" spans="2:12" ht="10.8" x14ac:dyDescent="0.25">
      <c r="B6" s="1542" t="s">
        <v>1170</v>
      </c>
      <c r="C6" s="1543">
        <v>1013.9803164050001</v>
      </c>
      <c r="D6" s="1544">
        <v>1896.1252773849999</v>
      </c>
      <c r="E6" s="1545">
        <v>0</v>
      </c>
      <c r="F6" s="1543">
        <f>+C6+D6+E6</f>
        <v>2910.1055937900001</v>
      </c>
      <c r="G6" s="1543">
        <v>1770.7601407080001</v>
      </c>
      <c r="H6" s="1543">
        <v>1960.9727618720001</v>
      </c>
      <c r="I6" s="1545">
        <v>0</v>
      </c>
      <c r="J6" s="1543">
        <f>+G6+H6+I6</f>
        <v>3731.73290258</v>
      </c>
      <c r="K6" s="1546">
        <f>+(J6-F6)/F6*100</f>
        <v>28.233590923412056</v>
      </c>
    </row>
    <row r="7" spans="2:12" ht="10.8" x14ac:dyDescent="0.25">
      <c r="B7" s="1542" t="s">
        <v>79</v>
      </c>
      <c r="C7" s="1543">
        <v>11043.994957020999</v>
      </c>
      <c r="D7" s="1544">
        <v>2045.5645759240001</v>
      </c>
      <c r="E7" s="1547">
        <v>0</v>
      </c>
      <c r="F7" s="1543">
        <f t="shared" ref="F7:F8" si="0">+C7+D7+E7</f>
        <v>13089.559532944999</v>
      </c>
      <c r="G7" s="1543">
        <v>11780.864539165001</v>
      </c>
      <c r="H7" s="1543">
        <v>2182.0472817</v>
      </c>
      <c r="I7" s="1545">
        <v>0</v>
      </c>
      <c r="J7" s="1543">
        <f t="shared" ref="J7:J8" si="1">+G7+H7+I7</f>
        <v>13962.911820865</v>
      </c>
      <c r="K7" s="1546">
        <f t="shared" ref="K7:K8" si="2">+(J7-F7)/F7*100</f>
        <v>6.6721289262779857</v>
      </c>
    </row>
    <row r="8" spans="2:12" ht="10.8" x14ac:dyDescent="0.25">
      <c r="B8" s="1542" t="s">
        <v>1591</v>
      </c>
      <c r="C8" s="1543">
        <v>963.35948124399999</v>
      </c>
      <c r="D8" s="1548">
        <v>0</v>
      </c>
      <c r="E8" s="1545">
        <v>0</v>
      </c>
      <c r="F8" s="1543">
        <f t="shared" si="0"/>
        <v>963.35948124399999</v>
      </c>
      <c r="G8" s="1543">
        <v>996.30637550300003</v>
      </c>
      <c r="H8" s="1543">
        <v>0</v>
      </c>
      <c r="I8" s="1545">
        <v>0</v>
      </c>
      <c r="J8" s="1543">
        <f t="shared" si="1"/>
        <v>996.30637550300003</v>
      </c>
      <c r="K8" s="1546">
        <f t="shared" si="2"/>
        <v>3.4200000000472546</v>
      </c>
    </row>
    <row r="9" spans="2:12" ht="10.8" x14ac:dyDescent="0.25">
      <c r="B9" s="1549" t="s">
        <v>84</v>
      </c>
      <c r="C9" s="1550">
        <f>+SUM(C6:C8)</f>
        <v>13021.334754670001</v>
      </c>
      <c r="D9" s="1550">
        <f t="shared" ref="D9:F9" si="3">+SUM(D6:D8)</f>
        <v>3941.6898533089998</v>
      </c>
      <c r="E9" s="1550">
        <f t="shared" si="3"/>
        <v>0</v>
      </c>
      <c r="F9" s="1550">
        <f t="shared" si="3"/>
        <v>16963.024607978998</v>
      </c>
      <c r="G9" s="1551">
        <f>+SUM(G6:G8)</f>
        <v>14547.931055376001</v>
      </c>
      <c r="H9" s="1550">
        <f>+SUM(H6:H8)</f>
        <v>4143.0200435719998</v>
      </c>
      <c r="I9" s="1552">
        <f>+SUM(I6:I8)</f>
        <v>0</v>
      </c>
      <c r="J9" s="1553">
        <f>+SUM(J6:J8)</f>
        <v>18690.951098948</v>
      </c>
      <c r="K9" s="1554">
        <f>IF(F9&gt;0,((J9/F9-1)*100),0)</f>
        <v>10.186429194686353</v>
      </c>
    </row>
    <row r="10" spans="2:12" ht="10.8" x14ac:dyDescent="0.25">
      <c r="B10" s="1555" t="s">
        <v>1531</v>
      </c>
    </row>
    <row r="15" spans="2:12" ht="10.8" x14ac:dyDescent="0.25"/>
    <row r="16" spans="2:12" s="1599" customFormat="1" ht="13.5" hidden="1" customHeight="1" x14ac:dyDescent="0.25">
      <c r="K16" s="1600">
        <f>+J6/1000</f>
        <v>3.7317329025800001</v>
      </c>
    </row>
    <row r="17" s="1599" customFormat="1" ht="13.5" hidden="1" customHeight="1" x14ac:dyDescent="0.25"/>
    <row r="18" s="1599" customFormat="1" ht="13.5" hidden="1" customHeight="1" x14ac:dyDescent="0.25"/>
    <row r="19" s="1599" customFormat="1" ht="13.5" hidden="1" customHeight="1" x14ac:dyDescent="0.25"/>
    <row r="20" s="1599" customFormat="1" ht="13.5" hidden="1" customHeight="1" x14ac:dyDescent="0.25"/>
  </sheetData>
  <mergeCells count="5">
    <mergeCell ref="B1:K1"/>
    <mergeCell ref="B2:K2"/>
    <mergeCell ref="B3:B5"/>
    <mergeCell ref="C3:F3"/>
    <mergeCell ref="G3:J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ABF92-F8D2-45B8-8B7D-E5A239C138A7}">
  <dimension ref="A1:L31"/>
  <sheetViews>
    <sheetView showGridLines="0" workbookViewId="0"/>
  </sheetViews>
  <sheetFormatPr baseColWidth="10" defaultColWidth="0" defaultRowHeight="11.4" customHeight="1" zeroHeight="1" x14ac:dyDescent="0.25"/>
  <cols>
    <col min="1" max="1" width="3.88671875" style="1558" customWidth="1"/>
    <col min="2" max="2" width="29.33203125" style="1558" customWidth="1"/>
    <col min="3" max="3" width="9.5546875" style="1576" bestFit="1" customWidth="1"/>
    <col min="4" max="4" width="9.44140625" style="1576" bestFit="1" customWidth="1"/>
    <col min="5" max="5" width="12.6640625" style="1558" customWidth="1"/>
    <col min="6" max="6" width="7.109375" style="1558" customWidth="1"/>
    <col min="7" max="7" width="7.88671875" style="1558" customWidth="1"/>
    <col min="8" max="8" width="4.44140625" style="1557" customWidth="1"/>
    <col min="9" max="9" width="11.44140625" style="1557" customWidth="1"/>
    <col min="10" max="10" width="11" style="1557" customWidth="1"/>
    <col min="11" max="12" width="11.44140625" style="1557" hidden="1" customWidth="1"/>
    <col min="13" max="16384" width="11.44140625" style="1558" hidden="1"/>
  </cols>
  <sheetData>
    <row r="1" spans="2:12" ht="10.8" x14ac:dyDescent="0.25">
      <c r="B1" s="2480" t="s">
        <v>1687</v>
      </c>
      <c r="C1" s="2480"/>
      <c r="D1" s="2480"/>
      <c r="E1" s="2480"/>
      <c r="F1" s="2480"/>
      <c r="G1" s="2480"/>
      <c r="H1" s="1344" t="s">
        <v>1533</v>
      </c>
      <c r="I1" s="1556">
        <f>+'Cuadro No 1.6.1'!H1</f>
        <v>1815199.4684148163</v>
      </c>
      <c r="J1" s="1556">
        <f>+'Cuadro No 1.6.1'!I1</f>
        <v>1929473.8229983626</v>
      </c>
    </row>
    <row r="2" spans="2:12" s="1560" customFormat="1" ht="10.199999999999999" x14ac:dyDescent="0.2">
      <c r="B2" s="2481" t="s">
        <v>1</v>
      </c>
      <c r="C2" s="2481"/>
      <c r="D2" s="2481"/>
      <c r="E2" s="2481"/>
      <c r="F2" s="2481"/>
      <c r="G2" s="2481"/>
      <c r="H2" s="1559"/>
      <c r="I2" s="1559"/>
      <c r="J2" s="1559"/>
      <c r="K2" s="1559"/>
      <c r="L2" s="1559"/>
    </row>
    <row r="3" spans="2:12" ht="20.399999999999999" x14ac:dyDescent="0.25">
      <c r="B3" s="2482" t="s">
        <v>0</v>
      </c>
      <c r="C3" s="2461" t="s">
        <v>127</v>
      </c>
      <c r="D3" s="2461" t="s">
        <v>1573</v>
      </c>
      <c r="E3" s="1561" t="s">
        <v>1165</v>
      </c>
      <c r="F3" s="2435" t="s">
        <v>847</v>
      </c>
      <c r="G3" s="2436"/>
    </row>
    <row r="4" spans="2:12" ht="10.8" x14ac:dyDescent="0.25">
      <c r="B4" s="2482"/>
      <c r="C4" s="2461"/>
      <c r="D4" s="2461"/>
      <c r="E4" s="1562" t="s">
        <v>1168</v>
      </c>
      <c r="F4" s="1489">
        <v>2025</v>
      </c>
      <c r="G4" s="1456">
        <v>2026</v>
      </c>
    </row>
    <row r="5" spans="2:12" ht="10.8" x14ac:dyDescent="0.25">
      <c r="B5" s="1563"/>
      <c r="C5" s="1490" t="s">
        <v>9</v>
      </c>
      <c r="D5" s="1490" t="s">
        <v>10</v>
      </c>
      <c r="E5" s="1295" t="s">
        <v>767</v>
      </c>
      <c r="F5" s="1294" t="s">
        <v>15</v>
      </c>
      <c r="G5" s="1295" t="s">
        <v>11</v>
      </c>
    </row>
    <row r="6" spans="2:12" ht="10.8" x14ac:dyDescent="0.25">
      <c r="B6" s="1564" t="s">
        <v>1592</v>
      </c>
      <c r="C6" s="1565">
        <f>+C7+C8</f>
        <v>50766.256775909998</v>
      </c>
      <c r="D6" s="1565">
        <f>+D7+D8</f>
        <v>27615.919420685001</v>
      </c>
      <c r="E6" s="1566">
        <f t="shared" ref="E6:E19" si="0">+(D6/C6-1)*100</f>
        <v>-45.601820629427372</v>
      </c>
      <c r="F6" s="1567">
        <f>+(C6/$I$1)*100</f>
        <v>2.7967315801520884</v>
      </c>
      <c r="G6" s="1566">
        <f>+(D6/$J$1)*100</f>
        <v>1.4312668610227854</v>
      </c>
    </row>
    <row r="7" spans="2:12" ht="10.8" x14ac:dyDescent="0.25">
      <c r="B7" s="1568" t="s">
        <v>1593</v>
      </c>
      <c r="C7" s="1569">
        <v>21772.59</v>
      </c>
      <c r="D7" s="1558">
        <v>17273.044999703001</v>
      </c>
      <c r="E7" s="1570">
        <f t="shared" si="0"/>
        <v>-20.666098981779378</v>
      </c>
      <c r="F7" s="1571">
        <f>+(C7/$I$1)*100</f>
        <v>1.1994599149488316</v>
      </c>
      <c r="G7" s="1570">
        <f t="shared" ref="G7:G19" si="1">+(D7/$J$1)*100</f>
        <v>0.89522048932807208</v>
      </c>
    </row>
    <row r="8" spans="2:12" ht="10.8" x14ac:dyDescent="0.25">
      <c r="B8" s="1568" t="s">
        <v>1594</v>
      </c>
      <c r="C8" s="1569">
        <v>28993.666775909998</v>
      </c>
      <c r="D8" s="1558">
        <v>10342.874420982</v>
      </c>
      <c r="E8" s="1570">
        <f t="shared" si="0"/>
        <v>-64.327125296288514</v>
      </c>
      <c r="F8" s="1571">
        <f t="shared" ref="F8:F19" si="2">+(C8/$I$1)*100</f>
        <v>1.5972716652032566</v>
      </c>
      <c r="G8" s="1570">
        <f t="shared" si="1"/>
        <v>0.53604637169471336</v>
      </c>
    </row>
    <row r="9" spans="2:12" ht="10.8" x14ac:dyDescent="0.25">
      <c r="B9" s="1564" t="s">
        <v>1595</v>
      </c>
      <c r="C9" s="1565">
        <f>+C10+C11</f>
        <v>59434.648305608003</v>
      </c>
      <c r="D9" s="1565">
        <f>+D10+D11</f>
        <v>70764.594626720995</v>
      </c>
      <c r="E9" s="1566">
        <f t="shared" si="0"/>
        <v>19.062864245204846</v>
      </c>
      <c r="F9" s="1567">
        <f t="shared" si="2"/>
        <v>3.2742764274557272</v>
      </c>
      <c r="G9" s="1566">
        <f t="shared" si="1"/>
        <v>3.6675591958409819</v>
      </c>
    </row>
    <row r="10" spans="2:12" ht="10.8" x14ac:dyDescent="0.25">
      <c r="B10" s="1568" t="s">
        <v>1593</v>
      </c>
      <c r="C10" s="1569">
        <v>19054.458155401</v>
      </c>
      <c r="D10" s="1558">
        <v>20987.062393946999</v>
      </c>
      <c r="E10" s="1570">
        <f t="shared" si="0"/>
        <v>10.142530544738682</v>
      </c>
      <c r="F10" s="1571">
        <f t="shared" si="2"/>
        <v>1.0497170414026697</v>
      </c>
      <c r="G10" s="1570">
        <f t="shared" si="1"/>
        <v>1.087709102025211</v>
      </c>
    </row>
    <row r="11" spans="2:12" ht="10.8" x14ac:dyDescent="0.25">
      <c r="B11" s="1568" t="s">
        <v>1596</v>
      </c>
      <c r="C11" s="1569">
        <v>40380.190150207003</v>
      </c>
      <c r="D11" s="1558">
        <v>49777.532232774</v>
      </c>
      <c r="E11" s="1570">
        <f t="shared" si="0"/>
        <v>23.272159065151964</v>
      </c>
      <c r="F11" s="1571">
        <f t="shared" si="2"/>
        <v>2.2245593860530577</v>
      </c>
      <c r="G11" s="1570">
        <f t="shared" si="1"/>
        <v>2.5798500938157711</v>
      </c>
    </row>
    <row r="12" spans="2:12" ht="10.8" x14ac:dyDescent="0.25">
      <c r="B12" s="1564" t="s">
        <v>1597</v>
      </c>
      <c r="C12" s="1565">
        <f>+C13+C14</f>
        <v>497.18369439200001</v>
      </c>
      <c r="D12" s="1565">
        <f>+D13+D14</f>
        <v>1403.8662793680001</v>
      </c>
      <c r="E12" s="1566">
        <f t="shared" si="0"/>
        <v>182.36370082184038</v>
      </c>
      <c r="F12" s="1567">
        <f t="shared" si="2"/>
        <v>2.7390030850228394E-2</v>
      </c>
      <c r="G12" s="1566">
        <f t="shared" si="1"/>
        <v>7.2759021793123935E-2</v>
      </c>
    </row>
    <row r="13" spans="2:12" ht="10.8" x14ac:dyDescent="0.25">
      <c r="B13" s="1568" t="s">
        <v>1593</v>
      </c>
      <c r="C13" s="1569">
        <v>202.37384459899999</v>
      </c>
      <c r="D13" s="1558">
        <v>1145.9376053870001</v>
      </c>
      <c r="E13" s="1570">
        <f t="shared" si="0"/>
        <v>466.24788033140055</v>
      </c>
      <c r="F13" s="1571">
        <f t="shared" si="2"/>
        <v>1.1148848824626956E-2</v>
      </c>
      <c r="G13" s="1570">
        <f t="shared" si="1"/>
        <v>5.9391197316491014E-2</v>
      </c>
    </row>
    <row r="14" spans="2:12" ht="10.8" x14ac:dyDescent="0.25">
      <c r="B14" s="1568" t="s">
        <v>1596</v>
      </c>
      <c r="C14" s="1569">
        <v>294.80984979300001</v>
      </c>
      <c r="D14" s="1558">
        <v>257.92867398099997</v>
      </c>
      <c r="E14" s="1570">
        <f t="shared" si="0"/>
        <v>-12.510157254886856</v>
      </c>
      <c r="F14" s="1571">
        <f t="shared" si="2"/>
        <v>1.6241182025601441E-2</v>
      </c>
      <c r="G14" s="1570">
        <f t="shared" si="1"/>
        <v>1.3367824476632918E-2</v>
      </c>
    </row>
    <row r="15" spans="2:12" ht="10.8" x14ac:dyDescent="0.25">
      <c r="B15" s="1564" t="s">
        <v>1598</v>
      </c>
      <c r="C15" s="1565">
        <f>+C16</f>
        <v>1907.0976181240001</v>
      </c>
      <c r="D15" s="1565">
        <f>+D16</f>
        <v>2665.328141553</v>
      </c>
      <c r="E15" s="1566">
        <f t="shared" si="0"/>
        <v>39.758348824055822</v>
      </c>
      <c r="F15" s="1567">
        <f t="shared" si="2"/>
        <v>0.10506270254637287</v>
      </c>
      <c r="G15" s="1566">
        <f t="shared" si="1"/>
        <v>0.13813756423039389</v>
      </c>
    </row>
    <row r="16" spans="2:12" ht="10.8" x14ac:dyDescent="0.25">
      <c r="B16" s="1568" t="s">
        <v>1596</v>
      </c>
      <c r="C16" s="1569">
        <v>1907.0976181240001</v>
      </c>
      <c r="D16" s="1558">
        <v>2665.328141553</v>
      </c>
      <c r="E16" s="1570">
        <f t="shared" si="0"/>
        <v>39.758348824055822</v>
      </c>
      <c r="F16" s="1571">
        <f t="shared" si="2"/>
        <v>0.10506270254637287</v>
      </c>
      <c r="G16" s="1570">
        <f t="shared" si="1"/>
        <v>0.13813756423039389</v>
      </c>
    </row>
    <row r="17" spans="2:7" ht="10.8" x14ac:dyDescent="0.25">
      <c r="B17" s="1572" t="s">
        <v>1599</v>
      </c>
      <c r="C17" s="1573">
        <f>+C6+C9+C12+C15</f>
        <v>112605.186394034</v>
      </c>
      <c r="D17" s="1573">
        <f>+D6+D9+D12+D15</f>
        <v>102449.70846832701</v>
      </c>
      <c r="E17" s="1574">
        <f t="shared" si="0"/>
        <v>-9.0186591318897165</v>
      </c>
      <c r="F17" s="1575">
        <f t="shared" si="2"/>
        <v>6.2034607410044167</v>
      </c>
      <c r="G17" s="1574">
        <f t="shared" si="1"/>
        <v>5.3097226428872855</v>
      </c>
    </row>
    <row r="18" spans="2:7" ht="10.8" x14ac:dyDescent="0.25">
      <c r="B18" s="1564" t="s">
        <v>1593</v>
      </c>
      <c r="C18" s="1565">
        <f>+C7+C10+C13</f>
        <v>41029.422000000006</v>
      </c>
      <c r="D18" s="1565">
        <f>+D7+D10+D13</f>
        <v>39406.044999037003</v>
      </c>
      <c r="E18" s="1566">
        <f t="shared" si="0"/>
        <v>-3.9566167930979002</v>
      </c>
      <c r="F18" s="1567">
        <f t="shared" si="2"/>
        <v>2.2603258051761288</v>
      </c>
      <c r="G18" s="1566">
        <f t="shared" si="1"/>
        <v>2.0423207886697741</v>
      </c>
    </row>
    <row r="19" spans="2:7" ht="10.8" x14ac:dyDescent="0.25">
      <c r="B19" s="1564" t="s">
        <v>1596</v>
      </c>
      <c r="C19" s="1565">
        <f>+C8+C11+C14+C16</f>
        <v>71575.764394034006</v>
      </c>
      <c r="D19" s="1565">
        <f>+D8+D11+D14+D16</f>
        <v>63043.663469289997</v>
      </c>
      <c r="E19" s="1566">
        <f t="shared" si="0"/>
        <v>-11.920376955771882</v>
      </c>
      <c r="F19" s="1567">
        <f t="shared" si="2"/>
        <v>3.9431349358282888</v>
      </c>
      <c r="G19" s="1566">
        <f t="shared" si="1"/>
        <v>3.2674018542175109</v>
      </c>
    </row>
    <row r="20" spans="2:7" ht="10.8" x14ac:dyDescent="0.25">
      <c r="B20" s="2479" t="s">
        <v>1600</v>
      </c>
      <c r="C20" s="2479"/>
      <c r="D20" s="2479"/>
      <c r="E20" s="2479"/>
      <c r="F20" s="2479"/>
      <c r="G20" s="2479"/>
    </row>
    <row r="21" spans="2:7" ht="10.8" x14ac:dyDescent="0.25">
      <c r="B21" s="1530" t="s">
        <v>1601</v>
      </c>
    </row>
    <row r="22" spans="2:7" ht="10.8" x14ac:dyDescent="0.25">
      <c r="B22" s="27" t="s">
        <v>1531</v>
      </c>
    </row>
    <row r="23" spans="2:7" s="1557" customFormat="1" ht="10.8" hidden="1" x14ac:dyDescent="0.25">
      <c r="C23" s="1577">
        <f>+C17-'Cuadro No 1.6.1'!B14</f>
        <v>0</v>
      </c>
      <c r="D23" s="1577">
        <f>+D17-'Cuadro No 1.6.1'!C14</f>
        <v>0</v>
      </c>
      <c r="E23" s="1577">
        <f>+E17-'Cuadro No 1.6.1'!D14</f>
        <v>0</v>
      </c>
      <c r="F23" s="1577">
        <f>+F17-'Cuadro No 1.6.1'!E14</f>
        <v>0</v>
      </c>
      <c r="G23" s="1577">
        <f>+G17-'Cuadro No 1.6.1'!F14</f>
        <v>0</v>
      </c>
    </row>
    <row r="24" spans="2:7" s="1557" customFormat="1" ht="10.8" hidden="1" x14ac:dyDescent="0.25">
      <c r="C24" s="1577"/>
      <c r="D24" s="1577"/>
    </row>
    <row r="25" spans="2:7" s="1557" customFormat="1" ht="10.8" hidden="1" x14ac:dyDescent="0.25">
      <c r="C25" s="1577">
        <f>+C6-'Cuadro No 1.6.1'!B15</f>
        <v>0</v>
      </c>
      <c r="D25" s="1577">
        <f>+D6-'Cuadro No 1.6.1'!C15</f>
        <v>0</v>
      </c>
    </row>
    <row r="26" spans="2:7" s="1557" customFormat="1" ht="10.8" hidden="1" x14ac:dyDescent="0.25">
      <c r="C26" s="1577">
        <f>+C9-'Cuadro No 1.6.1'!B18</f>
        <v>0</v>
      </c>
      <c r="D26" s="1577">
        <f>+D9-'Cuadro No 1.6.1'!C18</f>
        <v>0</v>
      </c>
    </row>
    <row r="27" spans="2:7" s="1557" customFormat="1" ht="11.4" hidden="1" customHeight="1" x14ac:dyDescent="0.25">
      <c r="C27" s="1577">
        <f>+C12-'Cuadro No 1.6.1'!B19</f>
        <v>0</v>
      </c>
      <c r="D27" s="1577">
        <f>+D12-'Cuadro No 1.6.1'!C19</f>
        <v>0</v>
      </c>
    </row>
    <row r="28" spans="2:7" s="1557" customFormat="1" ht="11.4" hidden="1" customHeight="1" x14ac:dyDescent="0.25">
      <c r="C28" s="1577">
        <f>+C15-'Cuadro No 1.6.1'!B20</f>
        <v>0</v>
      </c>
      <c r="D28" s="1577">
        <f>+D15-'Cuadro No 1.6.1'!C20</f>
        <v>0</v>
      </c>
    </row>
    <row r="29" spans="2:7" s="1557" customFormat="1" ht="11.4" hidden="1" customHeight="1" x14ac:dyDescent="0.25">
      <c r="C29" s="1577"/>
      <c r="D29" s="1577"/>
    </row>
    <row r="30" spans="2:7" s="1557" customFormat="1" ht="11.4" hidden="1" customHeight="1" x14ac:dyDescent="0.25">
      <c r="C30" s="1577"/>
      <c r="D30" s="1577"/>
    </row>
    <row r="31" spans="2:7" s="1557" customFormat="1" ht="11.4" hidden="1" customHeight="1" x14ac:dyDescent="0.25">
      <c r="C31" s="1577"/>
      <c r="D31" s="1577"/>
    </row>
  </sheetData>
  <mergeCells count="7">
    <mergeCell ref="B20:G20"/>
    <mergeCell ref="B1:G1"/>
    <mergeCell ref="B2:G2"/>
    <mergeCell ref="B3:B4"/>
    <mergeCell ref="C3:C4"/>
    <mergeCell ref="D3:D4"/>
    <mergeCell ref="F3:G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7451-F06F-4211-9F44-28167158E016}">
  <dimension ref="A1:K36"/>
  <sheetViews>
    <sheetView showGridLines="0" workbookViewId="0"/>
  </sheetViews>
  <sheetFormatPr baseColWidth="10" defaultColWidth="0" defaultRowHeight="10.5" customHeight="1"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6" ht="21" customHeight="1" x14ac:dyDescent="0.2">
      <c r="B1" s="2483" t="s">
        <v>1696</v>
      </c>
      <c r="C1" s="2483"/>
      <c r="D1" s="2483"/>
      <c r="E1" s="2483"/>
      <c r="F1" s="2483"/>
    </row>
    <row r="2" spans="2:6" ht="10.199999999999999" x14ac:dyDescent="0.2">
      <c r="B2" s="2484"/>
      <c r="C2" s="2484"/>
      <c r="D2" s="2484"/>
      <c r="E2" s="2484"/>
      <c r="F2" s="2484"/>
    </row>
    <row r="3" spans="2:6" ht="21" customHeight="1" x14ac:dyDescent="0.2">
      <c r="B3" s="1578"/>
      <c r="F3" s="1578"/>
    </row>
    <row r="4" spans="2:6" ht="10.5" customHeight="1" x14ac:dyDescent="0.2"/>
    <row r="5" spans="2:6" ht="10.5" customHeight="1" x14ac:dyDescent="0.2"/>
    <row r="6" spans="2:6" ht="10.5" customHeight="1" x14ac:dyDescent="0.2"/>
    <row r="7" spans="2:6" ht="10.5" customHeight="1" x14ac:dyDescent="0.2"/>
    <row r="8" spans="2:6" ht="10.5" customHeight="1" x14ac:dyDescent="0.2"/>
    <row r="9" spans="2:6" ht="10.5" customHeight="1" x14ac:dyDescent="0.2"/>
    <row r="10" spans="2:6" ht="10.5" customHeight="1" x14ac:dyDescent="0.2"/>
    <row r="11" spans="2:6" ht="10.5" customHeight="1" x14ac:dyDescent="0.2"/>
    <row r="12" spans="2:6" ht="10.5" customHeight="1" x14ac:dyDescent="0.2"/>
    <row r="13" spans="2:6" ht="10.5" customHeight="1" x14ac:dyDescent="0.2"/>
    <row r="14" spans="2:6" ht="10.5" customHeight="1" x14ac:dyDescent="0.2"/>
    <row r="15" spans="2:6" ht="10.5" customHeight="1" x14ac:dyDescent="0.2"/>
    <row r="16" spans="2:6" ht="10.5" customHeight="1" x14ac:dyDescent="0.2"/>
    <row r="17" ht="10.5" customHeight="1" x14ac:dyDescent="0.2"/>
    <row r="18" ht="10.5" customHeight="1" x14ac:dyDescent="0.2"/>
    <row r="19" ht="10.5" customHeight="1" x14ac:dyDescent="0.2"/>
    <row r="20" ht="10.5" customHeight="1" x14ac:dyDescent="0.2"/>
    <row r="21" ht="10.5" customHeight="1" x14ac:dyDescent="0.2"/>
    <row r="22" ht="10.5" customHeight="1" x14ac:dyDescent="0.2"/>
    <row r="23" ht="10.5" customHeight="1" x14ac:dyDescent="0.2"/>
    <row r="24" ht="10.5" customHeight="1" x14ac:dyDescent="0.2"/>
    <row r="25" ht="10.5" customHeight="1" x14ac:dyDescent="0.2"/>
    <row r="26" ht="10.5" customHeight="1" x14ac:dyDescent="0.2"/>
    <row r="27" ht="10.5" customHeight="1" x14ac:dyDescent="0.2"/>
    <row r="28" ht="10.5" customHeight="1" x14ac:dyDescent="0.2"/>
    <row r="29" ht="10.5" customHeight="1" x14ac:dyDescent="0.2"/>
    <row r="30" ht="10.5" customHeight="1" x14ac:dyDescent="0.2"/>
    <row r="31" ht="10.5" customHeight="1" x14ac:dyDescent="0.2"/>
    <row r="32" ht="10.5" customHeight="1" x14ac:dyDescent="0.2"/>
    <row r="33" spans="2:6" ht="10.5" customHeight="1" x14ac:dyDescent="0.2"/>
    <row r="34" spans="2:6" ht="10.5" customHeight="1" x14ac:dyDescent="0.2"/>
    <row r="35" spans="2:6" ht="10.5" customHeight="1" x14ac:dyDescent="0.2">
      <c r="B35" s="2485" t="s">
        <v>1689</v>
      </c>
      <c r="C35" s="2485"/>
      <c r="D35" s="2485"/>
      <c r="E35" s="2485"/>
      <c r="F35" s="2485"/>
    </row>
    <row r="36" spans="2:6" ht="10.5" customHeight="1" x14ac:dyDescent="0.2"/>
  </sheetData>
  <mergeCells count="3">
    <mergeCell ref="B1:F1"/>
    <mergeCell ref="B2:F2"/>
    <mergeCell ref="B35:F35"/>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2EA30-DED1-45C8-8CF7-7BAD23B8F10E}">
  <dimension ref="A1:K35"/>
  <sheetViews>
    <sheetView showGridLines="0" workbookViewId="0"/>
  </sheetViews>
  <sheetFormatPr baseColWidth="10" defaultColWidth="0" defaultRowHeight="10.5" customHeight="1"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6" ht="21" customHeight="1" x14ac:dyDescent="0.2">
      <c r="B1" s="2483" t="s">
        <v>1690</v>
      </c>
      <c r="C1" s="2483"/>
      <c r="D1" s="2483"/>
      <c r="E1" s="2483"/>
      <c r="F1" s="2483"/>
    </row>
    <row r="2" spans="2:6" ht="10.199999999999999" x14ac:dyDescent="0.2">
      <c r="B2" s="2484"/>
      <c r="C2" s="2484"/>
      <c r="D2" s="2484"/>
      <c r="E2" s="2484"/>
      <c r="F2" s="2484"/>
    </row>
    <row r="3" spans="2:6" ht="21" customHeight="1" x14ac:dyDescent="0.2">
      <c r="B3" s="1578"/>
      <c r="F3" s="1578"/>
    </row>
    <row r="4" spans="2:6" ht="10.5" customHeight="1" x14ac:dyDescent="0.2"/>
    <row r="5" spans="2:6" ht="10.5" customHeight="1" x14ac:dyDescent="0.2"/>
    <row r="6" spans="2:6" ht="10.5" customHeight="1" x14ac:dyDescent="0.2"/>
    <row r="7" spans="2:6" ht="10.5" customHeight="1" x14ac:dyDescent="0.2"/>
    <row r="8" spans="2:6" ht="10.5" customHeight="1" x14ac:dyDescent="0.2"/>
    <row r="9" spans="2:6" ht="10.5" customHeight="1" x14ac:dyDescent="0.2"/>
    <row r="10" spans="2:6" ht="10.5" customHeight="1" x14ac:dyDescent="0.2"/>
    <row r="11" spans="2:6" ht="10.5" customHeight="1" x14ac:dyDescent="0.2"/>
    <row r="12" spans="2:6" ht="10.5" customHeight="1" x14ac:dyDescent="0.2"/>
    <row r="13" spans="2:6" ht="10.5" customHeight="1" x14ac:dyDescent="0.2"/>
    <row r="14" spans="2:6" ht="10.5" customHeight="1" x14ac:dyDescent="0.2"/>
    <row r="15" spans="2:6" ht="10.5" customHeight="1" x14ac:dyDescent="0.2"/>
    <row r="16" spans="2:6" ht="10.5" customHeight="1" x14ac:dyDescent="0.2"/>
    <row r="17" spans="2:6" ht="10.5" customHeight="1" x14ac:dyDescent="0.2"/>
    <row r="18" spans="2:6" ht="10.5" customHeight="1" x14ac:dyDescent="0.2"/>
    <row r="19" spans="2:6" ht="10.5" customHeight="1" x14ac:dyDescent="0.2"/>
    <row r="20" spans="2:6" ht="10.5" customHeight="1" x14ac:dyDescent="0.2"/>
    <row r="21" spans="2:6" ht="10.5" customHeight="1" x14ac:dyDescent="0.2"/>
    <row r="22" spans="2:6" ht="10.5" customHeight="1" x14ac:dyDescent="0.2"/>
    <row r="23" spans="2:6" ht="10.5" customHeight="1" x14ac:dyDescent="0.2"/>
    <row r="24" spans="2:6" ht="10.5" customHeight="1" x14ac:dyDescent="0.2"/>
    <row r="25" spans="2:6" ht="10.5" customHeight="1" x14ac:dyDescent="0.2"/>
    <row r="26" spans="2:6" ht="10.5" customHeight="1" x14ac:dyDescent="0.2"/>
    <row r="27" spans="2:6" ht="10.5" customHeight="1" x14ac:dyDescent="0.2">
      <c r="B27" s="2485" t="s">
        <v>1689</v>
      </c>
      <c r="C27" s="2485"/>
      <c r="D27" s="2485"/>
      <c r="E27" s="2485"/>
      <c r="F27" s="2485"/>
    </row>
    <row r="35" spans="2:6" ht="10.5" hidden="1" customHeight="1" x14ac:dyDescent="0.2">
      <c r="B35" s="1578"/>
      <c r="F35" s="1578"/>
    </row>
  </sheetData>
  <mergeCells count="3">
    <mergeCell ref="B1:F1"/>
    <mergeCell ref="B2:F2"/>
    <mergeCell ref="B27:F2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AB607-CC9E-4A45-8FF6-BED593A82F3B}">
  <dimension ref="A1:K35"/>
  <sheetViews>
    <sheetView showGridLines="0" workbookViewId="0"/>
  </sheetViews>
  <sheetFormatPr baseColWidth="10" defaultColWidth="0" defaultRowHeight="10.5" customHeight="1"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6" ht="21" customHeight="1" x14ac:dyDescent="0.2">
      <c r="B1" s="2483" t="s">
        <v>1692</v>
      </c>
      <c r="C1" s="2483"/>
      <c r="D1" s="2483"/>
      <c r="E1" s="2483"/>
      <c r="F1" s="2483"/>
    </row>
    <row r="2" spans="2:6" ht="10.199999999999999" x14ac:dyDescent="0.2">
      <c r="B2" s="2484"/>
      <c r="C2" s="2484"/>
      <c r="D2" s="2484"/>
      <c r="E2" s="2484"/>
      <c r="F2" s="2484"/>
    </row>
    <row r="3" spans="2:6" ht="21" customHeight="1" x14ac:dyDescent="0.2">
      <c r="B3" s="1578"/>
      <c r="F3" s="1578"/>
    </row>
    <row r="4" spans="2:6" ht="10.5" customHeight="1" x14ac:dyDescent="0.2"/>
    <row r="5" spans="2:6" ht="10.5" customHeight="1" x14ac:dyDescent="0.2"/>
    <row r="6" spans="2:6" ht="10.5" customHeight="1" x14ac:dyDescent="0.2"/>
    <row r="7" spans="2:6" ht="10.5" customHeight="1" x14ac:dyDescent="0.2"/>
    <row r="8" spans="2:6" ht="10.5" customHeight="1" x14ac:dyDescent="0.2"/>
    <row r="9" spans="2:6" ht="10.5" customHeight="1" x14ac:dyDescent="0.2"/>
    <row r="10" spans="2:6" ht="10.5" customHeight="1" x14ac:dyDescent="0.2"/>
    <row r="11" spans="2:6" ht="10.5" customHeight="1" x14ac:dyDescent="0.2"/>
    <row r="12" spans="2:6" ht="10.5" customHeight="1" x14ac:dyDescent="0.2"/>
    <row r="13" spans="2:6" ht="10.5" customHeight="1" x14ac:dyDescent="0.2"/>
    <row r="14" spans="2:6" ht="10.5" customHeight="1" x14ac:dyDescent="0.2"/>
    <row r="15" spans="2:6" ht="10.5" customHeight="1" x14ac:dyDescent="0.2"/>
    <row r="16" spans="2:6" ht="10.5" customHeight="1" x14ac:dyDescent="0.2"/>
    <row r="17" spans="2:6" ht="10.5" customHeight="1" x14ac:dyDescent="0.2"/>
    <row r="18" spans="2:6" ht="10.5" customHeight="1" x14ac:dyDescent="0.2"/>
    <row r="19" spans="2:6" ht="10.5" customHeight="1" x14ac:dyDescent="0.2"/>
    <row r="20" spans="2:6" ht="10.5" customHeight="1" x14ac:dyDescent="0.2"/>
    <row r="21" spans="2:6" ht="10.5" customHeight="1" x14ac:dyDescent="0.2"/>
    <row r="22" spans="2:6" ht="10.5" customHeight="1" x14ac:dyDescent="0.2"/>
    <row r="23" spans="2:6" ht="10.5" customHeight="1" x14ac:dyDescent="0.2"/>
    <row r="24" spans="2:6" ht="10.5" customHeight="1" x14ac:dyDescent="0.2"/>
    <row r="25" spans="2:6" ht="10.5" customHeight="1" x14ac:dyDescent="0.2"/>
    <row r="26" spans="2:6" ht="10.5" customHeight="1" x14ac:dyDescent="0.2"/>
    <row r="27" spans="2:6" ht="10.5" customHeight="1" x14ac:dyDescent="0.2">
      <c r="B27" s="2485" t="s">
        <v>1689</v>
      </c>
      <c r="C27" s="2485"/>
      <c r="D27" s="2485"/>
      <c r="E27" s="2485"/>
      <c r="F27" s="2485"/>
    </row>
    <row r="35" spans="2:6" ht="10.5" hidden="1" customHeight="1" x14ac:dyDescent="0.2">
      <c r="B35" s="1578"/>
      <c r="F35" s="1578"/>
    </row>
  </sheetData>
  <mergeCells count="3">
    <mergeCell ref="B1:F1"/>
    <mergeCell ref="B2:F2"/>
    <mergeCell ref="B27:F27"/>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6181E-4F36-48C3-9497-70F3083C0FD4}">
  <dimension ref="A1:K35"/>
  <sheetViews>
    <sheetView showGridLines="0" workbookViewId="0">
      <selection activeCell="H19" sqref="H19"/>
    </sheetView>
  </sheetViews>
  <sheetFormatPr baseColWidth="10" defaultColWidth="0" defaultRowHeight="10.5" customHeight="1"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6" ht="21" customHeight="1" x14ac:dyDescent="0.2">
      <c r="B1" s="2483" t="s">
        <v>1691</v>
      </c>
      <c r="C1" s="2483"/>
      <c r="D1" s="2483"/>
      <c r="E1" s="2483"/>
      <c r="F1" s="2483"/>
    </row>
    <row r="2" spans="2:6" ht="10.199999999999999" x14ac:dyDescent="0.2">
      <c r="B2" s="2484"/>
      <c r="C2" s="2484"/>
      <c r="D2" s="2484"/>
      <c r="E2" s="2484"/>
      <c r="F2" s="2484"/>
    </row>
    <row r="3" spans="2:6" ht="21" customHeight="1" x14ac:dyDescent="0.2">
      <c r="B3" s="1578"/>
      <c r="F3" s="1578"/>
    </row>
    <row r="4" spans="2:6" ht="10.5" customHeight="1" x14ac:dyDescent="0.2"/>
    <row r="5" spans="2:6" ht="10.5" customHeight="1" x14ac:dyDescent="0.2"/>
    <row r="6" spans="2:6" ht="10.5" customHeight="1" x14ac:dyDescent="0.2"/>
    <row r="7" spans="2:6" ht="10.5" customHeight="1" x14ac:dyDescent="0.2"/>
    <row r="8" spans="2:6" ht="10.5" customHeight="1" x14ac:dyDescent="0.2"/>
    <row r="9" spans="2:6" ht="10.5" customHeight="1" x14ac:dyDescent="0.2"/>
    <row r="10" spans="2:6" ht="10.5" customHeight="1" x14ac:dyDescent="0.2"/>
    <row r="11" spans="2:6" ht="10.5" customHeight="1" x14ac:dyDescent="0.2"/>
    <row r="12" spans="2:6" ht="10.5" customHeight="1" x14ac:dyDescent="0.2"/>
    <row r="13" spans="2:6" ht="10.5" customHeight="1" x14ac:dyDescent="0.2"/>
    <row r="14" spans="2:6" ht="10.5" customHeight="1" x14ac:dyDescent="0.2"/>
    <row r="15" spans="2:6" ht="10.5" customHeight="1" x14ac:dyDescent="0.2"/>
    <row r="16" spans="2:6" ht="10.5" customHeight="1" x14ac:dyDescent="0.2"/>
    <row r="17" spans="2:6" ht="10.5" customHeight="1" x14ac:dyDescent="0.2"/>
    <row r="18" spans="2:6" ht="10.5" customHeight="1" x14ac:dyDescent="0.2"/>
    <row r="19" spans="2:6" ht="10.5" customHeight="1" x14ac:dyDescent="0.2"/>
    <row r="20" spans="2:6" ht="10.5" customHeight="1" x14ac:dyDescent="0.2"/>
    <row r="21" spans="2:6" ht="10.5" customHeight="1" x14ac:dyDescent="0.2"/>
    <row r="22" spans="2:6" ht="10.5" customHeight="1" x14ac:dyDescent="0.2"/>
    <row r="23" spans="2:6" ht="10.5" customHeight="1" x14ac:dyDescent="0.2"/>
    <row r="24" spans="2:6" ht="10.5" customHeight="1" x14ac:dyDescent="0.2"/>
    <row r="25" spans="2:6" ht="10.5" customHeight="1" x14ac:dyDescent="0.2"/>
    <row r="26" spans="2:6" ht="10.5" customHeight="1" x14ac:dyDescent="0.2"/>
    <row r="27" spans="2:6" ht="10.5" customHeight="1" x14ac:dyDescent="0.2">
      <c r="B27" s="2485" t="s">
        <v>1689</v>
      </c>
      <c r="C27" s="2485"/>
      <c r="D27" s="2485"/>
      <c r="E27" s="2485"/>
      <c r="F27" s="2485"/>
    </row>
    <row r="35" spans="2:6" ht="10.5" hidden="1" customHeight="1" x14ac:dyDescent="0.2">
      <c r="B35" s="1578"/>
      <c r="F35" s="1578"/>
    </row>
  </sheetData>
  <mergeCells count="3">
    <mergeCell ref="B1:F1"/>
    <mergeCell ref="B2:F2"/>
    <mergeCell ref="B27:F27"/>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0957-6F49-4003-9E61-B57EBC29CA6B}">
  <dimension ref="A1:K35"/>
  <sheetViews>
    <sheetView showGridLines="0" workbookViewId="0"/>
  </sheetViews>
  <sheetFormatPr baseColWidth="10" defaultColWidth="0" defaultRowHeight="10.5" customHeight="1"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6" ht="21" customHeight="1" x14ac:dyDescent="0.2">
      <c r="B1" s="2483" t="s">
        <v>1693</v>
      </c>
      <c r="C1" s="2483"/>
      <c r="D1" s="2483"/>
      <c r="E1" s="2483"/>
      <c r="F1" s="2483"/>
    </row>
    <row r="2" spans="2:6" ht="10.199999999999999" x14ac:dyDescent="0.2">
      <c r="B2" s="2484"/>
      <c r="C2" s="2484"/>
      <c r="D2" s="2484"/>
      <c r="E2" s="2484"/>
      <c r="F2" s="2484"/>
    </row>
    <row r="3" spans="2:6" ht="21" customHeight="1" x14ac:dyDescent="0.2">
      <c r="B3" s="1578"/>
      <c r="F3" s="1578"/>
    </row>
    <row r="4" spans="2:6" ht="10.5" customHeight="1" x14ac:dyDescent="0.2"/>
    <row r="5" spans="2:6" ht="10.5" customHeight="1" x14ac:dyDescent="0.2"/>
    <row r="6" spans="2:6" ht="10.5" customHeight="1" x14ac:dyDescent="0.2"/>
    <row r="7" spans="2:6" ht="10.5" customHeight="1" x14ac:dyDescent="0.2"/>
    <row r="8" spans="2:6" ht="10.5" customHeight="1" x14ac:dyDescent="0.2"/>
    <row r="9" spans="2:6" ht="10.5" customHeight="1" x14ac:dyDescent="0.2"/>
    <row r="10" spans="2:6" ht="10.5" customHeight="1" x14ac:dyDescent="0.2"/>
    <row r="11" spans="2:6" ht="10.5" customHeight="1" x14ac:dyDescent="0.2"/>
    <row r="12" spans="2:6" ht="10.5" customHeight="1" x14ac:dyDescent="0.2"/>
    <row r="13" spans="2:6" ht="10.5" customHeight="1" x14ac:dyDescent="0.2"/>
    <row r="14" spans="2:6" ht="10.5" customHeight="1" x14ac:dyDescent="0.2"/>
    <row r="15" spans="2:6" ht="10.5" customHeight="1" x14ac:dyDescent="0.2"/>
    <row r="16" spans="2:6" ht="10.5" customHeight="1" x14ac:dyDescent="0.2"/>
    <row r="17" spans="2:6" ht="10.5" customHeight="1" x14ac:dyDescent="0.2"/>
    <row r="18" spans="2:6" ht="10.5" customHeight="1" x14ac:dyDescent="0.2"/>
    <row r="19" spans="2:6" ht="10.5" customHeight="1" x14ac:dyDescent="0.2"/>
    <row r="20" spans="2:6" ht="10.5" customHeight="1" x14ac:dyDescent="0.2"/>
    <row r="21" spans="2:6" ht="10.5" customHeight="1" x14ac:dyDescent="0.2"/>
    <row r="22" spans="2:6" ht="10.5" customHeight="1" x14ac:dyDescent="0.2"/>
    <row r="23" spans="2:6" ht="10.5" customHeight="1" x14ac:dyDescent="0.2"/>
    <row r="24" spans="2:6" ht="10.5" customHeight="1" x14ac:dyDescent="0.2"/>
    <row r="25" spans="2:6" ht="10.5" customHeight="1" x14ac:dyDescent="0.2"/>
    <row r="26" spans="2:6" ht="10.5" customHeight="1" x14ac:dyDescent="0.2"/>
    <row r="27" spans="2:6" ht="10.5" customHeight="1" x14ac:dyDescent="0.2">
      <c r="B27" s="2485" t="s">
        <v>1689</v>
      </c>
      <c r="C27" s="2485"/>
      <c r="D27" s="2485"/>
      <c r="E27" s="2485"/>
      <c r="F27" s="2485"/>
    </row>
    <row r="35" spans="2:6" ht="10.5" hidden="1" customHeight="1" x14ac:dyDescent="0.2">
      <c r="B35" s="1578"/>
      <c r="F35" s="1578"/>
    </row>
  </sheetData>
  <mergeCells count="3">
    <mergeCell ref="B1:F1"/>
    <mergeCell ref="B2:F2"/>
    <mergeCell ref="B27:F2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42491-7666-4862-8E33-ED4393E0FEAC}">
  <dimension ref="A1:K35"/>
  <sheetViews>
    <sheetView showGridLines="0" workbookViewId="0">
      <selection activeCell="B1" sqref="B1:F1"/>
    </sheetView>
  </sheetViews>
  <sheetFormatPr baseColWidth="10" defaultColWidth="0" defaultRowHeight="10.5" customHeight="1"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6" ht="21" customHeight="1" x14ac:dyDescent="0.2">
      <c r="B1" s="2483" t="s">
        <v>1694</v>
      </c>
      <c r="C1" s="2483"/>
      <c r="D1" s="2483"/>
      <c r="E1" s="2483"/>
      <c r="F1" s="2483"/>
    </row>
    <row r="2" spans="2:6" ht="10.199999999999999" x14ac:dyDescent="0.2">
      <c r="B2" s="2484"/>
      <c r="C2" s="2484"/>
      <c r="D2" s="2484"/>
      <c r="E2" s="2484"/>
      <c r="F2" s="2484"/>
    </row>
    <row r="3" spans="2:6" ht="21" customHeight="1" x14ac:dyDescent="0.2">
      <c r="B3" s="1578"/>
      <c r="F3" s="1578"/>
    </row>
    <row r="4" spans="2:6" ht="10.5" customHeight="1" x14ac:dyDescent="0.2"/>
    <row r="5" spans="2:6" ht="10.5" customHeight="1" x14ac:dyDescent="0.2"/>
    <row r="6" spans="2:6" ht="10.5" customHeight="1" x14ac:dyDescent="0.2"/>
    <row r="7" spans="2:6" ht="10.5" customHeight="1" x14ac:dyDescent="0.2"/>
    <row r="8" spans="2:6" ht="10.5" customHeight="1" x14ac:dyDescent="0.2"/>
    <row r="9" spans="2:6" ht="10.5" customHeight="1" x14ac:dyDescent="0.2"/>
    <row r="10" spans="2:6" ht="10.5" customHeight="1" x14ac:dyDescent="0.2"/>
    <row r="11" spans="2:6" ht="10.5" customHeight="1" x14ac:dyDescent="0.2"/>
    <row r="12" spans="2:6" ht="10.5" customHeight="1" x14ac:dyDescent="0.2"/>
    <row r="13" spans="2:6" ht="10.5" customHeight="1" x14ac:dyDescent="0.2"/>
    <row r="14" spans="2:6" ht="10.5" customHeight="1" x14ac:dyDescent="0.2"/>
    <row r="15" spans="2:6" ht="10.5" customHeight="1" x14ac:dyDescent="0.2"/>
    <row r="16" spans="2:6" ht="10.5" customHeight="1" x14ac:dyDescent="0.2"/>
    <row r="17" spans="2:6" ht="10.5" customHeight="1" x14ac:dyDescent="0.2"/>
    <row r="18" spans="2:6" ht="10.5" customHeight="1" x14ac:dyDescent="0.2"/>
    <row r="19" spans="2:6" ht="10.5" customHeight="1" x14ac:dyDescent="0.2"/>
    <row r="20" spans="2:6" ht="10.5" customHeight="1" x14ac:dyDescent="0.2"/>
    <row r="21" spans="2:6" ht="10.5" customHeight="1" x14ac:dyDescent="0.2"/>
    <row r="22" spans="2:6" ht="10.5" customHeight="1" x14ac:dyDescent="0.2"/>
    <row r="23" spans="2:6" ht="10.5" customHeight="1" x14ac:dyDescent="0.2"/>
    <row r="24" spans="2:6" ht="10.5" customHeight="1" x14ac:dyDescent="0.2"/>
    <row r="25" spans="2:6" ht="10.5" customHeight="1" x14ac:dyDescent="0.2"/>
    <row r="26" spans="2:6" ht="10.5" customHeight="1" x14ac:dyDescent="0.2"/>
    <row r="27" spans="2:6" ht="10.5" customHeight="1" x14ac:dyDescent="0.2">
      <c r="B27" s="2485" t="s">
        <v>1689</v>
      </c>
      <c r="C27" s="2485"/>
      <c r="D27" s="2485"/>
      <c r="E27" s="2485"/>
      <c r="F27" s="2485"/>
    </row>
    <row r="35" spans="2:6" ht="10.5" hidden="1" customHeight="1" x14ac:dyDescent="0.2">
      <c r="B35" s="1578"/>
      <c r="F35" s="1578"/>
    </row>
  </sheetData>
  <mergeCells count="3">
    <mergeCell ref="B1:F1"/>
    <mergeCell ref="B2:F2"/>
    <mergeCell ref="B27:F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7EFD-1B2D-441E-8F49-5B2D00C971AF}">
  <sheetPr codeName="Hoja3">
    <tabColor rgb="FF002060"/>
  </sheetPr>
  <dimension ref="A1:R67"/>
  <sheetViews>
    <sheetView showGridLines="0" workbookViewId="0"/>
  </sheetViews>
  <sheetFormatPr baseColWidth="10" defaultColWidth="0" defaultRowHeight="13.8" zeroHeight="1" x14ac:dyDescent="0.25"/>
  <cols>
    <col min="1" max="16" width="11.44140625" style="82" customWidth="1"/>
    <col min="17" max="17" width="11.44140625" style="23" customWidth="1"/>
    <col min="18" max="18" width="7.33203125" style="23" customWidth="1"/>
    <col min="19" max="16384" width="11.44140625" style="23" hidden="1"/>
  </cols>
  <sheetData>
    <row r="1" spans="1:18" s="206" customFormat="1" x14ac:dyDescent="0.25">
      <c r="A1" s="254"/>
      <c r="B1" s="254"/>
      <c r="C1" s="254"/>
      <c r="D1" s="254"/>
      <c r="E1" s="254"/>
      <c r="F1" s="254"/>
      <c r="G1" s="254"/>
      <c r="H1" s="254"/>
      <c r="I1" s="254"/>
      <c r="J1" s="254"/>
      <c r="K1" s="254"/>
      <c r="L1" s="254"/>
      <c r="M1" s="254"/>
      <c r="N1" s="254"/>
      <c r="O1" s="254"/>
      <c r="P1" s="254"/>
      <c r="Q1" s="254"/>
      <c r="R1" s="254"/>
    </row>
    <row r="2" spans="1:18" x14ac:dyDescent="0.25">
      <c r="A2" s="23"/>
      <c r="B2" s="23"/>
      <c r="C2" s="23"/>
      <c r="D2" s="23"/>
      <c r="E2" s="23"/>
      <c r="F2" s="23"/>
      <c r="G2" s="23"/>
      <c r="H2" s="23"/>
      <c r="I2" s="23"/>
      <c r="J2" s="23"/>
      <c r="K2" s="23"/>
      <c r="L2" s="23"/>
      <c r="M2" s="23"/>
      <c r="N2" s="23"/>
      <c r="O2" s="23"/>
      <c r="P2" s="23"/>
    </row>
    <row r="3" spans="1:18" x14ac:dyDescent="0.25">
      <c r="A3" s="23"/>
      <c r="B3" s="23"/>
      <c r="C3" s="23"/>
      <c r="D3" s="23"/>
      <c r="E3" s="23"/>
      <c r="F3" s="23"/>
      <c r="G3" s="23"/>
      <c r="H3" s="23"/>
      <c r="I3" s="23"/>
      <c r="J3" s="23"/>
      <c r="K3" s="23"/>
      <c r="L3" s="23"/>
      <c r="M3" s="23"/>
      <c r="N3" s="23"/>
      <c r="O3" s="23"/>
      <c r="P3" s="23"/>
    </row>
    <row r="4" spans="1:18" x14ac:dyDescent="0.25">
      <c r="A4" s="23"/>
      <c r="B4" s="23"/>
      <c r="C4" s="23"/>
      <c r="D4" s="23"/>
      <c r="E4" s="23"/>
      <c r="F4" s="23"/>
      <c r="G4" s="23"/>
      <c r="H4" s="23"/>
      <c r="I4" s="23"/>
      <c r="J4" s="23"/>
      <c r="K4" s="23"/>
      <c r="L4" s="23"/>
      <c r="M4" s="23"/>
      <c r="N4" s="23"/>
      <c r="O4" s="23"/>
      <c r="P4" s="23"/>
    </row>
    <row r="5" spans="1:18" x14ac:dyDescent="0.25">
      <c r="A5" s="23"/>
      <c r="B5" s="23"/>
      <c r="C5" s="23"/>
      <c r="D5" s="23"/>
      <c r="E5" s="23"/>
      <c r="F5" s="23"/>
      <c r="G5" s="23"/>
      <c r="H5" s="23"/>
      <c r="I5" s="23"/>
      <c r="J5" s="23"/>
      <c r="K5" s="23"/>
      <c r="L5" s="23"/>
      <c r="M5" s="23"/>
      <c r="N5" s="23"/>
      <c r="O5" s="23"/>
      <c r="P5" s="23"/>
    </row>
    <row r="6" spans="1:18" x14ac:dyDescent="0.25">
      <c r="A6" s="23"/>
      <c r="B6" s="23"/>
      <c r="C6" s="23"/>
      <c r="D6" s="23"/>
      <c r="E6" s="23"/>
      <c r="F6" s="23"/>
      <c r="G6" s="23"/>
      <c r="H6" s="23"/>
      <c r="I6" s="23"/>
      <c r="J6" s="23"/>
      <c r="K6" s="23"/>
      <c r="L6" s="23"/>
      <c r="M6" s="23"/>
      <c r="N6" s="23"/>
      <c r="O6" s="23"/>
      <c r="P6" s="23"/>
    </row>
    <row r="7" spans="1:18" x14ac:dyDescent="0.25">
      <c r="A7" s="23"/>
      <c r="B7" s="23"/>
      <c r="C7" s="23"/>
      <c r="D7" s="23"/>
      <c r="E7" s="2395" t="s">
        <v>5</v>
      </c>
      <c r="F7" s="2395"/>
      <c r="G7" s="2395"/>
      <c r="H7" s="2395"/>
      <c r="I7" s="2395"/>
      <c r="J7" s="2395"/>
      <c r="K7" s="2395"/>
      <c r="L7" s="2395"/>
      <c r="M7" s="2395"/>
      <c r="N7" s="2395"/>
      <c r="O7" s="23"/>
      <c r="P7" s="23"/>
    </row>
    <row r="8" spans="1:18" x14ac:dyDescent="0.25">
      <c r="A8" s="23"/>
      <c r="B8" s="23"/>
      <c r="C8" s="23"/>
      <c r="D8" s="23"/>
      <c r="E8" s="2395"/>
      <c r="F8" s="2395"/>
      <c r="G8" s="2395"/>
      <c r="H8" s="2395"/>
      <c r="I8" s="2395"/>
      <c r="J8" s="2395"/>
      <c r="K8" s="2395"/>
      <c r="L8" s="2395"/>
      <c r="M8" s="2395"/>
      <c r="N8" s="2395"/>
      <c r="O8" s="11"/>
      <c r="P8" s="23"/>
    </row>
    <row r="9" spans="1:18" x14ac:dyDescent="0.25">
      <c r="A9" s="23"/>
      <c r="B9" s="23"/>
      <c r="C9" s="23"/>
      <c r="D9" s="23"/>
      <c r="E9" s="2395"/>
      <c r="F9" s="2395"/>
      <c r="G9" s="2395"/>
      <c r="H9" s="2395"/>
      <c r="I9" s="2395"/>
      <c r="J9" s="2395"/>
      <c r="K9" s="2395"/>
      <c r="L9" s="2395"/>
      <c r="M9" s="2395"/>
      <c r="N9" s="2395"/>
      <c r="O9" s="23"/>
      <c r="P9" s="23"/>
    </row>
    <row r="10" spans="1:18" x14ac:dyDescent="0.25">
      <c r="A10" s="23"/>
      <c r="B10" s="23"/>
      <c r="C10" s="23"/>
      <c r="D10" s="23"/>
      <c r="E10" s="2395"/>
      <c r="F10" s="2395"/>
      <c r="G10" s="2395"/>
      <c r="H10" s="2395"/>
      <c r="I10" s="2395"/>
      <c r="J10" s="2395"/>
      <c r="K10" s="2395"/>
      <c r="L10" s="2395"/>
      <c r="M10" s="2395"/>
      <c r="N10" s="2395"/>
      <c r="O10" s="23"/>
      <c r="P10" s="23"/>
    </row>
    <row r="11" spans="1:18" x14ac:dyDescent="0.25"/>
    <row r="12" spans="1:18" ht="16.2" x14ac:dyDescent="0.25">
      <c r="A12" s="2399" t="s">
        <v>242</v>
      </c>
      <c r="B12" s="2399"/>
      <c r="C12" s="2399"/>
      <c r="D12" s="2399"/>
      <c r="E12" s="2399"/>
      <c r="F12" s="2399"/>
      <c r="G12" s="2399"/>
      <c r="H12" s="2399"/>
      <c r="I12" s="2399"/>
      <c r="J12" s="2399"/>
      <c r="K12" s="2399"/>
      <c r="L12" s="2399"/>
      <c r="M12" s="2399"/>
      <c r="N12" s="2399"/>
      <c r="O12" s="2399"/>
      <c r="P12" s="2399"/>
      <c r="Q12" s="16"/>
    </row>
    <row r="13" spans="1:18" ht="16.2" x14ac:dyDescent="0.25">
      <c r="A13" s="3"/>
      <c r="B13" s="3"/>
      <c r="C13" s="3"/>
      <c r="D13" s="3"/>
      <c r="E13" s="3"/>
      <c r="F13" s="3"/>
      <c r="G13" s="3"/>
      <c r="H13" s="3"/>
      <c r="I13" s="3"/>
      <c r="J13" s="3"/>
      <c r="K13" s="3"/>
      <c r="L13" s="3"/>
      <c r="M13" s="3"/>
      <c r="N13" s="3"/>
      <c r="O13" s="3"/>
      <c r="P13" s="3"/>
      <c r="Q13" s="16"/>
    </row>
    <row r="14" spans="1:18" ht="16.2" x14ac:dyDescent="0.25">
      <c r="A14" s="2399" t="s">
        <v>263</v>
      </c>
      <c r="B14" s="2399"/>
      <c r="C14" s="2399"/>
      <c r="D14" s="2399"/>
      <c r="E14" s="2399"/>
      <c r="F14" s="2399"/>
      <c r="G14" s="2399"/>
      <c r="H14" s="2399"/>
      <c r="I14" s="2399"/>
      <c r="J14" s="2399"/>
      <c r="K14" s="2399"/>
      <c r="L14" s="2399"/>
      <c r="M14" s="2399"/>
      <c r="N14" s="2399"/>
      <c r="O14" s="2399"/>
      <c r="P14" s="2399"/>
      <c r="Q14" s="16"/>
    </row>
    <row r="15" spans="1:18" ht="16.2" x14ac:dyDescent="0.25">
      <c r="A15" s="3"/>
      <c r="B15" s="3"/>
      <c r="C15" s="3"/>
      <c r="D15" s="3"/>
      <c r="E15" s="3"/>
      <c r="F15" s="3"/>
      <c r="G15" s="3"/>
      <c r="H15" s="3"/>
      <c r="I15" s="3"/>
      <c r="J15" s="3"/>
      <c r="K15" s="3"/>
      <c r="L15" s="3"/>
      <c r="M15" s="3"/>
      <c r="N15" s="3"/>
      <c r="O15" s="3"/>
      <c r="P15" s="3"/>
      <c r="Q15" s="16"/>
    </row>
    <row r="16" spans="1:18" ht="16.2" x14ac:dyDescent="0.25">
      <c r="A16" s="2399" t="s">
        <v>259</v>
      </c>
      <c r="B16" s="2399"/>
      <c r="C16" s="2399"/>
      <c r="D16" s="2399"/>
      <c r="E16" s="2399"/>
      <c r="F16" s="2399"/>
      <c r="G16" s="2399"/>
      <c r="H16" s="2399"/>
      <c r="I16" s="2399"/>
      <c r="J16" s="2399"/>
      <c r="K16" s="2399"/>
      <c r="L16" s="2399"/>
      <c r="M16" s="2399"/>
      <c r="N16" s="2399"/>
      <c r="O16" s="2399"/>
      <c r="P16" s="2399"/>
      <c r="Q16" s="16"/>
    </row>
    <row r="17" spans="1:17" ht="16.2" x14ac:dyDescent="0.25">
      <c r="A17" s="3"/>
      <c r="B17" s="3"/>
      <c r="C17" s="3"/>
      <c r="D17" s="3"/>
      <c r="E17" s="3"/>
      <c r="F17" s="3"/>
      <c r="G17" s="3"/>
      <c r="H17" s="3"/>
      <c r="I17" s="3"/>
      <c r="J17" s="3"/>
      <c r="K17" s="3"/>
      <c r="L17" s="3"/>
      <c r="M17" s="3"/>
      <c r="N17" s="3"/>
      <c r="O17" s="3"/>
      <c r="P17" s="3"/>
      <c r="Q17" s="16"/>
    </row>
    <row r="18" spans="1:17" ht="16.2" x14ac:dyDescent="0.25">
      <c r="A18" s="2399" t="s">
        <v>286</v>
      </c>
      <c r="B18" s="2399"/>
      <c r="C18" s="2399"/>
      <c r="D18" s="2399"/>
      <c r="E18" s="2399"/>
      <c r="F18" s="2399"/>
      <c r="G18" s="2399"/>
      <c r="H18" s="2399"/>
      <c r="I18" s="2399"/>
      <c r="J18" s="2399"/>
      <c r="K18" s="2399"/>
      <c r="L18" s="2399"/>
      <c r="M18" s="2399"/>
      <c r="N18" s="2399"/>
      <c r="O18" s="2399"/>
      <c r="P18" s="2399"/>
      <c r="Q18" s="16"/>
    </row>
    <row r="19" spans="1:17" ht="16.2" x14ac:dyDescent="0.25">
      <c r="A19" s="3"/>
      <c r="B19" s="3"/>
      <c r="C19" s="3"/>
      <c r="D19" s="3"/>
      <c r="E19" s="3"/>
      <c r="F19" s="3"/>
      <c r="G19" s="3"/>
      <c r="H19" s="3"/>
      <c r="I19" s="3"/>
      <c r="J19" s="3"/>
      <c r="K19" s="3"/>
      <c r="L19" s="3"/>
      <c r="M19" s="3"/>
      <c r="N19" s="3"/>
      <c r="O19" s="3"/>
      <c r="P19" s="3"/>
      <c r="Q19" s="16"/>
    </row>
    <row r="20" spans="1:17" ht="16.2" x14ac:dyDescent="0.25">
      <c r="A20" s="2398" t="s">
        <v>268</v>
      </c>
      <c r="B20" s="2398"/>
      <c r="C20" s="2398"/>
      <c r="D20" s="2398"/>
      <c r="E20" s="2398"/>
      <c r="F20" s="2398"/>
      <c r="G20" s="2398"/>
      <c r="H20" s="2398"/>
      <c r="I20" s="2398"/>
      <c r="J20" s="2398"/>
      <c r="K20" s="2398"/>
      <c r="L20" s="2398"/>
      <c r="M20" s="2398"/>
      <c r="N20" s="2398"/>
      <c r="O20" s="2398"/>
      <c r="P20" s="2398"/>
      <c r="Q20" s="16"/>
    </row>
    <row r="21" spans="1:17" ht="16.2" x14ac:dyDescent="0.25">
      <c r="A21" s="3"/>
      <c r="B21" s="3"/>
      <c r="C21" s="3"/>
      <c r="D21" s="3"/>
      <c r="E21" s="3"/>
      <c r="F21" s="3"/>
      <c r="G21" s="3"/>
      <c r="H21" s="3"/>
      <c r="I21" s="3"/>
      <c r="J21" s="3"/>
      <c r="K21" s="3"/>
      <c r="L21" s="3"/>
      <c r="M21" s="3"/>
      <c r="N21" s="3"/>
      <c r="O21" s="3"/>
      <c r="P21" s="3"/>
      <c r="Q21" s="16"/>
    </row>
    <row r="22" spans="1:17" ht="16.2" x14ac:dyDescent="0.25">
      <c r="A22" s="2398" t="s">
        <v>285</v>
      </c>
      <c r="B22" s="2398"/>
      <c r="C22" s="2398"/>
      <c r="D22" s="2398"/>
      <c r="E22" s="2398"/>
      <c r="F22" s="2398"/>
      <c r="G22" s="2398"/>
      <c r="H22" s="2398"/>
      <c r="I22" s="2398"/>
      <c r="J22" s="2398"/>
      <c r="K22" s="2398"/>
      <c r="L22" s="2398"/>
      <c r="M22" s="2398"/>
      <c r="N22" s="2398"/>
      <c r="O22" s="2398"/>
      <c r="P22" s="2398"/>
      <c r="Q22" s="16"/>
    </row>
    <row r="23" spans="1:17" ht="16.2" x14ac:dyDescent="0.25">
      <c r="A23" s="3"/>
      <c r="B23" s="3"/>
      <c r="C23" s="3"/>
      <c r="D23" s="3"/>
      <c r="E23" s="3"/>
      <c r="F23" s="3"/>
      <c r="G23" s="3"/>
      <c r="H23" s="3"/>
      <c r="I23" s="3"/>
      <c r="J23" s="3"/>
      <c r="K23" s="3"/>
      <c r="L23" s="3"/>
      <c r="M23" s="3"/>
      <c r="N23" s="3"/>
      <c r="O23" s="3"/>
      <c r="P23" s="3"/>
      <c r="Q23" s="16"/>
    </row>
    <row r="24" spans="1:17" ht="16.2" x14ac:dyDescent="0.25">
      <c r="A24" s="2398" t="s">
        <v>287</v>
      </c>
      <c r="B24" s="2398"/>
      <c r="C24" s="2398"/>
      <c r="D24" s="2398"/>
      <c r="E24" s="2398"/>
      <c r="F24" s="2398"/>
      <c r="G24" s="2398"/>
      <c r="H24" s="2398"/>
      <c r="I24" s="2398"/>
      <c r="J24" s="2398"/>
      <c r="K24" s="2398"/>
      <c r="L24" s="2398"/>
      <c r="M24" s="2398"/>
      <c r="N24" s="2398"/>
      <c r="O24" s="2398"/>
      <c r="P24" s="2398"/>
      <c r="Q24" s="16"/>
    </row>
    <row r="25" spans="1:17" ht="16.2" x14ac:dyDescent="0.25">
      <c r="A25" s="3"/>
      <c r="B25" s="3"/>
      <c r="C25" s="3"/>
      <c r="D25" s="3"/>
      <c r="E25" s="3"/>
      <c r="F25" s="3"/>
      <c r="G25" s="3"/>
      <c r="H25" s="3"/>
      <c r="I25" s="3"/>
      <c r="J25" s="3"/>
      <c r="K25" s="3"/>
      <c r="L25" s="3"/>
      <c r="M25" s="3"/>
      <c r="N25" s="3"/>
      <c r="O25" s="3"/>
      <c r="P25" s="3"/>
      <c r="Q25" s="16"/>
    </row>
    <row r="26" spans="1:17" ht="16.2" x14ac:dyDescent="0.25">
      <c r="A26" s="2398" t="s">
        <v>186</v>
      </c>
      <c r="B26" s="2398"/>
      <c r="C26" s="2398"/>
      <c r="D26" s="2398"/>
      <c r="E26" s="2398"/>
      <c r="F26" s="2398"/>
      <c r="G26" s="2398"/>
      <c r="H26" s="2398"/>
      <c r="I26" s="2398"/>
      <c r="J26" s="2398"/>
      <c r="K26" s="2398"/>
      <c r="L26" s="2398"/>
      <c r="M26" s="2398"/>
      <c r="N26" s="2398"/>
      <c r="O26" s="2398"/>
      <c r="P26" s="2398"/>
      <c r="Q26" s="16"/>
    </row>
    <row r="27" spans="1:17" ht="16.2" x14ac:dyDescent="0.25">
      <c r="A27" s="3"/>
      <c r="B27" s="3"/>
      <c r="C27" s="3"/>
      <c r="D27" s="3"/>
      <c r="E27" s="3"/>
      <c r="F27" s="3"/>
      <c r="G27" s="3"/>
      <c r="H27" s="3"/>
      <c r="I27" s="3"/>
      <c r="J27" s="3"/>
      <c r="K27" s="3"/>
      <c r="L27" s="3"/>
      <c r="M27" s="3"/>
      <c r="N27" s="3"/>
      <c r="O27" s="3"/>
      <c r="P27" s="3"/>
      <c r="Q27" s="16"/>
    </row>
    <row r="28" spans="1:17" ht="16.2" x14ac:dyDescent="0.25">
      <c r="A28" s="2398" t="s">
        <v>294</v>
      </c>
      <c r="B28" s="2398"/>
      <c r="C28" s="2398"/>
      <c r="D28" s="2398"/>
      <c r="E28" s="2398"/>
      <c r="F28" s="2398"/>
      <c r="G28" s="2398"/>
      <c r="H28" s="2398"/>
      <c r="I28" s="2398"/>
      <c r="J28" s="2398"/>
      <c r="K28" s="2398"/>
      <c r="L28" s="2398"/>
      <c r="M28" s="2398"/>
      <c r="N28" s="2398"/>
      <c r="O28" s="2398"/>
      <c r="P28" s="2398"/>
      <c r="Q28" s="16"/>
    </row>
    <row r="29" spans="1:17" ht="16.2" x14ac:dyDescent="0.25">
      <c r="A29" s="3"/>
      <c r="B29" s="3"/>
      <c r="C29" s="3"/>
      <c r="D29" s="3"/>
      <c r="E29" s="3"/>
      <c r="F29" s="3"/>
      <c r="G29" s="3"/>
      <c r="H29" s="2"/>
      <c r="I29" s="2"/>
      <c r="J29" s="2"/>
      <c r="K29" s="2"/>
      <c r="L29" s="2"/>
      <c r="M29" s="2"/>
      <c r="N29" s="2"/>
      <c r="O29" s="2"/>
      <c r="P29" s="2"/>
      <c r="Q29" s="16"/>
    </row>
    <row r="30" spans="1:17" ht="16.2" x14ac:dyDescent="0.25">
      <c r="A30" s="2398" t="s">
        <v>1798</v>
      </c>
      <c r="B30" s="2398"/>
      <c r="C30" s="2398"/>
      <c r="D30" s="2398"/>
      <c r="E30" s="2398"/>
      <c r="F30" s="2398"/>
      <c r="G30" s="2398"/>
      <c r="H30" s="2398"/>
      <c r="I30" s="2398"/>
      <c r="J30" s="2398"/>
      <c r="K30" s="2398"/>
      <c r="L30" s="2398"/>
      <c r="M30" s="2398"/>
      <c r="N30" s="2398"/>
      <c r="O30" s="2398"/>
      <c r="P30" s="2398"/>
      <c r="Q30" s="126"/>
    </row>
    <row r="31" spans="1:17" ht="16.2" x14ac:dyDescent="0.25">
      <c r="A31" s="239"/>
      <c r="B31" s="3"/>
      <c r="C31" s="3"/>
      <c r="D31" s="3"/>
      <c r="E31" s="3"/>
      <c r="F31" s="2"/>
      <c r="G31" s="2"/>
      <c r="H31" s="2"/>
      <c r="I31" s="2"/>
      <c r="J31" s="2"/>
      <c r="K31" s="2"/>
      <c r="L31" s="2"/>
      <c r="M31" s="2"/>
      <c r="N31" s="2"/>
      <c r="O31" s="2"/>
      <c r="P31" s="2"/>
      <c r="Q31" s="16"/>
    </row>
    <row r="32" spans="1:17" ht="16.2" x14ac:dyDescent="0.25">
      <c r="A32" s="2398" t="s">
        <v>1799</v>
      </c>
      <c r="B32" s="2398"/>
      <c r="C32" s="2398"/>
      <c r="D32" s="2398"/>
      <c r="E32" s="2398"/>
      <c r="F32" s="2398"/>
      <c r="G32" s="2398"/>
      <c r="H32" s="2398"/>
      <c r="I32" s="2398"/>
      <c r="J32" s="2398"/>
      <c r="K32" s="2398"/>
      <c r="L32" s="2398"/>
      <c r="M32" s="2398"/>
      <c r="N32" s="2398"/>
      <c r="O32" s="2398"/>
      <c r="P32" s="2398"/>
      <c r="Q32" s="126"/>
    </row>
    <row r="33" spans="1:17" ht="16.2" x14ac:dyDescent="0.25">
      <c r="A33" s="2397"/>
      <c r="B33" s="2397"/>
      <c r="C33" s="2397"/>
      <c r="D33" s="2397"/>
      <c r="E33" s="2397"/>
      <c r="F33" s="2397"/>
      <c r="G33" s="2397"/>
      <c r="H33" s="2397"/>
      <c r="I33" s="2397"/>
      <c r="J33" s="2397"/>
      <c r="K33" s="2397"/>
      <c r="L33" s="2397"/>
      <c r="M33" s="2397"/>
      <c r="N33" s="2397"/>
      <c r="O33" s="2397"/>
      <c r="P33" s="2397"/>
      <c r="Q33" s="2397"/>
    </row>
    <row r="34" spans="1:17" ht="16.2" x14ac:dyDescent="0.25">
      <c r="A34" s="2396" t="s">
        <v>1800</v>
      </c>
      <c r="B34" s="2396"/>
      <c r="C34" s="2396"/>
      <c r="D34" s="2396"/>
      <c r="E34" s="2396"/>
      <c r="F34" s="2396"/>
      <c r="G34" s="2396"/>
      <c r="H34" s="2396"/>
      <c r="I34" s="2396"/>
      <c r="J34" s="2396"/>
      <c r="K34" s="2396"/>
      <c r="L34" s="2396"/>
      <c r="M34" s="2396"/>
      <c r="N34" s="2396"/>
      <c r="O34" s="2396"/>
      <c r="P34" s="2396"/>
      <c r="Q34" s="2396"/>
    </row>
    <row r="35" spans="1:17" ht="16.2" x14ac:dyDescent="0.25">
      <c r="A35" s="2396"/>
      <c r="B35" s="2396"/>
      <c r="C35" s="2396"/>
      <c r="D35" s="2396"/>
      <c r="E35" s="2396"/>
      <c r="F35" s="2396"/>
      <c r="G35" s="2396"/>
      <c r="H35" s="2396"/>
      <c r="I35" s="2396"/>
      <c r="J35" s="2396"/>
      <c r="K35" s="2396"/>
      <c r="L35" s="2396"/>
      <c r="M35" s="2396"/>
      <c r="N35" s="2396"/>
      <c r="O35" s="2396"/>
      <c r="P35" s="2396"/>
      <c r="Q35" s="2396"/>
    </row>
    <row r="36" spans="1:17" ht="16.2" x14ac:dyDescent="0.25">
      <c r="A36" s="2396" t="s">
        <v>1801</v>
      </c>
      <c r="B36" s="2396"/>
      <c r="C36" s="2396"/>
      <c r="D36" s="2396"/>
      <c r="E36" s="2396"/>
      <c r="F36" s="2396"/>
      <c r="G36" s="2396"/>
      <c r="H36" s="2396"/>
      <c r="I36" s="2396"/>
      <c r="J36" s="2396"/>
      <c r="K36" s="2396"/>
      <c r="L36" s="2396"/>
      <c r="M36" s="2396"/>
      <c r="N36" s="2396"/>
      <c r="O36" s="2396"/>
      <c r="P36" s="2396"/>
      <c r="Q36" s="2396"/>
    </row>
    <row r="37" spans="1:17" ht="16.2" x14ac:dyDescent="0.25">
      <c r="A37" s="2396"/>
      <c r="B37" s="2396"/>
      <c r="C37" s="2396"/>
      <c r="D37" s="2396"/>
      <c r="E37" s="2396"/>
      <c r="F37" s="2396"/>
      <c r="G37" s="2396"/>
      <c r="H37" s="2396"/>
      <c r="I37" s="2396"/>
      <c r="J37" s="2396"/>
      <c r="K37" s="2396"/>
      <c r="L37" s="2396"/>
      <c r="M37" s="2396"/>
      <c r="N37" s="2396"/>
      <c r="O37" s="2396"/>
      <c r="P37" s="2396"/>
      <c r="Q37" s="2396"/>
    </row>
    <row r="38" spans="1:17" ht="16.2" x14ac:dyDescent="0.25">
      <c r="A38" s="2396" t="s">
        <v>1803</v>
      </c>
      <c r="B38" s="2396"/>
      <c r="C38" s="2396"/>
      <c r="D38" s="2396"/>
      <c r="E38" s="2396"/>
      <c r="F38" s="2396"/>
      <c r="G38" s="2396"/>
      <c r="H38" s="2396"/>
      <c r="I38" s="2396"/>
      <c r="J38" s="2396"/>
      <c r="K38" s="2396"/>
      <c r="L38" s="2396"/>
      <c r="M38" s="2396"/>
      <c r="N38" s="2396"/>
      <c r="O38" s="2396"/>
      <c r="P38" s="2396"/>
      <c r="Q38" s="2396"/>
    </row>
    <row r="39" spans="1:17" ht="16.2" x14ac:dyDescent="0.25">
      <c r="A39" s="961"/>
      <c r="B39" s="961"/>
      <c r="C39" s="961"/>
      <c r="D39" s="961"/>
      <c r="E39" s="961"/>
      <c r="F39" s="961"/>
      <c r="G39" s="961"/>
      <c r="H39" s="961"/>
      <c r="I39" s="961"/>
      <c r="J39" s="961"/>
      <c r="K39" s="961"/>
      <c r="L39" s="961"/>
      <c r="M39" s="961"/>
      <c r="N39" s="961"/>
      <c r="O39" s="961"/>
      <c r="P39" s="961"/>
      <c r="Q39" s="961"/>
    </row>
    <row r="40" spans="1:17" ht="16.2" x14ac:dyDescent="0.25">
      <c r="A40" s="2396" t="s">
        <v>1705</v>
      </c>
      <c r="B40" s="2396"/>
      <c r="C40" s="2396"/>
      <c r="D40" s="2396"/>
      <c r="E40" s="2396"/>
      <c r="F40" s="2396"/>
      <c r="G40" s="2396"/>
      <c r="H40" s="2396"/>
      <c r="I40" s="2396"/>
      <c r="J40" s="2396"/>
      <c r="K40" s="2396"/>
      <c r="L40" s="2396"/>
      <c r="M40" s="2396"/>
      <c r="N40" s="2396"/>
      <c r="O40" s="2396"/>
      <c r="P40" s="2396"/>
      <c r="Q40" s="2396"/>
    </row>
    <row r="41" spans="1:17" ht="16.2" x14ac:dyDescent="0.25">
      <c r="A41" s="961"/>
      <c r="B41" s="961"/>
      <c r="C41" s="961"/>
      <c r="D41" s="961"/>
      <c r="E41" s="961"/>
      <c r="F41" s="961"/>
      <c r="G41" s="961"/>
      <c r="H41" s="961"/>
      <c r="I41" s="961"/>
      <c r="J41" s="961"/>
      <c r="K41" s="961"/>
      <c r="L41" s="961"/>
      <c r="M41" s="961"/>
      <c r="N41" s="961"/>
      <c r="O41" s="961"/>
      <c r="P41" s="961"/>
      <c r="Q41" s="961"/>
    </row>
    <row r="42" spans="1:17" ht="16.2" x14ac:dyDescent="0.25">
      <c r="A42" s="2396" t="s">
        <v>1706</v>
      </c>
      <c r="B42" s="2396"/>
      <c r="C42" s="2396"/>
      <c r="D42" s="2396"/>
      <c r="E42" s="2396"/>
      <c r="F42" s="2396"/>
      <c r="G42" s="2396"/>
      <c r="H42" s="2396"/>
      <c r="I42" s="2396"/>
      <c r="J42" s="2396"/>
      <c r="K42" s="2396"/>
      <c r="L42" s="2396"/>
      <c r="M42" s="2396"/>
      <c r="N42" s="2396"/>
      <c r="O42" s="2396"/>
      <c r="P42" s="2396"/>
      <c r="Q42" s="2396"/>
    </row>
    <row r="43" spans="1:17" ht="16.2" x14ac:dyDescent="0.25">
      <c r="A43" s="961"/>
      <c r="B43" s="961"/>
      <c r="C43" s="961"/>
      <c r="D43" s="961"/>
      <c r="E43" s="961"/>
      <c r="F43" s="961"/>
      <c r="G43" s="961"/>
      <c r="H43" s="961"/>
      <c r="I43" s="961"/>
      <c r="J43" s="961"/>
      <c r="K43" s="961"/>
      <c r="L43" s="961"/>
      <c r="M43" s="961"/>
      <c r="N43" s="961"/>
      <c r="O43" s="961"/>
      <c r="P43" s="961"/>
      <c r="Q43" s="961"/>
    </row>
    <row r="44" spans="1:17" ht="16.2" x14ac:dyDescent="0.25">
      <c r="A44" s="2396" t="s">
        <v>1804</v>
      </c>
      <c r="B44" s="2396"/>
      <c r="C44" s="2396"/>
      <c r="D44" s="2396"/>
      <c r="E44" s="2396"/>
      <c r="F44" s="2396"/>
      <c r="G44" s="2396"/>
      <c r="H44" s="2396"/>
      <c r="I44" s="2396"/>
      <c r="J44" s="2396"/>
      <c r="K44" s="2396"/>
      <c r="L44" s="2396"/>
      <c r="M44" s="2396"/>
      <c r="N44" s="2396"/>
      <c r="O44" s="2396"/>
      <c r="P44" s="2396"/>
      <c r="Q44" s="16"/>
    </row>
    <row r="45" spans="1:17" ht="16.2" x14ac:dyDescent="0.25">
      <c r="A45" s="961"/>
      <c r="B45" s="961"/>
      <c r="C45" s="961"/>
      <c r="D45" s="961"/>
      <c r="E45" s="961"/>
      <c r="F45" s="961"/>
      <c r="G45" s="961"/>
      <c r="H45" s="961"/>
      <c r="I45" s="961"/>
      <c r="J45" s="961"/>
      <c r="K45" s="961"/>
      <c r="L45" s="961"/>
      <c r="M45" s="961"/>
      <c r="N45" s="961"/>
      <c r="O45" s="961"/>
      <c r="P45" s="961"/>
      <c r="Q45" s="961"/>
    </row>
    <row r="46" spans="1:17" ht="16.2" x14ac:dyDescent="0.25">
      <c r="A46" s="2396" t="s">
        <v>1709</v>
      </c>
      <c r="B46" s="2396"/>
      <c r="C46" s="2396"/>
      <c r="D46" s="2396"/>
      <c r="E46" s="2396"/>
      <c r="F46" s="2396"/>
      <c r="G46" s="2396"/>
      <c r="H46" s="2396"/>
      <c r="I46" s="2396"/>
      <c r="J46" s="2396"/>
      <c r="K46" s="2396"/>
      <c r="L46" s="2396"/>
      <c r="M46" s="2396"/>
      <c r="N46" s="2396"/>
      <c r="O46" s="2396"/>
      <c r="P46" s="2396"/>
      <c r="Q46" s="961"/>
    </row>
    <row r="47" spans="1:17" ht="16.2" x14ac:dyDescent="0.25">
      <c r="A47" s="961"/>
      <c r="B47" s="961"/>
      <c r="C47" s="961"/>
      <c r="D47" s="961"/>
      <c r="E47" s="961"/>
      <c r="F47" s="961"/>
      <c r="G47" s="961"/>
      <c r="H47" s="961"/>
      <c r="I47" s="961"/>
      <c r="J47" s="961"/>
      <c r="K47" s="961"/>
      <c r="L47" s="961"/>
      <c r="M47" s="961"/>
      <c r="N47" s="961"/>
      <c r="O47" s="961"/>
      <c r="P47" s="961"/>
      <c r="Q47" s="961"/>
    </row>
    <row r="48" spans="1:17" ht="16.2" x14ac:dyDescent="0.25">
      <c r="A48" s="2396" t="s">
        <v>1731</v>
      </c>
      <c r="B48" s="2396"/>
      <c r="C48" s="2396"/>
      <c r="D48" s="2396"/>
      <c r="E48" s="2396"/>
      <c r="F48" s="2396"/>
      <c r="G48" s="2396"/>
      <c r="H48" s="2396"/>
      <c r="I48" s="2396"/>
      <c r="J48" s="2396"/>
      <c r="K48" s="2396"/>
      <c r="L48" s="2396"/>
      <c r="M48" s="2396"/>
      <c r="N48" s="2396"/>
      <c r="O48" s="2396"/>
      <c r="P48" s="2396"/>
      <c r="Q48" s="961"/>
    </row>
    <row r="49" spans="1:18" ht="16.2" x14ac:dyDescent="0.25">
      <c r="A49" s="961"/>
      <c r="B49" s="961"/>
      <c r="C49" s="961"/>
      <c r="D49" s="961"/>
      <c r="E49" s="961"/>
      <c r="F49" s="961"/>
      <c r="G49" s="961"/>
      <c r="H49" s="961"/>
      <c r="I49" s="961"/>
      <c r="J49" s="961"/>
      <c r="K49" s="961"/>
      <c r="L49" s="961"/>
      <c r="M49" s="961"/>
      <c r="N49" s="961"/>
      <c r="O49" s="961"/>
      <c r="P49" s="961"/>
      <c r="Q49" s="961"/>
    </row>
    <row r="50" spans="1:18" ht="16.2" x14ac:dyDescent="0.25">
      <c r="A50" s="2396" t="s">
        <v>1805</v>
      </c>
      <c r="B50" s="2396"/>
      <c r="C50" s="2396"/>
      <c r="D50" s="2396"/>
      <c r="E50" s="2396"/>
      <c r="F50" s="2396"/>
      <c r="G50" s="2396"/>
      <c r="H50" s="2396"/>
      <c r="I50" s="2396"/>
      <c r="J50" s="2396"/>
      <c r="K50" s="2396"/>
      <c r="L50" s="2396"/>
      <c r="M50" s="2396"/>
      <c r="N50" s="2396"/>
      <c r="O50" s="2396"/>
      <c r="P50" s="2396"/>
      <c r="Q50" s="961"/>
    </row>
    <row r="51" spans="1:18" ht="16.2" x14ac:dyDescent="0.25">
      <c r="A51" s="961"/>
      <c r="B51" s="961"/>
      <c r="C51" s="961"/>
      <c r="D51" s="961"/>
      <c r="E51" s="961"/>
      <c r="F51" s="961"/>
      <c r="G51" s="961"/>
      <c r="H51" s="961"/>
      <c r="I51" s="961"/>
      <c r="J51" s="961"/>
      <c r="K51" s="961"/>
      <c r="L51" s="961"/>
      <c r="M51" s="961"/>
      <c r="N51" s="961"/>
      <c r="O51" s="961"/>
      <c r="P51" s="961"/>
      <c r="Q51" s="961"/>
    </row>
    <row r="52" spans="1:18" ht="16.2" x14ac:dyDescent="0.25">
      <c r="A52" s="2396" t="s">
        <v>1806</v>
      </c>
      <c r="B52" s="2396"/>
      <c r="C52" s="2396"/>
      <c r="D52" s="2396"/>
      <c r="E52" s="2396"/>
      <c r="F52" s="2396"/>
      <c r="G52" s="2396"/>
      <c r="H52" s="2396"/>
      <c r="I52" s="2396"/>
      <c r="J52" s="2396"/>
      <c r="K52" s="2396"/>
      <c r="L52" s="2396"/>
      <c r="M52" s="2396"/>
      <c r="N52" s="2396"/>
      <c r="O52" s="2396"/>
      <c r="P52" s="2396"/>
      <c r="Q52" s="961"/>
    </row>
    <row r="53" spans="1:18" ht="16.2" x14ac:dyDescent="0.25">
      <c r="A53" s="961"/>
      <c r="B53" s="961"/>
      <c r="C53" s="961"/>
      <c r="D53" s="961"/>
      <c r="E53" s="961"/>
      <c r="F53" s="961"/>
      <c r="G53" s="961"/>
      <c r="H53" s="961"/>
      <c r="I53" s="961"/>
      <c r="J53" s="961"/>
      <c r="K53" s="961"/>
      <c r="L53" s="961"/>
      <c r="M53" s="961"/>
      <c r="N53" s="961"/>
      <c r="O53" s="961"/>
      <c r="P53" s="961"/>
      <c r="Q53" s="961"/>
    </row>
    <row r="54" spans="1:18" ht="16.2" x14ac:dyDescent="0.25">
      <c r="A54" s="2396" t="s">
        <v>1807</v>
      </c>
      <c r="B54" s="2396"/>
      <c r="C54" s="2396"/>
      <c r="D54" s="2396"/>
      <c r="E54" s="2396"/>
      <c r="F54" s="2396"/>
      <c r="G54" s="2396"/>
      <c r="H54" s="2396"/>
      <c r="I54" s="2396"/>
      <c r="J54" s="2396"/>
      <c r="K54" s="2396"/>
      <c r="L54" s="2396"/>
      <c r="M54" s="2396"/>
      <c r="N54" s="2396"/>
      <c r="O54" s="2396"/>
      <c r="P54" s="2396"/>
      <c r="Q54" s="961"/>
    </row>
    <row r="55" spans="1:18" ht="16.2" x14ac:dyDescent="0.25">
      <c r="A55" s="961"/>
      <c r="B55" s="961"/>
      <c r="C55" s="961"/>
      <c r="D55" s="961"/>
      <c r="E55" s="961"/>
      <c r="F55" s="961"/>
      <c r="G55" s="961"/>
      <c r="H55" s="961"/>
      <c r="I55" s="961"/>
      <c r="J55" s="961"/>
      <c r="K55" s="961"/>
      <c r="L55" s="961"/>
      <c r="M55" s="961"/>
      <c r="N55" s="961"/>
      <c r="O55" s="961"/>
      <c r="P55" s="961"/>
      <c r="Q55" s="961"/>
    </row>
    <row r="56" spans="1:18" ht="16.2" x14ac:dyDescent="0.25">
      <c r="A56" s="2396" t="s">
        <v>1808</v>
      </c>
      <c r="B56" s="2396"/>
      <c r="C56" s="2396"/>
      <c r="D56" s="2396"/>
      <c r="E56" s="2396"/>
      <c r="F56" s="2396"/>
      <c r="G56" s="2396"/>
      <c r="H56" s="2396"/>
      <c r="I56" s="2396"/>
      <c r="J56" s="2396"/>
      <c r="K56" s="2396"/>
      <c r="L56" s="2396"/>
      <c r="M56" s="2396"/>
      <c r="N56" s="2396"/>
      <c r="O56" s="2396"/>
      <c r="P56" s="2396"/>
      <c r="Q56" s="961"/>
    </row>
    <row r="57" spans="1:18" ht="16.2" x14ac:dyDescent="0.25">
      <c r="A57" s="961"/>
      <c r="B57" s="961"/>
      <c r="C57" s="961"/>
      <c r="D57" s="961"/>
      <c r="E57" s="961"/>
      <c r="F57" s="961"/>
      <c r="G57" s="961"/>
      <c r="H57" s="961"/>
      <c r="I57" s="961"/>
      <c r="J57" s="961"/>
      <c r="K57" s="961"/>
      <c r="L57" s="961"/>
      <c r="M57" s="961"/>
      <c r="N57" s="961"/>
      <c r="O57" s="961"/>
      <c r="P57" s="961"/>
      <c r="Q57" s="961"/>
    </row>
    <row r="58" spans="1:18" ht="16.2" x14ac:dyDescent="0.25">
      <c r="A58" s="2396" t="s">
        <v>1809</v>
      </c>
      <c r="B58" s="2396"/>
      <c r="C58" s="2396"/>
      <c r="D58" s="2396"/>
      <c r="E58" s="2396"/>
      <c r="F58" s="2396"/>
      <c r="G58" s="2396"/>
      <c r="H58" s="2396"/>
      <c r="I58" s="2396"/>
      <c r="J58" s="2396"/>
      <c r="K58" s="2396"/>
      <c r="L58" s="2396"/>
      <c r="M58" s="2396"/>
      <c r="N58" s="2396"/>
      <c r="O58" s="2396"/>
      <c r="P58" s="2396"/>
      <c r="Q58" s="961"/>
    </row>
    <row r="59" spans="1:18" ht="16.2" x14ac:dyDescent="0.25">
      <c r="A59" s="961"/>
      <c r="B59" s="961"/>
      <c r="C59" s="961"/>
      <c r="D59" s="961"/>
      <c r="E59" s="961"/>
      <c r="F59" s="961"/>
      <c r="G59" s="961"/>
      <c r="H59" s="961"/>
      <c r="I59" s="961"/>
      <c r="J59" s="961"/>
      <c r="K59" s="961"/>
      <c r="L59" s="961"/>
      <c r="M59" s="961"/>
      <c r="N59" s="961"/>
      <c r="O59" s="961"/>
      <c r="P59" s="961"/>
      <c r="Q59" s="961"/>
    </row>
    <row r="60" spans="1:18" ht="16.2" x14ac:dyDescent="0.25">
      <c r="A60" s="2396" t="s">
        <v>1811</v>
      </c>
      <c r="B60" s="2396"/>
      <c r="C60" s="2396"/>
      <c r="D60" s="2396"/>
      <c r="E60" s="2396"/>
      <c r="F60" s="2396"/>
      <c r="G60" s="2396"/>
      <c r="H60" s="2396"/>
      <c r="I60" s="2396"/>
      <c r="J60" s="2396"/>
      <c r="K60" s="2396"/>
      <c r="L60" s="2396"/>
      <c r="M60" s="2396"/>
      <c r="N60" s="2396"/>
      <c r="O60" s="2396"/>
      <c r="P60" s="2396"/>
      <c r="Q60" s="961"/>
    </row>
    <row r="61" spans="1:18" x14ac:dyDescent="0.25">
      <c r="A61" s="2400"/>
      <c r="B61" s="2400"/>
      <c r="C61" s="2400"/>
      <c r="D61" s="2400"/>
      <c r="E61" s="2400"/>
      <c r="F61" s="2400"/>
      <c r="G61" s="2400"/>
      <c r="H61" s="2400"/>
      <c r="I61" s="2400"/>
      <c r="J61" s="2400"/>
      <c r="K61" s="2400"/>
      <c r="L61" s="2400"/>
      <c r="M61" s="2400"/>
      <c r="N61" s="2400"/>
      <c r="O61" s="2400"/>
      <c r="P61" s="2400"/>
      <c r="Q61" s="2400"/>
    </row>
    <row r="62" spans="1:18" s="22" customFormat="1" x14ac:dyDescent="0.25">
      <c r="A62" s="254"/>
      <c r="B62" s="254"/>
      <c r="C62" s="254"/>
      <c r="D62" s="254"/>
      <c r="E62" s="254"/>
      <c r="F62" s="254"/>
      <c r="G62" s="254"/>
      <c r="H62" s="254"/>
      <c r="I62" s="254"/>
      <c r="J62" s="254"/>
      <c r="K62" s="254"/>
      <c r="L62" s="254"/>
      <c r="M62" s="254"/>
      <c r="N62" s="254"/>
      <c r="O62" s="254"/>
      <c r="P62" s="254"/>
      <c r="Q62" s="254"/>
      <c r="R62" s="254"/>
    </row>
    <row r="63" spans="1:18" hidden="1" x14ac:dyDescent="0.25">
      <c r="A63" s="83"/>
    </row>
    <row r="65" spans="1:1" hidden="1" x14ac:dyDescent="0.25">
      <c r="A65" s="83"/>
    </row>
    <row r="67" spans="1:1" hidden="1" x14ac:dyDescent="0.25">
      <c r="A67" s="83"/>
    </row>
  </sheetData>
  <mergeCells count="30">
    <mergeCell ref="A56:P56"/>
    <mergeCell ref="A58:P58"/>
    <mergeCell ref="A60:P60"/>
    <mergeCell ref="A61:Q61"/>
    <mergeCell ref="A34:Q34"/>
    <mergeCell ref="A35:Q35"/>
    <mergeCell ref="A36:Q36"/>
    <mergeCell ref="A37:Q37"/>
    <mergeCell ref="A38:Q38"/>
    <mergeCell ref="A40:Q40"/>
    <mergeCell ref="A42:Q42"/>
    <mergeCell ref="A44:P44"/>
    <mergeCell ref="A46:P46"/>
    <mergeCell ref="A48:P48"/>
    <mergeCell ref="A50:P50"/>
    <mergeCell ref="A52:P52"/>
    <mergeCell ref="A54:P54"/>
    <mergeCell ref="A33:Q33"/>
    <mergeCell ref="A30:P30"/>
    <mergeCell ref="E7:N10"/>
    <mergeCell ref="A12:P12"/>
    <mergeCell ref="A14:P14"/>
    <mergeCell ref="A16:P16"/>
    <mergeCell ref="A18:P18"/>
    <mergeCell ref="A28:P28"/>
    <mergeCell ref="A26:P26"/>
    <mergeCell ref="A24:P24"/>
    <mergeCell ref="A22:P22"/>
    <mergeCell ref="A20:P20"/>
    <mergeCell ref="A32:P32"/>
  </mergeCells>
  <hyperlinks>
    <hyperlink ref="A22:P22" location="'Gráfica No 2.1.3 '!A1" display="Gráfica 2.1.3 Deuda del GG 2022-2024 (% del PIB)" xr:uid="{22B1563C-D3F1-4EF6-972E-2AF1A60F335A}"/>
    <hyperlink ref="A24:P24" location="'Cuadro No 2.1.4'!A1" display="Cuadro 2.1.4 Balance del GNC 2024-2025" xr:uid="{37C9FDE3-BB90-4227-8EDC-E871A307FFD3}"/>
    <hyperlink ref="A26:P26" location="'Gráfica No  2.1.4'!A1" display="Gráfica 2.1.4 Deuda del GNC (% del PIB)" xr:uid="{21A8ACC4-DDED-453D-A931-D9FA8EE82E7C}"/>
    <hyperlink ref="A28:P28" location="'Gráfica No  2.1.5'!A1" display="Gráfica 2.1.5 Deuda del SPNF 2024-2026  (% PIB)" xr:uid="{9D4B820F-E75E-414D-BF4C-A08D1021EE1A}"/>
    <hyperlink ref="A30" location="'Gráfica No  2.1.5'!A1" display="Gráfica 2.1.5 Deuda del GG 2023-2025 (% del PIB)" xr:uid="{D1673EA2-BEB8-4139-8E72-C131BE27053E}"/>
    <hyperlink ref="A32" location="'Gráfica No  2.1.6'!A1" display="Gráfica 2.1.6 Deuda del SPNF 2023-2025 (% del PIB)" xr:uid="{BEE1068C-4A13-463F-8198-F293FF3D0F85}"/>
    <hyperlink ref="A34" location="'Gráfica No 2.1.7'!A1" display="Gráfica 2.1.7 Deuda del GNC 2019-2035* (% del PIB)" xr:uid="{0C43D488-ECBD-4F3D-8127-F49D2FD0EC3D}"/>
    <hyperlink ref="A36" location="'Gráfica No 2.1.8'!A1" display="Gráfica 2.1.8 Balance Fiscal Gobierno General 2022-2035 (% del PIB)" xr:uid="{C7CDF8B9-0044-4A16-93AE-404C922F98D1}"/>
    <hyperlink ref="A38" location="'Gráfica No  2.1.9'!A1" display="Gráfica 2.1.9 Deuda y balance primario del Gobierno General 2023-2035 (% del PIB)" xr:uid="{15D3A55E-B251-4FE2-A2E0-E7545C1D1883}"/>
    <hyperlink ref="A20:P20" location="'Cuadro No 2.1.3'!A1" display="Cuadro 2.1.3 Balance del Gobierno General y Sector Público No Financiero 2022-2024" xr:uid="{5B0A5F6A-27D4-4B78-BC4C-AAD6A4B61857}"/>
    <hyperlink ref="A18:P18" location="'Gráfica No 2.1.2'!A1" display="Gráfica 2.1.2 Deuda neta del GNC 2019-2024 (% del PIB)" xr:uid="{3C5E0E5D-36D5-4013-9754-1E6AE1CE0D52}"/>
    <hyperlink ref="A16:P16" location="'Cuadro No 2.1.2'!A1" display="Cuadro 2.1.2 Balance del GNC 2022-2024" xr:uid="{0A2BC352-3815-4AF9-84EC-67B5DE07DD4D}"/>
    <hyperlink ref="A14:P14" location="'Gráfica No. 2.1.1'!A1" display="Gráfica 2.1.1 Inflación anual total (fin de periodo, %)" xr:uid="{2DD6C306-5B55-40C9-9553-17FCF7CF40B9}"/>
    <hyperlink ref="A12:P12" location="'Cuadro No 2.1.1.'!A1" display="Cuadro 2.1.1 Crecimiento del Producto Interno Bruto por el enfoque del gasto (%)" xr:uid="{4F467093-9667-4686-825D-D05CF0680C51}"/>
    <hyperlink ref="A30:Q30" location="'Cuadro No 2.1.5'!A1" display="Cuadro 2.1.5 Balance Fiscal del GNC" xr:uid="{A6069379-A44F-43AF-8310-A993A8E7A321}"/>
    <hyperlink ref="A34:Q34" location="'Gráfica No 2.1.7'!A1" display="Gráfica 2.1.7 Balance Fiscal Gobierno General 2024-2036 (% PIB)" xr:uid="{43E12DF0-1DA0-4EF3-BB6E-F47F21BCC3A9}"/>
    <hyperlink ref="A38:Q38" location="'Gráfica No 2.2.3'!A1" display="Gráfica 2.2.3  Deuda y balance primario del SPNF 2024-2036 (% del PIB)" xr:uid="{B9A66068-5EDB-4311-AF18-DC2B75ACA44C}"/>
    <hyperlink ref="A30:P30" location="'Cuadro No 2.2.1'!A1" display="Cuadro 2.2.1 Balance Fiscal del GNC (%PIB)" xr:uid="{DDCDF0D8-5DC2-4018-9AE6-7A9410079D20}"/>
    <hyperlink ref="A32:Q32" location="'Gráfica No  2.2.1'!A1" display="Gráfica 2.2.1 Deuda neta del GNC 2019-2036* (% PIB)" xr:uid="{3C1D01C7-8475-48F2-B37D-3EB9440D0763}"/>
    <hyperlink ref="A36:Q36" location="'Gráfica No 2.2.2'!A1" display="Gráfica 2.2.2 Deuda y balance primario del Gobierno General 2024-2036  (% del PIB)" xr:uid="{B6B2F6C6-A22B-4FBF-9FDC-D2C7EC4353C7}"/>
    <hyperlink ref="A40" location="'Gráfica No  2.1.9'!A1" display="Gráfica 2.1.9 Deuda y balance primario del Gobierno General 2023-2035 (% del PIB)" xr:uid="{C18EEE1A-5879-497F-BB25-9AD877693404}"/>
    <hyperlink ref="A40:Q40" location="'Gráfica No 2.2.4'!A1" display="Gráfica 2.2.4  Deuda y balance primario del SPNF 2024-2036" xr:uid="{3719FC1F-9B85-4D2A-8D47-0FBAC826A757}"/>
    <hyperlink ref="A42" location="'Diagrama 2.2.1'!A1" display="Diagrama 2.2.1 Sector Público Consolidado" xr:uid="{977D07B7-B064-4467-96A2-148D61A90997}"/>
    <hyperlink ref="A46" location="'Diagrama 2.2.2'!A1" display="Diagrama 2.2.2 Convertidor ingresos del presupuesto nacional a operaciones efectivas de caja 2026" xr:uid="{2D18A63A-3F88-4BE0-8E68-E72160DF39DD}"/>
    <hyperlink ref="A44:P44" location="'Cuadro No 2.2.2'!A1" display="Cuadro 2.2.2 Plan Financiero GNC 2026" xr:uid="{304371AB-6737-4603-AAA0-D4C21EE09B83}"/>
    <hyperlink ref="A46:Q46" location="'Diagrama No 2.2.2'!A1" display="Diagrama 2.2.2 Convertidor ingresos del presupuesto nacional a operaciones efectivas de caja 2026" xr:uid="{6FC4D7B2-B007-4DB6-B046-32A295752241}"/>
    <hyperlink ref="A48" location="'Diagrama 2.2.2'!A1" display="Diagrama 2.2.2 Convertidor ingresos del presupuesto nacional a operaciones efectivas de caja 2026" xr:uid="{C4C7EA68-B7EB-43D4-828C-9BBC0B3CAB81}"/>
    <hyperlink ref="A48:Q48" location="'Diagrama No 2.2.2'!A1" display="Diagrama 2.2.2 Convertidor ingresos del presupuesto nacional a operaciones efectivas de caja 2026" xr:uid="{352E7FB5-C983-44D8-A3FB-8EF64E1C863F}"/>
    <hyperlink ref="A50" location="'Diagrama 2.2.2'!A1" display="Diagrama 2.2.2 Convertidor ingresos del presupuesto nacional a operaciones efectivas de caja 2026" xr:uid="{8F142D77-23BD-4E6F-859D-F79F533E06EF}"/>
    <hyperlink ref="A50:Q50" location="'Diagrama No 2.2.2'!A1" display="Diagrama 2.2.2 Convertidor ingresos del presupuesto nacional a operaciones efectivas de caja 2026" xr:uid="{EF7C05D9-A32E-46D5-8ABB-2106B01922A3}"/>
    <hyperlink ref="A48:P48" location="'Diagrama No 2.2.3'!A1" display="Diagrama 2.2.3 Convertidor gastos del presupuesto nacional a operaciones efectivas de caja 2026" xr:uid="{EE989AAE-6A08-4CB3-8732-53B436341469}"/>
    <hyperlink ref="A50:P50" location="'Cuadro No 2.2.3'!A1" display="Cuadro 2.2.3. Diferencias metodológicas entre presupuesto nacional y plan financiero 2026" xr:uid="{768D53A0-4117-42DA-9E0B-AA35DCCE3CB4}"/>
    <hyperlink ref="A52" location="'Diagrama 2.2.2'!A1" display="Diagrama 2.2.2 Convertidor ingresos del presupuesto nacional a operaciones efectivas de caja 2026" xr:uid="{1C2AFAF7-E336-4A35-9806-A1DA88C3214C}"/>
    <hyperlink ref="A52:Q52" location="'Diagrama No 2.2.2'!A1" display="Diagrama 2.2.2 Convertidor ingresos del presupuesto nacional a operaciones efectivas de caja 2026" xr:uid="{0EF2FD9D-34AD-4D0F-97AA-3A20C5D0324A}"/>
    <hyperlink ref="A52:P52" location="'Cuadro No 2.2.4'!A1" display="Cuadro 2.2.4. Diferencias metodológicas entre presupuesto nacional y plan financiero 2026" xr:uid="{1855A9D7-C694-4614-9D64-0D5A23C81F8F}"/>
    <hyperlink ref="A54" location="'Diagrama 2.2.2'!A1" display="Diagrama 2.2.2 Convertidor ingresos del presupuesto nacional a operaciones efectivas de caja 2026" xr:uid="{852E4663-04AB-4E17-8481-1B0A0823585F}"/>
    <hyperlink ref="A54:Q54" location="'Diagrama No 2.2.2'!A1" display="Diagrama 2.2.2 Convertidor ingresos del presupuesto nacional a operaciones efectivas de caja 2026" xr:uid="{B6EBE3DA-F018-49EF-8A13-FFA1EFCCAF7A}"/>
    <hyperlink ref="A54:P54" location="'Cuadro No 2.2.5'!A1" display="Cuadro 2.2.4. Presupuesto nacional no clasificado en GNC - Distribución Presupuesto Nacional reclasificado 2026" xr:uid="{506CB33D-E817-4E00-AF41-8AA5D469B99B}"/>
    <hyperlink ref="A56" location="'Diagrama 2.2.2'!A1" display="Diagrama 2.2.2 Convertidor ingresos del presupuesto nacional a operaciones efectivas de caja 2026" xr:uid="{68678E49-7730-4E6A-A99C-C63F9B44302E}"/>
    <hyperlink ref="A56:Q56" location="'Diagrama No 2.2.2'!A1" display="Diagrama 2.2.2 Convertidor ingresos del presupuesto nacional a operaciones efectivas de caja 2026" xr:uid="{6D31584B-7C25-450D-8020-4527E0AC9F5A}"/>
    <hyperlink ref="A56:P56" location="'Cuadro No 2.2.6'!A1" display="Cuadro 2.2.6. Detalle de reclasificados de Presupuesto a Plan Financiero 2026" xr:uid="{A4403AD7-0023-4669-82FA-41B1830BF688}"/>
    <hyperlink ref="A58" location="'Diagrama 2.2.2'!A1" display="Diagrama 2.2.2 Convertidor ingresos del presupuesto nacional a operaciones efectivas de caja 2026" xr:uid="{786BD994-C197-44F2-AC26-3D4AEC5C4E42}"/>
    <hyperlink ref="A58:Q58" location="'Diagrama No 2.2.2'!A1" display="Diagrama 2.2.2 Convertidor ingresos del presupuesto nacional a operaciones efectivas de caja 2026" xr:uid="{C5499EB2-5EE1-480D-831E-9535BD9CFF81}"/>
    <hyperlink ref="A58:P58" location="'Cuadro No  2.2.7'!A1" display="Cuadro 2.2.7. Ajuste PN a PF GNC 2026" xr:uid="{5E734BB3-E37B-4D38-BB32-18F1580CB759}"/>
    <hyperlink ref="A60" location="'Diagrama 2.2.2'!A1" display="Diagrama 2.2.2 Convertidor ingresos del presupuesto nacional a operaciones efectivas de caja 2026" xr:uid="{DA72130C-A67B-4A07-8ABC-B77A04E13D18}"/>
    <hyperlink ref="A60:Q60" location="'Diagrama No 2.2.2'!A1" display="Diagrama 2.2.2 Convertidor ingresos del presupuesto nacional a operaciones efectivas de caja 2026" xr:uid="{8E2D4283-CD14-463E-ACB7-65D80E9C1B31}"/>
    <hyperlink ref="A60:P60" location="'Cuadro No 2.2.8'!A1" display="Cuadro 2.2.8 Balance Total y Componentes de la Regla Fiscal GNC 2026" xr:uid="{845BDD4F-B478-4DDB-A581-F15C58BF3FA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9C61-B608-4C67-B98E-062FCA5C7490}">
  <dimension ref="A1:K36"/>
  <sheetViews>
    <sheetView showGridLines="0" workbookViewId="0"/>
  </sheetViews>
  <sheetFormatPr baseColWidth="10" defaultColWidth="0" defaultRowHeight="10.199999999999999" zeroHeight="1" x14ac:dyDescent="0.2"/>
  <cols>
    <col min="1" max="1" width="6" style="1578" customWidth="1"/>
    <col min="2" max="2" width="44.88671875" style="1592" customWidth="1"/>
    <col min="3" max="3" width="11.6640625" style="1578" customWidth="1"/>
    <col min="4" max="4" width="11" style="1578" customWidth="1"/>
    <col min="5" max="5" width="15.6640625" style="1578" customWidth="1"/>
    <col min="6" max="6" width="14.6640625" style="1593" customWidth="1"/>
    <col min="7" max="7" width="11.5546875" style="1578" customWidth="1"/>
    <col min="8" max="8" width="12.33203125" style="1579" bestFit="1" customWidth="1"/>
    <col min="9" max="11" width="0" style="1578" hidden="1" customWidth="1"/>
    <col min="12" max="16384" width="11.5546875" style="1578" hidden="1"/>
  </cols>
  <sheetData>
    <row r="1" spans="2:11" ht="21" customHeight="1" x14ac:dyDescent="0.2">
      <c r="B1" s="2486" t="s">
        <v>1602</v>
      </c>
      <c r="C1" s="2486"/>
      <c r="D1" s="2486"/>
      <c r="E1" s="2486"/>
      <c r="F1" s="2486"/>
    </row>
    <row r="2" spans="2:11" ht="12.6" x14ac:dyDescent="0.2">
      <c r="B2" s="2487" t="s">
        <v>1</v>
      </c>
      <c r="C2" s="2487"/>
      <c r="D2" s="2487"/>
      <c r="E2" s="2487"/>
      <c r="F2" s="2487"/>
    </row>
    <row r="3" spans="2:11" ht="23.25" customHeight="1" x14ac:dyDescent="0.2">
      <c r="B3" s="1238" t="s">
        <v>1603</v>
      </c>
      <c r="C3" s="1580" t="s">
        <v>17</v>
      </c>
      <c r="D3" s="1580" t="s">
        <v>746</v>
      </c>
      <c r="E3" s="1580" t="s">
        <v>1451</v>
      </c>
      <c r="F3" s="1581" t="s">
        <v>1604</v>
      </c>
    </row>
    <row r="4" spans="2:11" x14ac:dyDescent="0.2">
      <c r="B4" s="1582" t="s">
        <v>162</v>
      </c>
      <c r="C4" s="1583">
        <v>9786.8805369839993</v>
      </c>
      <c r="D4" s="1583">
        <v>5543.5157839180001</v>
      </c>
      <c r="E4" s="1583">
        <f t="shared" ref="E4:E34" si="0">+C4+D4</f>
        <v>15330.396320902</v>
      </c>
      <c r="F4" s="1584">
        <f t="shared" ref="F4:F35" si="1">+E4/E$35*100</f>
        <v>17.271682319312802</v>
      </c>
      <c r="I4" s="1585"/>
      <c r="J4" s="1585"/>
      <c r="K4" s="1585"/>
    </row>
    <row r="5" spans="2:11" x14ac:dyDescent="0.2">
      <c r="B5" s="1582" t="s">
        <v>888</v>
      </c>
      <c r="C5" s="1583">
        <v>12751.247531812</v>
      </c>
      <c r="D5" s="1583">
        <v>0</v>
      </c>
      <c r="E5" s="1583">
        <f t="shared" si="0"/>
        <v>12751.247531812</v>
      </c>
      <c r="F5" s="1586">
        <f t="shared" si="1"/>
        <v>14.365936270290774</v>
      </c>
      <c r="I5" s="1585"/>
      <c r="J5" s="1585"/>
      <c r="K5" s="1585"/>
    </row>
    <row r="6" spans="2:11" x14ac:dyDescent="0.2">
      <c r="B6" s="1582" t="s">
        <v>141</v>
      </c>
      <c r="C6" s="1583">
        <v>9629.7419118090002</v>
      </c>
      <c r="D6" s="1583">
        <v>512.07824583199999</v>
      </c>
      <c r="E6" s="1583">
        <f t="shared" si="0"/>
        <v>10141.820157640999</v>
      </c>
      <c r="F6" s="1586">
        <f t="shared" si="1"/>
        <v>11.426077463082303</v>
      </c>
      <c r="I6" s="1585"/>
      <c r="J6" s="1585"/>
      <c r="K6" s="1585"/>
    </row>
    <row r="7" spans="2:11" x14ac:dyDescent="0.2">
      <c r="B7" s="1582" t="s">
        <v>142</v>
      </c>
      <c r="C7" s="1583">
        <v>6063.3179928890004</v>
      </c>
      <c r="D7" s="1583">
        <v>3354.6892319110002</v>
      </c>
      <c r="E7" s="1583">
        <f t="shared" si="0"/>
        <v>9418.0072247999997</v>
      </c>
      <c r="F7" s="1586">
        <f t="shared" si="1"/>
        <v>10.610608197125043</v>
      </c>
      <c r="I7" s="1585"/>
      <c r="J7" s="1585"/>
      <c r="K7" s="1585"/>
    </row>
    <row r="8" spans="2:11" x14ac:dyDescent="0.2">
      <c r="B8" s="1582" t="s">
        <v>137</v>
      </c>
      <c r="C8" s="1583">
        <v>6778.1735906840004</v>
      </c>
      <c r="D8" s="1583">
        <v>42.126860999999998</v>
      </c>
      <c r="E8" s="1583">
        <f t="shared" si="0"/>
        <v>6820.3004516840001</v>
      </c>
      <c r="F8" s="1586">
        <f t="shared" si="1"/>
        <v>7.6839541690870465</v>
      </c>
      <c r="I8" s="1585"/>
      <c r="J8" s="1585"/>
      <c r="K8" s="1585"/>
    </row>
    <row r="9" spans="2:11" x14ac:dyDescent="0.2">
      <c r="B9" s="1582" t="s">
        <v>140</v>
      </c>
      <c r="C9" s="1583">
        <v>3865.8358276630001</v>
      </c>
      <c r="D9" s="1583">
        <v>2916.3302640000002</v>
      </c>
      <c r="E9" s="1583">
        <f t="shared" si="0"/>
        <v>6782.1660916630008</v>
      </c>
      <c r="F9" s="1586">
        <f t="shared" si="1"/>
        <v>7.6409908602497554</v>
      </c>
      <c r="I9" s="1585"/>
      <c r="J9" s="1585"/>
      <c r="K9" s="1585"/>
    </row>
    <row r="10" spans="2:11" x14ac:dyDescent="0.2">
      <c r="B10" s="1582" t="s">
        <v>139</v>
      </c>
      <c r="C10" s="1583">
        <v>4827.6466656390003</v>
      </c>
      <c r="D10" s="1583">
        <v>80.609268999999998</v>
      </c>
      <c r="E10" s="1583">
        <f t="shared" si="0"/>
        <v>4908.2559346389999</v>
      </c>
      <c r="F10" s="1586">
        <f t="shared" si="1"/>
        <v>5.5297877152323132</v>
      </c>
      <c r="I10" s="1585"/>
      <c r="J10" s="1585"/>
      <c r="K10" s="1585"/>
    </row>
    <row r="11" spans="2:11" x14ac:dyDescent="0.2">
      <c r="B11" s="1582" t="s">
        <v>169</v>
      </c>
      <c r="C11" s="1583">
        <v>3548.7635808949999</v>
      </c>
      <c r="D11" s="1583">
        <v>127.07899999999999</v>
      </c>
      <c r="E11" s="1583">
        <f t="shared" si="0"/>
        <v>3675.8425808950001</v>
      </c>
      <c r="F11" s="1586">
        <f t="shared" si="1"/>
        <v>4.1413140263346975</v>
      </c>
      <c r="I11" s="1585"/>
      <c r="J11" s="1585"/>
      <c r="K11" s="1585"/>
    </row>
    <row r="12" spans="2:11" x14ac:dyDescent="0.2">
      <c r="B12" s="1582" t="s">
        <v>145</v>
      </c>
      <c r="C12" s="1583">
        <v>3090.5329554899999</v>
      </c>
      <c r="D12" s="1583">
        <v>73.028282000000004</v>
      </c>
      <c r="E12" s="1583">
        <f t="shared" si="0"/>
        <v>3163.5612374900002</v>
      </c>
      <c r="F12" s="1586">
        <f t="shared" si="1"/>
        <v>3.5641625661771856</v>
      </c>
      <c r="I12" s="1585"/>
      <c r="J12" s="1585"/>
      <c r="K12" s="1585"/>
    </row>
    <row r="13" spans="2:11" x14ac:dyDescent="0.2">
      <c r="B13" s="1582" t="s">
        <v>1605</v>
      </c>
      <c r="C13" s="1583">
        <v>2578.2509633589998</v>
      </c>
      <c r="D13" s="1583">
        <v>0</v>
      </c>
      <c r="E13" s="1583">
        <f t="shared" si="0"/>
        <v>2578.2509633589998</v>
      </c>
      <c r="F13" s="1586">
        <f t="shared" si="1"/>
        <v>2.9047345317409747</v>
      </c>
      <c r="I13" s="1585"/>
      <c r="J13" s="1585"/>
      <c r="K13" s="1585"/>
    </row>
    <row r="14" spans="2:11" x14ac:dyDescent="0.2">
      <c r="B14" s="1582" t="s">
        <v>138</v>
      </c>
      <c r="C14" s="1583">
        <v>1940.7824652469999</v>
      </c>
      <c r="D14" s="1583">
        <v>402.01204899999999</v>
      </c>
      <c r="E14" s="1583">
        <f t="shared" si="0"/>
        <v>2342.7945142469998</v>
      </c>
      <c r="F14" s="1586">
        <f t="shared" si="1"/>
        <v>2.6394622645425603</v>
      </c>
      <c r="I14" s="1585"/>
      <c r="J14" s="1585"/>
      <c r="K14" s="1585"/>
    </row>
    <row r="15" spans="2:11" ht="15" customHeight="1" x14ac:dyDescent="0.2">
      <c r="B15" s="1587" t="s">
        <v>1057</v>
      </c>
      <c r="C15" s="1583">
        <v>0</v>
      </c>
      <c r="D15" s="1583">
        <v>1507.8514725810001</v>
      </c>
      <c r="E15" s="1583">
        <f t="shared" si="0"/>
        <v>1507.8514725810001</v>
      </c>
      <c r="F15" s="1588">
        <f t="shared" si="1"/>
        <v>1.6987904992135725</v>
      </c>
      <c r="I15" s="1585"/>
      <c r="J15" s="1585"/>
      <c r="K15" s="1585"/>
    </row>
    <row r="16" spans="2:11" x14ac:dyDescent="0.2">
      <c r="B16" s="1582" t="s">
        <v>887</v>
      </c>
      <c r="C16" s="1583">
        <v>1449.610576324</v>
      </c>
      <c r="D16" s="1583">
        <v>0</v>
      </c>
      <c r="E16" s="1583">
        <f t="shared" si="0"/>
        <v>1449.610576324</v>
      </c>
      <c r="F16" s="1586">
        <f t="shared" si="1"/>
        <v>1.6331745661948383</v>
      </c>
      <c r="I16" s="1585"/>
      <c r="J16" s="1585"/>
      <c r="K16" s="1585"/>
    </row>
    <row r="17" spans="2:11" x14ac:dyDescent="0.2">
      <c r="B17" s="1582" t="s">
        <v>155</v>
      </c>
      <c r="C17" s="1583">
        <v>907.30907964400001</v>
      </c>
      <c r="D17" s="1583">
        <v>193.98471730200001</v>
      </c>
      <c r="E17" s="1583">
        <f t="shared" si="0"/>
        <v>1101.2937969459999</v>
      </c>
      <c r="F17" s="1586">
        <f t="shared" si="1"/>
        <v>1.2407504804782457</v>
      </c>
      <c r="I17" s="1585"/>
      <c r="J17" s="1585"/>
      <c r="K17" s="1585"/>
    </row>
    <row r="18" spans="2:11" x14ac:dyDescent="0.2">
      <c r="B18" s="1582" t="s">
        <v>149</v>
      </c>
      <c r="C18" s="1583">
        <v>993.94753625600003</v>
      </c>
      <c r="D18" s="1583">
        <v>33.195536331</v>
      </c>
      <c r="E18" s="1583">
        <f t="shared" si="0"/>
        <v>1027.143072587</v>
      </c>
      <c r="F18" s="1586">
        <f t="shared" si="1"/>
        <v>1.1572100599915676</v>
      </c>
      <c r="I18" s="1585"/>
      <c r="J18" s="1585"/>
      <c r="K18" s="1585"/>
    </row>
    <row r="19" spans="2:11" x14ac:dyDescent="0.2">
      <c r="B19" s="1582" t="s">
        <v>157</v>
      </c>
      <c r="C19" s="1583">
        <v>719.77764005799997</v>
      </c>
      <c r="D19" s="1583">
        <v>19.565566</v>
      </c>
      <c r="E19" s="1583">
        <f t="shared" si="0"/>
        <v>739.34320605799996</v>
      </c>
      <c r="F19" s="1586">
        <f t="shared" si="1"/>
        <v>0.83296613555680499</v>
      </c>
      <c r="I19" s="1585"/>
      <c r="J19" s="1585"/>
      <c r="K19" s="1585"/>
    </row>
    <row r="20" spans="2:11" x14ac:dyDescent="0.2">
      <c r="B20" s="1582" t="s">
        <v>146</v>
      </c>
      <c r="C20" s="1583">
        <v>521.73938104700005</v>
      </c>
      <c r="D20" s="1583">
        <v>183.56424816200001</v>
      </c>
      <c r="E20" s="1583">
        <f t="shared" si="0"/>
        <v>705.30362920900006</v>
      </c>
      <c r="F20" s="1586">
        <f t="shared" si="1"/>
        <v>0.79461613172695145</v>
      </c>
      <c r="I20" s="1585"/>
      <c r="J20" s="1585"/>
      <c r="K20" s="1585"/>
    </row>
    <row r="21" spans="2:11" x14ac:dyDescent="0.2">
      <c r="B21" s="1582" t="s">
        <v>1059</v>
      </c>
      <c r="C21" s="1583">
        <v>469.61510805299997</v>
      </c>
      <c r="D21" s="1583">
        <v>52.788446</v>
      </c>
      <c r="E21" s="1583">
        <f t="shared" si="0"/>
        <v>522.40355405299999</v>
      </c>
      <c r="F21" s="1586">
        <f t="shared" si="1"/>
        <v>0.58855544496141843</v>
      </c>
      <c r="I21" s="1585"/>
      <c r="J21" s="1585"/>
      <c r="K21" s="1585"/>
    </row>
    <row r="22" spans="2:11" x14ac:dyDescent="0.2">
      <c r="B22" s="1582" t="s">
        <v>159</v>
      </c>
      <c r="C22" s="1583">
        <v>10</v>
      </c>
      <c r="D22" s="1583">
        <v>401.42282599999999</v>
      </c>
      <c r="E22" s="1583">
        <f t="shared" si="0"/>
        <v>411.42282599999999</v>
      </c>
      <c r="F22" s="1586">
        <f t="shared" si="1"/>
        <v>0.46352124242850684</v>
      </c>
      <c r="I22" s="1585"/>
      <c r="J22" s="1585"/>
      <c r="K22" s="1585"/>
    </row>
    <row r="23" spans="2:11" x14ac:dyDescent="0.2">
      <c r="B23" s="1582" t="s">
        <v>144</v>
      </c>
      <c r="C23" s="1583">
        <v>390.66372612800001</v>
      </c>
      <c r="D23" s="1583">
        <v>16.386816014000001</v>
      </c>
      <c r="E23" s="1583">
        <f t="shared" si="0"/>
        <v>407.05054214199998</v>
      </c>
      <c r="F23" s="1586">
        <f t="shared" si="1"/>
        <v>0.45859529686098927</v>
      </c>
      <c r="I23" s="1585"/>
      <c r="J23" s="1585"/>
      <c r="K23" s="1585"/>
    </row>
    <row r="24" spans="2:11" x14ac:dyDescent="0.2">
      <c r="B24" s="1582" t="s">
        <v>147</v>
      </c>
      <c r="C24" s="1583">
        <v>403.042954339</v>
      </c>
      <c r="D24" s="1583">
        <v>0</v>
      </c>
      <c r="E24" s="1583">
        <f t="shared" si="0"/>
        <v>403.042954339</v>
      </c>
      <c r="F24" s="1586">
        <f t="shared" si="1"/>
        <v>0.45408022876025173</v>
      </c>
      <c r="I24" s="1585"/>
      <c r="J24" s="1585"/>
      <c r="K24" s="1585"/>
    </row>
    <row r="25" spans="2:11" x14ac:dyDescent="0.2">
      <c r="B25" s="1582" t="s">
        <v>163</v>
      </c>
      <c r="C25" s="1583">
        <v>225.90000815100001</v>
      </c>
      <c r="D25" s="1583">
        <v>170.66262143200001</v>
      </c>
      <c r="E25" s="1583">
        <f t="shared" si="0"/>
        <v>396.56262958299999</v>
      </c>
      <c r="F25" s="1586">
        <f t="shared" si="1"/>
        <v>0.44677930136289506</v>
      </c>
      <c r="I25" s="1585"/>
      <c r="J25" s="1585"/>
      <c r="K25" s="1585"/>
    </row>
    <row r="26" spans="2:11" x14ac:dyDescent="0.2">
      <c r="B26" s="1582" t="s">
        <v>1606</v>
      </c>
      <c r="C26" s="1583">
        <v>348.56709564699997</v>
      </c>
      <c r="D26" s="1583">
        <v>0</v>
      </c>
      <c r="E26" s="1583">
        <f t="shared" si="0"/>
        <v>348.56709564699997</v>
      </c>
      <c r="F26" s="1586">
        <f t="shared" si="1"/>
        <v>0.39270609950064761</v>
      </c>
      <c r="I26" s="1585"/>
      <c r="J26" s="1585"/>
      <c r="K26" s="1585"/>
    </row>
    <row r="27" spans="2:11" x14ac:dyDescent="0.2">
      <c r="B27" s="1582" t="s">
        <v>1058</v>
      </c>
      <c r="C27" s="1583">
        <v>327.39919308700001</v>
      </c>
      <c r="D27" s="1583">
        <v>1.041226669</v>
      </c>
      <c r="E27" s="1583">
        <f t="shared" si="0"/>
        <v>328.44041975600004</v>
      </c>
      <c r="F27" s="1586">
        <f t="shared" si="1"/>
        <v>0.37003078538243639</v>
      </c>
      <c r="I27" s="1585"/>
      <c r="J27" s="1585"/>
      <c r="K27" s="1585"/>
    </row>
    <row r="28" spans="2:11" x14ac:dyDescent="0.2">
      <c r="B28" s="1582" t="s">
        <v>152</v>
      </c>
      <c r="C28" s="1583">
        <v>270.87138167900002</v>
      </c>
      <c r="D28" s="1583">
        <v>54.001583605</v>
      </c>
      <c r="E28" s="1583">
        <f t="shared" si="0"/>
        <v>324.87296528400003</v>
      </c>
      <c r="F28" s="1586">
        <f t="shared" si="1"/>
        <v>0.36601158463646566</v>
      </c>
      <c r="I28" s="1585"/>
      <c r="J28" s="1585"/>
      <c r="K28" s="1585"/>
    </row>
    <row r="29" spans="2:11" x14ac:dyDescent="0.2">
      <c r="B29" s="1582" t="s">
        <v>1607</v>
      </c>
      <c r="C29" s="1583">
        <v>158.78706918200001</v>
      </c>
      <c r="D29" s="1583">
        <v>124.88148883700001</v>
      </c>
      <c r="E29" s="1583">
        <f t="shared" si="0"/>
        <v>283.66855801899999</v>
      </c>
      <c r="F29" s="1586">
        <f t="shared" si="1"/>
        <v>0.31958946889074619</v>
      </c>
      <c r="I29" s="1585"/>
      <c r="J29" s="1585"/>
      <c r="K29" s="1585"/>
    </row>
    <row r="30" spans="2:11" ht="20.399999999999999" x14ac:dyDescent="0.2">
      <c r="B30" s="1582" t="s">
        <v>1523</v>
      </c>
      <c r="C30" s="1583">
        <v>265.79430097300002</v>
      </c>
      <c r="D30" s="1583">
        <v>0</v>
      </c>
      <c r="E30" s="1583">
        <f t="shared" si="0"/>
        <v>265.79430097300002</v>
      </c>
      <c r="F30" s="1588">
        <f t="shared" si="1"/>
        <v>0.2994517971091411</v>
      </c>
      <c r="I30" s="1585"/>
      <c r="J30" s="1585"/>
      <c r="K30" s="1585"/>
    </row>
    <row r="31" spans="2:11" x14ac:dyDescent="0.2">
      <c r="B31" s="1582" t="s">
        <v>158</v>
      </c>
      <c r="C31" s="1583">
        <v>241.892487504</v>
      </c>
      <c r="D31" s="1583">
        <v>0</v>
      </c>
      <c r="E31" s="1583">
        <f t="shared" si="0"/>
        <v>241.892487504</v>
      </c>
      <c r="F31" s="1586">
        <f t="shared" si="1"/>
        <v>0.27252330025552879</v>
      </c>
      <c r="I31" s="1585"/>
      <c r="J31" s="1585"/>
      <c r="K31" s="1585"/>
    </row>
    <row r="32" spans="2:11" x14ac:dyDescent="0.2">
      <c r="B32" s="1582" t="s">
        <v>161</v>
      </c>
      <c r="C32" s="1583">
        <v>10</v>
      </c>
      <c r="D32" s="1583">
        <v>191.09296158699999</v>
      </c>
      <c r="E32" s="1583">
        <f t="shared" si="0"/>
        <v>201.09296158699999</v>
      </c>
      <c r="F32" s="1586">
        <f t="shared" si="1"/>
        <v>0.22655733592776947</v>
      </c>
      <c r="I32" s="1585"/>
      <c r="J32" s="1585"/>
      <c r="K32" s="1585"/>
    </row>
    <row r="33" spans="2:11" x14ac:dyDescent="0.2">
      <c r="B33" s="1582" t="s">
        <v>153</v>
      </c>
      <c r="C33" s="1583">
        <v>159.140910671</v>
      </c>
      <c r="D33" s="1583">
        <v>0</v>
      </c>
      <c r="E33" s="1583">
        <f t="shared" si="0"/>
        <v>159.140910671</v>
      </c>
      <c r="F33" s="1586">
        <f t="shared" si="1"/>
        <v>0.17929290251733859</v>
      </c>
      <c r="I33" s="1585"/>
      <c r="J33" s="1585"/>
      <c r="K33" s="1585"/>
    </row>
    <row r="34" spans="2:11" x14ac:dyDescent="0.2">
      <c r="B34" s="1582" t="s">
        <v>160</v>
      </c>
      <c r="C34" s="1583">
        <v>23.154858490999999</v>
      </c>
      <c r="D34" s="1583">
        <v>0</v>
      </c>
      <c r="E34" s="1583">
        <f t="shared" si="0"/>
        <v>23.154858490999999</v>
      </c>
      <c r="F34" s="1589">
        <f t="shared" si="1"/>
        <v>2.6086955068469104E-2</v>
      </c>
      <c r="I34" s="1585"/>
      <c r="J34" s="1585"/>
      <c r="K34" s="1585"/>
    </row>
    <row r="35" spans="2:11" ht="14.4" customHeight="1" x14ac:dyDescent="0.2">
      <c r="B35" s="1411" t="s">
        <v>1025</v>
      </c>
      <c r="C35" s="1590">
        <f>+SUM(C4:C34)</f>
        <v>72758.387329705001</v>
      </c>
      <c r="D35" s="1590">
        <f>+SUM(D4:D34)</f>
        <v>16001.908497181001</v>
      </c>
      <c r="E35" s="1590">
        <f>+SUM(E4:E34)</f>
        <v>88760.295826885966</v>
      </c>
      <c r="F35" s="1591">
        <f t="shared" si="1"/>
        <v>100</v>
      </c>
      <c r="I35" s="1585"/>
    </row>
    <row r="36" spans="2:11" ht="21" customHeight="1" x14ac:dyDescent="0.2">
      <c r="B36" s="2488" t="s">
        <v>1608</v>
      </c>
      <c r="C36" s="2488"/>
      <c r="D36" s="2488"/>
      <c r="E36" s="2488"/>
      <c r="F36" s="2488"/>
    </row>
  </sheetData>
  <mergeCells count="3">
    <mergeCell ref="B1:F1"/>
    <mergeCell ref="B2:F2"/>
    <mergeCell ref="B36:F36"/>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3D89-FF0A-4C57-B632-F7F51058A8D0}">
  <sheetPr codeName="Hoja24">
    <tabColor rgb="FF26325C"/>
  </sheetPr>
  <dimension ref="A1:N25"/>
  <sheetViews>
    <sheetView showGridLines="0" workbookViewId="0">
      <selection sqref="A1:H1"/>
    </sheetView>
  </sheetViews>
  <sheetFormatPr baseColWidth="10" defaultColWidth="0" defaultRowHeight="10.199999999999999" zeroHeight="1" x14ac:dyDescent="0.2"/>
  <cols>
    <col min="1" max="1" width="1.88671875" style="10" customWidth="1"/>
    <col min="2" max="2" width="37.44140625" style="10" customWidth="1"/>
    <col min="3" max="3" width="9.5546875" style="10" bestFit="1" customWidth="1"/>
    <col min="4" max="5" width="10.6640625" style="10" bestFit="1" customWidth="1"/>
    <col min="6" max="7" width="6.109375" style="10" bestFit="1" customWidth="1"/>
    <col min="8" max="8" width="6.6640625" style="10" bestFit="1" customWidth="1"/>
    <col min="9" max="10" width="11.44140625" style="10" customWidth="1"/>
    <col min="11" max="14" width="0" style="10" hidden="1" customWidth="1"/>
    <col min="15" max="16384" width="11.44140625" style="10" hidden="1"/>
  </cols>
  <sheetData>
    <row r="1" spans="1:12" ht="12.6" x14ac:dyDescent="0.2">
      <c r="A1" s="2489" t="s">
        <v>242</v>
      </c>
      <c r="B1" s="2489"/>
      <c r="C1" s="2489"/>
      <c r="D1" s="2489"/>
      <c r="E1" s="2489"/>
      <c r="F1" s="2489"/>
      <c r="G1" s="2489"/>
      <c r="H1" s="2489"/>
      <c r="I1" s="129"/>
    </row>
    <row r="2" spans="1:12" s="31" customFormat="1" ht="12.6" x14ac:dyDescent="0.2">
      <c r="A2" s="1598"/>
      <c r="B2" s="2490" t="s">
        <v>260</v>
      </c>
      <c r="C2" s="2490"/>
      <c r="D2" s="2490"/>
      <c r="E2" s="2490"/>
      <c r="F2" s="2490"/>
      <c r="G2" s="2490"/>
      <c r="H2" s="2490"/>
      <c r="I2" s="129"/>
    </row>
    <row r="3" spans="1:12" s="31" customFormat="1" x14ac:dyDescent="0.2">
      <c r="B3" s="2491" t="s">
        <v>0</v>
      </c>
      <c r="C3" s="2492" t="s">
        <v>103</v>
      </c>
      <c r="D3" s="2492"/>
      <c r="E3" s="2492"/>
      <c r="F3" s="2492" t="s">
        <v>104</v>
      </c>
      <c r="G3" s="2492"/>
      <c r="H3" s="2492"/>
      <c r="I3" s="32"/>
      <c r="J3" s="32"/>
      <c r="K3" s="33"/>
      <c r="L3" s="33"/>
    </row>
    <row r="4" spans="1:12" s="31" customFormat="1" x14ac:dyDescent="0.2">
      <c r="B4" s="2491"/>
      <c r="C4" s="130">
        <v>2023</v>
      </c>
      <c r="D4" s="130">
        <v>2024</v>
      </c>
      <c r="E4" s="130" t="s">
        <v>127</v>
      </c>
      <c r="F4" s="130">
        <v>2023</v>
      </c>
      <c r="G4" s="130">
        <v>2024</v>
      </c>
      <c r="H4" s="130" t="s">
        <v>127</v>
      </c>
      <c r="I4" s="91"/>
      <c r="J4" s="32"/>
      <c r="K4" s="33"/>
      <c r="L4" s="33"/>
    </row>
    <row r="5" spans="1:12" s="31" customFormat="1" x14ac:dyDescent="0.2">
      <c r="B5" s="131" t="s">
        <v>243</v>
      </c>
      <c r="C5" s="132">
        <v>296365.3</v>
      </c>
      <c r="D5" s="132">
        <v>281460.2</v>
      </c>
      <c r="E5" s="132">
        <v>309275.7</v>
      </c>
      <c r="F5" s="133">
        <v>18.7</v>
      </c>
      <c r="G5" s="133">
        <v>16.5</v>
      </c>
      <c r="H5" s="133">
        <v>17</v>
      </c>
      <c r="I5" s="32"/>
      <c r="J5" s="32"/>
      <c r="K5" s="33"/>
      <c r="L5" s="33"/>
    </row>
    <row r="6" spans="1:12" s="31" customFormat="1" x14ac:dyDescent="0.2">
      <c r="B6" s="134" t="s">
        <v>244</v>
      </c>
      <c r="C6" s="135">
        <v>263189.90000000002</v>
      </c>
      <c r="D6" s="135">
        <v>245050.1</v>
      </c>
      <c r="E6" s="135">
        <v>281400</v>
      </c>
      <c r="F6" s="136">
        <v>16.600000000000001</v>
      </c>
      <c r="G6" s="136">
        <v>14.4</v>
      </c>
      <c r="H6" s="136">
        <v>15.5</v>
      </c>
      <c r="I6" s="32"/>
      <c r="J6" s="32"/>
      <c r="K6" s="33"/>
      <c r="L6" s="33"/>
    </row>
    <row r="7" spans="1:12" s="31" customFormat="1" x14ac:dyDescent="0.2">
      <c r="B7" s="137" t="s">
        <v>245</v>
      </c>
      <c r="C7" s="138">
        <v>262215.2</v>
      </c>
      <c r="D7" s="138">
        <v>243935.9</v>
      </c>
      <c r="E7" s="138">
        <v>280300</v>
      </c>
      <c r="F7" s="139">
        <v>16.5</v>
      </c>
      <c r="G7" s="139">
        <v>14.3</v>
      </c>
      <c r="H7" s="139">
        <v>15.4</v>
      </c>
      <c r="I7" s="32"/>
      <c r="J7" s="32"/>
      <c r="K7" s="33"/>
      <c r="L7" s="33"/>
    </row>
    <row r="8" spans="1:12" s="31" customFormat="1" x14ac:dyDescent="0.2">
      <c r="B8" s="137" t="s">
        <v>246</v>
      </c>
      <c r="C8" s="138">
        <v>974.8</v>
      </c>
      <c r="D8" s="138">
        <v>1114.2</v>
      </c>
      <c r="E8" s="138">
        <v>1100</v>
      </c>
      <c r="F8" s="139">
        <v>0.1</v>
      </c>
      <c r="G8" s="139">
        <v>0.1</v>
      </c>
      <c r="H8" s="139">
        <v>0.1</v>
      </c>
      <c r="I8" s="32"/>
      <c r="J8" s="32"/>
      <c r="K8" s="33"/>
      <c r="L8" s="33"/>
    </row>
    <row r="9" spans="1:12" s="31" customFormat="1" x14ac:dyDescent="0.2">
      <c r="B9" s="134" t="s">
        <v>247</v>
      </c>
      <c r="C9" s="135">
        <v>1197.3</v>
      </c>
      <c r="D9" s="135">
        <v>1885.1</v>
      </c>
      <c r="E9" s="135">
        <v>1275.8</v>
      </c>
      <c r="F9" s="136">
        <v>0.1</v>
      </c>
      <c r="G9" s="136">
        <v>0.1</v>
      </c>
      <c r="H9" s="136">
        <v>0.1</v>
      </c>
      <c r="I9" s="32"/>
      <c r="J9" s="32"/>
      <c r="K9" s="33"/>
      <c r="L9" s="33"/>
    </row>
    <row r="10" spans="1:12" s="31" customFormat="1" x14ac:dyDescent="0.2">
      <c r="B10" s="134" t="s">
        <v>248</v>
      </c>
      <c r="C10" s="135">
        <v>4404.5</v>
      </c>
      <c r="D10" s="135">
        <v>5182.7</v>
      </c>
      <c r="E10" s="135">
        <v>4352</v>
      </c>
      <c r="F10" s="136">
        <v>0.3</v>
      </c>
      <c r="G10" s="136">
        <v>0.3</v>
      </c>
      <c r="H10" s="136">
        <v>0.2</v>
      </c>
      <c r="I10" s="32"/>
      <c r="J10" s="32"/>
      <c r="K10" s="33"/>
      <c r="L10" s="33"/>
    </row>
    <row r="11" spans="1:12" s="31" customFormat="1" x14ac:dyDescent="0.2">
      <c r="B11" s="134" t="s">
        <v>249</v>
      </c>
      <c r="C11" s="135">
        <v>27573.599999999999</v>
      </c>
      <c r="D11" s="135">
        <v>29342.3</v>
      </c>
      <c r="E11" s="135">
        <v>22247.9</v>
      </c>
      <c r="F11" s="136">
        <v>1.7</v>
      </c>
      <c r="G11" s="136">
        <v>1.7</v>
      </c>
      <c r="H11" s="136">
        <v>1.2</v>
      </c>
      <c r="I11" s="32"/>
      <c r="J11" s="32"/>
      <c r="K11" s="33"/>
      <c r="L11" s="33"/>
    </row>
    <row r="12" spans="1:12" s="31" customFormat="1" x14ac:dyDescent="0.2">
      <c r="B12" s="137" t="s">
        <v>250</v>
      </c>
      <c r="C12" s="138">
        <v>816.9</v>
      </c>
      <c r="D12" s="138">
        <v>0</v>
      </c>
      <c r="E12" s="138">
        <v>0</v>
      </c>
      <c r="F12" s="139">
        <v>0.1</v>
      </c>
      <c r="G12" s="139">
        <v>0</v>
      </c>
      <c r="H12" s="139">
        <v>0</v>
      </c>
      <c r="I12" s="32"/>
      <c r="J12" s="32"/>
      <c r="K12" s="33"/>
      <c r="L12" s="33"/>
    </row>
    <row r="13" spans="1:12" s="31" customFormat="1" x14ac:dyDescent="0.2">
      <c r="B13" s="137" t="s">
        <v>251</v>
      </c>
      <c r="C13" s="138">
        <v>25393.4</v>
      </c>
      <c r="D13" s="138">
        <v>25035.200000000001</v>
      </c>
      <c r="E13" s="138">
        <v>21559</v>
      </c>
      <c r="F13" s="139">
        <v>1.6</v>
      </c>
      <c r="G13" s="139">
        <v>1.5</v>
      </c>
      <c r="H13" s="139">
        <v>1.2</v>
      </c>
      <c r="I13" s="32"/>
      <c r="J13" s="32"/>
      <c r="K13" s="33"/>
      <c r="L13" s="33"/>
    </row>
    <row r="14" spans="1:12" s="31" customFormat="1" x14ac:dyDescent="0.2">
      <c r="B14" s="137" t="s">
        <v>252</v>
      </c>
      <c r="C14" s="138">
        <v>1363.3</v>
      </c>
      <c r="D14" s="138">
        <v>4307</v>
      </c>
      <c r="E14" s="138">
        <v>688.9</v>
      </c>
      <c r="F14" s="139">
        <v>0.1</v>
      </c>
      <c r="G14" s="139">
        <v>0.3</v>
      </c>
      <c r="H14" s="139">
        <v>0</v>
      </c>
      <c r="I14" s="32"/>
      <c r="J14" s="32"/>
      <c r="K14" s="33"/>
      <c r="L14" s="33"/>
    </row>
    <row r="15" spans="1:12" s="31" customFormat="1" x14ac:dyDescent="0.2">
      <c r="B15" s="140" t="s">
        <v>170</v>
      </c>
      <c r="C15" s="141">
        <v>363282.3</v>
      </c>
      <c r="D15" s="141">
        <v>395971.1</v>
      </c>
      <c r="E15" s="141">
        <v>438894.4</v>
      </c>
      <c r="F15" s="142">
        <v>22.9</v>
      </c>
      <c r="G15" s="142">
        <v>23.2</v>
      </c>
      <c r="H15" s="142">
        <v>24.2</v>
      </c>
      <c r="I15" s="32"/>
      <c r="J15" s="32"/>
      <c r="K15" s="33"/>
      <c r="L15" s="33"/>
    </row>
    <row r="16" spans="1:12" s="31" customFormat="1" x14ac:dyDescent="0.2">
      <c r="B16" s="137" t="s">
        <v>253</v>
      </c>
      <c r="C16" s="138">
        <v>61468.1</v>
      </c>
      <c r="D16" s="138">
        <v>74210.600000000006</v>
      </c>
      <c r="E16" s="138">
        <v>85772.7</v>
      </c>
      <c r="F16" s="139">
        <v>3.9</v>
      </c>
      <c r="G16" s="139">
        <v>4.3</v>
      </c>
      <c r="H16" s="139">
        <v>4.7</v>
      </c>
      <c r="I16" s="32"/>
      <c r="J16" s="32"/>
      <c r="K16" s="33"/>
      <c r="L16" s="33"/>
    </row>
    <row r="17" spans="2:12" s="31" customFormat="1" x14ac:dyDescent="0.2">
      <c r="B17" s="137" t="s">
        <v>254</v>
      </c>
      <c r="C17" s="138">
        <v>301879.2</v>
      </c>
      <c r="D17" s="138">
        <v>321907.40000000002</v>
      </c>
      <c r="E17" s="138">
        <v>353121.7</v>
      </c>
      <c r="F17" s="139">
        <v>19.100000000000001</v>
      </c>
      <c r="G17" s="139">
        <v>18.899999999999999</v>
      </c>
      <c r="H17" s="139">
        <v>19.5</v>
      </c>
      <c r="I17" s="32"/>
      <c r="J17" s="32"/>
      <c r="K17" s="33"/>
      <c r="L17" s="33"/>
    </row>
    <row r="18" spans="2:12" s="31" customFormat="1" x14ac:dyDescent="0.2">
      <c r="B18" s="137" t="s">
        <v>255</v>
      </c>
      <c r="C18" s="108">
        <v>-64.900000000000006</v>
      </c>
      <c r="D18" s="108">
        <v>-147</v>
      </c>
      <c r="E18" s="138">
        <v>0</v>
      </c>
      <c r="F18" s="139">
        <v>0</v>
      </c>
      <c r="G18" s="139">
        <v>0</v>
      </c>
      <c r="H18" s="139">
        <v>0</v>
      </c>
      <c r="I18" s="32"/>
      <c r="J18" s="32"/>
      <c r="K18" s="33"/>
      <c r="L18" s="33"/>
    </row>
    <row r="19" spans="2:12" s="31" customFormat="1" x14ac:dyDescent="0.2">
      <c r="B19" s="143" t="s">
        <v>105</v>
      </c>
      <c r="C19" s="144">
        <v>-5448.9</v>
      </c>
      <c r="D19" s="144">
        <v>-40300.199999999997</v>
      </c>
      <c r="E19" s="144">
        <v>-43846.1</v>
      </c>
      <c r="F19" s="145">
        <v>-0.3</v>
      </c>
      <c r="G19" s="145">
        <v>-2.4</v>
      </c>
      <c r="H19" s="145">
        <v>-2.4</v>
      </c>
      <c r="I19" s="32"/>
      <c r="J19" s="32"/>
      <c r="K19" s="33"/>
      <c r="L19" s="33"/>
    </row>
    <row r="20" spans="2:12" s="31" customFormat="1" x14ac:dyDescent="0.2">
      <c r="B20" s="143" t="s">
        <v>106</v>
      </c>
      <c r="C20" s="144">
        <v>-66917</v>
      </c>
      <c r="D20" s="144">
        <v>-114510.9</v>
      </c>
      <c r="E20" s="144">
        <v>-129618.8</v>
      </c>
      <c r="F20" s="145">
        <v>-4.2</v>
      </c>
      <c r="G20" s="145">
        <v>-6.7</v>
      </c>
      <c r="H20" s="145">
        <v>-7.1</v>
      </c>
      <c r="I20" s="32"/>
      <c r="J20" s="32"/>
      <c r="K20" s="33"/>
      <c r="L20" s="33"/>
    </row>
    <row r="21" spans="2:12" ht="20.399999999999999" x14ac:dyDescent="0.2">
      <c r="B21" s="20" t="s">
        <v>256</v>
      </c>
      <c r="C21" s="146"/>
      <c r="D21" s="146"/>
      <c r="E21" s="146"/>
      <c r="F21" s="146"/>
      <c r="G21" s="146"/>
      <c r="H21" s="146"/>
    </row>
    <row r="23" spans="2:12" ht="10.5" hidden="1" customHeight="1" x14ac:dyDescent="0.2"/>
    <row r="25" spans="2:12" ht="21.75" hidden="1" customHeight="1" x14ac:dyDescent="0.2"/>
  </sheetData>
  <mergeCells count="5">
    <mergeCell ref="A1:H1"/>
    <mergeCell ref="B2:H2"/>
    <mergeCell ref="B3:B4"/>
    <mergeCell ref="C3:E3"/>
    <mergeCell ref="F3:H3"/>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19AD2-E4FD-4C9C-8F7B-B0F3B659B25D}">
  <sheetPr codeName="Hoja25">
    <tabColor rgb="FF26325C"/>
  </sheetPr>
  <dimension ref="A1:M20"/>
  <sheetViews>
    <sheetView showGridLines="0" workbookViewId="0">
      <selection sqref="A1:I1"/>
    </sheetView>
  </sheetViews>
  <sheetFormatPr baseColWidth="10" defaultColWidth="0" defaultRowHeight="14.4" zeroHeight="1" x14ac:dyDescent="0.3"/>
  <cols>
    <col min="1" max="1" width="3.109375" customWidth="1"/>
    <col min="2" max="10" width="10.88671875" customWidth="1"/>
    <col min="11" max="13" width="0" hidden="1" customWidth="1"/>
    <col min="14" max="16384" width="10.88671875" hidden="1"/>
  </cols>
  <sheetData>
    <row r="1" spans="1:10" x14ac:dyDescent="0.3">
      <c r="A1" s="2489" t="s">
        <v>263</v>
      </c>
      <c r="B1" s="2489"/>
      <c r="C1" s="2489"/>
      <c r="D1" s="2489"/>
      <c r="E1" s="2489"/>
      <c r="F1" s="2489"/>
      <c r="G1" s="2489"/>
      <c r="H1" s="2489"/>
      <c r="I1" s="2489"/>
      <c r="J1" s="129"/>
    </row>
    <row r="2" spans="1:10" x14ac:dyDescent="0.3">
      <c r="A2" s="2489" t="s">
        <v>257</v>
      </c>
      <c r="B2" s="2489"/>
      <c r="C2" s="2489"/>
      <c r="D2" s="2489"/>
      <c r="E2" s="2489"/>
      <c r="F2" s="2489"/>
      <c r="G2" s="2489"/>
      <c r="H2" s="2489"/>
      <c r="I2" s="2489"/>
      <c r="J2" s="129"/>
    </row>
    <row r="3" spans="1:10" x14ac:dyDescent="0.3">
      <c r="B3" s="10"/>
      <c r="C3" s="10"/>
      <c r="D3" s="10"/>
      <c r="E3" s="10"/>
      <c r="F3" s="10"/>
      <c r="G3" s="10"/>
      <c r="H3" s="10"/>
      <c r="I3" s="10"/>
    </row>
    <row r="4" spans="1:10" x14ac:dyDescent="0.3">
      <c r="B4" s="10"/>
      <c r="C4" s="10"/>
      <c r="D4" s="10"/>
      <c r="E4" s="10"/>
      <c r="F4" s="10"/>
      <c r="G4" s="10"/>
      <c r="H4" s="10"/>
      <c r="I4" s="10"/>
    </row>
    <row r="5" spans="1:10" x14ac:dyDescent="0.3">
      <c r="B5" s="10"/>
      <c r="C5" s="10"/>
      <c r="D5" s="10"/>
      <c r="E5" s="10"/>
      <c r="F5" s="10"/>
      <c r="G5" s="10"/>
      <c r="H5" s="10"/>
      <c r="I5" s="10"/>
    </row>
    <row r="6" spans="1:10" x14ac:dyDescent="0.3">
      <c r="B6" s="10"/>
      <c r="C6" s="10"/>
      <c r="D6" s="10"/>
      <c r="E6" s="10"/>
      <c r="F6" s="10"/>
      <c r="G6" s="10"/>
      <c r="H6" s="10"/>
      <c r="I6" s="10"/>
    </row>
    <row r="7" spans="1:10" x14ac:dyDescent="0.3">
      <c r="B7" s="10"/>
      <c r="C7" s="10"/>
      <c r="D7" s="10"/>
      <c r="E7" s="10"/>
      <c r="F7" s="10"/>
      <c r="G7" s="10"/>
      <c r="H7" s="10"/>
      <c r="I7" s="10"/>
    </row>
    <row r="8" spans="1:10" x14ac:dyDescent="0.3">
      <c r="B8" s="10"/>
      <c r="C8" s="10"/>
      <c r="D8" s="10"/>
      <c r="E8" s="10"/>
      <c r="F8" s="10"/>
      <c r="G8" s="10"/>
      <c r="H8" s="10"/>
      <c r="I8" s="10"/>
    </row>
    <row r="9" spans="1:10" x14ac:dyDescent="0.3">
      <c r="B9" s="10"/>
      <c r="C9" s="10"/>
      <c r="D9" s="10"/>
      <c r="E9" s="10"/>
      <c r="F9" s="10"/>
      <c r="G9" s="10"/>
      <c r="H9" s="10"/>
      <c r="I9" s="10"/>
    </row>
    <row r="10" spans="1:10" x14ac:dyDescent="0.3">
      <c r="B10" s="10"/>
      <c r="C10" s="10"/>
      <c r="D10" s="10"/>
      <c r="E10" s="10"/>
      <c r="F10" s="10"/>
      <c r="G10" s="10"/>
      <c r="H10" s="10"/>
      <c r="I10" s="10"/>
    </row>
    <row r="11" spans="1:10" x14ac:dyDescent="0.3">
      <c r="B11" s="10"/>
      <c r="C11" s="10"/>
      <c r="D11" s="10"/>
      <c r="E11" s="10"/>
      <c r="F11" s="10"/>
      <c r="G11" s="10"/>
      <c r="H11" s="10"/>
      <c r="I11" s="10"/>
    </row>
    <row r="12" spans="1:10" x14ac:dyDescent="0.3">
      <c r="B12" s="10"/>
      <c r="C12" s="10"/>
      <c r="D12" s="10"/>
      <c r="E12" s="10"/>
      <c r="F12" s="10"/>
      <c r="G12" s="10"/>
      <c r="H12" s="10"/>
      <c r="I12" s="10"/>
    </row>
    <row r="13" spans="1:10" x14ac:dyDescent="0.3">
      <c r="B13" s="10"/>
      <c r="C13" s="10"/>
      <c r="D13" s="10"/>
      <c r="E13" s="10"/>
      <c r="F13" s="10"/>
      <c r="G13" s="10"/>
      <c r="H13" s="10"/>
      <c r="I13" s="10"/>
    </row>
    <row r="14" spans="1:10" x14ac:dyDescent="0.3">
      <c r="B14" s="10"/>
      <c r="C14" s="10"/>
      <c r="D14" s="10"/>
      <c r="E14" s="10"/>
      <c r="F14" s="10"/>
      <c r="G14" s="10"/>
      <c r="H14" s="10"/>
      <c r="I14" s="10"/>
    </row>
    <row r="15" spans="1:10" x14ac:dyDescent="0.3">
      <c r="B15" s="10"/>
      <c r="C15" s="10"/>
      <c r="D15" s="10"/>
      <c r="E15" s="10"/>
      <c r="F15" s="10"/>
      <c r="G15" s="10"/>
      <c r="H15" s="10"/>
      <c r="I15" s="10"/>
    </row>
    <row r="16" spans="1:10" x14ac:dyDescent="0.3">
      <c r="B16" s="10"/>
      <c r="C16" s="10"/>
      <c r="D16" s="10"/>
      <c r="E16" s="10"/>
      <c r="F16" s="10"/>
      <c r="G16" s="10"/>
      <c r="H16" s="10"/>
      <c r="I16" s="10"/>
    </row>
    <row r="17" spans="2:9" x14ac:dyDescent="0.3">
      <c r="B17" s="10"/>
      <c r="C17" s="10"/>
      <c r="D17" s="10"/>
      <c r="E17" s="10"/>
      <c r="F17" s="10"/>
      <c r="G17" s="10"/>
      <c r="H17" s="10"/>
      <c r="I17" s="10"/>
    </row>
    <row r="18" spans="2:9" x14ac:dyDescent="0.3">
      <c r="B18" s="10"/>
      <c r="C18" s="10"/>
      <c r="D18" s="10"/>
      <c r="E18" s="10"/>
      <c r="F18" s="10"/>
      <c r="G18" s="10"/>
      <c r="H18" s="10"/>
      <c r="I18" s="10"/>
    </row>
    <row r="19" spans="2:9" x14ac:dyDescent="0.3">
      <c r="B19" s="10"/>
      <c r="C19" s="10"/>
      <c r="D19" s="10"/>
      <c r="E19" s="10"/>
      <c r="F19" s="10"/>
      <c r="G19" s="10"/>
      <c r="H19" s="10"/>
      <c r="I19" s="10"/>
    </row>
    <row r="20" spans="2:9" ht="26.25" customHeight="1" x14ac:dyDescent="0.3">
      <c r="B20" s="2493" t="s">
        <v>258</v>
      </c>
      <c r="C20" s="2493"/>
      <c r="D20" s="2493"/>
      <c r="E20" s="2493"/>
      <c r="F20" s="10"/>
      <c r="G20" s="10"/>
      <c r="H20" s="10"/>
      <c r="I20" s="10"/>
    </row>
  </sheetData>
  <mergeCells count="3">
    <mergeCell ref="B20:E20"/>
    <mergeCell ref="A1:I1"/>
    <mergeCell ref="A2:I2"/>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E60FD-0E16-4D76-BB9C-AB859682541B}">
  <sheetPr codeName="Hoja26">
    <tabColor rgb="FF26325C"/>
  </sheetPr>
  <dimension ref="A1:S26"/>
  <sheetViews>
    <sheetView showGridLines="0" workbookViewId="0"/>
  </sheetViews>
  <sheetFormatPr baseColWidth="10" defaultColWidth="0" defaultRowHeight="10.199999999999999" zeroHeight="1" x14ac:dyDescent="0.2"/>
  <cols>
    <col min="1" max="1" width="3.109375" style="10" customWidth="1"/>
    <col min="2" max="2" width="33.109375" style="10" bestFit="1" customWidth="1"/>
    <col min="3" max="3" width="9.88671875" style="10" bestFit="1" customWidth="1"/>
    <col min="4" max="5" width="11" style="10" bestFit="1" customWidth="1"/>
    <col min="6" max="7" width="6.44140625" style="10" bestFit="1" customWidth="1"/>
    <col min="8" max="8" width="7.44140625" style="10" customWidth="1"/>
    <col min="9" max="10" width="12.33203125" style="10" customWidth="1"/>
    <col min="11" max="11" width="4.5546875" style="10" customWidth="1"/>
    <col min="12" max="19" width="0" style="10" hidden="1" customWidth="1"/>
    <col min="20" max="16384" width="9.109375" style="10" hidden="1"/>
  </cols>
  <sheetData>
    <row r="1" spans="2:11" ht="26.25" customHeight="1" x14ac:dyDescent="0.2">
      <c r="B1" s="2499" t="s">
        <v>259</v>
      </c>
      <c r="C1" s="2499"/>
      <c r="D1" s="2499"/>
      <c r="E1" s="2499"/>
      <c r="F1" s="2499"/>
      <c r="G1" s="2499"/>
      <c r="H1" s="2499"/>
      <c r="I1" s="124"/>
      <c r="J1" s="124"/>
      <c r="K1" s="30"/>
    </row>
    <row r="2" spans="2:11" ht="15" customHeight="1" x14ac:dyDescent="0.2">
      <c r="B2" s="2489" t="s">
        <v>260</v>
      </c>
      <c r="C2" s="2489"/>
      <c r="D2" s="2489"/>
      <c r="E2" s="2489"/>
      <c r="F2" s="2489"/>
      <c r="G2" s="2489"/>
      <c r="H2" s="2489"/>
      <c r="I2" s="125"/>
      <c r="J2" s="125"/>
      <c r="K2" s="30"/>
    </row>
    <row r="3" spans="2:11" ht="10.5" customHeight="1" x14ac:dyDescent="0.2">
      <c r="B3" s="2497" t="s">
        <v>126</v>
      </c>
      <c r="C3" s="2495" t="s">
        <v>109</v>
      </c>
      <c r="D3" s="2495"/>
      <c r="E3" s="2495"/>
      <c r="F3" s="2495" t="s">
        <v>104</v>
      </c>
      <c r="G3" s="2495"/>
      <c r="H3" s="2496"/>
    </row>
    <row r="4" spans="2:11" x14ac:dyDescent="0.2">
      <c r="B4" s="2498"/>
      <c r="C4" s="149">
        <v>2023</v>
      </c>
      <c r="D4" s="149">
        <v>2024</v>
      </c>
      <c r="E4" s="149" t="s">
        <v>127</v>
      </c>
      <c r="F4" s="149">
        <v>2023</v>
      </c>
      <c r="G4" s="149">
        <v>2024</v>
      </c>
      <c r="H4" s="150" t="s">
        <v>127</v>
      </c>
    </row>
    <row r="5" spans="2:11" x14ac:dyDescent="0.2">
      <c r="B5" s="140" t="s">
        <v>110</v>
      </c>
      <c r="C5" s="151">
        <v>-58958.9</v>
      </c>
      <c r="D5" s="151">
        <v>-108657.5</v>
      </c>
      <c r="E5" s="151">
        <v>-131886.39999999999</v>
      </c>
      <c r="F5" s="152">
        <v>-3.7</v>
      </c>
      <c r="G5" s="152">
        <v>-6.4</v>
      </c>
      <c r="H5" s="152">
        <v>-7.3</v>
      </c>
    </row>
    <row r="6" spans="2:11" x14ac:dyDescent="0.2">
      <c r="B6" s="25" t="s">
        <v>111</v>
      </c>
      <c r="C6" s="153">
        <v>-66917</v>
      </c>
      <c r="D6" s="153">
        <v>-114510.9</v>
      </c>
      <c r="E6" s="153">
        <v>-129618.8</v>
      </c>
      <c r="F6" s="154">
        <v>-4.2</v>
      </c>
      <c r="G6" s="154">
        <v>-6.7</v>
      </c>
      <c r="H6" s="154">
        <v>-7.1</v>
      </c>
    </row>
    <row r="7" spans="2:11" x14ac:dyDescent="0.2">
      <c r="B7" s="25" t="s">
        <v>112</v>
      </c>
      <c r="C7" s="153">
        <v>7958.1</v>
      </c>
      <c r="D7" s="153">
        <v>5853.3</v>
      </c>
      <c r="E7" s="153">
        <v>-2267.6</v>
      </c>
      <c r="F7" s="154">
        <v>0.5</v>
      </c>
      <c r="G7" s="154">
        <v>0.3</v>
      </c>
      <c r="H7" s="154">
        <v>-0.1</v>
      </c>
    </row>
    <row r="8" spans="2:11" x14ac:dyDescent="0.2">
      <c r="B8" s="140" t="s">
        <v>113</v>
      </c>
      <c r="C8" s="151">
        <v>2401.5</v>
      </c>
      <c r="D8" s="151">
        <v>5080.5</v>
      </c>
      <c r="E8" s="151">
        <v>-2372.3000000000002</v>
      </c>
      <c r="F8" s="152">
        <v>0.2</v>
      </c>
      <c r="G8" s="152">
        <v>0.3</v>
      </c>
      <c r="H8" s="152">
        <v>-0.1</v>
      </c>
    </row>
    <row r="9" spans="2:11" x14ac:dyDescent="0.2">
      <c r="B9" s="25" t="s">
        <v>114</v>
      </c>
      <c r="C9" s="153">
        <v>73</v>
      </c>
      <c r="D9" s="153">
        <v>4510.3999999999996</v>
      </c>
      <c r="E9" s="153">
        <v>-1276.5</v>
      </c>
      <c r="F9" s="154">
        <v>0</v>
      </c>
      <c r="G9" s="154">
        <v>0.3</v>
      </c>
      <c r="H9" s="154">
        <v>-0.1</v>
      </c>
    </row>
    <row r="10" spans="2:11" x14ac:dyDescent="0.2">
      <c r="B10" s="25" t="s">
        <v>115</v>
      </c>
      <c r="C10" s="153">
        <v>2328</v>
      </c>
      <c r="D10" s="153">
        <v>570.1</v>
      </c>
      <c r="E10" s="153">
        <v>-1095.8</v>
      </c>
      <c r="F10" s="154">
        <v>0.1</v>
      </c>
      <c r="G10" s="154">
        <v>0</v>
      </c>
      <c r="H10" s="154">
        <v>-0.1</v>
      </c>
    </row>
    <row r="11" spans="2:11" x14ac:dyDescent="0.2">
      <c r="B11" s="140" t="s">
        <v>116</v>
      </c>
      <c r="C11" s="151">
        <v>14059.7</v>
      </c>
      <c r="D11" s="151">
        <v>4185.8</v>
      </c>
      <c r="E11" s="151">
        <v>16671</v>
      </c>
      <c r="F11" s="152">
        <v>0.9</v>
      </c>
      <c r="G11" s="152">
        <v>0.2</v>
      </c>
      <c r="H11" s="152">
        <v>0.9</v>
      </c>
    </row>
    <row r="12" spans="2:11" x14ac:dyDescent="0.2">
      <c r="B12" s="25" t="s">
        <v>117</v>
      </c>
      <c r="C12" s="153">
        <v>-1940.5</v>
      </c>
      <c r="D12" s="153">
        <v>-3076.8</v>
      </c>
      <c r="E12" s="153">
        <v>-835.1</v>
      </c>
      <c r="F12" s="154">
        <v>-0.1</v>
      </c>
      <c r="G12" s="154">
        <v>-0.2</v>
      </c>
      <c r="H12" s="154">
        <v>0</v>
      </c>
    </row>
    <row r="13" spans="2:11" x14ac:dyDescent="0.2">
      <c r="B13" s="25" t="s">
        <v>79</v>
      </c>
      <c r="C13" s="153">
        <v>16000.2</v>
      </c>
      <c r="D13" s="153">
        <v>7262.5</v>
      </c>
      <c r="E13" s="153">
        <v>17506</v>
      </c>
      <c r="F13" s="154">
        <v>1</v>
      </c>
      <c r="G13" s="154">
        <v>0.4</v>
      </c>
      <c r="H13" s="154">
        <v>1</v>
      </c>
    </row>
    <row r="14" spans="2:11" x14ac:dyDescent="0.2">
      <c r="B14" s="143" t="s">
        <v>118</v>
      </c>
      <c r="C14" s="155">
        <v>-42497.8</v>
      </c>
      <c r="D14" s="155">
        <v>-99391.2</v>
      </c>
      <c r="E14" s="155">
        <v>-117588</v>
      </c>
      <c r="F14" s="156">
        <v>-2.7</v>
      </c>
      <c r="G14" s="156">
        <v>-5.8</v>
      </c>
      <c r="H14" s="156">
        <v>-6.5</v>
      </c>
    </row>
    <row r="15" spans="2:11" x14ac:dyDescent="0.2">
      <c r="B15" s="157" t="s">
        <v>119</v>
      </c>
      <c r="C15" s="155">
        <v>22111.9</v>
      </c>
      <c r="D15" s="155">
        <v>-21656.9</v>
      </c>
      <c r="E15" s="155">
        <v>-27168.1</v>
      </c>
      <c r="F15" s="156">
        <v>1.4</v>
      </c>
      <c r="G15" s="156">
        <v>-1.3</v>
      </c>
      <c r="H15" s="156">
        <v>-1.5</v>
      </c>
    </row>
    <row r="16" spans="2:11" x14ac:dyDescent="0.2">
      <c r="B16" s="158" t="s">
        <v>120</v>
      </c>
      <c r="C16" s="151">
        <v>-3021.4</v>
      </c>
      <c r="D16" s="151">
        <v>1459.7</v>
      </c>
      <c r="E16" s="151">
        <v>21.3</v>
      </c>
      <c r="F16" s="152">
        <v>-0.2</v>
      </c>
      <c r="G16" s="152">
        <v>0.1</v>
      </c>
      <c r="H16" s="152">
        <v>0</v>
      </c>
    </row>
    <row r="17" spans="2:8" x14ac:dyDescent="0.2">
      <c r="B17" s="25" t="s">
        <v>121</v>
      </c>
      <c r="C17" s="153">
        <v>-494</v>
      </c>
      <c r="D17" s="153">
        <v>765.7</v>
      </c>
      <c r="E17" s="153">
        <v>-130.5</v>
      </c>
      <c r="F17" s="154">
        <v>0</v>
      </c>
      <c r="G17" s="154">
        <v>0</v>
      </c>
      <c r="H17" s="154">
        <v>0</v>
      </c>
    </row>
    <row r="18" spans="2:8" x14ac:dyDescent="0.2">
      <c r="B18" s="25" t="s">
        <v>122</v>
      </c>
      <c r="C18" s="153">
        <v>-2527.4</v>
      </c>
      <c r="D18" s="153">
        <v>694</v>
      </c>
      <c r="E18" s="153">
        <v>151.80000000000001</v>
      </c>
      <c r="F18" s="154">
        <v>-0.2</v>
      </c>
      <c r="G18" s="154">
        <v>0</v>
      </c>
      <c r="H18" s="154">
        <v>0</v>
      </c>
    </row>
    <row r="19" spans="2:8" x14ac:dyDescent="0.2">
      <c r="B19" s="158" t="s">
        <v>123</v>
      </c>
      <c r="C19" s="151">
        <v>2670</v>
      </c>
      <c r="D19" s="151">
        <v>-3064.5</v>
      </c>
      <c r="E19" s="151">
        <v>0</v>
      </c>
      <c r="F19" s="152">
        <v>0.2</v>
      </c>
      <c r="G19" s="152">
        <v>-0.2</v>
      </c>
      <c r="H19" s="152">
        <v>0</v>
      </c>
    </row>
    <row r="20" spans="2:8" x14ac:dyDescent="0.2">
      <c r="B20" s="159" t="s">
        <v>124</v>
      </c>
      <c r="C20" s="160">
        <v>-42849.1</v>
      </c>
      <c r="D20" s="160">
        <v>-100996.1</v>
      </c>
      <c r="E20" s="160">
        <v>-117567.2</v>
      </c>
      <c r="F20" s="161">
        <v>-2.7</v>
      </c>
      <c r="G20" s="161">
        <v>-5.9</v>
      </c>
      <c r="H20" s="162">
        <v>-6.5</v>
      </c>
    </row>
    <row r="21" spans="2:8" x14ac:dyDescent="0.2">
      <c r="B21" s="163" t="s">
        <v>125</v>
      </c>
      <c r="C21" s="164">
        <v>23233.8</v>
      </c>
      <c r="D21" s="164">
        <v>-29101</v>
      </c>
      <c r="E21" s="164">
        <v>-33766</v>
      </c>
      <c r="F21" s="165">
        <v>1.5</v>
      </c>
      <c r="G21" s="165">
        <v>-1.7</v>
      </c>
      <c r="H21" s="166">
        <v>-1.9</v>
      </c>
    </row>
    <row r="22" spans="2:8" x14ac:dyDescent="0.2">
      <c r="B22" s="167" t="s">
        <v>172</v>
      </c>
      <c r="C22" s="168">
        <v>24788.799999999999</v>
      </c>
      <c r="D22" s="168">
        <v>-19884.400000000001</v>
      </c>
      <c r="E22" s="168">
        <v>-23749.200000000001</v>
      </c>
      <c r="F22" s="169">
        <v>1.6</v>
      </c>
      <c r="G22" s="169">
        <v>-1.2</v>
      </c>
      <c r="H22" s="170">
        <v>-1.3</v>
      </c>
    </row>
    <row r="23" spans="2:8" x14ac:dyDescent="0.2">
      <c r="B23" s="2494" t="s">
        <v>164</v>
      </c>
      <c r="C23" s="2494"/>
      <c r="D23" s="2494"/>
      <c r="E23" s="2494"/>
      <c r="F23" s="4"/>
      <c r="G23" s="4"/>
      <c r="H23" s="4"/>
    </row>
    <row r="24" spans="2:8" ht="16.5" customHeight="1" x14ac:dyDescent="0.2">
      <c r="B24" s="2494" t="s">
        <v>261</v>
      </c>
      <c r="C24" s="2494"/>
      <c r="D24" s="2494"/>
      <c r="E24" s="2494"/>
      <c r="F24" s="2494"/>
      <c r="G24" s="2494"/>
      <c r="H24" s="2494"/>
    </row>
    <row r="25" spans="2:8" ht="30" customHeight="1" x14ac:dyDescent="0.2">
      <c r="B25" s="2494" t="s">
        <v>262</v>
      </c>
      <c r="C25" s="2494"/>
      <c r="D25" s="2494"/>
      <c r="E25" s="2494"/>
      <c r="F25" s="2494"/>
      <c r="G25" s="2494"/>
      <c r="H25" s="2494"/>
    </row>
    <row r="26" spans="2:8" x14ac:dyDescent="0.2"/>
  </sheetData>
  <mergeCells count="9">
    <mergeCell ref="B25:H25"/>
    <mergeCell ref="F3:H3"/>
    <mergeCell ref="C3:E3"/>
    <mergeCell ref="B3:B4"/>
    <mergeCell ref="B1:H1"/>
    <mergeCell ref="B2:H2"/>
    <mergeCell ref="B23:E23"/>
    <mergeCell ref="B24:E24"/>
    <mergeCell ref="F24:H2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3CB1-788F-46BE-9699-F3A799173039}">
  <sheetPr codeName="Hoja27">
    <tabColor rgb="FF26325C"/>
  </sheetPr>
  <dimension ref="A1:K30"/>
  <sheetViews>
    <sheetView showGridLines="0" workbookViewId="0"/>
  </sheetViews>
  <sheetFormatPr baseColWidth="10" defaultColWidth="0" defaultRowHeight="10.199999999999999" zeroHeight="1" x14ac:dyDescent="0.2"/>
  <cols>
    <col min="1" max="1" width="2.109375" style="10" customWidth="1"/>
    <col min="2" max="2" width="10.5546875" style="10" customWidth="1"/>
    <col min="3" max="4" width="11.44140625" style="10" customWidth="1"/>
    <col min="5" max="6" width="11.88671875" style="10" bestFit="1" customWidth="1"/>
    <col min="7" max="7" width="11.88671875" style="10" customWidth="1"/>
    <col min="8" max="8" width="11.88671875" style="10" bestFit="1" customWidth="1"/>
    <col min="9" max="9" width="4.6640625" style="10" customWidth="1"/>
    <col min="10" max="11" width="0" style="10" hidden="1" customWidth="1"/>
    <col min="12" max="16384" width="11.44140625" style="10" hidden="1"/>
  </cols>
  <sheetData>
    <row r="1" spans="2:9" ht="12.6" x14ac:dyDescent="0.2">
      <c r="B1" s="2500" t="s">
        <v>284</v>
      </c>
      <c r="C1" s="2500"/>
      <c r="D1" s="2500"/>
      <c r="E1" s="2500"/>
      <c r="F1" s="2500"/>
      <c r="G1" s="2500"/>
      <c r="H1" s="211"/>
      <c r="I1" s="211"/>
    </row>
    <row r="2" spans="2:9" ht="12.6" x14ac:dyDescent="0.2">
      <c r="B2" s="1838"/>
      <c r="C2" s="1838"/>
      <c r="D2" s="2489" t="s">
        <v>257</v>
      </c>
      <c r="E2" s="2489"/>
      <c r="F2" s="2489"/>
      <c r="G2" s="532"/>
      <c r="H2" s="210"/>
      <c r="I2" s="209"/>
    </row>
    <row r="3" spans="2:9" x14ac:dyDescent="0.2">
      <c r="B3" s="36"/>
      <c r="C3" s="37"/>
      <c r="D3" s="37"/>
      <c r="E3" s="37"/>
      <c r="F3" s="37"/>
      <c r="G3" s="37"/>
      <c r="H3" s="37"/>
      <c r="I3" s="37"/>
    </row>
    <row r="4" spans="2:9" x14ac:dyDescent="0.2">
      <c r="C4" s="21"/>
      <c r="D4" s="21"/>
      <c r="E4" s="21"/>
      <c r="F4" s="21"/>
      <c r="G4" s="21"/>
      <c r="H4" s="21"/>
      <c r="I4" s="21"/>
    </row>
    <row r="5" spans="2:9" x14ac:dyDescent="0.2">
      <c r="C5" s="21"/>
      <c r="D5" s="21"/>
      <c r="E5" s="21"/>
      <c r="F5" s="21"/>
      <c r="G5" s="21"/>
      <c r="H5" s="21"/>
      <c r="I5" s="21"/>
    </row>
    <row r="6" spans="2:9" x14ac:dyDescent="0.2">
      <c r="C6" s="21"/>
      <c r="D6" s="21"/>
      <c r="E6" s="21"/>
      <c r="F6" s="21"/>
      <c r="G6" s="21"/>
      <c r="H6" s="21"/>
      <c r="I6" s="21"/>
    </row>
    <row r="7" spans="2:9" x14ac:dyDescent="0.2">
      <c r="C7" s="21"/>
      <c r="D7" s="21"/>
      <c r="E7" s="21"/>
      <c r="F7" s="21"/>
      <c r="G7" s="21"/>
      <c r="H7" s="21"/>
      <c r="I7" s="21"/>
    </row>
    <row r="8" spans="2:9" x14ac:dyDescent="0.2">
      <c r="C8" s="21"/>
      <c r="D8" s="21"/>
      <c r="E8" s="21"/>
      <c r="F8" s="21"/>
      <c r="G8" s="21"/>
      <c r="H8" s="21"/>
      <c r="I8" s="21"/>
    </row>
    <row r="9" spans="2:9" x14ac:dyDescent="0.2">
      <c r="C9" s="21"/>
      <c r="D9" s="21"/>
      <c r="E9" s="21"/>
      <c r="F9" s="21"/>
      <c r="G9" s="21"/>
      <c r="H9" s="21"/>
      <c r="I9" s="21"/>
    </row>
    <row r="10" spans="2:9" x14ac:dyDescent="0.2">
      <c r="C10" s="21"/>
      <c r="D10" s="21"/>
      <c r="E10" s="21"/>
      <c r="F10" s="21"/>
      <c r="G10" s="21"/>
      <c r="H10" s="21"/>
      <c r="I10" s="21"/>
    </row>
    <row r="11" spans="2:9" x14ac:dyDescent="0.2">
      <c r="C11" s="21"/>
      <c r="D11" s="21"/>
      <c r="E11" s="21"/>
      <c r="F11" s="21"/>
      <c r="G11" s="21"/>
      <c r="H11" s="21"/>
      <c r="I11" s="21"/>
    </row>
    <row r="12" spans="2:9" x14ac:dyDescent="0.2">
      <c r="C12" s="21"/>
      <c r="D12" s="21"/>
      <c r="E12" s="21"/>
      <c r="F12" s="21"/>
      <c r="G12" s="21"/>
      <c r="H12" s="21"/>
      <c r="I12" s="21"/>
    </row>
    <row r="13" spans="2:9" x14ac:dyDescent="0.2">
      <c r="C13" s="21"/>
      <c r="D13" s="21"/>
      <c r="E13" s="21"/>
      <c r="F13" s="21"/>
      <c r="G13" s="21"/>
      <c r="H13" s="21"/>
      <c r="I13" s="21"/>
    </row>
    <row r="14" spans="2:9" x14ac:dyDescent="0.2">
      <c r="C14" s="21"/>
      <c r="D14" s="21"/>
      <c r="E14" s="21"/>
      <c r="F14" s="21"/>
      <c r="G14" s="21"/>
      <c r="H14" s="21"/>
      <c r="I14" s="21"/>
    </row>
    <row r="15" spans="2:9" x14ac:dyDescent="0.2">
      <c r="C15" s="21"/>
      <c r="D15" s="21"/>
      <c r="E15" s="21"/>
      <c r="F15" s="21"/>
      <c r="G15" s="21"/>
      <c r="H15" s="21"/>
      <c r="I15" s="21"/>
    </row>
    <row r="16" spans="2:9" x14ac:dyDescent="0.2">
      <c r="C16" s="21"/>
      <c r="D16" s="21"/>
      <c r="E16" s="21"/>
      <c r="F16" s="21"/>
      <c r="G16" s="21"/>
      <c r="H16" s="21"/>
      <c r="I16" s="21"/>
    </row>
    <row r="17" spans="2:9" x14ac:dyDescent="0.2">
      <c r="C17" s="21"/>
      <c r="D17" s="21"/>
      <c r="E17" s="21"/>
      <c r="F17" s="21"/>
      <c r="G17" s="21"/>
      <c r="H17" s="21"/>
      <c r="I17" s="21"/>
    </row>
    <row r="18" spans="2:9" x14ac:dyDescent="0.2">
      <c r="C18" s="21"/>
      <c r="D18" s="21"/>
      <c r="E18" s="21"/>
      <c r="F18" s="21"/>
      <c r="G18" s="21"/>
      <c r="H18" s="21"/>
      <c r="I18" s="21"/>
    </row>
    <row r="19" spans="2:9" x14ac:dyDescent="0.2">
      <c r="C19" s="21"/>
      <c r="D19" s="21"/>
      <c r="E19" s="21"/>
      <c r="F19" s="21"/>
      <c r="G19" s="21"/>
      <c r="H19" s="21"/>
      <c r="I19" s="21"/>
    </row>
    <row r="20" spans="2:9" x14ac:dyDescent="0.2">
      <c r="C20" s="21"/>
      <c r="D20" s="21"/>
      <c r="E20" s="21"/>
      <c r="F20" s="21"/>
      <c r="G20" s="21"/>
      <c r="H20" s="21"/>
      <c r="I20" s="21"/>
    </row>
    <row r="21" spans="2:9" x14ac:dyDescent="0.2">
      <c r="C21" s="21"/>
      <c r="D21" s="21"/>
      <c r="E21" s="21"/>
      <c r="F21" s="21"/>
      <c r="G21" s="21"/>
      <c r="H21" s="21"/>
      <c r="I21" s="21"/>
    </row>
    <row r="22" spans="2:9" ht="24.75" customHeight="1" x14ac:dyDescent="0.2">
      <c r="B22" s="2493" t="s">
        <v>258</v>
      </c>
      <c r="C22" s="2493"/>
      <c r="D22" s="2493"/>
      <c r="E22" s="2493"/>
      <c r="F22" s="21"/>
      <c r="G22" s="21"/>
      <c r="H22" s="21"/>
      <c r="I22" s="21"/>
    </row>
    <row r="23" spans="2:9" ht="10.5" hidden="1" customHeight="1" x14ac:dyDescent="0.2">
      <c r="C23" s="21"/>
      <c r="D23" s="21"/>
      <c r="E23" s="21"/>
      <c r="F23" s="21"/>
      <c r="G23" s="21"/>
      <c r="H23" s="21"/>
      <c r="I23" s="21"/>
    </row>
    <row r="24" spans="2:9" hidden="1" x14ac:dyDescent="0.2">
      <c r="C24" s="21"/>
      <c r="D24" s="21"/>
      <c r="E24" s="21"/>
      <c r="F24" s="21"/>
      <c r="G24" s="21"/>
      <c r="H24" s="21"/>
      <c r="I24" s="21"/>
    </row>
    <row r="25" spans="2:9" hidden="1" x14ac:dyDescent="0.2">
      <c r="C25" s="21"/>
      <c r="D25" s="21"/>
      <c r="E25" s="21"/>
      <c r="F25" s="21"/>
      <c r="G25" s="21"/>
      <c r="H25" s="21"/>
      <c r="I25" s="21"/>
    </row>
    <row r="26" spans="2:9" hidden="1" x14ac:dyDescent="0.2">
      <c r="C26" s="21"/>
      <c r="D26" s="21"/>
      <c r="E26" s="21"/>
      <c r="F26" s="21"/>
      <c r="G26" s="21"/>
      <c r="H26" s="21"/>
      <c r="I26" s="21"/>
    </row>
    <row r="27" spans="2:9" hidden="1" x14ac:dyDescent="0.2">
      <c r="C27" s="21"/>
      <c r="D27" s="21"/>
      <c r="E27" s="21"/>
      <c r="F27" s="21"/>
      <c r="G27" s="21"/>
      <c r="H27" s="21"/>
      <c r="I27" s="21"/>
    </row>
    <row r="28" spans="2:9" hidden="1" x14ac:dyDescent="0.2">
      <c r="C28" s="21"/>
      <c r="D28" s="21"/>
      <c r="E28" s="21"/>
      <c r="F28" s="21"/>
      <c r="G28" s="21"/>
      <c r="H28" s="21"/>
      <c r="I28" s="21"/>
    </row>
    <row r="29" spans="2:9" hidden="1" x14ac:dyDescent="0.2">
      <c r="B29" s="4"/>
    </row>
    <row r="30" spans="2:9" hidden="1" x14ac:dyDescent="0.2">
      <c r="B30" s="4"/>
    </row>
  </sheetData>
  <mergeCells count="3">
    <mergeCell ref="B22:E22"/>
    <mergeCell ref="D2:F2"/>
    <mergeCell ref="B1:G1"/>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6F99-C94D-4E7F-8E10-1C76CEE70EA1}">
  <sheetPr codeName="Hoja28">
    <tabColor rgb="FF26325C"/>
  </sheetPr>
  <dimension ref="A1:L22"/>
  <sheetViews>
    <sheetView showGridLines="0" workbookViewId="0"/>
  </sheetViews>
  <sheetFormatPr baseColWidth="10" defaultColWidth="0" defaultRowHeight="10.199999999999999" zeroHeight="1" x14ac:dyDescent="0.2"/>
  <cols>
    <col min="1" max="1" width="3" style="29" customWidth="1"/>
    <col min="2" max="2" width="36.6640625" style="29" customWidth="1"/>
    <col min="3" max="3" width="13.5546875" style="29" customWidth="1"/>
    <col min="4" max="4" width="11.88671875" style="29" customWidth="1"/>
    <col min="5" max="6" width="8.44140625" style="29" bestFit="1" customWidth="1"/>
    <col min="7" max="7" width="6.44140625" style="29" customWidth="1"/>
    <col min="8" max="8" width="11.44140625" style="29" customWidth="1"/>
    <col min="9" max="9" width="5.6640625" style="29" customWidth="1"/>
    <col min="10" max="10" width="3.88671875" style="29" customWidth="1"/>
    <col min="11" max="12" width="0" style="29" hidden="1" customWidth="1"/>
    <col min="13" max="16384" width="11.44140625" style="29" hidden="1"/>
  </cols>
  <sheetData>
    <row r="1" spans="2:9" ht="15" customHeight="1" x14ac:dyDescent="0.2">
      <c r="B1" s="2500" t="s">
        <v>268</v>
      </c>
      <c r="C1" s="2500"/>
      <c r="D1" s="2500"/>
      <c r="E1" s="2500"/>
      <c r="F1" s="2500"/>
      <c r="G1" s="2500"/>
      <c r="H1" s="171"/>
      <c r="I1" s="171"/>
    </row>
    <row r="2" spans="2:9" ht="15" customHeight="1" x14ac:dyDescent="0.2">
      <c r="B2" s="2500" t="s">
        <v>260</v>
      </c>
      <c r="C2" s="2500"/>
      <c r="D2" s="2500"/>
      <c r="E2" s="2500"/>
      <c r="F2" s="2500"/>
      <c r="G2" s="2500"/>
      <c r="H2" s="190"/>
      <c r="I2" s="190"/>
    </row>
    <row r="3" spans="2:9" x14ac:dyDescent="0.2">
      <c r="B3" s="2497" t="s">
        <v>0</v>
      </c>
      <c r="C3" s="2502" t="s">
        <v>103</v>
      </c>
      <c r="D3" s="2502"/>
      <c r="E3" s="2502" t="s">
        <v>104</v>
      </c>
      <c r="F3" s="2502"/>
      <c r="G3" s="2503" t="s">
        <v>264</v>
      </c>
      <c r="H3" s="34"/>
      <c r="I3" s="34"/>
    </row>
    <row r="4" spans="2:9" x14ac:dyDescent="0.2">
      <c r="B4" s="2498"/>
      <c r="C4" s="172" t="s">
        <v>127</v>
      </c>
      <c r="D4" s="172" t="s">
        <v>128</v>
      </c>
      <c r="E4" s="172" t="s">
        <v>127</v>
      </c>
      <c r="F4" s="172" t="s">
        <v>128</v>
      </c>
      <c r="G4" s="2504"/>
      <c r="H4" s="34"/>
      <c r="I4" s="34"/>
    </row>
    <row r="5" spans="2:9" x14ac:dyDescent="0.2">
      <c r="B5" s="140" t="s">
        <v>243</v>
      </c>
      <c r="C5" s="173">
        <v>309276</v>
      </c>
      <c r="D5" s="173">
        <v>350671</v>
      </c>
      <c r="E5" s="174">
        <v>17</v>
      </c>
      <c r="F5" s="174">
        <v>18.2</v>
      </c>
      <c r="G5" s="175">
        <v>1.1000000000000001</v>
      </c>
      <c r="H5" s="34"/>
      <c r="I5" s="34"/>
    </row>
    <row r="6" spans="2:9" x14ac:dyDescent="0.2">
      <c r="B6" s="134" t="s">
        <v>244</v>
      </c>
      <c r="C6" s="176">
        <v>281400</v>
      </c>
      <c r="D6" s="176">
        <v>321656</v>
      </c>
      <c r="E6" s="177">
        <v>15.5</v>
      </c>
      <c r="F6" s="177">
        <v>16.7</v>
      </c>
      <c r="G6" s="178">
        <v>1.2</v>
      </c>
      <c r="H6" s="34"/>
      <c r="I6" s="34"/>
    </row>
    <row r="7" spans="2:9" x14ac:dyDescent="0.2">
      <c r="B7" s="137" t="s">
        <v>245</v>
      </c>
      <c r="C7" s="179">
        <v>280300</v>
      </c>
      <c r="D7" s="179">
        <v>300857</v>
      </c>
      <c r="E7" s="180">
        <v>15.4</v>
      </c>
      <c r="F7" s="180">
        <v>15.6</v>
      </c>
      <c r="G7" s="181">
        <v>0.2</v>
      </c>
      <c r="H7" s="34"/>
      <c r="I7" s="34"/>
    </row>
    <row r="8" spans="2:9" x14ac:dyDescent="0.2">
      <c r="B8" s="182" t="s">
        <v>265</v>
      </c>
      <c r="C8" s="179"/>
      <c r="D8" s="179">
        <v>19617</v>
      </c>
      <c r="E8" s="180">
        <v>0</v>
      </c>
      <c r="F8" s="180">
        <v>1</v>
      </c>
      <c r="G8" s="181">
        <v>1</v>
      </c>
      <c r="H8" s="34"/>
      <c r="I8" s="34"/>
    </row>
    <row r="9" spans="2:9" x14ac:dyDescent="0.2">
      <c r="B9" s="137" t="s">
        <v>246</v>
      </c>
      <c r="C9" s="179">
        <v>1100</v>
      </c>
      <c r="D9" s="179">
        <v>1182</v>
      </c>
      <c r="E9" s="180">
        <v>0.1</v>
      </c>
      <c r="F9" s="180">
        <v>0.1</v>
      </c>
      <c r="G9" s="181">
        <v>0</v>
      </c>
      <c r="H9" s="34"/>
      <c r="I9" s="34"/>
    </row>
    <row r="10" spans="2:9" x14ac:dyDescent="0.2">
      <c r="B10" s="134" t="s">
        <v>247</v>
      </c>
      <c r="C10" s="176">
        <v>1276</v>
      </c>
      <c r="D10" s="176">
        <v>1356</v>
      </c>
      <c r="E10" s="177">
        <v>0.1</v>
      </c>
      <c r="F10" s="177">
        <v>0.1</v>
      </c>
      <c r="G10" s="178">
        <v>0</v>
      </c>
      <c r="H10" s="34"/>
      <c r="I10" s="34"/>
    </row>
    <row r="11" spans="2:9" x14ac:dyDescent="0.2">
      <c r="B11" s="134" t="s">
        <v>248</v>
      </c>
      <c r="C11" s="176">
        <v>4352</v>
      </c>
      <c r="D11" s="176">
        <v>4626</v>
      </c>
      <c r="E11" s="177">
        <v>0.2</v>
      </c>
      <c r="F11" s="177">
        <v>0.2</v>
      </c>
      <c r="G11" s="178">
        <v>0</v>
      </c>
      <c r="H11" s="34"/>
      <c r="I11" s="34"/>
    </row>
    <row r="12" spans="2:9" x14ac:dyDescent="0.2">
      <c r="B12" s="134" t="s">
        <v>266</v>
      </c>
      <c r="C12" s="176">
        <v>22248</v>
      </c>
      <c r="D12" s="176">
        <v>23032</v>
      </c>
      <c r="E12" s="177">
        <v>1.2</v>
      </c>
      <c r="F12" s="177">
        <v>1.2</v>
      </c>
      <c r="G12" s="178">
        <v>0</v>
      </c>
      <c r="H12" s="34"/>
      <c r="I12" s="34"/>
    </row>
    <row r="13" spans="2:9" x14ac:dyDescent="0.2">
      <c r="B13" s="137" t="s">
        <v>250</v>
      </c>
      <c r="C13" s="179">
        <v>0</v>
      </c>
      <c r="D13" s="179">
        <v>1929</v>
      </c>
      <c r="E13" s="180">
        <v>0</v>
      </c>
      <c r="F13" s="180">
        <v>0.1</v>
      </c>
      <c r="G13" s="181">
        <v>0.1</v>
      </c>
      <c r="H13" s="34"/>
      <c r="I13" s="34"/>
    </row>
    <row r="14" spans="2:9" x14ac:dyDescent="0.2">
      <c r="B14" s="137" t="s">
        <v>251</v>
      </c>
      <c r="C14" s="179">
        <v>21559</v>
      </c>
      <c r="D14" s="179">
        <v>19174</v>
      </c>
      <c r="E14" s="180">
        <v>1.2</v>
      </c>
      <c r="F14" s="180">
        <v>1</v>
      </c>
      <c r="G14" s="181">
        <v>-0.2</v>
      </c>
      <c r="H14" s="34"/>
      <c r="I14" s="34"/>
    </row>
    <row r="15" spans="2:9" x14ac:dyDescent="0.2">
      <c r="B15" s="137" t="s">
        <v>252</v>
      </c>
      <c r="C15" s="179">
        <v>689</v>
      </c>
      <c r="D15" s="179">
        <v>1929</v>
      </c>
      <c r="E15" s="180">
        <v>0</v>
      </c>
      <c r="F15" s="180">
        <v>0.1</v>
      </c>
      <c r="G15" s="181">
        <v>0.1</v>
      </c>
      <c r="H15" s="34"/>
      <c r="I15" s="34"/>
    </row>
    <row r="16" spans="2:9" x14ac:dyDescent="0.2">
      <c r="B16" s="140" t="s">
        <v>170</v>
      </c>
      <c r="C16" s="173">
        <v>438894</v>
      </c>
      <c r="D16" s="173">
        <v>470298</v>
      </c>
      <c r="E16" s="174">
        <v>24.2</v>
      </c>
      <c r="F16" s="174">
        <v>24.4</v>
      </c>
      <c r="G16" s="175">
        <v>0.2</v>
      </c>
      <c r="H16" s="35"/>
      <c r="I16" s="35"/>
    </row>
    <row r="17" spans="2:9" x14ac:dyDescent="0.2">
      <c r="B17" s="137" t="s">
        <v>253</v>
      </c>
      <c r="C17" s="179">
        <v>85773</v>
      </c>
      <c r="D17" s="179">
        <v>91650</v>
      </c>
      <c r="E17" s="180">
        <v>4.7</v>
      </c>
      <c r="F17" s="180">
        <v>4.8</v>
      </c>
      <c r="G17" s="181">
        <v>0</v>
      </c>
      <c r="H17" s="35"/>
      <c r="I17" s="35"/>
    </row>
    <row r="18" spans="2:9" x14ac:dyDescent="0.2">
      <c r="B18" s="137" t="s">
        <v>254</v>
      </c>
      <c r="C18" s="179">
        <v>353122</v>
      </c>
      <c r="D18" s="179">
        <v>378648</v>
      </c>
      <c r="E18" s="180">
        <v>19.5</v>
      </c>
      <c r="F18" s="180">
        <v>19.600000000000001</v>
      </c>
      <c r="G18" s="181">
        <v>0.2</v>
      </c>
    </row>
    <row r="19" spans="2:9" x14ac:dyDescent="0.2">
      <c r="B19" s="137" t="s">
        <v>255</v>
      </c>
      <c r="C19" s="179">
        <v>0</v>
      </c>
      <c r="D19" s="179">
        <v>0</v>
      </c>
      <c r="E19" s="180">
        <v>0</v>
      </c>
      <c r="F19" s="180">
        <v>0</v>
      </c>
      <c r="G19" s="181">
        <v>0</v>
      </c>
    </row>
    <row r="20" spans="2:9" x14ac:dyDescent="0.2">
      <c r="B20" s="159" t="s">
        <v>105</v>
      </c>
      <c r="C20" s="183">
        <v>-43846</v>
      </c>
      <c r="D20" s="183">
        <v>-27977</v>
      </c>
      <c r="E20" s="184">
        <v>-2.4</v>
      </c>
      <c r="F20" s="184">
        <v>-1.4</v>
      </c>
      <c r="G20" s="185">
        <v>1</v>
      </c>
    </row>
    <row r="21" spans="2:9" x14ac:dyDescent="0.2">
      <c r="B21" s="186" t="s">
        <v>106</v>
      </c>
      <c r="C21" s="187">
        <v>-129619</v>
      </c>
      <c r="D21" s="187">
        <v>-119628</v>
      </c>
      <c r="E21" s="188">
        <v>-7.1</v>
      </c>
      <c r="F21" s="188">
        <v>-6.2</v>
      </c>
      <c r="G21" s="189">
        <v>0.9</v>
      </c>
    </row>
    <row r="22" spans="2:9" ht="24" customHeight="1" x14ac:dyDescent="0.2">
      <c r="B22" s="2501" t="s">
        <v>267</v>
      </c>
      <c r="C22" s="2501"/>
      <c r="D22" s="10"/>
      <c r="E22" s="10"/>
      <c r="F22" s="10"/>
      <c r="G22" s="10"/>
    </row>
  </sheetData>
  <mergeCells count="7">
    <mergeCell ref="B22:C22"/>
    <mergeCell ref="B1:G1"/>
    <mergeCell ref="B2:G2"/>
    <mergeCell ref="B3:B4"/>
    <mergeCell ref="C3:D3"/>
    <mergeCell ref="E3:F3"/>
    <mergeCell ref="G3:G4"/>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B73E-33DD-4735-9912-471A5C086339}">
  <sheetPr codeName="Hoja29">
    <tabColor rgb="FF002060"/>
  </sheetPr>
  <dimension ref="A1:L42"/>
  <sheetViews>
    <sheetView showGridLines="0" workbookViewId="0"/>
  </sheetViews>
  <sheetFormatPr baseColWidth="10" defaultColWidth="0" defaultRowHeight="10.199999999999999" zeroHeight="1" x14ac:dyDescent="0.2"/>
  <cols>
    <col min="1" max="1" width="2.44140625" style="10" customWidth="1"/>
    <col min="2" max="2" width="15.5546875" style="10" customWidth="1"/>
    <col min="3" max="3" width="21.33203125" style="10" bestFit="1" customWidth="1"/>
    <col min="4" max="6" width="11.5546875" style="10" customWidth="1"/>
    <col min="7" max="7" width="8.33203125" style="10" customWidth="1"/>
    <col min="8" max="9" width="11.5546875" style="10" customWidth="1"/>
    <col min="10" max="10" width="4.109375" style="10" customWidth="1"/>
    <col min="11" max="12" width="0" style="10" hidden="1" customWidth="1"/>
    <col min="13" max="16384" width="11.5546875" style="10" hidden="1"/>
  </cols>
  <sheetData>
    <row r="1" spans="2:11" ht="12.6" x14ac:dyDescent="0.2">
      <c r="B1" s="2500" t="s">
        <v>285</v>
      </c>
      <c r="C1" s="2500"/>
      <c r="D1" s="2500"/>
      <c r="E1" s="2500"/>
      <c r="F1" s="2500"/>
      <c r="G1" s="2500"/>
      <c r="H1" s="2500"/>
      <c r="I1" s="208"/>
      <c r="J1" s="208"/>
    </row>
    <row r="2" spans="2:11" x14ac:dyDescent="0.2">
      <c r="B2" s="2505"/>
      <c r="C2" s="2505"/>
      <c r="D2" s="2505"/>
      <c r="E2" s="2505"/>
      <c r="F2" s="2505"/>
      <c r="G2" s="2505"/>
      <c r="H2" s="2505"/>
      <c r="I2" s="125"/>
      <c r="J2" s="125"/>
    </row>
    <row r="3" spans="2:11" x14ac:dyDescent="0.2"/>
    <row r="4" spans="2:11" x14ac:dyDescent="0.2">
      <c r="H4" s="38"/>
      <c r="I4" s="38"/>
      <c r="J4" s="38"/>
      <c r="K4" s="38"/>
    </row>
    <row r="5" spans="2:11" x14ac:dyDescent="0.2">
      <c r="H5" s="38"/>
      <c r="I5" s="38"/>
      <c r="J5" s="38"/>
      <c r="K5" s="38"/>
    </row>
    <row r="6" spans="2:11" x14ac:dyDescent="0.2">
      <c r="H6" s="38"/>
      <c r="I6" s="38"/>
      <c r="J6" s="38"/>
      <c r="K6" s="38"/>
    </row>
    <row r="7" spans="2:11" x14ac:dyDescent="0.2"/>
    <row r="8" spans="2:11" x14ac:dyDescent="0.2"/>
    <row r="9" spans="2:11" x14ac:dyDescent="0.2"/>
    <row r="10" spans="2:11" x14ac:dyDescent="0.2"/>
    <row r="11" spans="2:11" x14ac:dyDescent="0.2"/>
    <row r="12" spans="2:11" x14ac:dyDescent="0.2"/>
    <row r="13" spans="2:11" x14ac:dyDescent="0.2"/>
    <row r="14" spans="2:11" x14ac:dyDescent="0.2"/>
    <row r="15" spans="2:11" x14ac:dyDescent="0.2"/>
    <row r="16" spans="2:11" x14ac:dyDescent="0.2"/>
    <row r="17" spans="2:2" x14ac:dyDescent="0.2"/>
    <row r="18" spans="2:2" x14ac:dyDescent="0.2"/>
    <row r="19" spans="2:2" x14ac:dyDescent="0.2">
      <c r="B19" s="4"/>
    </row>
    <row r="20" spans="2:2" x14ac:dyDescent="0.2">
      <c r="B20" s="4"/>
    </row>
    <row r="21" spans="2:2" x14ac:dyDescent="0.2">
      <c r="B21" s="4"/>
    </row>
    <row r="22" spans="2:2" x14ac:dyDescent="0.2">
      <c r="B22" s="10" t="s">
        <v>164</v>
      </c>
    </row>
    <row r="23" spans="2:2" hidden="1" x14ac:dyDescent="0.2">
      <c r="B23" s="4"/>
    </row>
    <row r="24" spans="2:2" hidden="1" x14ac:dyDescent="0.2">
      <c r="B24" s="4"/>
    </row>
    <row r="42" spans="2:2" hidden="1" x14ac:dyDescent="0.2">
      <c r="B42" s="4"/>
    </row>
  </sheetData>
  <mergeCells count="2">
    <mergeCell ref="B1:H1"/>
    <mergeCell ref="B2:H2"/>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59F1F-36A7-4E53-BAA1-D8B659207F26}">
  <sheetPr codeName="Hoja30">
    <tabColor rgb="FF002060"/>
  </sheetPr>
  <dimension ref="A1:K68"/>
  <sheetViews>
    <sheetView showGridLines="0" workbookViewId="0"/>
  </sheetViews>
  <sheetFormatPr baseColWidth="10" defaultColWidth="0" defaultRowHeight="10.199999999999999" zeroHeight="1" x14ac:dyDescent="0.2"/>
  <cols>
    <col min="1" max="1" width="2.44140625" style="10" customWidth="1"/>
    <col min="2" max="2" width="35.5546875" style="10" customWidth="1"/>
    <col min="3" max="4" width="11" style="10" bestFit="1" customWidth="1"/>
    <col min="5" max="6" width="6.6640625" style="10" bestFit="1" customWidth="1"/>
    <col min="7" max="7" width="7.44140625" style="10" customWidth="1"/>
    <col min="8" max="8" width="4.33203125" style="10" customWidth="1"/>
    <col min="9" max="9" width="12" style="10" customWidth="1"/>
    <col min="10" max="10" width="4" style="10" customWidth="1"/>
    <col min="11" max="11" width="0" style="10" hidden="1" customWidth="1"/>
    <col min="12" max="16384" width="9.109375" style="10" hidden="1"/>
  </cols>
  <sheetData>
    <row r="1" spans="2:9" ht="24.75" customHeight="1" x14ac:dyDescent="0.2">
      <c r="B1" s="2508" t="s">
        <v>287</v>
      </c>
      <c r="C1" s="2508"/>
      <c r="D1" s="2508"/>
      <c r="E1" s="2508"/>
      <c r="F1" s="2508"/>
      <c r="G1" s="2508"/>
      <c r="H1" s="2508"/>
    </row>
    <row r="2" spans="2:9" ht="12.6" x14ac:dyDescent="0.2">
      <c r="B2" s="2507" t="s">
        <v>279</v>
      </c>
      <c r="C2" s="2507"/>
      <c r="D2" s="2507"/>
      <c r="E2" s="2507"/>
      <c r="F2" s="2507"/>
      <c r="G2" s="2507"/>
      <c r="H2" s="1837"/>
    </row>
    <row r="3" spans="2:9" x14ac:dyDescent="0.2">
      <c r="B3" s="2497" t="s">
        <v>126</v>
      </c>
      <c r="C3" s="2509" t="s">
        <v>103</v>
      </c>
      <c r="D3" s="2509"/>
      <c r="E3" s="2509" t="s">
        <v>104</v>
      </c>
      <c r="F3" s="2509"/>
      <c r="G3" s="2510" t="s">
        <v>264</v>
      </c>
      <c r="H3" s="39"/>
      <c r="I3" s="13"/>
    </row>
    <row r="4" spans="2:9" x14ac:dyDescent="0.2">
      <c r="B4" s="2498"/>
      <c r="C4" s="149" t="s">
        <v>127</v>
      </c>
      <c r="D4" s="149" t="s">
        <v>128</v>
      </c>
      <c r="E4" s="149" t="s">
        <v>127</v>
      </c>
      <c r="F4" s="149" t="s">
        <v>128</v>
      </c>
      <c r="G4" s="2511"/>
      <c r="H4" s="40"/>
      <c r="I4" s="15"/>
    </row>
    <row r="5" spans="2:9" x14ac:dyDescent="0.2">
      <c r="B5" s="140" t="s">
        <v>110</v>
      </c>
      <c r="C5" s="151">
        <v>-131886</v>
      </c>
      <c r="D5" s="151">
        <v>-119149</v>
      </c>
      <c r="E5" s="152">
        <v>-7.3</v>
      </c>
      <c r="F5" s="152">
        <v>-6.2</v>
      </c>
      <c r="G5" s="152">
        <v>1.1000000000000001</v>
      </c>
      <c r="H5" s="41"/>
      <c r="I5" s="15"/>
    </row>
    <row r="6" spans="2:9" x14ac:dyDescent="0.2">
      <c r="B6" s="25" t="s">
        <v>111</v>
      </c>
      <c r="C6" s="153">
        <v>-129619</v>
      </c>
      <c r="D6" s="153">
        <v>-119628</v>
      </c>
      <c r="E6" s="154">
        <v>-7.1</v>
      </c>
      <c r="F6" s="154">
        <v>-6.2</v>
      </c>
      <c r="G6" s="154">
        <v>0.9</v>
      </c>
      <c r="H6" s="41"/>
      <c r="I6" s="15"/>
    </row>
    <row r="7" spans="2:9" x14ac:dyDescent="0.2">
      <c r="B7" s="25" t="s">
        <v>112</v>
      </c>
      <c r="C7" s="153">
        <v>-2268</v>
      </c>
      <c r="D7" s="153">
        <v>478</v>
      </c>
      <c r="E7" s="154">
        <v>-0.1</v>
      </c>
      <c r="F7" s="154">
        <v>0</v>
      </c>
      <c r="G7" s="154">
        <v>0.1</v>
      </c>
      <c r="H7" s="41"/>
      <c r="I7" s="15"/>
    </row>
    <row r="8" spans="2:9" x14ac:dyDescent="0.2">
      <c r="B8" s="140" t="s">
        <v>113</v>
      </c>
      <c r="C8" s="151">
        <v>-2372</v>
      </c>
      <c r="D8" s="151">
        <v>-2875</v>
      </c>
      <c r="E8" s="152">
        <v>-0.1</v>
      </c>
      <c r="F8" s="152">
        <v>-0.1</v>
      </c>
      <c r="G8" s="152">
        <v>0</v>
      </c>
    </row>
    <row r="9" spans="2:9" x14ac:dyDescent="0.2">
      <c r="B9" s="25" t="s">
        <v>114</v>
      </c>
      <c r="C9" s="153">
        <v>-1277</v>
      </c>
      <c r="D9" s="153">
        <v>-1592</v>
      </c>
      <c r="E9" s="154">
        <v>-0.1</v>
      </c>
      <c r="F9" s="154">
        <v>-0.1</v>
      </c>
      <c r="G9" s="154">
        <v>0</v>
      </c>
    </row>
    <row r="10" spans="2:9" x14ac:dyDescent="0.2">
      <c r="B10" s="25" t="s">
        <v>115</v>
      </c>
      <c r="C10" s="153">
        <v>-1096</v>
      </c>
      <c r="D10" s="153">
        <v>-1283</v>
      </c>
      <c r="E10" s="154">
        <v>-0.1</v>
      </c>
      <c r="F10" s="154">
        <v>-0.1</v>
      </c>
      <c r="G10" s="154">
        <v>0</v>
      </c>
    </row>
    <row r="11" spans="2:9" x14ac:dyDescent="0.2">
      <c r="B11" s="140" t="s">
        <v>116</v>
      </c>
      <c r="C11" s="151">
        <v>16495</v>
      </c>
      <c r="D11" s="151">
        <v>34364</v>
      </c>
      <c r="E11" s="152">
        <v>0.9</v>
      </c>
      <c r="F11" s="152">
        <v>1.8</v>
      </c>
      <c r="G11" s="152">
        <v>0.9</v>
      </c>
    </row>
    <row r="12" spans="2:9" x14ac:dyDescent="0.2">
      <c r="B12" s="25" t="s">
        <v>117</v>
      </c>
      <c r="C12" s="153">
        <v>-835</v>
      </c>
      <c r="D12" s="153">
        <v>0</v>
      </c>
      <c r="E12" s="154">
        <v>0</v>
      </c>
      <c r="F12" s="154">
        <v>0</v>
      </c>
      <c r="G12" s="154">
        <v>0</v>
      </c>
    </row>
    <row r="13" spans="2:9" x14ac:dyDescent="0.2">
      <c r="B13" s="25" t="s">
        <v>79</v>
      </c>
      <c r="C13" s="153">
        <v>17506</v>
      </c>
      <c r="D13" s="153">
        <v>34364</v>
      </c>
      <c r="E13" s="154">
        <v>1</v>
      </c>
      <c r="F13" s="154">
        <v>1.8</v>
      </c>
      <c r="G13" s="154">
        <v>0.8</v>
      </c>
    </row>
    <row r="14" spans="2:9" x14ac:dyDescent="0.2">
      <c r="B14" s="159" t="s">
        <v>118</v>
      </c>
      <c r="C14" s="160">
        <v>-117588</v>
      </c>
      <c r="D14" s="160">
        <v>-87660</v>
      </c>
      <c r="E14" s="161">
        <v>-6.5</v>
      </c>
      <c r="F14" s="161">
        <v>-4.5</v>
      </c>
      <c r="G14" s="162">
        <v>1.9</v>
      </c>
    </row>
    <row r="15" spans="2:9" x14ac:dyDescent="0.2">
      <c r="B15" s="212" t="s">
        <v>119</v>
      </c>
      <c r="C15" s="213">
        <v>-27168</v>
      </c>
      <c r="D15" s="213">
        <v>11381</v>
      </c>
      <c r="E15" s="214">
        <v>-1.5</v>
      </c>
      <c r="F15" s="214">
        <v>0.6</v>
      </c>
      <c r="G15" s="215">
        <v>2.1</v>
      </c>
    </row>
    <row r="16" spans="2:9" x14ac:dyDescent="0.2">
      <c r="B16" s="158" t="s">
        <v>120</v>
      </c>
      <c r="C16" s="151">
        <v>21</v>
      </c>
      <c r="D16" s="151">
        <v>-497</v>
      </c>
      <c r="E16" s="152">
        <v>0</v>
      </c>
      <c r="F16" s="152">
        <v>0</v>
      </c>
      <c r="G16" s="152">
        <v>0</v>
      </c>
    </row>
    <row r="17" spans="2:7" x14ac:dyDescent="0.2">
      <c r="B17" s="25" t="s">
        <v>121</v>
      </c>
      <c r="C17" s="153">
        <v>-131</v>
      </c>
      <c r="D17" s="153">
        <v>-113</v>
      </c>
      <c r="E17" s="154">
        <v>0</v>
      </c>
      <c r="F17" s="154">
        <v>0</v>
      </c>
      <c r="G17" s="154">
        <v>0</v>
      </c>
    </row>
    <row r="18" spans="2:7" x14ac:dyDescent="0.2">
      <c r="B18" s="25" t="s">
        <v>122</v>
      </c>
      <c r="C18" s="153">
        <v>152</v>
      </c>
      <c r="D18" s="153">
        <v>-383</v>
      </c>
      <c r="E18" s="154">
        <v>0</v>
      </c>
      <c r="F18" s="154">
        <v>0</v>
      </c>
      <c r="G18" s="154">
        <v>0</v>
      </c>
    </row>
    <row r="19" spans="2:7" x14ac:dyDescent="0.2">
      <c r="B19" s="158" t="s">
        <v>123</v>
      </c>
      <c r="C19" s="151">
        <v>0</v>
      </c>
      <c r="D19" s="151">
        <v>0</v>
      </c>
      <c r="E19" s="152">
        <v>0</v>
      </c>
      <c r="F19" s="152">
        <v>0</v>
      </c>
      <c r="G19" s="152">
        <v>0</v>
      </c>
    </row>
    <row r="20" spans="2:7" x14ac:dyDescent="0.2">
      <c r="B20" s="159" t="s">
        <v>124</v>
      </c>
      <c r="C20" s="160">
        <v>-117567</v>
      </c>
      <c r="D20" s="160">
        <v>-88157</v>
      </c>
      <c r="E20" s="161">
        <v>-6.5</v>
      </c>
      <c r="F20" s="161">
        <v>-4.5999999999999996</v>
      </c>
      <c r="G20" s="162">
        <v>1.9</v>
      </c>
    </row>
    <row r="21" spans="2:7" x14ac:dyDescent="0.2">
      <c r="B21" s="163" t="s">
        <v>125</v>
      </c>
      <c r="C21" s="164">
        <v>-33766</v>
      </c>
      <c r="D21" s="164">
        <v>2389</v>
      </c>
      <c r="E21" s="165">
        <v>-1.9</v>
      </c>
      <c r="F21" s="165">
        <v>0.1</v>
      </c>
      <c r="G21" s="166">
        <v>2</v>
      </c>
    </row>
    <row r="22" spans="2:7" x14ac:dyDescent="0.2">
      <c r="B22" s="167" t="s">
        <v>172</v>
      </c>
      <c r="C22" s="168">
        <v>-23749</v>
      </c>
      <c r="D22" s="168">
        <v>14447</v>
      </c>
      <c r="E22" s="169">
        <v>-1.3</v>
      </c>
      <c r="F22" s="169">
        <v>0.7</v>
      </c>
      <c r="G22" s="170">
        <v>2.1</v>
      </c>
    </row>
    <row r="23" spans="2:7" x14ac:dyDescent="0.2">
      <c r="B23" s="2506" t="s">
        <v>164</v>
      </c>
      <c r="C23" s="2506"/>
      <c r="D23" s="2506"/>
      <c r="E23" s="2506"/>
    </row>
    <row r="24" spans="2:7" x14ac:dyDescent="0.2">
      <c r="B24" s="2506" t="s">
        <v>288</v>
      </c>
      <c r="C24" s="2506"/>
      <c r="D24" s="2506"/>
      <c r="E24" s="2506"/>
      <c r="F24" s="2506"/>
      <c r="G24" s="2506"/>
    </row>
    <row r="25" spans="2:7" x14ac:dyDescent="0.2">
      <c r="B25" s="2506"/>
      <c r="C25" s="2506"/>
      <c r="D25" s="2506"/>
      <c r="E25" s="2506"/>
      <c r="F25" s="2506"/>
      <c r="G25" s="2506"/>
    </row>
    <row r="26" spans="2:7" ht="23.25" customHeight="1" x14ac:dyDescent="0.2">
      <c r="B26" s="2506"/>
      <c r="C26" s="2506"/>
      <c r="D26" s="2506"/>
      <c r="E26" s="2506"/>
      <c r="F26" s="2506"/>
      <c r="G26" s="2506"/>
    </row>
    <row r="27" spans="2:7" hidden="1" x14ac:dyDescent="0.2">
      <c r="C27" s="14"/>
      <c r="D27" s="14"/>
      <c r="E27" s="14"/>
      <c r="F27" s="14"/>
      <c r="G27" s="14"/>
    </row>
    <row r="28" spans="2:7" hidden="1" x14ac:dyDescent="0.2">
      <c r="C28" s="14"/>
      <c r="D28" s="14"/>
      <c r="E28" s="14"/>
      <c r="F28" s="14"/>
      <c r="G28" s="14"/>
    </row>
    <row r="29" spans="2:7" hidden="1" x14ac:dyDescent="0.2">
      <c r="C29" s="14"/>
      <c r="D29" s="14"/>
      <c r="E29" s="14"/>
      <c r="F29" s="14"/>
      <c r="G29" s="14"/>
    </row>
    <row r="30" spans="2:7" hidden="1" x14ac:dyDescent="0.2">
      <c r="B30" s="4"/>
    </row>
    <row r="31" spans="2:7" hidden="1" x14ac:dyDescent="0.2">
      <c r="B31" s="4"/>
    </row>
    <row r="68" ht="8.25" hidden="1" customHeight="1" x14ac:dyDescent="0.2"/>
  </sheetData>
  <mergeCells count="8">
    <mergeCell ref="B23:E23"/>
    <mergeCell ref="B24:G26"/>
    <mergeCell ref="B2:G2"/>
    <mergeCell ref="B1:H1"/>
    <mergeCell ref="B3:B4"/>
    <mergeCell ref="C3:D3"/>
    <mergeCell ref="E3:F3"/>
    <mergeCell ref="G3:G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368F-68C4-4B0D-B9B4-A3B780274F16}">
  <sheetPr codeName="Hoja31">
    <tabColor rgb="FF002060"/>
  </sheetPr>
  <dimension ref="B1:U55"/>
  <sheetViews>
    <sheetView showGridLines="0" workbookViewId="0"/>
  </sheetViews>
  <sheetFormatPr baseColWidth="10" defaultColWidth="0" defaultRowHeight="10.199999999999999" zeroHeight="1" x14ac:dyDescent="0.2"/>
  <cols>
    <col min="1" max="1" width="3.88671875" style="10" customWidth="1"/>
    <col min="2" max="2" width="16.88671875" style="10" customWidth="1"/>
    <col min="3" max="4" width="11.44140625" style="10" customWidth="1"/>
    <col min="5" max="6" width="11.88671875" style="10" bestFit="1" customWidth="1"/>
    <col min="7" max="7" width="9.5546875" style="10" customWidth="1"/>
    <col min="8" max="8" width="10.6640625" style="10" customWidth="1"/>
    <col min="9" max="9" width="3.88671875" style="10" hidden="1" customWidth="1"/>
    <col min="10" max="10" width="16.44140625" style="10" hidden="1" customWidth="1"/>
    <col min="11" max="11" width="3.88671875" style="10" hidden="1" customWidth="1"/>
    <col min="12" max="12" width="11.44140625" style="10" hidden="1" customWidth="1"/>
    <col min="13" max="16" width="13" style="10" hidden="1" customWidth="1"/>
    <col min="17" max="19" width="11.44140625" style="10" hidden="1" customWidth="1"/>
    <col min="20" max="21" width="19.44140625" style="10" hidden="1" customWidth="1"/>
    <col min="22" max="16384" width="0" style="10" hidden="1"/>
  </cols>
  <sheetData>
    <row r="1" spans="2:9" ht="15" customHeight="1" x14ac:dyDescent="0.2">
      <c r="B1" s="2500" t="s">
        <v>292</v>
      </c>
      <c r="C1" s="2500"/>
      <c r="D1" s="2500"/>
      <c r="E1" s="2500"/>
      <c r="F1" s="2500"/>
      <c r="G1" s="171"/>
    </row>
    <row r="2" spans="2:9" ht="15" customHeight="1" x14ac:dyDescent="0.2">
      <c r="B2" s="2489" t="s">
        <v>291</v>
      </c>
      <c r="C2" s="2489"/>
      <c r="D2" s="2489"/>
      <c r="E2" s="2489"/>
      <c r="F2" s="2489"/>
    </row>
    <row r="3" spans="2:9" x14ac:dyDescent="0.2">
      <c r="C3" s="21"/>
      <c r="D3" s="21"/>
      <c r="E3" s="21"/>
      <c r="F3" s="21"/>
      <c r="G3" s="21"/>
      <c r="H3" s="21"/>
    </row>
    <row r="4" spans="2:9" x14ac:dyDescent="0.2">
      <c r="C4" s="21"/>
      <c r="D4" s="21"/>
      <c r="E4" s="21"/>
      <c r="F4" s="21"/>
      <c r="G4" s="21"/>
      <c r="H4" s="21"/>
    </row>
    <row r="5" spans="2:9" x14ac:dyDescent="0.2">
      <c r="C5" s="21"/>
      <c r="D5" s="21"/>
      <c r="E5" s="21"/>
      <c r="F5" s="21"/>
      <c r="G5" s="21"/>
      <c r="H5" s="21"/>
    </row>
    <row r="6" spans="2:9" x14ac:dyDescent="0.2">
      <c r="I6" s="21"/>
    </row>
    <row r="7" spans="2:9" x14ac:dyDescent="0.2">
      <c r="I7" s="21"/>
    </row>
    <row r="8" spans="2:9" x14ac:dyDescent="0.2">
      <c r="I8" s="21"/>
    </row>
    <row r="9" spans="2:9" x14ac:dyDescent="0.2"/>
    <row r="10" spans="2:9" x14ac:dyDescent="0.2"/>
    <row r="11" spans="2:9" x14ac:dyDescent="0.2"/>
    <row r="12" spans="2:9" x14ac:dyDescent="0.2"/>
    <row r="13" spans="2:9" x14ac:dyDescent="0.2"/>
    <row r="14" spans="2:9" x14ac:dyDescent="0.2"/>
    <row r="15" spans="2:9" x14ac:dyDescent="0.2"/>
    <row r="16" spans="2:9" x14ac:dyDescent="0.2"/>
    <row r="17" spans="2:2" x14ac:dyDescent="0.2"/>
    <row r="18" spans="2:2" x14ac:dyDescent="0.2">
      <c r="B18" s="100" t="s">
        <v>289</v>
      </c>
    </row>
    <row r="19" spans="2:2" x14ac:dyDescent="0.2">
      <c r="B19" s="100" t="s">
        <v>290</v>
      </c>
    </row>
    <row r="54" spans="2:8" hidden="1" x14ac:dyDescent="0.2">
      <c r="B54" s="4"/>
      <c r="C54" s="4"/>
      <c r="D54" s="4"/>
      <c r="E54" s="4"/>
      <c r="F54" s="4"/>
      <c r="G54" s="4"/>
      <c r="H54" s="4"/>
    </row>
    <row r="55" spans="2:8" hidden="1" x14ac:dyDescent="0.2">
      <c r="B55" s="4"/>
      <c r="C55" s="4"/>
      <c r="D55" s="4"/>
      <c r="E55" s="4"/>
      <c r="F55" s="4"/>
      <c r="G55" s="4"/>
      <c r="H55" s="4"/>
    </row>
  </sheetData>
  <mergeCells count="2">
    <mergeCell ref="B1:F1"/>
    <mergeCell ref="B2:F2"/>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1A0C-D97D-4BED-BA33-4AADDE75AACA}">
  <sheetPr codeName="Hoja32">
    <tabColor rgb="FF002060"/>
  </sheetPr>
  <dimension ref="A1:N58"/>
  <sheetViews>
    <sheetView showGridLines="0" workbookViewId="0"/>
  </sheetViews>
  <sheetFormatPr baseColWidth="10" defaultColWidth="0" defaultRowHeight="10.199999999999999" zeroHeight="1" x14ac:dyDescent="0.2"/>
  <cols>
    <col min="1" max="1" width="2.5546875" style="10" customWidth="1"/>
    <col min="2" max="2" width="22.88671875" style="17" customWidth="1"/>
    <col min="3" max="5" width="12.44140625" style="17" customWidth="1"/>
    <col min="6" max="6" width="12" style="17" customWidth="1"/>
    <col min="7" max="7" width="9.109375" style="17" customWidth="1"/>
    <col min="8" max="8" width="11.109375" style="17" customWidth="1"/>
    <col min="9" max="9" width="2.6640625" style="10" customWidth="1"/>
    <col min="10" max="14" width="0" style="10" hidden="1" customWidth="1"/>
    <col min="15" max="16384" width="10.88671875" style="10" hidden="1"/>
  </cols>
  <sheetData>
    <row r="1" spans="2:13" ht="12.6" x14ac:dyDescent="0.2">
      <c r="B1" s="2500" t="s">
        <v>293</v>
      </c>
      <c r="C1" s="2500"/>
      <c r="D1" s="2500"/>
      <c r="E1" s="2500"/>
      <c r="F1" s="2500"/>
      <c r="G1" s="211"/>
    </row>
    <row r="2" spans="2:13" ht="12.6" x14ac:dyDescent="0.2">
      <c r="B2" s="2500" t="s">
        <v>104</v>
      </c>
      <c r="C2" s="2500"/>
      <c r="D2" s="2500"/>
      <c r="E2" s="2500"/>
      <c r="F2" s="2500"/>
      <c r="G2" s="211"/>
    </row>
    <row r="3" spans="2:13" x14ac:dyDescent="0.2">
      <c r="B3" s="216"/>
      <c r="C3" s="217"/>
      <c r="D3" s="216"/>
      <c r="E3" s="216"/>
      <c r="F3" s="216"/>
      <c r="G3" s="216"/>
    </row>
    <row r="4" spans="2:13" x14ac:dyDescent="0.2">
      <c r="H4" s="42"/>
    </row>
    <row r="5" spans="2:13" x14ac:dyDescent="0.2"/>
    <row r="6" spans="2:13" x14ac:dyDescent="0.2">
      <c r="H6" s="43"/>
      <c r="I6" s="43"/>
      <c r="J6" s="43"/>
      <c r="K6" s="43"/>
      <c r="L6" s="43"/>
      <c r="M6" s="43"/>
    </row>
    <row r="7" spans="2:13" x14ac:dyDescent="0.2">
      <c r="H7" s="43"/>
      <c r="I7" s="43"/>
      <c r="J7" s="43"/>
      <c r="K7" s="43"/>
      <c r="L7" s="43"/>
      <c r="M7" s="43"/>
    </row>
    <row r="8" spans="2:13" x14ac:dyDescent="0.2">
      <c r="H8" s="43"/>
      <c r="I8" s="43"/>
      <c r="J8" s="43"/>
      <c r="K8" s="43"/>
      <c r="L8" s="43"/>
      <c r="M8" s="43"/>
    </row>
    <row r="9" spans="2:13" x14ac:dyDescent="0.2">
      <c r="H9" s="43"/>
      <c r="I9" s="43"/>
      <c r="J9" s="43"/>
      <c r="K9" s="43"/>
      <c r="L9" s="43"/>
      <c r="M9" s="43"/>
    </row>
    <row r="10" spans="2:13" x14ac:dyDescent="0.2">
      <c r="H10" s="43"/>
      <c r="I10" s="43"/>
      <c r="J10" s="43"/>
      <c r="K10" s="43"/>
      <c r="L10" s="43"/>
      <c r="M10" s="43"/>
    </row>
    <row r="11" spans="2:13" x14ac:dyDescent="0.2">
      <c r="H11" s="43"/>
      <c r="I11" s="43"/>
      <c r="J11" s="43"/>
      <c r="K11" s="43"/>
      <c r="L11" s="43"/>
      <c r="M11" s="43"/>
    </row>
    <row r="12" spans="2:13" x14ac:dyDescent="0.2">
      <c r="H12" s="43"/>
      <c r="I12" s="43"/>
      <c r="J12" s="43"/>
      <c r="K12" s="43"/>
      <c r="L12" s="43"/>
      <c r="M12" s="43"/>
    </row>
    <row r="13" spans="2:13" x14ac:dyDescent="0.2">
      <c r="H13" s="43"/>
      <c r="I13" s="43"/>
      <c r="J13" s="43"/>
      <c r="K13" s="43"/>
      <c r="L13" s="43"/>
      <c r="M13" s="43"/>
    </row>
    <row r="14" spans="2:13" x14ac:dyDescent="0.2">
      <c r="H14" s="43"/>
      <c r="I14" s="43"/>
      <c r="J14" s="43"/>
      <c r="K14" s="43"/>
      <c r="L14" s="43"/>
      <c r="M14" s="43"/>
    </row>
    <row r="15" spans="2:13" hidden="1" x14ac:dyDescent="0.2">
      <c r="B15" s="128"/>
      <c r="C15" s="128"/>
      <c r="D15" s="128"/>
      <c r="E15" s="128"/>
      <c r="F15" s="128"/>
      <c r="G15" s="128"/>
      <c r="H15" s="43"/>
      <c r="I15" s="43"/>
      <c r="J15" s="43"/>
      <c r="K15" s="43"/>
      <c r="L15" s="43"/>
      <c r="M15" s="43"/>
    </row>
    <row r="16" spans="2:13" hidden="1" x14ac:dyDescent="0.2">
      <c r="B16" s="128"/>
      <c r="C16" s="128"/>
      <c r="D16" s="128"/>
      <c r="E16" s="128"/>
      <c r="F16" s="128"/>
      <c r="G16" s="128"/>
      <c r="H16" s="43"/>
      <c r="I16" s="43"/>
      <c r="J16" s="43"/>
      <c r="K16" s="43"/>
      <c r="L16" s="43"/>
      <c r="M16" s="43"/>
    </row>
    <row r="17" spans="2:13" hidden="1" x14ac:dyDescent="0.2">
      <c r="B17" s="128"/>
      <c r="C17" s="128"/>
      <c r="D17" s="128"/>
      <c r="E17" s="128"/>
      <c r="F17" s="128"/>
      <c r="G17" s="128"/>
      <c r="H17" s="43"/>
      <c r="I17" s="43"/>
      <c r="J17" s="43"/>
      <c r="K17" s="43"/>
      <c r="L17" s="43"/>
      <c r="M17" s="43"/>
    </row>
    <row r="18" spans="2:13" hidden="1" x14ac:dyDescent="0.2">
      <c r="B18" s="128"/>
      <c r="C18" s="128"/>
      <c r="D18" s="128"/>
      <c r="E18" s="128"/>
      <c r="F18" s="128"/>
      <c r="G18" s="128"/>
      <c r="H18" s="43"/>
      <c r="I18" s="43"/>
      <c r="J18" s="43"/>
      <c r="K18" s="43"/>
      <c r="L18" s="43"/>
      <c r="M18" s="43"/>
    </row>
    <row r="19" spans="2:13" hidden="1" x14ac:dyDescent="0.2">
      <c r="B19" s="128"/>
      <c r="C19" s="128"/>
      <c r="D19" s="128"/>
      <c r="E19" s="128"/>
      <c r="F19" s="128"/>
      <c r="G19" s="128"/>
      <c r="H19" s="43"/>
      <c r="I19" s="43"/>
      <c r="J19" s="43"/>
      <c r="K19" s="43"/>
      <c r="L19" s="43"/>
      <c r="M19" s="43"/>
    </row>
    <row r="20" spans="2:13" hidden="1" x14ac:dyDescent="0.2">
      <c r="B20" s="128"/>
      <c r="C20" s="128"/>
      <c r="D20" s="128"/>
      <c r="E20" s="128"/>
      <c r="F20" s="128"/>
      <c r="G20" s="128"/>
      <c r="H20" s="43"/>
      <c r="I20" s="43"/>
      <c r="J20" s="43"/>
      <c r="K20" s="43"/>
      <c r="L20" s="43"/>
      <c r="M20" s="43"/>
    </row>
    <row r="21" spans="2:13" hidden="1" x14ac:dyDescent="0.2">
      <c r="B21" s="128"/>
      <c r="C21" s="128"/>
      <c r="D21" s="128"/>
      <c r="E21" s="128"/>
      <c r="F21" s="128"/>
      <c r="G21" s="128"/>
      <c r="H21" s="43"/>
      <c r="I21" s="43"/>
      <c r="J21" s="43"/>
      <c r="K21" s="43"/>
      <c r="L21" s="43"/>
      <c r="M21" s="43"/>
    </row>
    <row r="22" spans="2:13" hidden="1" x14ac:dyDescent="0.2">
      <c r="B22" s="128"/>
      <c r="C22" s="128"/>
      <c r="D22" s="128"/>
      <c r="E22" s="128"/>
      <c r="F22" s="128"/>
      <c r="G22" s="128"/>
      <c r="H22" s="43"/>
      <c r="I22" s="43"/>
      <c r="J22" s="43"/>
      <c r="K22" s="43"/>
      <c r="L22" s="43"/>
      <c r="M22" s="43"/>
    </row>
    <row r="23" spans="2:13" hidden="1" x14ac:dyDescent="0.2">
      <c r="B23" s="128"/>
      <c r="C23" s="128"/>
      <c r="D23" s="128"/>
      <c r="E23" s="128"/>
      <c r="F23" s="128"/>
      <c r="G23" s="128"/>
      <c r="H23" s="43"/>
      <c r="I23" s="43"/>
      <c r="J23" s="43"/>
      <c r="K23" s="43"/>
      <c r="L23" s="43"/>
      <c r="M23" s="43"/>
    </row>
    <row r="24" spans="2:13" ht="12.75" customHeight="1" x14ac:dyDescent="0.2">
      <c r="B24" s="128"/>
      <c r="C24" s="128"/>
      <c r="D24" s="128"/>
      <c r="E24" s="128"/>
      <c r="F24" s="128"/>
      <c r="G24" s="128"/>
    </row>
    <row r="25" spans="2:13" ht="12" customHeight="1" x14ac:dyDescent="0.2">
      <c r="B25" s="128"/>
      <c r="C25" s="128"/>
      <c r="D25" s="128"/>
      <c r="E25" s="128"/>
      <c r="F25" s="128"/>
      <c r="G25" s="128"/>
    </row>
    <row r="26" spans="2:13" ht="33.75" customHeight="1" x14ac:dyDescent="0.2">
      <c r="B26" s="2512"/>
      <c r="C26" s="2512"/>
      <c r="D26" s="2512"/>
      <c r="E26" s="2512"/>
      <c r="F26" s="2512"/>
      <c r="G26" s="45"/>
    </row>
    <row r="27" spans="2:13" x14ac:dyDescent="0.2">
      <c r="B27" s="10" t="s">
        <v>289</v>
      </c>
      <c r="C27" s="45"/>
      <c r="D27" s="45"/>
      <c r="E27" s="45"/>
      <c r="F27" s="45"/>
      <c r="G27" s="45"/>
    </row>
    <row r="28" spans="2:13" x14ac:dyDescent="0.2">
      <c r="B28" s="10" t="s">
        <v>290</v>
      </c>
      <c r="C28" s="46"/>
      <c r="D28" s="46"/>
    </row>
    <row r="29" spans="2:13" ht="33.75" hidden="1" customHeight="1" x14ac:dyDescent="0.2"/>
    <row r="30" spans="2:13" ht="33.75" hidden="1" customHeight="1" x14ac:dyDescent="0.2"/>
    <row r="31" spans="2:13" ht="33.75" hidden="1" customHeight="1" x14ac:dyDescent="0.2"/>
    <row r="32" spans="2:13" ht="33.75" hidden="1" customHeight="1" x14ac:dyDescent="0.2">
      <c r="C32" s="47"/>
      <c r="D32" s="47"/>
      <c r="E32" s="47"/>
      <c r="F32" s="47"/>
      <c r="G32" s="47"/>
    </row>
    <row r="33" spans="3:7" ht="33.75" hidden="1" customHeight="1" x14ac:dyDescent="0.2">
      <c r="C33" s="47"/>
      <c r="D33" s="47"/>
      <c r="E33" s="47"/>
      <c r="F33" s="47"/>
      <c r="G33" s="47"/>
    </row>
    <row r="34" spans="3:7" ht="33.75" hidden="1" customHeight="1" x14ac:dyDescent="0.2">
      <c r="C34" s="47"/>
      <c r="D34" s="47"/>
      <c r="E34" s="47"/>
      <c r="F34" s="47"/>
      <c r="G34" s="47"/>
    </row>
    <row r="35" spans="3:7" ht="33.75" hidden="1" customHeight="1" x14ac:dyDescent="0.2">
      <c r="C35" s="47"/>
      <c r="D35" s="47"/>
      <c r="E35" s="47"/>
      <c r="F35" s="47"/>
      <c r="G35" s="47"/>
    </row>
    <row r="36" spans="3:7" ht="33.75" hidden="1" customHeight="1" x14ac:dyDescent="0.2">
      <c r="C36" s="47"/>
      <c r="D36" s="47"/>
      <c r="E36" s="47"/>
      <c r="F36" s="47"/>
      <c r="G36" s="47"/>
    </row>
    <row r="37" spans="3:7" ht="33.75" hidden="1" customHeight="1" x14ac:dyDescent="0.2">
      <c r="C37" s="47"/>
      <c r="D37" s="47"/>
      <c r="E37" s="47"/>
      <c r="F37" s="47"/>
      <c r="G37" s="47"/>
    </row>
    <row r="38" spans="3:7" ht="33.75" hidden="1" customHeight="1" x14ac:dyDescent="0.2">
      <c r="C38" s="47"/>
      <c r="D38" s="47"/>
      <c r="E38" s="47"/>
      <c r="F38" s="47"/>
      <c r="G38" s="47"/>
    </row>
    <row r="39" spans="3:7" ht="33.75" hidden="1" customHeight="1" x14ac:dyDescent="0.2">
      <c r="C39" s="47"/>
      <c r="D39" s="47"/>
      <c r="E39" s="47"/>
      <c r="F39" s="47"/>
      <c r="G39" s="47"/>
    </row>
    <row r="40" spans="3:7" ht="33.75" hidden="1" customHeight="1" x14ac:dyDescent="0.2">
      <c r="C40" s="47"/>
      <c r="D40" s="47"/>
      <c r="E40" s="47"/>
      <c r="F40" s="47"/>
      <c r="G40" s="47"/>
    </row>
    <row r="41" spans="3:7" ht="33.75" hidden="1" customHeight="1" x14ac:dyDescent="0.2">
      <c r="C41" s="47"/>
      <c r="D41" s="47"/>
      <c r="E41" s="47"/>
      <c r="F41" s="47"/>
      <c r="G41" s="47"/>
    </row>
    <row r="42" spans="3:7" ht="33.75" hidden="1" customHeight="1" x14ac:dyDescent="0.2">
      <c r="C42" s="47"/>
      <c r="D42" s="47"/>
      <c r="E42" s="47"/>
      <c r="F42" s="47"/>
      <c r="G42" s="47"/>
    </row>
    <row r="43" spans="3:7" ht="33.75" hidden="1" customHeight="1" x14ac:dyDescent="0.2">
      <c r="C43" s="47"/>
      <c r="D43" s="47"/>
      <c r="E43" s="47"/>
      <c r="F43" s="47"/>
      <c r="G43" s="47"/>
    </row>
    <row r="44" spans="3:7" ht="33.75" hidden="1" customHeight="1" x14ac:dyDescent="0.2">
      <c r="C44" s="47"/>
      <c r="D44" s="47"/>
      <c r="E44" s="47"/>
      <c r="F44" s="47"/>
      <c r="G44" s="47"/>
    </row>
    <row r="45" spans="3:7" ht="33.75" hidden="1" customHeight="1" x14ac:dyDescent="0.2">
      <c r="C45" s="47"/>
      <c r="D45" s="47"/>
      <c r="E45" s="47"/>
      <c r="F45" s="47"/>
      <c r="G45" s="47"/>
    </row>
    <row r="46" spans="3:7" ht="33.75" hidden="1" customHeight="1" x14ac:dyDescent="0.2">
      <c r="C46" s="47"/>
      <c r="D46" s="47"/>
      <c r="E46" s="47"/>
      <c r="F46" s="47"/>
      <c r="G46" s="47"/>
    </row>
    <row r="47" spans="3:7" ht="33.75" hidden="1" customHeight="1" x14ac:dyDescent="0.2">
      <c r="C47" s="47"/>
      <c r="D47" s="47"/>
      <c r="E47" s="47"/>
      <c r="F47" s="47"/>
      <c r="G47" s="47"/>
    </row>
    <row r="48" spans="3:7" ht="33.75" hidden="1" customHeight="1" x14ac:dyDescent="0.2">
      <c r="C48" s="47"/>
      <c r="D48" s="47"/>
      <c r="E48" s="47"/>
      <c r="F48" s="47"/>
      <c r="G48" s="47"/>
    </row>
    <row r="49" spans="3:7" hidden="1" x14ac:dyDescent="0.2">
      <c r="C49" s="47"/>
      <c r="D49" s="47"/>
      <c r="E49" s="47"/>
      <c r="F49" s="47"/>
      <c r="G49" s="47"/>
    </row>
    <row r="50" spans="3:7" hidden="1" x14ac:dyDescent="0.2">
      <c r="C50" s="47"/>
      <c r="D50" s="47"/>
      <c r="E50" s="47"/>
      <c r="F50" s="47"/>
      <c r="G50" s="47"/>
    </row>
    <row r="51" spans="3:7" hidden="1" x14ac:dyDescent="0.2">
      <c r="C51" s="47"/>
      <c r="D51" s="47"/>
      <c r="E51" s="47"/>
      <c r="F51" s="47"/>
      <c r="G51" s="47"/>
    </row>
    <row r="52" spans="3:7" hidden="1" x14ac:dyDescent="0.2">
      <c r="C52" s="47"/>
      <c r="D52" s="47"/>
      <c r="E52" s="47"/>
      <c r="F52" s="47"/>
      <c r="G52" s="47"/>
    </row>
    <row r="53" spans="3:7" hidden="1" x14ac:dyDescent="0.2">
      <c r="C53" s="47"/>
      <c r="D53" s="47"/>
      <c r="E53" s="47"/>
      <c r="F53" s="47"/>
      <c r="G53" s="47"/>
    </row>
    <row r="54" spans="3:7" hidden="1" x14ac:dyDescent="0.2">
      <c r="C54" s="47"/>
      <c r="D54" s="47"/>
      <c r="E54" s="47"/>
      <c r="F54" s="47"/>
      <c r="G54" s="47"/>
    </row>
    <row r="55" spans="3:7" hidden="1" x14ac:dyDescent="0.2">
      <c r="C55" s="47"/>
      <c r="D55" s="47"/>
      <c r="E55" s="47"/>
      <c r="F55" s="47"/>
      <c r="G55" s="47"/>
    </row>
    <row r="56" spans="3:7" hidden="1" x14ac:dyDescent="0.2">
      <c r="C56" s="47"/>
      <c r="D56" s="47"/>
      <c r="E56" s="47"/>
      <c r="F56" s="47"/>
      <c r="G56" s="47"/>
    </row>
    <row r="57" spans="3:7" hidden="1" x14ac:dyDescent="0.2">
      <c r="C57" s="47"/>
      <c r="D57" s="47"/>
      <c r="E57" s="47"/>
      <c r="F57" s="47"/>
      <c r="G57" s="47"/>
    </row>
    <row r="58" spans="3:7" hidden="1" x14ac:dyDescent="0.2">
      <c r="C58" s="47"/>
      <c r="D58" s="47"/>
      <c r="E58" s="47"/>
      <c r="F58" s="47"/>
      <c r="G58" s="47"/>
    </row>
  </sheetData>
  <mergeCells count="3">
    <mergeCell ref="B1:F1"/>
    <mergeCell ref="B2:F2"/>
    <mergeCell ref="B26:F2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007-6F08-4A9F-86E9-E7350A33E6E8}">
  <sheetPr codeName="Hoja4">
    <tabColor rgb="FF002060"/>
  </sheetPr>
  <dimension ref="A1:R107"/>
  <sheetViews>
    <sheetView showGridLines="0" workbookViewId="0"/>
  </sheetViews>
  <sheetFormatPr baseColWidth="10" defaultColWidth="0" defaultRowHeight="0" customHeight="1" zeroHeight="1" x14ac:dyDescent="0.3"/>
  <cols>
    <col min="1" max="16" width="11.44140625" style="81" customWidth="1"/>
    <col min="17" max="17" width="11.44140625" style="80" customWidth="1"/>
    <col min="18" max="18" width="7.33203125" style="80" customWidth="1"/>
    <col min="19" max="16384" width="11.44140625" style="80" hidden="1"/>
  </cols>
  <sheetData>
    <row r="1" spans="1:18" ht="16.2" x14ac:dyDescent="0.3">
      <c r="A1" s="254"/>
      <c r="B1" s="254"/>
      <c r="C1" s="254"/>
      <c r="D1" s="254"/>
      <c r="E1" s="254"/>
      <c r="F1" s="254"/>
      <c r="G1" s="254"/>
      <c r="H1" s="254"/>
      <c r="I1" s="254"/>
      <c r="J1" s="254"/>
      <c r="K1" s="254"/>
      <c r="L1" s="254"/>
      <c r="M1" s="254"/>
      <c r="N1" s="254"/>
      <c r="O1" s="254"/>
      <c r="P1" s="254"/>
      <c r="Q1" s="254"/>
      <c r="R1" s="254"/>
    </row>
    <row r="2" spans="1:18" ht="16.2" x14ac:dyDescent="0.3">
      <c r="A2" s="80"/>
      <c r="B2" s="80"/>
      <c r="C2" s="80"/>
      <c r="D2" s="80"/>
      <c r="E2" s="80"/>
      <c r="F2" s="80"/>
      <c r="G2" s="80"/>
      <c r="H2" s="80"/>
      <c r="I2" s="80"/>
      <c r="J2" s="80"/>
      <c r="K2" s="80"/>
      <c r="L2" s="80"/>
      <c r="M2" s="80"/>
      <c r="N2" s="80"/>
      <c r="O2" s="80"/>
      <c r="P2" s="80"/>
    </row>
    <row r="3" spans="1:18" ht="16.2" x14ac:dyDescent="0.3">
      <c r="A3" s="80"/>
      <c r="B3" s="80"/>
      <c r="C3" s="80"/>
      <c r="D3" s="80"/>
      <c r="E3" s="80"/>
      <c r="F3" s="80"/>
      <c r="G3" s="80"/>
      <c r="H3" s="80"/>
      <c r="I3" s="80"/>
      <c r="J3" s="80"/>
      <c r="K3" s="80"/>
      <c r="L3" s="80"/>
      <c r="M3" s="80"/>
      <c r="N3" s="80"/>
      <c r="O3" s="80"/>
      <c r="P3" s="80"/>
    </row>
    <row r="4" spans="1:18" ht="16.2" x14ac:dyDescent="0.3">
      <c r="A4" s="80"/>
      <c r="B4" s="80"/>
      <c r="C4" s="80"/>
      <c r="D4" s="80"/>
      <c r="E4" s="80"/>
      <c r="F4" s="80"/>
      <c r="G4" s="80"/>
      <c r="H4" s="80"/>
      <c r="I4" s="80"/>
      <c r="J4" s="80"/>
      <c r="K4" s="80"/>
      <c r="L4" s="80"/>
      <c r="M4" s="80"/>
      <c r="N4" s="80"/>
      <c r="O4" s="80"/>
      <c r="P4" s="80"/>
    </row>
    <row r="5" spans="1:18" ht="16.2" x14ac:dyDescent="0.3">
      <c r="A5" s="80"/>
      <c r="B5" s="80"/>
      <c r="C5" s="80"/>
      <c r="D5" s="80"/>
      <c r="E5" s="80"/>
      <c r="F5" s="80"/>
      <c r="G5" s="80"/>
      <c r="H5" s="80"/>
      <c r="I5" s="80"/>
      <c r="J5" s="80"/>
      <c r="K5" s="80"/>
      <c r="L5" s="80"/>
      <c r="M5" s="80"/>
      <c r="N5" s="80"/>
      <c r="O5" s="80"/>
      <c r="P5" s="80"/>
    </row>
    <row r="6" spans="1:18" ht="16.2" x14ac:dyDescent="0.3">
      <c r="A6" s="80"/>
      <c r="B6" s="80"/>
      <c r="C6" s="80"/>
      <c r="D6" s="80"/>
      <c r="E6" s="80"/>
      <c r="F6" s="80"/>
      <c r="G6" s="80"/>
      <c r="H6" s="80"/>
      <c r="I6" s="80"/>
      <c r="J6" s="80"/>
      <c r="K6" s="80"/>
      <c r="L6" s="80"/>
      <c r="M6" s="80"/>
      <c r="N6" s="80"/>
      <c r="O6" s="80"/>
      <c r="P6" s="80"/>
    </row>
    <row r="7" spans="1:18" ht="16.2" x14ac:dyDescent="0.3">
      <c r="A7" s="80"/>
      <c r="B7" s="80"/>
      <c r="C7" s="80"/>
      <c r="D7" s="80"/>
      <c r="E7" s="80"/>
      <c r="F7" s="80"/>
      <c r="G7" s="80"/>
      <c r="H7" s="80"/>
      <c r="I7" s="80"/>
      <c r="J7" s="80"/>
      <c r="K7" s="80"/>
      <c r="L7" s="80"/>
      <c r="M7" s="80"/>
      <c r="N7" s="80"/>
      <c r="O7" s="80"/>
      <c r="P7" s="80"/>
    </row>
    <row r="8" spans="1:18" ht="16.2" x14ac:dyDescent="0.3">
      <c r="A8" s="80"/>
      <c r="B8" s="80"/>
      <c r="C8" s="80"/>
      <c r="D8" s="80"/>
      <c r="E8" s="80"/>
      <c r="F8" s="80"/>
      <c r="G8" s="80"/>
      <c r="H8" s="80"/>
      <c r="I8" s="80"/>
      <c r="J8" s="80"/>
      <c r="K8" s="80"/>
      <c r="L8" s="80"/>
      <c r="M8" s="80"/>
      <c r="N8" s="80"/>
      <c r="O8" s="80"/>
      <c r="P8" s="80"/>
    </row>
    <row r="9" spans="1:18" ht="16.2" x14ac:dyDescent="0.3">
      <c r="A9" s="80"/>
      <c r="B9" s="80"/>
      <c r="C9" s="80"/>
      <c r="D9" s="80"/>
      <c r="E9" s="2395" t="s">
        <v>6</v>
      </c>
      <c r="F9" s="2395"/>
      <c r="G9" s="2395"/>
      <c r="H9" s="2395"/>
      <c r="I9" s="2395"/>
      <c r="J9" s="2395"/>
      <c r="K9" s="2395"/>
      <c r="L9" s="2395"/>
      <c r="M9" s="2395"/>
      <c r="N9" s="2395"/>
      <c r="O9" s="80"/>
      <c r="P9" s="80"/>
    </row>
    <row r="10" spans="1:18" ht="16.2" x14ac:dyDescent="0.3">
      <c r="A10" s="80"/>
      <c r="B10" s="80"/>
      <c r="C10" s="80"/>
      <c r="D10" s="80"/>
      <c r="E10" s="2395"/>
      <c r="F10" s="2395"/>
      <c r="G10" s="2395"/>
      <c r="H10" s="2395"/>
      <c r="I10" s="2395"/>
      <c r="J10" s="2395"/>
      <c r="K10" s="2395"/>
      <c r="L10" s="2395"/>
      <c r="M10" s="2395"/>
      <c r="N10" s="2395"/>
      <c r="O10" s="23"/>
      <c r="P10" s="80"/>
    </row>
    <row r="11" spans="1:18" ht="16.2" x14ac:dyDescent="0.3">
      <c r="A11" s="80"/>
      <c r="B11" s="80"/>
      <c r="C11" s="80"/>
      <c r="D11" s="80"/>
      <c r="E11" s="2395"/>
      <c r="F11" s="2395"/>
      <c r="G11" s="2395"/>
      <c r="H11" s="2395"/>
      <c r="I11" s="2395"/>
      <c r="J11" s="2395"/>
      <c r="K11" s="2395"/>
      <c r="L11" s="2395"/>
      <c r="M11" s="2395"/>
      <c r="N11" s="2395"/>
      <c r="O11" s="80"/>
      <c r="P11" s="80"/>
    </row>
    <row r="12" spans="1:18" ht="16.2" x14ac:dyDescent="0.3">
      <c r="A12" s="80"/>
      <c r="B12" s="80"/>
      <c r="C12" s="80"/>
      <c r="D12" s="80"/>
      <c r="E12" s="2395"/>
      <c r="F12" s="2395"/>
      <c r="G12" s="2395"/>
      <c r="H12" s="2395"/>
      <c r="I12" s="2395"/>
      <c r="J12" s="2395"/>
      <c r="K12" s="2395"/>
      <c r="L12" s="2395"/>
      <c r="M12" s="2395"/>
      <c r="N12" s="2395"/>
      <c r="O12" s="80"/>
      <c r="P12" s="80"/>
    </row>
    <row r="13" spans="1:18" s="23" customFormat="1" ht="13.8" x14ac:dyDescent="0.25">
      <c r="A13" s="82"/>
      <c r="B13" s="82"/>
      <c r="C13" s="82"/>
      <c r="D13" s="82"/>
      <c r="E13" s="82"/>
      <c r="F13" s="82"/>
      <c r="G13" s="82"/>
      <c r="H13" s="82"/>
      <c r="I13" s="82"/>
      <c r="J13" s="82"/>
      <c r="K13" s="82"/>
      <c r="L13" s="82"/>
      <c r="M13" s="82"/>
      <c r="N13" s="82"/>
      <c r="O13" s="82"/>
      <c r="P13" s="82"/>
    </row>
    <row r="14" spans="1:18" s="84" customFormat="1" ht="18.75" customHeight="1" x14ac:dyDescent="0.25">
      <c r="A14" s="2401" t="s">
        <v>743</v>
      </c>
      <c r="B14" s="2401"/>
      <c r="C14" s="2401"/>
      <c r="D14" s="2401"/>
      <c r="E14" s="2401"/>
      <c r="F14" s="2401"/>
      <c r="G14" s="2401"/>
      <c r="H14" s="2401"/>
      <c r="I14" s="2401"/>
      <c r="J14" s="2401"/>
      <c r="K14" s="2401"/>
      <c r="L14" s="2401"/>
      <c r="M14" s="2401"/>
      <c r="N14" s="2401"/>
      <c r="O14" s="2401"/>
      <c r="P14" s="2401"/>
      <c r="Q14" s="2401"/>
    </row>
    <row r="15" spans="1:18" s="84" customFormat="1" ht="16.2" x14ac:dyDescent="0.25">
      <c r="A15" s="3"/>
      <c r="B15" s="3"/>
      <c r="C15" s="3"/>
      <c r="D15" s="3"/>
      <c r="E15" s="3"/>
      <c r="F15" s="3"/>
      <c r="G15" s="3"/>
      <c r="H15" s="3"/>
      <c r="I15" s="3"/>
      <c r="J15" s="3"/>
      <c r="K15" s="3"/>
      <c r="L15" s="3"/>
      <c r="M15" s="3"/>
      <c r="N15" s="3"/>
      <c r="O15" s="3"/>
      <c r="P15" s="3"/>
      <c r="Q15" s="3"/>
    </row>
    <row r="16" spans="1:18" s="84" customFormat="1" ht="18.75" customHeight="1" x14ac:dyDescent="0.25">
      <c r="A16" s="2401" t="s">
        <v>760</v>
      </c>
      <c r="B16" s="2401"/>
      <c r="C16" s="2401"/>
      <c r="D16" s="2401"/>
      <c r="E16" s="2401"/>
      <c r="F16" s="2401"/>
      <c r="G16" s="2401"/>
      <c r="H16" s="2401"/>
      <c r="I16" s="2401"/>
      <c r="J16" s="2401"/>
      <c r="K16" s="2401"/>
      <c r="L16" s="2401"/>
      <c r="M16" s="2401"/>
      <c r="N16" s="2401"/>
      <c r="O16" s="2401"/>
      <c r="P16" s="2401"/>
      <c r="Q16" s="2401"/>
    </row>
    <row r="17" spans="1:17" s="84" customFormat="1" ht="16.2" x14ac:dyDescent="0.25">
      <c r="A17" s="3"/>
      <c r="B17" s="3"/>
      <c r="C17" s="3"/>
      <c r="D17" s="3"/>
      <c r="E17" s="3"/>
      <c r="F17" s="3"/>
      <c r="G17" s="3"/>
      <c r="H17" s="3"/>
      <c r="I17" s="3"/>
      <c r="J17" s="3"/>
      <c r="K17" s="3"/>
      <c r="L17" s="3"/>
      <c r="M17" s="3"/>
      <c r="N17" s="3"/>
      <c r="O17" s="3"/>
      <c r="P17" s="3"/>
      <c r="Q17" s="3"/>
    </row>
    <row r="18" spans="1:17" s="84" customFormat="1" ht="18.75" customHeight="1" x14ac:dyDescent="0.25">
      <c r="A18" s="2401" t="s">
        <v>772</v>
      </c>
      <c r="B18" s="2401"/>
      <c r="C18" s="2401"/>
      <c r="D18" s="2401"/>
      <c r="E18" s="2401"/>
      <c r="F18" s="2401"/>
      <c r="G18" s="2401"/>
      <c r="H18" s="2401"/>
      <c r="I18" s="2401"/>
      <c r="J18" s="2401"/>
      <c r="K18" s="2401"/>
      <c r="L18" s="2401"/>
      <c r="M18" s="2401"/>
      <c r="N18" s="2401"/>
      <c r="O18" s="2401"/>
      <c r="P18" s="2401"/>
      <c r="Q18" s="2401"/>
    </row>
    <row r="19" spans="1:17" s="84" customFormat="1" ht="16.2" x14ac:dyDescent="0.25">
      <c r="A19" s="2401"/>
      <c r="B19" s="2401"/>
      <c r="C19" s="2401"/>
      <c r="D19" s="2401"/>
      <c r="E19" s="2401"/>
      <c r="F19" s="2401"/>
      <c r="G19" s="2401"/>
      <c r="H19" s="2401"/>
      <c r="I19" s="2401"/>
      <c r="J19" s="2401"/>
      <c r="K19" s="2401"/>
      <c r="L19" s="2401"/>
      <c r="M19" s="2401"/>
      <c r="N19" s="2401"/>
      <c r="O19" s="2401"/>
      <c r="P19" s="2401"/>
      <c r="Q19" s="2401"/>
    </row>
    <row r="20" spans="1:17" s="84" customFormat="1" ht="18.75" customHeight="1" x14ac:dyDescent="0.25">
      <c r="A20" s="2401" t="s">
        <v>771</v>
      </c>
      <c r="B20" s="2401"/>
      <c r="C20" s="2401"/>
      <c r="D20" s="2401"/>
      <c r="E20" s="2401"/>
      <c r="F20" s="2401"/>
      <c r="G20" s="2401"/>
      <c r="H20" s="2401"/>
      <c r="I20" s="2401"/>
      <c r="J20" s="2401"/>
      <c r="K20" s="2401"/>
      <c r="L20" s="2401"/>
      <c r="M20" s="2401"/>
      <c r="N20" s="2401"/>
      <c r="O20" s="2401"/>
      <c r="P20" s="2401"/>
      <c r="Q20" s="2401"/>
    </row>
    <row r="21" spans="1:17" s="84" customFormat="1" ht="16.2" x14ac:dyDescent="0.25">
      <c r="A21" s="2"/>
      <c r="B21" s="2"/>
      <c r="C21" s="2"/>
      <c r="D21" s="2"/>
      <c r="E21" s="2"/>
      <c r="F21" s="2"/>
      <c r="G21" s="2"/>
      <c r="H21" s="2"/>
      <c r="I21" s="2"/>
      <c r="J21" s="2"/>
      <c r="K21" s="2"/>
      <c r="L21" s="2"/>
      <c r="M21" s="2"/>
      <c r="N21" s="2"/>
      <c r="O21" s="2"/>
      <c r="P21" s="2"/>
      <c r="Q21" s="2"/>
    </row>
    <row r="22" spans="1:17" s="84" customFormat="1" ht="18.75" customHeight="1" x14ac:dyDescent="0.25">
      <c r="A22" s="2401" t="s">
        <v>773</v>
      </c>
      <c r="B22" s="2401"/>
      <c r="C22" s="2401"/>
      <c r="D22" s="2401"/>
      <c r="E22" s="2401"/>
      <c r="F22" s="2401"/>
      <c r="G22" s="2401"/>
      <c r="H22" s="2401"/>
      <c r="I22" s="2401"/>
      <c r="J22" s="2401"/>
      <c r="K22" s="2401"/>
      <c r="L22" s="2401"/>
      <c r="M22" s="2401"/>
      <c r="N22" s="2401"/>
      <c r="O22" s="2401"/>
      <c r="P22" s="2401"/>
      <c r="Q22" s="2401"/>
    </row>
    <row r="23" spans="1:17" s="84" customFormat="1" ht="16.2" x14ac:dyDescent="0.25">
      <c r="A23" s="2"/>
      <c r="B23" s="2"/>
      <c r="C23" s="2"/>
      <c r="D23" s="2"/>
      <c r="E23" s="2"/>
      <c r="F23" s="2"/>
      <c r="G23" s="2"/>
      <c r="H23" s="2"/>
      <c r="I23" s="2"/>
      <c r="J23" s="2"/>
      <c r="K23" s="2"/>
      <c r="L23" s="2"/>
      <c r="M23" s="2"/>
      <c r="N23" s="2"/>
      <c r="O23" s="2"/>
      <c r="P23" s="2"/>
      <c r="Q23" s="2"/>
    </row>
    <row r="24" spans="1:17" s="84" customFormat="1" ht="18.75" customHeight="1" x14ac:dyDescent="0.25">
      <c r="A24" s="2401" t="s">
        <v>306</v>
      </c>
      <c r="B24" s="2401"/>
      <c r="C24" s="2401"/>
      <c r="D24" s="2401"/>
      <c r="E24" s="2401"/>
      <c r="F24" s="2401"/>
      <c r="G24" s="2401"/>
      <c r="H24" s="2401"/>
      <c r="I24" s="2401"/>
      <c r="J24" s="2401"/>
      <c r="K24" s="2401"/>
      <c r="L24" s="2401"/>
      <c r="M24" s="2401"/>
      <c r="N24" s="2401"/>
      <c r="O24" s="2401"/>
      <c r="P24" s="2401"/>
      <c r="Q24" s="2401"/>
    </row>
    <row r="25" spans="1:17" s="84" customFormat="1" ht="16.2" x14ac:dyDescent="0.25">
      <c r="A25" s="2401"/>
      <c r="B25" s="2401"/>
      <c r="C25" s="2401"/>
      <c r="D25" s="2401"/>
      <c r="E25" s="2401"/>
      <c r="F25" s="2401"/>
      <c r="G25" s="2401"/>
      <c r="H25" s="2401"/>
      <c r="I25" s="2401"/>
      <c r="J25" s="2401"/>
      <c r="K25" s="2401"/>
      <c r="L25" s="2401"/>
      <c r="M25" s="2401"/>
      <c r="N25" s="2401"/>
      <c r="O25" s="2401"/>
      <c r="P25" s="2401"/>
      <c r="Q25" s="2401"/>
    </row>
    <row r="26" spans="1:17" s="84" customFormat="1" ht="16.2" x14ac:dyDescent="0.25">
      <c r="A26" s="2401" t="s">
        <v>778</v>
      </c>
      <c r="B26" s="2401"/>
      <c r="C26" s="2401"/>
      <c r="D26" s="2401"/>
      <c r="E26" s="2401"/>
      <c r="F26" s="2401"/>
      <c r="G26" s="2401"/>
      <c r="H26" s="2401"/>
      <c r="I26" s="2401"/>
      <c r="J26" s="2401"/>
      <c r="K26" s="2401"/>
      <c r="L26" s="2401"/>
      <c r="M26" s="2401"/>
      <c r="N26" s="2401"/>
      <c r="O26" s="2401"/>
      <c r="P26" s="2401"/>
      <c r="Q26" s="2401"/>
    </row>
    <row r="27" spans="1:17" s="84" customFormat="1" ht="16.2" x14ac:dyDescent="0.25">
      <c r="A27" s="2"/>
      <c r="B27" s="2"/>
      <c r="C27" s="2"/>
      <c r="D27" s="2"/>
      <c r="E27" s="2"/>
      <c r="F27" s="2"/>
      <c r="G27" s="2"/>
      <c r="H27" s="2"/>
      <c r="I27" s="2"/>
      <c r="J27" s="2"/>
      <c r="K27" s="2"/>
      <c r="L27" s="2"/>
      <c r="M27" s="2"/>
      <c r="N27" s="2"/>
      <c r="O27" s="2"/>
      <c r="P27" s="2"/>
      <c r="Q27" s="2"/>
    </row>
    <row r="28" spans="1:17" s="84" customFormat="1" ht="16.2" x14ac:dyDescent="0.25">
      <c r="A28" s="2401" t="s">
        <v>779</v>
      </c>
      <c r="B28" s="2401"/>
      <c r="C28" s="2401"/>
      <c r="D28" s="2401"/>
      <c r="E28" s="2401"/>
      <c r="F28" s="2401"/>
      <c r="G28" s="2401"/>
      <c r="H28" s="2401"/>
      <c r="I28" s="2401"/>
      <c r="J28" s="2401"/>
      <c r="K28" s="2401"/>
      <c r="L28" s="2401"/>
      <c r="M28" s="2401"/>
      <c r="N28" s="2401"/>
      <c r="O28" s="2401"/>
      <c r="P28" s="2401"/>
      <c r="Q28" s="2401"/>
    </row>
    <row r="29" spans="1:17" s="84" customFormat="1" ht="16.2" x14ac:dyDescent="0.25">
      <c r="A29" s="2"/>
      <c r="B29" s="2"/>
      <c r="C29" s="2"/>
      <c r="D29" s="2"/>
      <c r="E29" s="2"/>
      <c r="F29" s="2"/>
      <c r="G29" s="2"/>
      <c r="H29" s="2"/>
      <c r="I29" s="2"/>
      <c r="J29" s="2"/>
      <c r="K29" s="2"/>
      <c r="L29" s="2"/>
      <c r="M29" s="2"/>
      <c r="N29" s="2"/>
      <c r="O29" s="2"/>
      <c r="P29" s="2"/>
      <c r="Q29" s="2"/>
    </row>
    <row r="30" spans="1:17" s="84" customFormat="1" ht="18.75" customHeight="1" x14ac:dyDescent="0.25">
      <c r="A30" s="2401" t="s">
        <v>307</v>
      </c>
      <c r="B30" s="2401"/>
      <c r="C30" s="2401"/>
      <c r="D30" s="2401"/>
      <c r="E30" s="2401"/>
      <c r="F30" s="2401"/>
      <c r="G30" s="2401"/>
      <c r="H30" s="2401"/>
      <c r="I30" s="2401"/>
      <c r="J30" s="2401"/>
      <c r="K30" s="2401"/>
      <c r="L30" s="2401"/>
      <c r="M30" s="2401"/>
      <c r="N30" s="2401"/>
      <c r="O30" s="2401"/>
      <c r="P30" s="2401"/>
      <c r="Q30" s="2401"/>
    </row>
    <row r="31" spans="1:17" s="84" customFormat="1" ht="18.75" customHeight="1" x14ac:dyDescent="0.25">
      <c r="A31" s="257"/>
      <c r="B31" s="2"/>
      <c r="C31" s="2"/>
      <c r="D31" s="2"/>
      <c r="E31" s="2"/>
      <c r="F31" s="2"/>
      <c r="G31" s="2"/>
      <c r="H31" s="2"/>
      <c r="I31" s="2"/>
      <c r="J31" s="2"/>
      <c r="K31" s="2"/>
      <c r="L31" s="2"/>
      <c r="M31" s="2"/>
      <c r="N31" s="2"/>
      <c r="O31" s="2"/>
      <c r="P31" s="2"/>
      <c r="Q31" s="2"/>
    </row>
    <row r="32" spans="1:17" s="84" customFormat="1" ht="18.75" customHeight="1" x14ac:dyDescent="0.25">
      <c r="A32" s="2402" t="s">
        <v>715</v>
      </c>
      <c r="B32" s="2402"/>
      <c r="C32" s="2402"/>
      <c r="D32" s="2402"/>
      <c r="E32" s="2402"/>
      <c r="F32" s="2402"/>
      <c r="G32" s="2402"/>
      <c r="H32" s="2402"/>
      <c r="I32" s="2402"/>
      <c r="J32" s="2402"/>
      <c r="K32" s="2402"/>
      <c r="L32" s="2402"/>
      <c r="M32" s="2402"/>
      <c r="N32" s="2402"/>
      <c r="O32" s="2402"/>
      <c r="P32" s="2402"/>
      <c r="Q32" s="2402"/>
    </row>
    <row r="33" spans="1:17" s="84" customFormat="1" ht="16.2" x14ac:dyDescent="0.25">
      <c r="A33" s="2401"/>
      <c r="B33" s="2401"/>
      <c r="C33" s="2401"/>
      <c r="D33" s="2401"/>
      <c r="E33" s="2401"/>
      <c r="F33" s="2401"/>
      <c r="G33" s="2401"/>
      <c r="H33" s="2401"/>
      <c r="I33" s="2401"/>
      <c r="J33" s="2401"/>
      <c r="K33" s="2401"/>
      <c r="L33" s="2401"/>
      <c r="M33" s="2401"/>
      <c r="N33" s="2401"/>
      <c r="O33" s="2401"/>
      <c r="P33" s="2401"/>
      <c r="Q33" s="2401"/>
    </row>
    <row r="34" spans="1:17" s="84" customFormat="1" ht="18.75" customHeight="1" x14ac:dyDescent="0.25">
      <c r="A34" s="2402" t="s">
        <v>716</v>
      </c>
      <c r="B34" s="2402"/>
      <c r="C34" s="2402"/>
      <c r="D34" s="2402"/>
      <c r="E34" s="2402"/>
      <c r="F34" s="2402"/>
      <c r="G34" s="2402"/>
      <c r="H34" s="2402"/>
      <c r="I34" s="2402"/>
      <c r="J34" s="2402"/>
      <c r="K34" s="2402"/>
      <c r="L34" s="2402"/>
      <c r="M34" s="2402"/>
      <c r="N34" s="2402"/>
      <c r="O34" s="2402"/>
      <c r="P34" s="2402"/>
      <c r="Q34" s="2402"/>
    </row>
    <row r="35" spans="1:17" s="84" customFormat="1" ht="16.2" x14ac:dyDescent="0.25">
      <c r="A35" s="2397"/>
      <c r="B35" s="2397"/>
      <c r="C35" s="2397"/>
      <c r="D35" s="2397"/>
      <c r="E35" s="2397"/>
      <c r="F35" s="2397"/>
      <c r="G35" s="2397"/>
      <c r="H35" s="2397"/>
      <c r="I35" s="2397"/>
      <c r="J35" s="2397"/>
      <c r="K35" s="2397"/>
      <c r="L35" s="2397"/>
      <c r="M35" s="2397"/>
      <c r="N35" s="2397"/>
      <c r="O35" s="2397"/>
      <c r="P35" s="2397"/>
      <c r="Q35" s="2397"/>
    </row>
    <row r="36" spans="1:17" s="84" customFormat="1" ht="18.75" customHeight="1" x14ac:dyDescent="0.25">
      <c r="A36" s="2401" t="s">
        <v>807</v>
      </c>
      <c r="B36" s="2401"/>
      <c r="C36" s="2401"/>
      <c r="D36" s="2401"/>
      <c r="E36" s="2401"/>
      <c r="F36" s="2401"/>
      <c r="G36" s="2401"/>
      <c r="H36" s="2401"/>
      <c r="I36" s="2401"/>
      <c r="J36" s="2401"/>
      <c r="K36" s="2401"/>
      <c r="L36" s="2401"/>
      <c r="M36" s="2401"/>
      <c r="N36" s="2401"/>
      <c r="O36" s="2401"/>
      <c r="P36" s="2401"/>
      <c r="Q36" s="2401"/>
    </row>
    <row r="37" spans="1:17" s="84" customFormat="1" ht="16.2" x14ac:dyDescent="0.25">
      <c r="A37" s="2401"/>
      <c r="B37" s="2401"/>
      <c r="C37" s="2401"/>
      <c r="D37" s="2401"/>
      <c r="E37" s="2401"/>
      <c r="F37" s="2401"/>
      <c r="G37" s="2401"/>
      <c r="H37" s="2401"/>
      <c r="I37" s="2401"/>
      <c r="J37" s="2401"/>
      <c r="K37" s="2401"/>
      <c r="L37" s="2401"/>
      <c r="M37" s="2401"/>
      <c r="N37" s="2401"/>
      <c r="O37" s="2401"/>
      <c r="P37" s="2401"/>
      <c r="Q37" s="2401"/>
    </row>
    <row r="38" spans="1:17" s="84" customFormat="1" ht="18.75" customHeight="1" x14ac:dyDescent="0.25">
      <c r="A38" s="2401" t="s">
        <v>718</v>
      </c>
      <c r="B38" s="2401"/>
      <c r="C38" s="2401"/>
      <c r="D38" s="2401"/>
      <c r="E38" s="2401"/>
      <c r="F38" s="2401"/>
      <c r="G38" s="2401"/>
      <c r="H38" s="2401"/>
      <c r="I38" s="2401"/>
      <c r="J38" s="2401"/>
      <c r="K38" s="2401"/>
      <c r="L38" s="2401"/>
      <c r="M38" s="2401"/>
      <c r="N38" s="2401"/>
      <c r="O38" s="2401"/>
      <c r="P38" s="2401"/>
      <c r="Q38" s="2401"/>
    </row>
    <row r="39" spans="1:17" s="84" customFormat="1" ht="16.2" x14ac:dyDescent="0.25">
      <c r="A39" s="2401"/>
      <c r="B39" s="2401"/>
      <c r="C39" s="2401"/>
      <c r="D39" s="2401"/>
      <c r="E39" s="2401"/>
      <c r="F39" s="2401"/>
      <c r="G39" s="2401"/>
      <c r="H39" s="2401"/>
      <c r="I39" s="2401"/>
      <c r="J39" s="2401"/>
      <c r="K39" s="2401"/>
      <c r="L39" s="2401"/>
      <c r="M39" s="2401"/>
      <c r="N39" s="2401"/>
      <c r="O39" s="2401"/>
      <c r="P39" s="2401"/>
      <c r="Q39" s="2401"/>
    </row>
    <row r="40" spans="1:17" s="84" customFormat="1" ht="18.75" customHeight="1" x14ac:dyDescent="0.25">
      <c r="A40" s="2401" t="s">
        <v>719</v>
      </c>
      <c r="B40" s="2401"/>
      <c r="C40" s="2401"/>
      <c r="D40" s="2401"/>
      <c r="E40" s="2401"/>
      <c r="F40" s="2401"/>
      <c r="G40" s="2401"/>
      <c r="H40" s="2401"/>
      <c r="I40" s="2401"/>
      <c r="J40" s="2401"/>
      <c r="K40" s="2401"/>
      <c r="L40" s="2401"/>
      <c r="M40" s="2401"/>
      <c r="N40" s="2401"/>
      <c r="O40" s="2401"/>
      <c r="P40" s="2401"/>
      <c r="Q40" s="2401"/>
    </row>
    <row r="41" spans="1:17" s="84" customFormat="1" ht="18.75" customHeight="1" x14ac:dyDescent="0.25">
      <c r="A41" s="2"/>
      <c r="B41" s="2"/>
      <c r="C41" s="2"/>
      <c r="D41" s="2"/>
      <c r="E41" s="2"/>
      <c r="F41" s="2"/>
      <c r="G41" s="2"/>
      <c r="H41" s="2"/>
      <c r="I41" s="2"/>
      <c r="J41" s="2"/>
      <c r="K41" s="2"/>
      <c r="L41" s="2"/>
      <c r="M41" s="2"/>
      <c r="N41" s="2"/>
      <c r="O41" s="2"/>
      <c r="P41" s="2"/>
      <c r="Q41" s="2"/>
    </row>
    <row r="42" spans="1:17" s="84" customFormat="1" ht="18.75" customHeight="1" x14ac:dyDescent="0.25">
      <c r="A42" s="2401" t="s">
        <v>720</v>
      </c>
      <c r="B42" s="2401"/>
      <c r="C42" s="2401"/>
      <c r="D42" s="2401"/>
      <c r="E42" s="2401"/>
      <c r="F42" s="2401"/>
      <c r="G42" s="2401"/>
      <c r="H42" s="2401"/>
      <c r="I42" s="2401"/>
      <c r="J42" s="2401"/>
      <c r="K42" s="2401"/>
      <c r="L42" s="2401"/>
      <c r="M42" s="2401"/>
      <c r="N42" s="2401"/>
      <c r="O42" s="2401"/>
      <c r="P42" s="2401"/>
      <c r="Q42" s="2401"/>
    </row>
    <row r="43" spans="1:17" s="84" customFormat="1" ht="16.2" x14ac:dyDescent="0.25">
      <c r="A43" s="2401"/>
      <c r="B43" s="2401"/>
      <c r="C43" s="2401"/>
      <c r="D43" s="2401"/>
      <c r="E43" s="2401"/>
      <c r="F43" s="2401"/>
      <c r="G43" s="2401"/>
      <c r="H43" s="2401"/>
      <c r="I43" s="2401"/>
      <c r="J43" s="2401"/>
      <c r="K43" s="2401"/>
      <c r="L43" s="2401"/>
      <c r="M43" s="2401"/>
      <c r="N43" s="2401"/>
      <c r="O43" s="2401"/>
      <c r="P43" s="2401"/>
      <c r="Q43" s="2401"/>
    </row>
    <row r="44" spans="1:17" s="84" customFormat="1" ht="18.75" customHeight="1" x14ac:dyDescent="0.25">
      <c r="A44" s="2401" t="s">
        <v>721</v>
      </c>
      <c r="B44" s="2401"/>
      <c r="C44" s="2401"/>
      <c r="D44" s="2401"/>
      <c r="E44" s="2401"/>
      <c r="F44" s="2401"/>
      <c r="G44" s="2401"/>
      <c r="H44" s="2401"/>
      <c r="I44" s="2401"/>
      <c r="J44" s="2401"/>
      <c r="K44" s="2401"/>
      <c r="L44" s="2401"/>
      <c r="M44" s="2401"/>
      <c r="N44" s="2401"/>
      <c r="O44" s="2401"/>
      <c r="P44" s="2401"/>
      <c r="Q44" s="2401"/>
    </row>
    <row r="45" spans="1:17" s="84" customFormat="1" ht="18.75" customHeight="1" x14ac:dyDescent="0.25">
      <c r="A45" s="2401"/>
      <c r="B45" s="2401"/>
      <c r="C45" s="2401"/>
      <c r="D45" s="2401"/>
      <c r="E45" s="2401"/>
      <c r="F45" s="2401"/>
      <c r="G45" s="2401"/>
      <c r="H45" s="2401"/>
      <c r="I45" s="2401"/>
      <c r="J45" s="2401"/>
      <c r="K45" s="2401"/>
      <c r="L45" s="2401"/>
      <c r="M45" s="2401"/>
      <c r="N45" s="2401"/>
      <c r="O45" s="2401"/>
      <c r="P45" s="2401"/>
      <c r="Q45" s="2401"/>
    </row>
    <row r="46" spans="1:17" s="84" customFormat="1" ht="18.75" customHeight="1" x14ac:dyDescent="0.25">
      <c r="A46" s="2401" t="s">
        <v>722</v>
      </c>
      <c r="B46" s="2401"/>
      <c r="C46" s="2401"/>
      <c r="D46" s="2401"/>
      <c r="E46" s="2401"/>
      <c r="F46" s="2401"/>
      <c r="G46" s="2401"/>
      <c r="H46" s="2401"/>
      <c r="I46" s="2401"/>
      <c r="J46" s="2401"/>
      <c r="K46" s="2401"/>
      <c r="L46" s="2401"/>
      <c r="M46" s="2401"/>
      <c r="N46" s="2401"/>
      <c r="O46" s="2401"/>
      <c r="P46" s="2401"/>
      <c r="Q46" s="2401"/>
    </row>
    <row r="47" spans="1:17" s="84" customFormat="1" ht="18.75" customHeight="1" x14ac:dyDescent="0.25">
      <c r="A47" s="2401"/>
      <c r="B47" s="2401"/>
      <c r="C47" s="2401"/>
      <c r="D47" s="2401"/>
      <c r="E47" s="2401"/>
      <c r="F47" s="2401"/>
      <c r="G47" s="2401"/>
      <c r="H47" s="2401"/>
      <c r="I47" s="2401"/>
      <c r="J47" s="2401"/>
      <c r="K47" s="2401"/>
      <c r="L47" s="2401"/>
      <c r="M47" s="2401"/>
      <c r="N47" s="2401"/>
      <c r="O47" s="2401"/>
      <c r="P47" s="2401"/>
      <c r="Q47" s="2401"/>
    </row>
    <row r="48" spans="1:17" s="84" customFormat="1" ht="18.75" customHeight="1" x14ac:dyDescent="0.25">
      <c r="A48" s="2401" t="s">
        <v>723</v>
      </c>
      <c r="B48" s="2401"/>
      <c r="C48" s="2401"/>
      <c r="D48" s="2401"/>
      <c r="E48" s="2401"/>
      <c r="F48" s="2401"/>
      <c r="G48" s="2401"/>
      <c r="H48" s="2401"/>
      <c r="I48" s="2401"/>
      <c r="J48" s="2401"/>
      <c r="K48" s="2401"/>
      <c r="L48" s="2401"/>
      <c r="M48" s="2401"/>
      <c r="N48" s="2401"/>
      <c r="O48" s="2401"/>
      <c r="P48" s="2401"/>
      <c r="Q48" s="2401"/>
    </row>
    <row r="49" spans="1:17" s="84" customFormat="1" ht="18.75" customHeight="1" x14ac:dyDescent="0.25">
      <c r="A49" s="2401"/>
      <c r="B49" s="2401"/>
      <c r="C49" s="2401"/>
      <c r="D49" s="2401"/>
      <c r="E49" s="2401"/>
      <c r="F49" s="2401"/>
      <c r="G49" s="2401"/>
      <c r="H49" s="2401"/>
      <c r="I49" s="2401"/>
      <c r="J49" s="2401"/>
      <c r="K49" s="2401"/>
      <c r="L49" s="2401"/>
      <c r="M49" s="2401"/>
      <c r="N49" s="2401"/>
      <c r="O49" s="2401"/>
      <c r="P49" s="2401"/>
      <c r="Q49" s="2401"/>
    </row>
    <row r="50" spans="1:17" s="84" customFormat="1" ht="18.75" customHeight="1" x14ac:dyDescent="0.25">
      <c r="A50" s="2401" t="s">
        <v>724</v>
      </c>
      <c r="B50" s="2401"/>
      <c r="C50" s="2401"/>
      <c r="D50" s="2401"/>
      <c r="E50" s="2401"/>
      <c r="F50" s="2401"/>
      <c r="G50" s="2401"/>
      <c r="H50" s="2401"/>
      <c r="I50" s="2401"/>
      <c r="J50" s="2401"/>
      <c r="K50" s="2401"/>
      <c r="L50" s="2401"/>
      <c r="M50" s="2401"/>
      <c r="N50" s="2401"/>
      <c r="O50" s="2401"/>
      <c r="P50" s="2401"/>
      <c r="Q50" s="2401"/>
    </row>
    <row r="51" spans="1:17" s="84" customFormat="1" ht="18.75" customHeight="1" x14ac:dyDescent="0.25">
      <c r="A51" s="2401"/>
      <c r="B51" s="2401"/>
      <c r="C51" s="2401"/>
      <c r="D51" s="2401"/>
      <c r="E51" s="2401"/>
      <c r="F51" s="2401"/>
      <c r="G51" s="2401"/>
      <c r="H51" s="2401"/>
      <c r="I51" s="2401"/>
      <c r="J51" s="2401"/>
      <c r="K51" s="2401"/>
      <c r="L51" s="2401"/>
      <c r="M51" s="2401"/>
      <c r="N51" s="2401"/>
      <c r="O51" s="2401"/>
      <c r="P51" s="2401"/>
      <c r="Q51" s="2401"/>
    </row>
    <row r="52" spans="1:17" s="84" customFormat="1" ht="18.75" customHeight="1" x14ac:dyDescent="0.25">
      <c r="A52" s="2401" t="s">
        <v>725</v>
      </c>
      <c r="B52" s="2401"/>
      <c r="C52" s="2401"/>
      <c r="D52" s="2401"/>
      <c r="E52" s="2401"/>
      <c r="F52" s="2401"/>
      <c r="G52" s="2401"/>
      <c r="H52" s="2401"/>
      <c r="I52" s="2401"/>
      <c r="J52" s="2401"/>
      <c r="K52" s="2401"/>
      <c r="L52" s="2401"/>
      <c r="M52" s="2401"/>
      <c r="N52" s="2401"/>
      <c r="O52" s="2401"/>
      <c r="P52" s="2401"/>
      <c r="Q52" s="2401"/>
    </row>
    <row r="53" spans="1:17" s="84" customFormat="1" ht="18.75" customHeight="1" x14ac:dyDescent="0.25">
      <c r="A53" s="2"/>
      <c r="B53" s="2"/>
      <c r="C53" s="2"/>
      <c r="D53" s="2"/>
      <c r="E53" s="2"/>
      <c r="F53" s="2"/>
      <c r="G53" s="2"/>
      <c r="H53" s="2"/>
      <c r="I53" s="2"/>
      <c r="J53" s="2"/>
      <c r="K53" s="2"/>
      <c r="L53" s="2"/>
      <c r="M53" s="2"/>
      <c r="N53" s="2"/>
      <c r="O53" s="2"/>
      <c r="P53" s="2"/>
      <c r="Q53" s="2"/>
    </row>
    <row r="54" spans="1:17" s="84" customFormat="1" ht="18.75" customHeight="1" x14ac:dyDescent="0.25">
      <c r="A54" s="2401" t="s">
        <v>726</v>
      </c>
      <c r="B54" s="2401"/>
      <c r="C54" s="2401"/>
      <c r="D54" s="2401"/>
      <c r="E54" s="2401"/>
      <c r="F54" s="2401"/>
      <c r="G54" s="2401"/>
      <c r="H54" s="2401"/>
      <c r="I54" s="2401"/>
      <c r="J54" s="2401"/>
      <c r="K54" s="2401"/>
      <c r="L54" s="2401"/>
      <c r="M54" s="2401"/>
      <c r="N54" s="2401"/>
      <c r="O54" s="2401"/>
      <c r="P54" s="2401"/>
      <c r="Q54" s="2401"/>
    </row>
    <row r="55" spans="1:17" s="84" customFormat="1" ht="18.75" customHeight="1" x14ac:dyDescent="0.25">
      <c r="A55" s="2"/>
      <c r="B55" s="2"/>
      <c r="C55" s="2"/>
      <c r="D55" s="2"/>
      <c r="E55" s="2"/>
      <c r="F55" s="2"/>
      <c r="G55" s="2"/>
      <c r="H55" s="2"/>
      <c r="I55" s="2"/>
      <c r="J55" s="2"/>
      <c r="K55" s="2"/>
      <c r="L55" s="2"/>
      <c r="M55" s="2"/>
      <c r="N55" s="2"/>
      <c r="O55" s="2"/>
      <c r="P55" s="2"/>
      <c r="Q55" s="2"/>
    </row>
    <row r="56" spans="1:17" s="84" customFormat="1" ht="18.75" customHeight="1" x14ac:dyDescent="0.25">
      <c r="A56" s="2401" t="s">
        <v>808</v>
      </c>
      <c r="B56" s="2401"/>
      <c r="C56" s="2401"/>
      <c r="D56" s="2401"/>
      <c r="E56" s="2401"/>
      <c r="F56" s="2401"/>
      <c r="G56" s="2401"/>
      <c r="H56" s="2401"/>
      <c r="I56" s="2401"/>
      <c r="J56" s="2401"/>
      <c r="K56" s="2401"/>
      <c r="L56" s="2401"/>
      <c r="M56" s="2401"/>
      <c r="N56" s="2401"/>
      <c r="O56" s="2401"/>
      <c r="P56" s="2401"/>
      <c r="Q56" s="2401"/>
    </row>
    <row r="57" spans="1:17" ht="17.399999999999999" x14ac:dyDescent="0.3"/>
    <row r="58" spans="1:17" s="84" customFormat="1" ht="18.75" customHeight="1" x14ac:dyDescent="0.25">
      <c r="A58" s="2401" t="s">
        <v>809</v>
      </c>
      <c r="B58" s="2401"/>
      <c r="C58" s="2401"/>
      <c r="D58" s="2401"/>
      <c r="E58" s="2401"/>
      <c r="F58" s="2401"/>
      <c r="G58" s="2401"/>
      <c r="H58" s="2401"/>
      <c r="I58" s="2401"/>
      <c r="J58" s="2401"/>
      <c r="K58" s="2401"/>
      <c r="L58" s="2401"/>
      <c r="M58" s="2401"/>
      <c r="N58" s="2401"/>
    </row>
    <row r="59" spans="1:17" s="84" customFormat="1" ht="18.75" customHeight="1" x14ac:dyDescent="0.25">
      <c r="A59" s="2"/>
      <c r="B59" s="2"/>
      <c r="C59" s="2"/>
      <c r="D59" s="2"/>
      <c r="E59" s="2"/>
      <c r="F59" s="2"/>
      <c r="G59" s="2"/>
      <c r="H59" s="2"/>
      <c r="I59" s="2"/>
      <c r="J59" s="2"/>
      <c r="K59" s="2"/>
      <c r="L59" s="2"/>
      <c r="M59" s="2"/>
      <c r="N59" s="2"/>
      <c r="O59" s="2"/>
      <c r="P59" s="2"/>
      <c r="Q59" s="2"/>
    </row>
    <row r="60" spans="1:17" s="84" customFormat="1" ht="18.75" customHeight="1" x14ac:dyDescent="0.25">
      <c r="A60" s="2401" t="s">
        <v>729</v>
      </c>
      <c r="B60" s="2401"/>
      <c r="C60" s="2401"/>
      <c r="D60" s="2401"/>
      <c r="E60" s="2401"/>
      <c r="F60" s="2401"/>
      <c r="G60" s="2401"/>
      <c r="H60" s="2401"/>
      <c r="I60" s="2401"/>
      <c r="J60" s="2401"/>
      <c r="K60" s="2401"/>
      <c r="L60" s="2401"/>
      <c r="M60" s="2401"/>
      <c r="N60" s="2401"/>
    </row>
    <row r="61" spans="1:17" s="84" customFormat="1" ht="18.75" customHeight="1" x14ac:dyDescent="0.25">
      <c r="A61" s="257"/>
      <c r="B61" s="2"/>
      <c r="C61" s="2"/>
      <c r="D61" s="2"/>
      <c r="E61" s="2"/>
      <c r="F61" s="2"/>
      <c r="G61" s="2"/>
      <c r="H61" s="2"/>
      <c r="I61" s="2"/>
      <c r="J61" s="2"/>
      <c r="K61" s="2"/>
      <c r="L61" s="2"/>
      <c r="M61" s="2"/>
      <c r="N61" s="2"/>
      <c r="O61" s="2"/>
      <c r="P61" s="2"/>
      <c r="Q61" s="2"/>
    </row>
    <row r="62" spans="1:17" s="84" customFormat="1" ht="18.75" customHeight="1" x14ac:dyDescent="0.25">
      <c r="A62" s="2401" t="s">
        <v>814</v>
      </c>
      <c r="B62" s="2401"/>
      <c r="C62" s="2401"/>
      <c r="D62" s="2401"/>
      <c r="E62" s="2401"/>
      <c r="F62" s="2401"/>
      <c r="G62" s="2401"/>
      <c r="H62" s="2401"/>
      <c r="I62" s="2401"/>
      <c r="J62" s="2401"/>
      <c r="K62" s="2401"/>
      <c r="L62" s="2401"/>
      <c r="M62" s="2401"/>
      <c r="N62" s="2401"/>
      <c r="O62" s="2401"/>
      <c r="P62" s="2401"/>
      <c r="Q62" s="2401"/>
    </row>
    <row r="63" spans="1:17" s="84" customFormat="1" ht="18.75" customHeight="1" x14ac:dyDescent="0.25">
      <c r="A63" s="257"/>
      <c r="B63" s="2"/>
      <c r="C63" s="2"/>
      <c r="D63" s="2"/>
      <c r="E63" s="2"/>
      <c r="F63" s="2"/>
      <c r="G63" s="2"/>
      <c r="H63" s="2"/>
      <c r="I63" s="2"/>
      <c r="J63" s="2"/>
      <c r="K63" s="2"/>
      <c r="L63" s="2"/>
      <c r="M63" s="2"/>
      <c r="N63" s="2"/>
      <c r="O63" s="2"/>
      <c r="P63" s="2"/>
      <c r="Q63" s="2"/>
    </row>
    <row r="64" spans="1:17" s="84" customFormat="1" ht="18.75" customHeight="1" x14ac:dyDescent="0.25">
      <c r="A64" s="2401" t="s">
        <v>827</v>
      </c>
      <c r="B64" s="2401"/>
      <c r="C64" s="2401"/>
      <c r="D64" s="2401"/>
      <c r="E64" s="2401"/>
      <c r="F64" s="2401"/>
      <c r="G64" s="2401"/>
      <c r="H64" s="2401"/>
      <c r="I64" s="2401"/>
      <c r="J64" s="2401"/>
      <c r="K64" s="2401"/>
      <c r="L64" s="2401"/>
      <c r="M64" s="2401"/>
      <c r="N64" s="2401"/>
      <c r="O64" s="2"/>
      <c r="P64" s="2"/>
      <c r="Q64" s="2"/>
    </row>
    <row r="65" spans="1:17" s="84" customFormat="1" ht="18.75" customHeight="1" x14ac:dyDescent="0.25">
      <c r="A65" s="257"/>
      <c r="B65" s="2"/>
      <c r="C65" s="2"/>
      <c r="D65" s="2"/>
      <c r="E65" s="2"/>
      <c r="F65" s="2"/>
      <c r="G65" s="2"/>
      <c r="H65" s="2"/>
      <c r="I65" s="2"/>
      <c r="J65" s="2"/>
      <c r="K65" s="2"/>
      <c r="L65" s="2"/>
      <c r="M65" s="2"/>
      <c r="N65" s="2"/>
      <c r="O65" s="2"/>
      <c r="P65" s="2"/>
      <c r="Q65" s="2"/>
    </row>
    <row r="66" spans="1:17" s="84" customFormat="1" ht="18.75" customHeight="1" x14ac:dyDescent="0.25">
      <c r="A66" s="2401" t="s">
        <v>829</v>
      </c>
      <c r="B66" s="2401"/>
      <c r="C66" s="2401"/>
      <c r="D66" s="2401"/>
      <c r="E66" s="2401"/>
      <c r="F66" s="2401"/>
      <c r="G66" s="2401"/>
      <c r="H66" s="2401"/>
      <c r="I66" s="2401"/>
      <c r="J66" s="2401"/>
      <c r="K66" s="2401"/>
      <c r="L66" s="2401"/>
      <c r="M66" s="2401"/>
      <c r="N66" s="2401"/>
      <c r="O66" s="2"/>
      <c r="P66" s="2"/>
      <c r="Q66" s="2"/>
    </row>
    <row r="67" spans="1:17" s="84" customFormat="1" ht="18.75" customHeight="1" x14ac:dyDescent="0.25">
      <c r="A67" s="257"/>
      <c r="B67" s="2"/>
      <c r="C67" s="2"/>
      <c r="D67" s="2"/>
      <c r="E67" s="2"/>
      <c r="F67" s="2"/>
      <c r="G67" s="2"/>
      <c r="H67" s="2"/>
      <c r="I67" s="2"/>
      <c r="J67" s="2"/>
      <c r="K67" s="2"/>
      <c r="L67" s="2"/>
      <c r="M67" s="2"/>
      <c r="N67" s="2"/>
      <c r="O67" s="2"/>
      <c r="P67" s="2"/>
      <c r="Q67" s="2"/>
    </row>
    <row r="68" spans="1:17" s="84" customFormat="1" ht="18.75" customHeight="1" x14ac:dyDescent="0.25">
      <c r="A68" s="2401" t="s">
        <v>830</v>
      </c>
      <c r="B68" s="2401"/>
      <c r="C68" s="2401"/>
      <c r="D68" s="2401"/>
      <c r="E68" s="2401"/>
      <c r="F68" s="2401"/>
      <c r="G68" s="2401"/>
      <c r="H68" s="2401"/>
      <c r="I68" s="2401"/>
      <c r="J68" s="2401"/>
      <c r="K68" s="2401"/>
      <c r="L68" s="2401"/>
      <c r="M68" s="2401"/>
      <c r="N68" s="2401"/>
      <c r="O68" s="2"/>
      <c r="P68" s="2"/>
      <c r="Q68" s="2"/>
    </row>
    <row r="69" spans="1:17" s="84" customFormat="1" ht="18.75" customHeight="1" x14ac:dyDescent="0.25">
      <c r="A69" s="257"/>
      <c r="B69" s="2"/>
      <c r="C69" s="2"/>
      <c r="D69" s="2"/>
      <c r="E69" s="2"/>
      <c r="F69" s="2"/>
      <c r="G69" s="2"/>
      <c r="H69" s="2"/>
      <c r="I69" s="2"/>
      <c r="J69" s="2"/>
      <c r="K69" s="2"/>
      <c r="L69" s="2"/>
      <c r="M69" s="2"/>
      <c r="N69" s="2"/>
      <c r="O69" s="2"/>
      <c r="P69" s="2"/>
      <c r="Q69" s="2"/>
    </row>
    <row r="70" spans="1:17" s="84" customFormat="1" ht="18.75" customHeight="1" x14ac:dyDescent="0.25">
      <c r="A70" s="2401" t="s">
        <v>831</v>
      </c>
      <c r="B70" s="2401"/>
      <c r="C70" s="2401"/>
      <c r="D70" s="2401"/>
      <c r="E70" s="2401"/>
      <c r="F70" s="2401"/>
      <c r="G70" s="2401"/>
      <c r="H70" s="2401"/>
      <c r="I70" s="2401"/>
      <c r="J70" s="2401"/>
      <c r="K70" s="2401"/>
      <c r="L70" s="2401"/>
      <c r="M70" s="2401"/>
      <c r="N70" s="2401"/>
      <c r="O70" s="2"/>
      <c r="P70" s="2"/>
      <c r="Q70" s="2"/>
    </row>
    <row r="71" spans="1:17" s="84" customFormat="1" ht="18.75" customHeight="1" x14ac:dyDescent="0.25">
      <c r="A71" s="257"/>
      <c r="B71" s="2"/>
      <c r="C71" s="2"/>
      <c r="D71" s="2"/>
      <c r="E71" s="2"/>
      <c r="F71" s="2"/>
      <c r="G71" s="2"/>
      <c r="H71" s="2"/>
      <c r="I71" s="2"/>
      <c r="J71" s="2"/>
      <c r="K71" s="2"/>
      <c r="L71" s="2"/>
      <c r="M71" s="2"/>
      <c r="N71" s="2"/>
      <c r="O71" s="2"/>
      <c r="P71" s="2"/>
      <c r="Q71" s="2"/>
    </row>
    <row r="72" spans="1:17" s="84" customFormat="1" ht="18.75" customHeight="1" x14ac:dyDescent="0.25">
      <c r="A72" s="2401" t="s">
        <v>833</v>
      </c>
      <c r="B72" s="2401"/>
      <c r="C72" s="2401"/>
      <c r="D72" s="2401"/>
      <c r="E72" s="2401"/>
      <c r="F72" s="2401"/>
      <c r="G72" s="2401"/>
      <c r="H72" s="2401"/>
      <c r="I72" s="2401"/>
      <c r="J72" s="2401"/>
      <c r="K72" s="2401"/>
      <c r="L72" s="2401"/>
      <c r="M72" s="2401"/>
      <c r="N72" s="2401"/>
      <c r="O72" s="2"/>
      <c r="P72" s="2"/>
      <c r="Q72" s="2"/>
    </row>
    <row r="73" spans="1:17" s="84" customFormat="1" ht="18.75" customHeight="1" x14ac:dyDescent="0.25">
      <c r="A73" s="257"/>
      <c r="B73" s="2"/>
      <c r="C73" s="2"/>
      <c r="D73" s="2"/>
      <c r="E73" s="2"/>
      <c r="F73" s="2"/>
      <c r="G73" s="2"/>
      <c r="H73" s="2"/>
      <c r="I73" s="2"/>
      <c r="J73" s="2"/>
      <c r="K73" s="2"/>
      <c r="L73" s="2"/>
      <c r="M73" s="2"/>
      <c r="N73" s="2"/>
      <c r="O73" s="2"/>
      <c r="P73" s="2"/>
      <c r="Q73" s="2"/>
    </row>
    <row r="74" spans="1:17" s="84" customFormat="1" ht="18.75" customHeight="1" x14ac:dyDescent="0.25">
      <c r="A74" s="2401" t="s">
        <v>834</v>
      </c>
      <c r="B74" s="2401"/>
      <c r="C74" s="2401"/>
      <c r="D74" s="2401"/>
      <c r="E74" s="2401"/>
      <c r="F74" s="2401"/>
      <c r="G74" s="2401"/>
      <c r="H74" s="2401"/>
      <c r="I74" s="2401"/>
      <c r="J74" s="2401"/>
      <c r="K74" s="2401"/>
      <c r="L74" s="2401"/>
      <c r="M74" s="2401"/>
      <c r="N74" s="2401"/>
      <c r="O74" s="2"/>
      <c r="P74" s="2"/>
      <c r="Q74" s="2"/>
    </row>
    <row r="75" spans="1:17" s="84" customFormat="1" ht="18.75" customHeight="1" x14ac:dyDescent="0.25">
      <c r="A75" s="257"/>
      <c r="B75" s="2"/>
      <c r="C75" s="2"/>
      <c r="D75" s="2"/>
      <c r="E75" s="2"/>
      <c r="F75" s="2"/>
      <c r="G75" s="2"/>
      <c r="H75" s="2"/>
      <c r="I75" s="2"/>
      <c r="J75" s="2"/>
      <c r="K75" s="2"/>
      <c r="L75" s="2"/>
      <c r="M75" s="2"/>
      <c r="N75" s="2"/>
      <c r="O75" s="2"/>
      <c r="P75" s="2"/>
      <c r="Q75" s="2"/>
    </row>
    <row r="76" spans="1:17" s="84" customFormat="1" ht="18.75" customHeight="1" x14ac:dyDescent="0.25">
      <c r="A76" s="2401" t="s">
        <v>835</v>
      </c>
      <c r="B76" s="2401"/>
      <c r="C76" s="2401"/>
      <c r="D76" s="2401"/>
      <c r="E76" s="2401"/>
      <c r="F76" s="2401"/>
      <c r="G76" s="2401"/>
      <c r="H76" s="2401"/>
      <c r="I76" s="2401"/>
      <c r="J76" s="2401"/>
      <c r="K76" s="2401"/>
      <c r="L76" s="2401"/>
      <c r="M76" s="2401"/>
      <c r="N76" s="2401"/>
      <c r="O76" s="2"/>
      <c r="P76" s="2"/>
      <c r="Q76" s="2"/>
    </row>
    <row r="77" spans="1:17" s="84" customFormat="1" ht="18.75" customHeight="1" x14ac:dyDescent="0.25">
      <c r="A77" s="257"/>
      <c r="B77" s="2"/>
      <c r="C77" s="2"/>
      <c r="D77" s="2"/>
      <c r="E77" s="2"/>
      <c r="F77" s="2"/>
      <c r="G77" s="2"/>
      <c r="H77" s="2"/>
      <c r="I77" s="2"/>
      <c r="J77" s="2"/>
      <c r="K77" s="2"/>
      <c r="L77" s="2"/>
      <c r="M77" s="2"/>
      <c r="N77" s="2"/>
      <c r="O77" s="2"/>
      <c r="P77" s="2"/>
      <c r="Q77" s="2"/>
    </row>
    <row r="78" spans="1:17" s="84" customFormat="1" ht="18.75" customHeight="1" x14ac:dyDescent="0.25">
      <c r="A78" s="2401" t="s">
        <v>841</v>
      </c>
      <c r="B78" s="2401"/>
      <c r="C78" s="2401"/>
      <c r="D78" s="2401"/>
      <c r="E78" s="2401"/>
      <c r="F78" s="2401"/>
      <c r="G78" s="2401"/>
      <c r="H78" s="2401"/>
      <c r="I78" s="2401"/>
      <c r="J78" s="2401"/>
      <c r="K78" s="2401"/>
      <c r="L78" s="2401"/>
      <c r="M78" s="2401"/>
      <c r="N78" s="2401"/>
      <c r="O78" s="2"/>
      <c r="P78" s="2"/>
      <c r="Q78" s="2"/>
    </row>
    <row r="79" spans="1:17" s="84" customFormat="1" ht="18.75" customHeight="1" x14ac:dyDescent="0.25">
      <c r="A79" s="257"/>
      <c r="B79" s="2"/>
      <c r="C79" s="2"/>
      <c r="D79" s="2"/>
      <c r="E79" s="2"/>
      <c r="F79" s="2"/>
      <c r="G79" s="2"/>
      <c r="H79" s="2"/>
      <c r="I79" s="2"/>
      <c r="J79" s="2"/>
      <c r="K79" s="2"/>
      <c r="L79" s="2"/>
      <c r="M79" s="2"/>
      <c r="N79" s="2"/>
      <c r="O79" s="2"/>
      <c r="P79" s="2"/>
      <c r="Q79" s="2"/>
    </row>
    <row r="80" spans="1:17" s="84" customFormat="1" ht="18.75" customHeight="1" x14ac:dyDescent="0.25">
      <c r="A80" s="2401" t="s">
        <v>799</v>
      </c>
      <c r="B80" s="2401"/>
      <c r="C80" s="2401"/>
      <c r="D80" s="2401"/>
      <c r="E80" s="2401"/>
      <c r="F80" s="2401"/>
      <c r="G80" s="2401"/>
      <c r="H80" s="2401"/>
      <c r="I80" s="2401"/>
      <c r="J80" s="2401"/>
      <c r="K80" s="2401"/>
      <c r="L80" s="2401"/>
      <c r="M80" s="2401"/>
      <c r="N80" s="2401"/>
      <c r="O80" s="2"/>
      <c r="P80" s="2"/>
      <c r="Q80" s="2"/>
    </row>
    <row r="81" spans="1:17" s="84" customFormat="1" ht="18.75" customHeight="1" x14ac:dyDescent="0.25">
      <c r="A81" s="2"/>
      <c r="B81" s="2"/>
      <c r="C81" s="2"/>
      <c r="D81" s="2"/>
      <c r="E81" s="2"/>
      <c r="F81" s="2"/>
      <c r="G81" s="2"/>
      <c r="H81" s="2"/>
      <c r="I81" s="2"/>
      <c r="J81" s="2"/>
      <c r="K81" s="2"/>
      <c r="L81" s="2"/>
      <c r="M81" s="2"/>
      <c r="N81" s="2"/>
      <c r="O81" s="2"/>
      <c r="P81" s="2"/>
      <c r="Q81" s="2"/>
    </row>
    <row r="82" spans="1:17" s="84" customFormat="1" ht="18.75" customHeight="1" x14ac:dyDescent="0.25">
      <c r="A82" s="2401" t="s">
        <v>795</v>
      </c>
      <c r="B82" s="2401"/>
      <c r="C82" s="2401"/>
      <c r="D82" s="2401"/>
      <c r="E82" s="2401"/>
      <c r="F82" s="2401"/>
      <c r="G82" s="2401"/>
      <c r="H82" s="2401"/>
      <c r="I82" s="2401"/>
      <c r="J82" s="2401"/>
      <c r="K82" s="2401"/>
      <c r="L82" s="2401"/>
      <c r="M82" s="2401"/>
      <c r="N82" s="2401"/>
      <c r="O82" s="2401"/>
      <c r="P82" s="2401"/>
      <c r="Q82" s="2401"/>
    </row>
    <row r="83" spans="1:17" s="84" customFormat="1" ht="18.75" customHeight="1" x14ac:dyDescent="0.25">
      <c r="A83" s="2401"/>
      <c r="B83" s="2401"/>
      <c r="C83" s="2401"/>
      <c r="D83" s="2401"/>
      <c r="E83" s="2401"/>
      <c r="F83" s="2401"/>
      <c r="G83" s="2401"/>
      <c r="H83" s="2401"/>
      <c r="I83" s="2401"/>
      <c r="J83" s="2401"/>
      <c r="K83" s="2401"/>
      <c r="L83" s="2401"/>
      <c r="M83" s="2401"/>
      <c r="N83" s="2401"/>
      <c r="O83" s="2401"/>
      <c r="P83" s="2401"/>
      <c r="Q83" s="2401"/>
    </row>
    <row r="84" spans="1:17" s="84" customFormat="1" ht="18.75" customHeight="1" x14ac:dyDescent="0.25">
      <c r="A84" s="2401" t="s">
        <v>796</v>
      </c>
      <c r="B84" s="2401"/>
      <c r="C84" s="2401"/>
      <c r="D84" s="2401"/>
      <c r="E84" s="2401"/>
      <c r="F84" s="2401"/>
      <c r="G84" s="2401"/>
      <c r="H84" s="2401"/>
      <c r="I84" s="2401"/>
      <c r="J84" s="2401"/>
      <c r="K84" s="2401"/>
      <c r="L84" s="2401"/>
      <c r="M84" s="2401"/>
      <c r="N84" s="2401"/>
      <c r="O84" s="2401"/>
      <c r="P84" s="2401"/>
      <c r="Q84" s="2401"/>
    </row>
    <row r="85" spans="1:17" s="84" customFormat="1" ht="18.75" customHeight="1" x14ac:dyDescent="0.25">
      <c r="A85" s="2401"/>
      <c r="B85" s="2401"/>
      <c r="C85" s="2401"/>
      <c r="D85" s="2401"/>
      <c r="E85" s="2401"/>
      <c r="F85" s="2401"/>
      <c r="G85" s="2401"/>
      <c r="H85" s="2401"/>
      <c r="I85" s="2401"/>
      <c r="J85" s="2401"/>
      <c r="K85" s="2401"/>
      <c r="L85" s="2401"/>
      <c r="M85" s="2401"/>
      <c r="N85" s="2401"/>
      <c r="O85" s="2401"/>
      <c r="P85" s="2401"/>
      <c r="Q85" s="2401"/>
    </row>
    <row r="86" spans="1:17" s="84" customFormat="1" ht="18.75" customHeight="1" x14ac:dyDescent="0.25">
      <c r="A86" s="2401" t="s">
        <v>797</v>
      </c>
      <c r="B86" s="2401"/>
      <c r="C86" s="2401"/>
      <c r="D86" s="2401"/>
      <c r="E86" s="2401"/>
      <c r="F86" s="2401"/>
      <c r="G86" s="2401"/>
      <c r="H86" s="2401"/>
      <c r="I86" s="2401"/>
      <c r="J86" s="2401"/>
      <c r="K86" s="2401"/>
      <c r="L86" s="2401"/>
      <c r="M86" s="2401"/>
      <c r="N86" s="2401"/>
      <c r="O86" s="2401"/>
      <c r="P86" s="2401"/>
      <c r="Q86" s="2401"/>
    </row>
    <row r="87" spans="1:17" s="84" customFormat="1" ht="18.75" customHeight="1" x14ac:dyDescent="0.25">
      <c r="A87" s="2"/>
      <c r="B87" s="2"/>
      <c r="C87" s="2"/>
      <c r="D87" s="2"/>
      <c r="E87" s="2"/>
      <c r="F87" s="2"/>
      <c r="G87" s="2"/>
      <c r="H87" s="2"/>
      <c r="I87" s="2"/>
      <c r="J87" s="2"/>
      <c r="K87" s="2"/>
      <c r="L87" s="2"/>
      <c r="M87" s="2"/>
      <c r="N87" s="2"/>
      <c r="O87" s="2"/>
      <c r="P87" s="2"/>
      <c r="Q87" s="2"/>
    </row>
    <row r="88" spans="1:17" s="84" customFormat="1" ht="18.75" customHeight="1" x14ac:dyDescent="0.25">
      <c r="A88" s="2401" t="s">
        <v>798</v>
      </c>
      <c r="B88" s="2401"/>
      <c r="C88" s="2401"/>
      <c r="D88" s="2401"/>
      <c r="E88" s="2401"/>
      <c r="F88" s="2401"/>
      <c r="G88" s="2401"/>
      <c r="H88" s="2401"/>
      <c r="I88" s="2401"/>
      <c r="J88" s="2401"/>
      <c r="K88" s="2401"/>
      <c r="L88" s="2401"/>
      <c r="M88" s="2401"/>
      <c r="N88" s="2401"/>
      <c r="O88" s="2401"/>
      <c r="P88" s="2401"/>
      <c r="Q88" s="2401"/>
    </row>
    <row r="89" spans="1:17" s="84" customFormat="1" ht="18.75" customHeight="1" x14ac:dyDescent="0.25">
      <c r="A89" s="2"/>
      <c r="B89" s="2"/>
      <c r="C89" s="2"/>
      <c r="D89" s="2"/>
      <c r="E89" s="2"/>
      <c r="F89" s="2"/>
      <c r="G89" s="2"/>
      <c r="H89" s="2"/>
      <c r="I89" s="2"/>
      <c r="J89" s="2"/>
      <c r="K89" s="2"/>
      <c r="L89" s="2"/>
      <c r="M89" s="2"/>
      <c r="N89" s="2"/>
      <c r="O89" s="2"/>
      <c r="P89" s="2"/>
      <c r="Q89" s="2"/>
    </row>
    <row r="90" spans="1:17" s="84" customFormat="1" ht="18.75" customHeight="1" x14ac:dyDescent="0.25">
      <c r="A90" s="2401" t="s">
        <v>800</v>
      </c>
      <c r="B90" s="2401"/>
      <c r="C90" s="2401"/>
      <c r="D90" s="2401"/>
      <c r="E90" s="2401"/>
      <c r="F90" s="2401"/>
      <c r="G90" s="2401"/>
      <c r="H90" s="2401"/>
      <c r="I90" s="2401"/>
      <c r="J90" s="2401"/>
      <c r="K90" s="2401"/>
      <c r="L90" s="2401"/>
      <c r="M90" s="2401"/>
      <c r="N90" s="2401"/>
      <c r="O90" s="2401"/>
      <c r="P90" s="2401"/>
      <c r="Q90" s="2401"/>
    </row>
    <row r="91" spans="1:17" s="84" customFormat="1" ht="18.75" customHeight="1" x14ac:dyDescent="0.25">
      <c r="A91" s="2"/>
      <c r="B91" s="2"/>
      <c r="C91" s="2"/>
      <c r="D91" s="2"/>
      <c r="E91" s="2"/>
      <c r="F91" s="2"/>
      <c r="G91" s="2"/>
      <c r="H91" s="2"/>
      <c r="I91" s="2"/>
      <c r="J91" s="2"/>
      <c r="K91" s="2"/>
      <c r="L91" s="2"/>
      <c r="M91" s="2"/>
      <c r="N91" s="2"/>
      <c r="O91" s="2"/>
      <c r="P91" s="2"/>
      <c r="Q91" s="2"/>
    </row>
    <row r="92" spans="1:17" s="84" customFormat="1" ht="18.75" customHeight="1" x14ac:dyDescent="0.25">
      <c r="A92" s="2401" t="s">
        <v>801</v>
      </c>
      <c r="B92" s="2401"/>
      <c r="C92" s="2401"/>
      <c r="D92" s="2401"/>
      <c r="E92" s="2401"/>
      <c r="F92" s="2401"/>
      <c r="G92" s="2401"/>
      <c r="H92" s="2401"/>
      <c r="I92" s="2401"/>
      <c r="J92" s="2401"/>
      <c r="K92" s="2401"/>
      <c r="L92" s="2401"/>
      <c r="M92" s="2401"/>
      <c r="N92" s="2401"/>
      <c r="O92" s="2401"/>
      <c r="P92" s="2401"/>
      <c r="Q92" s="2"/>
    </row>
    <row r="93" spans="1:17" s="84" customFormat="1" ht="18.75" customHeight="1" x14ac:dyDescent="0.25">
      <c r="A93" s="2401"/>
      <c r="B93" s="2401"/>
      <c r="C93" s="2401"/>
      <c r="D93" s="2401"/>
      <c r="E93" s="2401"/>
      <c r="F93" s="2401"/>
      <c r="G93" s="2401"/>
      <c r="H93" s="2401"/>
      <c r="I93" s="2401"/>
      <c r="J93" s="2401"/>
      <c r="K93" s="2401"/>
      <c r="L93" s="2401"/>
      <c r="M93" s="2401"/>
      <c r="N93" s="2401"/>
      <c r="O93" s="2401"/>
      <c r="P93" s="2401"/>
      <c r="Q93" s="2401"/>
    </row>
    <row r="95" spans="1:17" s="84" customFormat="1" ht="18.75" customHeight="1" x14ac:dyDescent="0.25">
      <c r="A95" s="2401" t="s">
        <v>810</v>
      </c>
      <c r="B95" s="2401"/>
      <c r="C95" s="2401"/>
      <c r="D95" s="2401"/>
      <c r="E95" s="2401"/>
      <c r="F95" s="2401"/>
      <c r="G95" s="2401"/>
      <c r="H95" s="2401"/>
      <c r="I95" s="2401"/>
      <c r="J95" s="2401"/>
      <c r="K95" s="2401"/>
      <c r="L95" s="2401"/>
      <c r="M95" s="2401"/>
      <c r="N95" s="2401"/>
      <c r="O95" s="2401"/>
      <c r="P95" s="2401"/>
      <c r="Q95" s="2"/>
    </row>
    <row r="96" spans="1:17" ht="17.399999999999999" x14ac:dyDescent="0.3"/>
    <row r="97" spans="1:18" s="84" customFormat="1" ht="18.75" customHeight="1" x14ac:dyDescent="0.25">
      <c r="A97" s="2401" t="s">
        <v>811</v>
      </c>
      <c r="B97" s="2401"/>
      <c r="C97" s="2401"/>
      <c r="D97" s="2401"/>
      <c r="E97" s="2401"/>
      <c r="F97" s="2401"/>
      <c r="G97" s="2401"/>
      <c r="H97" s="2401"/>
      <c r="I97" s="2401"/>
      <c r="J97" s="2401"/>
      <c r="K97" s="2401"/>
      <c r="L97" s="2401"/>
      <c r="M97" s="2401"/>
      <c r="N97" s="2401"/>
      <c r="O97" s="2401"/>
      <c r="P97" s="2401"/>
      <c r="Q97" s="2"/>
    </row>
    <row r="99" spans="1:18" s="84" customFormat="1" ht="18.75" customHeight="1" x14ac:dyDescent="0.25">
      <c r="A99" s="2"/>
      <c r="B99" s="2"/>
      <c r="C99" s="2"/>
      <c r="D99" s="2"/>
      <c r="E99" s="2"/>
      <c r="F99" s="2"/>
      <c r="G99" s="2"/>
      <c r="H99" s="2"/>
      <c r="I99" s="2"/>
      <c r="J99" s="2"/>
      <c r="K99" s="2"/>
      <c r="L99" s="2"/>
      <c r="M99" s="2"/>
      <c r="N99" s="2"/>
      <c r="O99" s="2"/>
      <c r="P99" s="2"/>
      <c r="Q99" s="2"/>
    </row>
    <row r="100" spans="1:18" s="84" customFormat="1" ht="18.75" customHeight="1" x14ac:dyDescent="0.25">
      <c r="A100" s="2401" t="s">
        <v>804</v>
      </c>
      <c r="B100" s="2401"/>
      <c r="C100" s="2401"/>
      <c r="D100" s="2401"/>
      <c r="E100" s="2401"/>
      <c r="F100" s="2401"/>
      <c r="G100" s="2401"/>
      <c r="H100" s="2401"/>
      <c r="I100" s="2401"/>
      <c r="J100" s="2401"/>
      <c r="K100" s="2401"/>
      <c r="L100" s="2401"/>
      <c r="M100" s="2401"/>
      <c r="N100" s="2401"/>
      <c r="O100" s="2401"/>
      <c r="P100" s="2401"/>
      <c r="Q100" s="2"/>
    </row>
    <row r="101" spans="1:18" s="84" customFormat="1" ht="18.75" customHeight="1" x14ac:dyDescent="0.25">
      <c r="A101" s="2"/>
      <c r="B101" s="2"/>
      <c r="C101" s="2"/>
      <c r="D101" s="2"/>
      <c r="E101" s="2"/>
      <c r="F101" s="2"/>
      <c r="G101" s="2"/>
      <c r="H101" s="2"/>
      <c r="I101" s="2"/>
      <c r="J101" s="2"/>
      <c r="K101" s="2"/>
      <c r="L101" s="2"/>
      <c r="M101" s="2"/>
      <c r="N101" s="2"/>
      <c r="O101" s="2"/>
      <c r="P101" s="2"/>
      <c r="Q101" s="2"/>
    </row>
    <row r="102" spans="1:18" s="84" customFormat="1" ht="18.75" customHeight="1" x14ac:dyDescent="0.25">
      <c r="A102" s="2401" t="s">
        <v>805</v>
      </c>
      <c r="B102" s="2401"/>
      <c r="C102" s="2401"/>
      <c r="D102" s="2401"/>
      <c r="E102" s="2401"/>
      <c r="F102" s="2401"/>
      <c r="G102" s="2401"/>
      <c r="H102" s="2401"/>
      <c r="I102" s="2401"/>
      <c r="J102" s="2401"/>
      <c r="K102" s="2401"/>
      <c r="L102" s="2401"/>
      <c r="M102" s="2401"/>
      <c r="N102" s="2401"/>
      <c r="O102" s="2401"/>
      <c r="P102" s="2401"/>
      <c r="Q102" s="2"/>
    </row>
    <row r="103" spans="1:18" s="84" customFormat="1" ht="18.75" customHeight="1" x14ac:dyDescent="0.25">
      <c r="A103" s="2"/>
      <c r="B103" s="2"/>
      <c r="C103" s="2"/>
      <c r="D103" s="2"/>
      <c r="E103" s="2"/>
      <c r="F103" s="2"/>
      <c r="G103" s="2"/>
      <c r="H103" s="2"/>
      <c r="I103" s="2"/>
      <c r="J103" s="2"/>
      <c r="K103" s="2"/>
      <c r="L103" s="2"/>
      <c r="M103" s="2"/>
      <c r="N103" s="2"/>
      <c r="O103" s="2"/>
      <c r="P103" s="2"/>
      <c r="Q103" s="2"/>
    </row>
    <row r="104" spans="1:18" s="84" customFormat="1" ht="18.75" customHeight="1" x14ac:dyDescent="0.25">
      <c r="A104" s="2401" t="s">
        <v>806</v>
      </c>
      <c r="B104" s="2401"/>
      <c r="C104" s="2401"/>
      <c r="D104" s="2401"/>
      <c r="E104" s="2401"/>
      <c r="F104" s="2401"/>
      <c r="G104" s="2401"/>
      <c r="H104" s="2401"/>
      <c r="I104" s="2401"/>
      <c r="J104" s="2401"/>
      <c r="K104" s="2401"/>
      <c r="L104" s="2401"/>
      <c r="M104" s="2401"/>
      <c r="N104" s="2401"/>
      <c r="O104" s="2401"/>
      <c r="P104" s="2401"/>
      <c r="Q104" s="2"/>
    </row>
    <row r="105" spans="1:18" s="23" customFormat="1" ht="18.75" customHeight="1" x14ac:dyDescent="0.25"/>
    <row r="106" spans="1:18" s="206" customFormat="1" ht="18.75" customHeight="1" x14ac:dyDescent="0.25">
      <c r="A106" s="254"/>
      <c r="B106" s="254"/>
      <c r="C106" s="254"/>
      <c r="D106" s="254"/>
      <c r="E106" s="254"/>
      <c r="F106" s="254"/>
      <c r="G106" s="254"/>
      <c r="H106" s="254"/>
      <c r="I106" s="254"/>
      <c r="J106" s="254"/>
      <c r="K106" s="254"/>
      <c r="L106" s="254"/>
      <c r="M106" s="254"/>
      <c r="N106" s="254"/>
      <c r="O106" s="254"/>
      <c r="P106" s="254"/>
      <c r="Q106" s="254"/>
      <c r="R106" s="254"/>
    </row>
    <row r="107" spans="1:18" s="23" customFormat="1" ht="18.75" hidden="1" customHeight="1" x14ac:dyDescent="0.25">
      <c r="A107" s="82"/>
      <c r="B107" s="82"/>
      <c r="C107" s="82"/>
      <c r="D107" s="82"/>
      <c r="E107" s="82"/>
      <c r="F107" s="82"/>
      <c r="G107" s="82"/>
      <c r="H107" s="82"/>
      <c r="I107" s="82"/>
      <c r="J107" s="82"/>
      <c r="K107" s="82"/>
      <c r="L107" s="82"/>
      <c r="M107" s="82"/>
      <c r="N107" s="82"/>
      <c r="O107" s="82"/>
      <c r="P107" s="82"/>
    </row>
  </sheetData>
  <mergeCells count="68">
    <mergeCell ref="A66:N66"/>
    <mergeCell ref="A72:N72"/>
    <mergeCell ref="A68:N68"/>
    <mergeCell ref="A70:N70"/>
    <mergeCell ref="O88:Q88"/>
    <mergeCell ref="A78:N78"/>
    <mergeCell ref="A74:N74"/>
    <mergeCell ref="A76:N76"/>
    <mergeCell ref="A80:N80"/>
    <mergeCell ref="A83:Q83"/>
    <mergeCell ref="A82:N82"/>
    <mergeCell ref="O82:Q82"/>
    <mergeCell ref="A88:N88"/>
    <mergeCell ref="A102:P102"/>
    <mergeCell ref="A104:P104"/>
    <mergeCell ref="A84:N84"/>
    <mergeCell ref="O84:Q84"/>
    <mergeCell ref="A85:Q85"/>
    <mergeCell ref="A93:Q93"/>
    <mergeCell ref="A86:N86"/>
    <mergeCell ref="O86:Q86"/>
    <mergeCell ref="A100:P100"/>
    <mergeCell ref="A90:N90"/>
    <mergeCell ref="O90:Q90"/>
    <mergeCell ref="A92:N92"/>
    <mergeCell ref="O92:P92"/>
    <mergeCell ref="A97:P97"/>
    <mergeCell ref="A95:N95"/>
    <mergeCell ref="O95:P95"/>
    <mergeCell ref="A39:Q39"/>
    <mergeCell ref="A42:Q42"/>
    <mergeCell ref="A40:Q40"/>
    <mergeCell ref="A43:Q43"/>
    <mergeCell ref="A64:N64"/>
    <mergeCell ref="A56:Q56"/>
    <mergeCell ref="A60:N60"/>
    <mergeCell ref="A62:N62"/>
    <mergeCell ref="O62:Q62"/>
    <mergeCell ref="A49:Q49"/>
    <mergeCell ref="A52:Q52"/>
    <mergeCell ref="A50:Q50"/>
    <mergeCell ref="A54:Q54"/>
    <mergeCell ref="A58:N58"/>
    <mergeCell ref="A32:Q32"/>
    <mergeCell ref="A51:Q51"/>
    <mergeCell ref="A24:Q24"/>
    <mergeCell ref="A25:Q25"/>
    <mergeCell ref="A30:Q30"/>
    <mergeCell ref="A46:Q46"/>
    <mergeCell ref="A47:Q47"/>
    <mergeCell ref="A48:Q48"/>
    <mergeCell ref="A44:Q44"/>
    <mergeCell ref="A45:Q45"/>
    <mergeCell ref="A37:Q37"/>
    <mergeCell ref="A36:Q36"/>
    <mergeCell ref="A38:Q38"/>
    <mergeCell ref="A33:Q33"/>
    <mergeCell ref="A34:Q34"/>
    <mergeCell ref="A35:Q35"/>
    <mergeCell ref="A20:Q20"/>
    <mergeCell ref="A22:Q22"/>
    <mergeCell ref="A26:Q26"/>
    <mergeCell ref="A28:Q28"/>
    <mergeCell ref="E9:N12"/>
    <mergeCell ref="A14:Q14"/>
    <mergeCell ref="A16:Q16"/>
    <mergeCell ref="A18:Q18"/>
    <mergeCell ref="A19:Q19"/>
  </mergeCells>
  <hyperlinks>
    <hyperlink ref="A14:Q14" location="'Cuadro No 3.2.1.'!A1" display="Cuadro 3.2.1 Presupuesto de rentas y recursos de capital 2024" xr:uid="{771DAB74-680C-4ABD-9F27-79E0F4EE1A35}"/>
    <hyperlink ref="A16" location="'Cuadro 3.2.2'!A1" display="Cuadro 3.2.2 Modificaciones rentas y recursos de capital 2023" xr:uid="{55245E48-BF88-4A0E-ACA0-F7DC69072080}"/>
    <hyperlink ref="A18" location="'Cuadro 3.2.3'!A1" display="Cuadro 3.2.3 Ejecución de rentas y recursos de capital 2023" xr:uid="{76B41B8D-C694-4B94-8DA7-87187559802B}"/>
    <hyperlink ref="A24" location="'Cuadro 3.2.4'!A1" display="Cuadro 3.2.4 Ejecución ingresos corrientes de la Nación 2023" xr:uid="{2F5DA730-D700-445F-86A6-52EAF43BE08A}"/>
    <hyperlink ref="A30" location="'Cuadro 3.2.5'!A1" display="Cuadro 3.2.5 Ejecución recursos de capital de la Nación 2023" xr:uid="{29CB45BE-61EB-42A5-A62A-628194529CC5}"/>
    <hyperlink ref="A34:P34" location="'Cuadro No 3.2.10.'!A1" display="Cuadro 3.2.10 Presupuestos de Gastos 2023" xr:uid="{3256EECA-24DD-4E89-89C5-A252DC12E503}"/>
    <hyperlink ref="A32:P32" location="'Gráfica No 3.2.1.'!A1" display="Gráfica 3.2.1 Apropiación 2023 incluyendo Modificaciones Presupuestales" xr:uid="{F231D1BF-74E8-4A8E-BD41-B975787A86A9}"/>
    <hyperlink ref="A36:P36" location="'Cuadro No. 3.2.11.'!A1" display="Cuadro 3.2.11 Adiciones por Donación 2023" xr:uid="{E0D5292B-6352-4DDB-A17E-F97F81D58754}"/>
    <hyperlink ref="A38:P38" location="'Cuadro No 3.2.12.'!A1" display="Cuadro 3.2.12 Detalle Adiciones por Convenios Administrativos 2023" xr:uid="{57692AC2-2CDE-4F3D-838E-F08F2633337C}"/>
    <hyperlink ref="A42:P42" location="'Cuadro No 3.2.13'!A1" display="Cuadro 3.2.13 Ejecución del Presupuesto General de la Nación acumulada a diciembre 2023" xr:uid="{609D43B7-4471-41AE-8D0D-01CA4EC8AE47}"/>
    <hyperlink ref="A40:P40" location="'Gráfica No 3.2.2'!A1" display="Gráfica 3.2.2 Ejecución Gastos 2023" xr:uid="{2FBC22AB-900E-4E4E-A8DD-149051473FA2}"/>
    <hyperlink ref="A44:P44" location="'Gráfica No 3.2.3.'!A1" display="Gráfica 3.2.3. Velocidad de ejecución 2023" xr:uid="{4B07F716-49DA-4D6D-87BA-FA9705923C66}"/>
    <hyperlink ref="A46:P46" location="'Cuadro No 3.2.15.'!A1" display="Cuadro 3.2.15 Ejecución presupuesto funcionamiento por tipo de gasto acumulada a diciembre 2023" xr:uid="{F86E810F-799E-44B8-897C-4A140F97CE1D}"/>
    <hyperlink ref="A48:P48" location="'Gráfica No 3.2.4.'!A1" display="Gráfica 3.2.4 Ejecución Funcionamiento por Cuentas" xr:uid="{8B8FFB4B-4972-433D-BB25-CE0A66CDC803}"/>
    <hyperlink ref="A52:P52" location="'Cuadro No 3.2.17'!A1" display="Cuadro 3.2.17 Ejecución del Presupuesto de Inversión 2023 – Principales Sectores y Programas" xr:uid="{72F9EB3F-68F8-49C1-964E-B05F6B4EFC7E}"/>
    <hyperlink ref="A82" location="'Cuadro 3.3.2'!A1" display="Cuadro 3.3.2. Modificaciones rentas y recursos de capital a junio 2024" xr:uid="{30FE60E0-40AB-4D1C-8D40-BEE6B89536F7}"/>
    <hyperlink ref="A84" location="'Cuadro 3.3.3'!A1" display="Cuadro 3.3.3. Ejecución rentas y recursos de capital a junio 2024" xr:uid="{DB488A65-5CCD-4F45-9B76-6867549FDEC6}"/>
    <hyperlink ref="A86" location="'Cuadro 3.3.4'!A1" display="Cuadro 3.3.4. Ejecución ingresos corrientes de la Nación a junio 2024" xr:uid="{98821604-E952-468D-8DDE-22C0E4DE290B}"/>
    <hyperlink ref="A97" location="'Cuadro 3.3.5'!A1" display="Cuadro 3.3.5. Ejecución recursos de capital de la Nación a junio 2024" xr:uid="{A28C9695-0925-48AB-AFA5-A828A1E5FED0}"/>
    <hyperlink ref="A34:Q34" location="'Cuadro No 3.2.6.'!A1" display="Cuadro 3.2.6 Modificaciones Presupuestales 2024" xr:uid="{89D19734-9D87-476C-AC64-3F23F92E11A6}"/>
    <hyperlink ref="A32:Q32" location="'Gráfica No 3.2.5'!A1" display="Gráfica 3.2.5 Apropiación inicial, modificaciones y apropiación definitiva 2024" xr:uid="{9655A36D-37EB-4BCD-BFF7-8856CF0312AE}"/>
    <hyperlink ref="A36:Q36" location="'Cuadro No. 3.2.7.'!A1" display="Cuadro 3.2.7 Detalle Adiciones por Convenios Interadministrativos 2024 " xr:uid="{E49E456C-AE62-411E-A689-A0F342613F1E}"/>
    <hyperlink ref="A38:Q38" location="'Cuadro No 3.2.8'!A1" display="Cuadro 3.2.8 Reducción mediante Decreto 1522 de 2024 por sector" xr:uid="{D0F2D0EC-8E10-4FEF-B87C-1CFBC76FE243}"/>
    <hyperlink ref="A40:Q40" location="'Gráfica No 3.2.6'!A1" display="Gráfica 3.2.6 Apropiación inicial, modificaciones y apropiación definitiva 2024" xr:uid="{DD190214-D10B-4A08-8F08-0677514744E5}"/>
    <hyperlink ref="A42:Q42" location="'Cuadro No 3.2.9.'!A1" display="Cuadro 3.2.9 Pérdidas de apropiación 2024" xr:uid="{89AEF573-8830-48ED-9259-CD98F76E0268}"/>
    <hyperlink ref="A44:Q44" location="'Gráfica No 3.2.7'!A1" display="Gráfica 3.2.7 Velocidad de ejecución 2024" xr:uid="{2EEBFFC6-7A8B-4CC7-A181-91F2B60B3B2D}"/>
    <hyperlink ref="A46:Q46" location="'Cuadro No 3.2.10'!A1" display="Cuadro 3.2.10 Ejecución del Gasto de Funcionamiento" xr:uid="{BD75DA65-D4E9-4B8A-9889-9B1AF32A0AF6}"/>
    <hyperlink ref="A48:Q48" location="'Gráfica No 3.2.8'!A1" display="Gráfica 3.2.8 Ejecución del gasto de funcionamiento por rubros" xr:uid="{D3E3F0C3-95AC-4C4A-B1C9-F6639708C49B}"/>
    <hyperlink ref="A50" location="'Cuadro No 3.2.6.'!A1" display="Cuadro 3.2.6 Ejecución del gasto de funcionamiento por sector 2024" xr:uid="{3062A788-C430-49F1-AB2F-E1C80415E69C}"/>
    <hyperlink ref="A52:Q52" location="'Cuadro No  3.2.12'!A1" display="Cuadro 3.2.12" xr:uid="{67AEAB7E-ED08-4D2F-BCAF-FB70F37A0810}"/>
    <hyperlink ref="A54:P54" location="'Cuadro No 3.2.17'!A1" display="Cuadro 3.2.17 Ejecución del Presupuesto de Inversión 2023 – Principales Sectores y Programas" xr:uid="{221E4FD6-C889-4876-A1A5-DF76A5CB91D6}"/>
    <hyperlink ref="A54:Q54" location="'Gráfica No 3.2.9'!A1" display="Gráfica 3.2.9 Ejecución del rezago presupuestal del 2023 en 2024" xr:uid="{5EE88C22-B7D1-4ABA-9664-5FAF48EF7EC2}"/>
    <hyperlink ref="A58:N58" location="'Gráfica No 3.2.7'!A1" display="Gráfica 3.2.7 Ejecución mensual del rezago presupuestal del 2023 en 2024" xr:uid="{ACEB2811-6E8D-4606-ACD2-4847E3810CD6}"/>
    <hyperlink ref="A80:N80" location="'Gráfica No 3.3.5'!A1" display="Gráfica 3.3.1 Apropiación inicial, modificaciones y apropiación vigente 2025" xr:uid="{B43C3865-02F9-45D9-ACDB-5363A6A12923}"/>
    <hyperlink ref="A82:Q82" location="'Cuadro No 3.3.2'!A1" display="Cuadro 3.3.2 Detalle Adiciones por Convenios Interadministrativos 2025" xr:uid="{F4A86BB7-6B59-4C20-B51C-1C296F208D1A}"/>
    <hyperlink ref="A84:Q84" location="'Cuadro No 3.3.3'!A1" display="Cuadro 3.3.3 Reducción mediante Decreto 1522 de 2024 por sector" xr:uid="{01AC1381-7405-44C9-8BD8-2B8E40EA395F}"/>
    <hyperlink ref="A56:P56" location="'Cuadro No 3.2.16'!A1" display="Cuadro 3.2.16 Servicio a la Deuda 2023" xr:uid="{81B68947-0C8C-43DB-B15D-5CF588DD5E02}"/>
    <hyperlink ref="A56:Q56" location="'Cuadro No 3.2.13'!A1" display="Cuadro 3.2.13 " xr:uid="{F8689BFA-DC3C-408D-A6E8-3739D34A2477}"/>
    <hyperlink ref="A86:Q86" location="'Cuadro No 3.3.4'!A1" display="Cuadro 3.3.4 Ejecución del Presupuesto General de la Nación acumulada a junio 2025" xr:uid="{DBD552A6-19F1-4DC6-9790-8BFF6CE4ED0F}"/>
    <hyperlink ref="A90:Q90" location="'Gráfica No 3.3.6'!A1" display="Gráfica 3.3.6 Ejecución Gastos acumulada a junio 2025" xr:uid="{3333C3D3-F86C-4B26-860A-BF81E626D6CA}"/>
    <hyperlink ref="A92:P92" location="'Gráfica No 3.3.7'!A1" display="Gráfica 3.3.7 Detalle Adiciones por Convenios Interadministrativos 2025" xr:uid="{BE87C5C6-329A-44EB-8244-10AAA4748546}"/>
    <hyperlink ref="A95:P95" location="'Gráfica No 3.3.8'!A1" display="Gráfica  3.3.8 Ejecución Funcionamiento por Cuentas Junio 2025" xr:uid="{F71F53A7-8ABB-4BE0-AC9F-5E307117FD64}"/>
    <hyperlink ref="A100:Q100" location="'Cuadro No 3.3.11'!A1" display="Cuadro 3.3.11 Ejecución de la deuda pública 2025" xr:uid="{6EB6CC19-40B3-4BE2-80DC-1981AAF6CA8A}"/>
    <hyperlink ref="A102:P102" location="'Gráfica No 3.3.9'!A1" display="Gráfica 3.3.9 Ejecución del rezago presupuestal del 2024 en 2025" xr:uid="{FDBB2B40-7305-481C-A8F9-976AFA8D7B10}"/>
    <hyperlink ref="A104:P104" location="'Gráfica No 3.3.10'!A1" display="Gráfica 3.3.10 Ejecución mensual del rezago presupuestal del 2024 en 2025" xr:uid="{6B5E2E3B-F8EC-4FE9-B9A3-EDA5BC36BB02}"/>
    <hyperlink ref="A16:Q16" location="'Cuadro No 3.2.2'!A1" display="Cuadro 3.2.2 Modificaciones rentas y recursos de capital 2024" xr:uid="{1C510A0D-B870-4676-A5D8-894C850A7FB6}"/>
    <hyperlink ref="A18:Q18" location="'Cuadro No 3.2.3'!A1" display="Cuadro 3.2.3 Ejecución de rentas y recursos de capital 2024" xr:uid="{B7E96897-1202-49AA-9E39-CEB864DF804C}"/>
    <hyperlink ref="A20" location="'Cuadro 3.2.3'!A1" display="Cuadro 3.2.3 Ejecución de rentas y recursos de capital 2023" xr:uid="{50238915-70CA-430B-B2C0-910F2283447D}"/>
    <hyperlink ref="A20:Q20" location="'Gráfica No 3.2.1'!A1" display="Gráfica 3.2.1 Ejecución Ingresos Corrientes de la Nación 2024" xr:uid="{97F2E198-324C-4BDA-AA6C-8B361931B832}"/>
    <hyperlink ref="A22" location="'Cuadro 3.2.3'!A1" display="Cuadro 3.2.3 Ejecución de rentas y recursos de capital 2023" xr:uid="{09C2A2D1-3069-4BF4-983D-3F6C3C5E88C3}"/>
    <hyperlink ref="A22:Q22" location="'Gráfica No 3.2.2'!A1" display="Gráfica 3.2.2 Ejecución de Recursos de Capital de la Nación 2024" xr:uid="{AFF9A361-2491-41DE-B8B4-A1326833A63A}"/>
    <hyperlink ref="A24:Q24" location="'Cuadro No 3.2.4'!A1" display="Cuadro 3.2.4. Ejecución ingresos corrientes de la Nación 2024" xr:uid="{600DCEBB-7FFA-4643-B6AC-79B39B13BDCA}"/>
    <hyperlink ref="A26" location="'Cuadro 3.2.3'!A1" display="Cuadro 3.2.3 Ejecución de rentas y recursos de capital 2023" xr:uid="{17D74BE9-606B-48B3-B219-08931D0030BA}"/>
    <hyperlink ref="A26:Q26" location="'Gráfica No 3.2.3'!A1" display="Gráfica 3.2.3  Ejecución Fondos Especiales de la Nación 2024 " xr:uid="{ECEA6F6E-E707-4A81-9C60-156E359F821D}"/>
    <hyperlink ref="A28" location="'Cuadro 3.2.3'!A1" display="Cuadro 3.2.3 Ejecución de rentas y recursos de capital 2023" xr:uid="{339D7CD1-02FF-4FD2-9452-45407ECD14D8}"/>
    <hyperlink ref="A28:Q28" location="'Gráfica No 3.2.4'!A1" display="Gráfica 3.2.4 Ejecución Ingresos de Establecimientos Públicos por concepto 2024" xr:uid="{F507A50C-8D22-4E29-B337-DABD5940ABD5}"/>
    <hyperlink ref="A30:Q30" location="'Cuadro No 3.2.5'!A1" display="Cuadro 3.2.5. Ejecución recursos de capital de la Nación 2024" xr:uid="{534CF406-66F0-4A1B-8ADA-FF26B0DA6166}"/>
    <hyperlink ref="A50:Q50" location="'Cuadro No 3.2.11.'!A1" display="Cuadro 3.2.11 Ejecución del gasto de funcionamiento por sector 2024" xr:uid="{FBEEB7DC-156B-4320-956F-134374AF42D9}"/>
    <hyperlink ref="A60:N60" location="'Gráfica No 3.2.11'!A1" display="Gráfica 3.2.11 Ejecución mensual del rezago presupuestal del 2023 en 2024" xr:uid="{5D9F8BFE-80DC-4CCF-B533-7F583B3FB8A7}"/>
    <hyperlink ref="A82:N82" location="'Cuadro No 3.3.6'!A1" display="Cuadro 3.3.6 Detalle Adiciones por Convenios Interadministrativos 2025" xr:uid="{4063F13D-28B0-4FF6-BEEE-50E999D44310}"/>
    <hyperlink ref="A62" location="'Cuadro 3.3.2'!A1" display="Cuadro 3.3.2. Modificaciones rentas y recursos de capital a junio 2024" xr:uid="{0B41C4A1-F7B5-41E3-B65C-B5A866AB936D}"/>
    <hyperlink ref="A62:Q62" location="'Cuadro No 3.3.2'!A1" display="Cuadro 3.3.2 Detalle Adiciones por Convenios Interadministrativos 2025" xr:uid="{7E5953CA-85FE-4B4C-94B1-7F21DFDD6DAB}"/>
    <hyperlink ref="A62:N62" location="'Cuadro No 3.3.1'!A1" display="Cuadro 3.3.1 Presupuesto de rentas y recursos de capital a junio 2025" xr:uid="{E7EF5B82-201F-4770-82C9-0168B78C3808}"/>
    <hyperlink ref="A68:N68" location="'Gráfica No 3.3.1'!A1" display="Gráfica 3.3.1 Ejecución ingresos corrientes de la Nación a junio 2025" xr:uid="{834B3D0F-3010-49DD-8F6B-AB5CCC953597}"/>
    <hyperlink ref="A70:N70" location="'Gráfica No 3.3.2'!A1" display="Gráfica 3.3.2 Ejecución recursos de capital de la Nación a junio 2025" xr:uid="{3EE09AD4-1827-4108-BCE4-6ECF81C5CD2C}"/>
    <hyperlink ref="A74:N74" location="'Gráfica No 3.3.3'!A1" display="Gráfica 3.3.3 Ejecución fondos especiales de la Nación a junio 2025" xr:uid="{006A6F2B-FE6A-4C0A-9BD1-1CB5BA19FD76}"/>
    <hyperlink ref="A76:N76" location="'Gráfica No 3.3.4'!A1" display="Gráfica 3.3.4 Ejecución Ingresos de Establecimientos Públicos por concepto a junio 2025" xr:uid="{295EA078-E246-4E0D-8998-92825DCA2F6C}"/>
    <hyperlink ref="A88" location="'Cuadro 3.3.4'!A1" display="Cuadro 3.3.4. Ejecución ingresos corrientes de la Nación a junio 2024" xr:uid="{DA528ACB-A61A-4801-82EE-266BC16CB96F}"/>
    <hyperlink ref="A88:Q88" location="'Cuadro No 3.3.4'!A1" display="Cuadro 3.3.4 Ejecución del Presupuesto General de la Nación acumulada a junio 2025" xr:uid="{CA65A223-ECF1-4E36-B423-B87A4162D997}"/>
    <hyperlink ref="A84:N84" location="'Cuadro No 3.3.7'!A1" display="Cuadro 3.3.7 Aplazamiento mediante Decreto 0069 de 2025 por sector" xr:uid="{20BB7629-B733-4B99-8772-D0EFD7A6B446}"/>
    <hyperlink ref="A86:N86" location="'Cuadro No 3.3.8'!A1" display="Cuadro 3.3.8 Ejecución del Presupuesto General de la Nación acumulada a junio 2025" xr:uid="{F31FDED5-C568-4B2F-AD86-61914D2D5234}"/>
    <hyperlink ref="A97:Q97" location="'Cuadro No 3.3.10'!A1" display="Cuadro 3.3.10. Ejecución recursos de capital de la Nación a junio 2025" xr:uid="{257458E4-82EB-4947-A792-A9AF250D8630}"/>
    <hyperlink ref="A88:N88" location="'Cuadro No 3.3.9'!A1" display="Cuadro 3.3.9 Ejecución del Presupuesto General de la Nación acumulada a junio 2025" xr:uid="{32FBD2E5-34CF-4995-AF23-BAECCE960AA1}"/>
    <hyperlink ref="A64" location="'Cuadro No 3.3.2'!A1" display="Cuadro 3.3.2 Modificaciones rentas y recursos de capital a junio 2025" xr:uid="{2F0BE176-0065-4363-ACE4-5B813A299D44}"/>
    <hyperlink ref="A66" location="'Cuadro No 3.3.3'!A1" display="Cuadro 3.3.3 Ejecución rentas y recursos de capital a junio 2025" xr:uid="{81E9C69B-528C-4488-B3CF-CABD71435B3B}"/>
    <hyperlink ref="A72" location="'Cuadro No 3.3.4'!A1" display="Cuadro 3.3.4 Ejecución contribuciones parafiscales de la Nación a junio 2025" xr:uid="{8192F522-425C-4EE5-A932-9A3EC498D11F}"/>
    <hyperlink ref="A78" location="'Cuadro No 3.3.4'!A1" display="Cuadro 3.3.5 Ejecución ingresos de los Establecimientos Públicos a junio 2025" xr:uid="{7A77A71D-160B-4DF3-A00C-B67916376CBC}"/>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64EE-2024-4299-ACE4-D4E05CEAAFC1}">
  <sheetPr codeName="Hoja33">
    <tabColor rgb="FF002060"/>
  </sheetPr>
  <dimension ref="A1:X43"/>
  <sheetViews>
    <sheetView showGridLines="0" workbookViewId="0"/>
  </sheetViews>
  <sheetFormatPr baseColWidth="10" defaultColWidth="0" defaultRowHeight="10.199999999999999" zeroHeight="1" x14ac:dyDescent="0.2"/>
  <cols>
    <col min="1" max="1" width="2.6640625" style="10" customWidth="1"/>
    <col min="2" max="2" width="36" style="10" customWidth="1"/>
    <col min="3" max="16" width="6.44140625" style="10" bestFit="1" customWidth="1"/>
    <col min="17" max="18" width="9.109375" style="10" customWidth="1"/>
    <col min="19" max="16384" width="11.5546875" style="10" hidden="1"/>
  </cols>
  <sheetData>
    <row r="1" spans="1:24" ht="12.6" x14ac:dyDescent="0.2">
      <c r="A1" s="218"/>
      <c r="B1" s="2517" t="s">
        <v>1702</v>
      </c>
      <c r="C1" s="2517"/>
      <c r="D1" s="2517"/>
      <c r="E1" s="2517"/>
      <c r="F1" s="2517"/>
      <c r="G1" s="2517"/>
      <c r="H1" s="2517"/>
      <c r="I1" s="2517"/>
      <c r="J1" s="2517"/>
      <c r="K1" s="2517"/>
      <c r="L1" s="2517"/>
      <c r="M1" s="2517"/>
      <c r="N1" s="2517"/>
      <c r="O1" s="2517"/>
      <c r="P1" s="2517"/>
      <c r="Q1" s="219"/>
      <c r="R1" s="219"/>
      <c r="S1" s="218"/>
      <c r="T1" s="218"/>
      <c r="U1" s="218"/>
      <c r="V1" s="218"/>
      <c r="W1" s="218"/>
      <c r="X1" s="218"/>
    </row>
    <row r="2" spans="1:24" ht="12.6" x14ac:dyDescent="0.2">
      <c r="A2" s="210"/>
      <c r="B2" s="2489" t="s">
        <v>257</v>
      </c>
      <c r="C2" s="2489"/>
      <c r="D2" s="2489"/>
      <c r="E2" s="2489"/>
      <c r="F2" s="2489"/>
      <c r="G2" s="2489"/>
      <c r="H2" s="2489"/>
      <c r="I2" s="2489"/>
      <c r="J2" s="2489"/>
      <c r="K2" s="2489"/>
      <c r="L2" s="2489"/>
      <c r="M2" s="2489"/>
      <c r="N2" s="2489"/>
      <c r="O2" s="2489"/>
      <c r="P2" s="2489"/>
      <c r="Q2" s="210"/>
      <c r="R2" s="210"/>
      <c r="S2" s="210"/>
      <c r="T2" s="210"/>
      <c r="U2" s="210"/>
      <c r="V2" s="210"/>
      <c r="W2" s="210"/>
      <c r="X2" s="210"/>
    </row>
    <row r="3" spans="1:24" x14ac:dyDescent="0.2"/>
    <row r="4" spans="1:24" x14ac:dyDescent="0.2">
      <c r="B4" s="2513" t="s">
        <v>0</v>
      </c>
      <c r="C4" s="2515" t="s">
        <v>104</v>
      </c>
      <c r="D4" s="2515"/>
      <c r="E4" s="2515"/>
      <c r="F4" s="2515"/>
      <c r="G4" s="2515"/>
      <c r="H4" s="2515"/>
      <c r="I4" s="2515"/>
      <c r="J4" s="2515"/>
      <c r="K4" s="2515"/>
      <c r="L4" s="2515"/>
      <c r="M4" s="2515"/>
      <c r="N4" s="2515"/>
      <c r="O4" s="2515"/>
      <c r="P4" s="2516"/>
    </row>
    <row r="5" spans="1:24" x14ac:dyDescent="0.2">
      <c r="B5" s="2514"/>
      <c r="C5" s="220">
        <v>2023</v>
      </c>
      <c r="D5" s="220">
        <v>2024</v>
      </c>
      <c r="E5" s="220">
        <v>2025</v>
      </c>
      <c r="F5" s="220">
        <v>2026</v>
      </c>
      <c r="G5" s="220">
        <v>2027</v>
      </c>
      <c r="H5" s="220">
        <v>2028</v>
      </c>
      <c r="I5" s="220">
        <v>2029</v>
      </c>
      <c r="J5" s="220">
        <v>2030</v>
      </c>
      <c r="K5" s="220">
        <v>2031</v>
      </c>
      <c r="L5" s="220">
        <v>2032</v>
      </c>
      <c r="M5" s="220">
        <v>2033</v>
      </c>
      <c r="N5" s="220">
        <v>2034</v>
      </c>
      <c r="O5" s="220">
        <v>2035</v>
      </c>
      <c r="P5" s="221">
        <v>2036</v>
      </c>
    </row>
    <row r="6" spans="1:24" x14ac:dyDescent="0.2">
      <c r="B6" s="222" t="s">
        <v>243</v>
      </c>
      <c r="C6" s="223">
        <v>18.7</v>
      </c>
      <c r="D6" s="223">
        <v>16.5</v>
      </c>
      <c r="E6" s="223">
        <v>17</v>
      </c>
      <c r="F6" s="223">
        <v>18.2</v>
      </c>
      <c r="G6" s="223">
        <v>18.2</v>
      </c>
      <c r="H6" s="223">
        <v>18.7</v>
      </c>
      <c r="I6" s="223">
        <v>19.100000000000001</v>
      </c>
      <c r="J6" s="223">
        <v>19.3</v>
      </c>
      <c r="K6" s="223">
        <v>19.399999999999999</v>
      </c>
      <c r="L6" s="223">
        <v>19.5</v>
      </c>
      <c r="M6" s="223">
        <v>19.5</v>
      </c>
      <c r="N6" s="223">
        <v>19.5</v>
      </c>
      <c r="O6" s="223">
        <v>19.5</v>
      </c>
      <c r="P6" s="224">
        <v>19.5</v>
      </c>
    </row>
    <row r="7" spans="1:24" x14ac:dyDescent="0.2">
      <c r="B7" s="105" t="s">
        <v>244</v>
      </c>
      <c r="C7" s="180">
        <v>16.600000000000001</v>
      </c>
      <c r="D7" s="180">
        <v>14.4</v>
      </c>
      <c r="E7" s="180">
        <v>15.5</v>
      </c>
      <c r="F7" s="180">
        <v>15.6</v>
      </c>
      <c r="G7" s="180">
        <v>15.9</v>
      </c>
      <c r="H7" s="180">
        <v>16.100000000000001</v>
      </c>
      <c r="I7" s="180">
        <v>16.3</v>
      </c>
      <c r="J7" s="180">
        <v>16.399999999999999</v>
      </c>
      <c r="K7" s="180">
        <v>16.399999999999999</v>
      </c>
      <c r="L7" s="180">
        <v>16.399999999999999</v>
      </c>
      <c r="M7" s="180">
        <v>16.399999999999999</v>
      </c>
      <c r="N7" s="180">
        <v>16.399999999999999</v>
      </c>
      <c r="O7" s="180">
        <v>16.399999999999999</v>
      </c>
      <c r="P7" s="180">
        <v>16.399999999999999</v>
      </c>
    </row>
    <row r="8" spans="1:24" x14ac:dyDescent="0.2">
      <c r="B8" s="105" t="s">
        <v>295</v>
      </c>
      <c r="C8" s="180">
        <v>0.1</v>
      </c>
      <c r="D8" s="180">
        <v>0.1</v>
      </c>
      <c r="E8" s="180">
        <v>0.1</v>
      </c>
      <c r="F8" s="180">
        <v>0.1</v>
      </c>
      <c r="G8" s="180">
        <v>0.1</v>
      </c>
      <c r="H8" s="180">
        <v>0.1</v>
      </c>
      <c r="I8" s="180">
        <v>0.1</v>
      </c>
      <c r="J8" s="180">
        <v>0.1</v>
      </c>
      <c r="K8" s="180">
        <v>0.1</v>
      </c>
      <c r="L8" s="180">
        <v>0.1</v>
      </c>
      <c r="M8" s="180">
        <v>0.1</v>
      </c>
      <c r="N8" s="180">
        <v>0.1</v>
      </c>
      <c r="O8" s="180">
        <v>0.1</v>
      </c>
      <c r="P8" s="180">
        <v>0.1</v>
      </c>
    </row>
    <row r="9" spans="1:24" x14ac:dyDescent="0.2">
      <c r="B9" s="105" t="s">
        <v>248</v>
      </c>
      <c r="C9" s="180">
        <v>0.3</v>
      </c>
      <c r="D9" s="180">
        <v>0.3</v>
      </c>
      <c r="E9" s="180">
        <v>0.2</v>
      </c>
      <c r="F9" s="180">
        <v>0.2</v>
      </c>
      <c r="G9" s="180">
        <v>0.2</v>
      </c>
      <c r="H9" s="180">
        <v>0.2</v>
      </c>
      <c r="I9" s="180">
        <v>0.2</v>
      </c>
      <c r="J9" s="180">
        <v>0.2</v>
      </c>
      <c r="K9" s="180">
        <v>0.2</v>
      </c>
      <c r="L9" s="180">
        <v>0.2</v>
      </c>
      <c r="M9" s="180">
        <v>0.2</v>
      </c>
      <c r="N9" s="180">
        <v>0.2</v>
      </c>
      <c r="O9" s="180">
        <v>0.2</v>
      </c>
      <c r="P9" s="180">
        <v>0.2</v>
      </c>
    </row>
    <row r="10" spans="1:24" x14ac:dyDescent="0.2">
      <c r="B10" s="105" t="s">
        <v>266</v>
      </c>
      <c r="C10" s="180">
        <v>1.7</v>
      </c>
      <c r="D10" s="180">
        <v>1.7</v>
      </c>
      <c r="E10" s="180">
        <v>1.2</v>
      </c>
      <c r="F10" s="180">
        <v>1.2</v>
      </c>
      <c r="G10" s="180">
        <v>1</v>
      </c>
      <c r="H10" s="180">
        <v>1.1000000000000001</v>
      </c>
      <c r="I10" s="180">
        <v>1.1000000000000001</v>
      </c>
      <c r="J10" s="180">
        <v>1.2</v>
      </c>
      <c r="K10" s="180">
        <v>1.3</v>
      </c>
      <c r="L10" s="180">
        <v>1.3</v>
      </c>
      <c r="M10" s="180">
        <v>1.3</v>
      </c>
      <c r="N10" s="180">
        <v>1.3</v>
      </c>
      <c r="O10" s="180">
        <v>1.3</v>
      </c>
      <c r="P10" s="180">
        <v>1.3</v>
      </c>
    </row>
    <row r="11" spans="1:24" x14ac:dyDescent="0.2">
      <c r="B11" s="105" t="s">
        <v>296</v>
      </c>
      <c r="C11" s="180">
        <v>0</v>
      </c>
      <c r="D11" s="180">
        <v>0</v>
      </c>
      <c r="E11" s="180">
        <v>0</v>
      </c>
      <c r="F11" s="180">
        <v>1</v>
      </c>
      <c r="G11" s="180">
        <v>1</v>
      </c>
      <c r="H11" s="180">
        <v>1.2</v>
      </c>
      <c r="I11" s="180">
        <v>1.4</v>
      </c>
      <c r="J11" s="180">
        <v>1.4</v>
      </c>
      <c r="K11" s="180">
        <v>1.5</v>
      </c>
      <c r="L11" s="180">
        <v>1.5</v>
      </c>
      <c r="M11" s="180">
        <v>1.5</v>
      </c>
      <c r="N11" s="180">
        <v>1.5</v>
      </c>
      <c r="O11" s="180">
        <v>1.5</v>
      </c>
      <c r="P11" s="180">
        <v>1.5</v>
      </c>
    </row>
    <row r="12" spans="1:24" x14ac:dyDescent="0.2">
      <c r="B12" s="225" t="s">
        <v>170</v>
      </c>
      <c r="C12" s="226">
        <v>22.9</v>
      </c>
      <c r="D12" s="226">
        <v>23.2</v>
      </c>
      <c r="E12" s="226">
        <v>24.2</v>
      </c>
      <c r="F12" s="226">
        <v>24.4</v>
      </c>
      <c r="G12" s="226">
        <v>23.1</v>
      </c>
      <c r="H12" s="226">
        <v>21.8</v>
      </c>
      <c r="I12" s="226">
        <v>22.1</v>
      </c>
      <c r="J12" s="226">
        <v>22.2</v>
      </c>
      <c r="K12" s="226">
        <v>22.2</v>
      </c>
      <c r="L12" s="226">
        <v>22.3</v>
      </c>
      <c r="M12" s="226">
        <v>22.3</v>
      </c>
      <c r="N12" s="226">
        <v>22.3</v>
      </c>
      <c r="O12" s="226">
        <v>22.3</v>
      </c>
      <c r="P12" s="227">
        <v>22.3</v>
      </c>
    </row>
    <row r="13" spans="1:24" x14ac:dyDescent="0.2">
      <c r="B13" s="105" t="s">
        <v>253</v>
      </c>
      <c r="C13" s="180">
        <v>3.9</v>
      </c>
      <c r="D13" s="180">
        <v>4.3</v>
      </c>
      <c r="E13" s="180">
        <v>4.7</v>
      </c>
      <c r="F13" s="180">
        <v>4.8</v>
      </c>
      <c r="G13" s="180">
        <v>4.5999999999999996</v>
      </c>
      <c r="H13" s="180">
        <v>3.9</v>
      </c>
      <c r="I13" s="180">
        <v>3.9</v>
      </c>
      <c r="J13" s="180">
        <v>4</v>
      </c>
      <c r="K13" s="180">
        <v>3.9</v>
      </c>
      <c r="L13" s="180">
        <v>4</v>
      </c>
      <c r="M13" s="180">
        <v>3.9</v>
      </c>
      <c r="N13" s="180">
        <v>3.9</v>
      </c>
      <c r="O13" s="180">
        <v>3.9</v>
      </c>
      <c r="P13" s="180">
        <v>3.8</v>
      </c>
    </row>
    <row r="14" spans="1:24" x14ac:dyDescent="0.2">
      <c r="B14" s="105" t="s">
        <v>254</v>
      </c>
      <c r="C14" s="180">
        <v>19.100000000000001</v>
      </c>
      <c r="D14" s="180">
        <v>18.899999999999999</v>
      </c>
      <c r="E14" s="180">
        <v>19.5</v>
      </c>
      <c r="F14" s="180">
        <v>19.600000000000001</v>
      </c>
      <c r="G14" s="180">
        <v>19.600000000000001</v>
      </c>
      <c r="H14" s="180">
        <v>19.8</v>
      </c>
      <c r="I14" s="180">
        <v>20.3</v>
      </c>
      <c r="J14" s="180">
        <v>20.5</v>
      </c>
      <c r="K14" s="180">
        <v>20.6</v>
      </c>
      <c r="L14" s="180">
        <v>20.7</v>
      </c>
      <c r="M14" s="180">
        <v>20.8</v>
      </c>
      <c r="N14" s="180">
        <v>20.9</v>
      </c>
      <c r="O14" s="180">
        <v>20.9</v>
      </c>
      <c r="P14" s="180">
        <v>21</v>
      </c>
    </row>
    <row r="15" spans="1:24" x14ac:dyDescent="0.2">
      <c r="B15" s="105" t="s">
        <v>255</v>
      </c>
      <c r="C15" s="180">
        <v>0</v>
      </c>
      <c r="D15" s="180">
        <v>0</v>
      </c>
      <c r="E15" s="180">
        <v>0</v>
      </c>
      <c r="F15" s="180">
        <v>0</v>
      </c>
      <c r="G15" s="180">
        <v>0</v>
      </c>
      <c r="H15" s="180">
        <v>0</v>
      </c>
      <c r="I15" s="180">
        <v>0</v>
      </c>
      <c r="J15" s="180">
        <v>0</v>
      </c>
      <c r="K15" s="180">
        <v>0</v>
      </c>
      <c r="L15" s="180">
        <v>0</v>
      </c>
      <c r="M15" s="180">
        <v>0</v>
      </c>
      <c r="N15" s="180">
        <v>0</v>
      </c>
      <c r="O15" s="180">
        <v>0</v>
      </c>
      <c r="P15" s="180">
        <v>0</v>
      </c>
    </row>
    <row r="16" spans="1:24" x14ac:dyDescent="0.2">
      <c r="B16" s="105" t="s">
        <v>297</v>
      </c>
      <c r="C16" s="180">
        <v>0</v>
      </c>
      <c r="D16" s="180">
        <v>0</v>
      </c>
      <c r="E16" s="180">
        <v>0</v>
      </c>
      <c r="F16" s="180">
        <v>0</v>
      </c>
      <c r="G16" s="180">
        <v>-1</v>
      </c>
      <c r="H16" s="180">
        <v>-1.9</v>
      </c>
      <c r="I16" s="180">
        <v>-2.1</v>
      </c>
      <c r="J16" s="180">
        <v>-2.2999999999999998</v>
      </c>
      <c r="K16" s="180">
        <v>-2.4</v>
      </c>
      <c r="L16" s="180">
        <v>-2.4</v>
      </c>
      <c r="M16" s="180">
        <v>-2.4</v>
      </c>
      <c r="N16" s="180">
        <v>-2.5</v>
      </c>
      <c r="O16" s="180">
        <v>-2.5</v>
      </c>
      <c r="P16" s="180">
        <v>-2.5</v>
      </c>
    </row>
    <row r="17" spans="2:16" x14ac:dyDescent="0.2">
      <c r="B17" s="228" t="s">
        <v>105</v>
      </c>
      <c r="C17" s="229">
        <v>-0.3</v>
      </c>
      <c r="D17" s="229">
        <v>-2.4</v>
      </c>
      <c r="E17" s="229">
        <v>-2.4</v>
      </c>
      <c r="F17" s="229">
        <v>-1.4</v>
      </c>
      <c r="G17" s="229">
        <v>-0.3</v>
      </c>
      <c r="H17" s="229">
        <v>0.8</v>
      </c>
      <c r="I17" s="229">
        <v>0.8</v>
      </c>
      <c r="J17" s="229">
        <v>1.1000000000000001</v>
      </c>
      <c r="K17" s="229">
        <v>1.2</v>
      </c>
      <c r="L17" s="229">
        <v>1.2</v>
      </c>
      <c r="M17" s="229">
        <v>1.2</v>
      </c>
      <c r="N17" s="229">
        <v>1.1000000000000001</v>
      </c>
      <c r="O17" s="229">
        <v>1.1000000000000001</v>
      </c>
      <c r="P17" s="230">
        <v>1</v>
      </c>
    </row>
    <row r="18" spans="2:16" x14ac:dyDescent="0.2">
      <c r="B18" s="231" t="s">
        <v>298</v>
      </c>
      <c r="C18" s="232">
        <v>-4.2</v>
      </c>
      <c r="D18" s="232">
        <v>-6.7</v>
      </c>
      <c r="E18" s="232">
        <v>-7.1</v>
      </c>
      <c r="F18" s="232">
        <v>-6.2</v>
      </c>
      <c r="G18" s="232">
        <v>-4.9000000000000004</v>
      </c>
      <c r="H18" s="232">
        <v>-3.1</v>
      </c>
      <c r="I18" s="232">
        <v>-3.1</v>
      </c>
      <c r="J18" s="232">
        <v>-2.9</v>
      </c>
      <c r="K18" s="232">
        <v>-2.7</v>
      </c>
      <c r="L18" s="232">
        <v>-2.8</v>
      </c>
      <c r="M18" s="232">
        <v>-2.8</v>
      </c>
      <c r="N18" s="232">
        <v>-2.8</v>
      </c>
      <c r="O18" s="232">
        <v>-2.8</v>
      </c>
      <c r="P18" s="233">
        <v>-2.8</v>
      </c>
    </row>
    <row r="19" spans="2:16" x14ac:dyDescent="0.2">
      <c r="B19" s="231" t="s">
        <v>107</v>
      </c>
      <c r="C19" s="232">
        <v>-4.4000000000000004</v>
      </c>
      <c r="D19" s="232">
        <v>-6.7</v>
      </c>
      <c r="E19" s="232">
        <v>-5</v>
      </c>
      <c r="F19" s="232">
        <v>-4.8</v>
      </c>
      <c r="G19" s="232">
        <v>-4.0999999999999996</v>
      </c>
      <c r="H19" s="232">
        <v>-3.1</v>
      </c>
      <c r="I19" s="232">
        <v>-3.1</v>
      </c>
      <c r="J19" s="232">
        <v>-2.9</v>
      </c>
      <c r="K19" s="232">
        <v>-2.7</v>
      </c>
      <c r="L19" s="232">
        <v>-2.8</v>
      </c>
      <c r="M19" s="232">
        <v>-2.8</v>
      </c>
      <c r="N19" s="232">
        <v>-2.8</v>
      </c>
      <c r="O19" s="232">
        <v>-2.8</v>
      </c>
      <c r="P19" s="233">
        <v>-2.8</v>
      </c>
    </row>
    <row r="20" spans="2:16" x14ac:dyDescent="0.2">
      <c r="B20" s="234" t="s">
        <v>108</v>
      </c>
      <c r="C20" s="235">
        <v>0.2</v>
      </c>
      <c r="D20" s="235">
        <v>0</v>
      </c>
      <c r="E20" s="235">
        <v>-2.1</v>
      </c>
      <c r="F20" s="235">
        <v>-1.4</v>
      </c>
      <c r="G20" s="235">
        <v>-0.8</v>
      </c>
      <c r="H20" s="235">
        <v>0</v>
      </c>
      <c r="I20" s="235">
        <v>0</v>
      </c>
      <c r="J20" s="235">
        <v>0</v>
      </c>
      <c r="K20" s="235">
        <v>0</v>
      </c>
      <c r="L20" s="235">
        <v>0</v>
      </c>
      <c r="M20" s="235">
        <v>0</v>
      </c>
      <c r="N20" s="235">
        <v>0</v>
      </c>
      <c r="O20" s="235">
        <v>0</v>
      </c>
      <c r="P20" s="236">
        <v>0</v>
      </c>
    </row>
    <row r="21" spans="2:16" x14ac:dyDescent="0.2">
      <c r="B21" s="10" t="s">
        <v>164</v>
      </c>
      <c r="C21" s="237"/>
      <c r="J21" s="238"/>
    </row>
    <row r="22" spans="2:16" x14ac:dyDescent="0.2">
      <c r="B22" s="10" t="s">
        <v>299</v>
      </c>
    </row>
    <row r="39" spans="2:7" hidden="1" x14ac:dyDescent="0.2">
      <c r="B39" s="2494"/>
      <c r="C39" s="2494"/>
      <c r="D39" s="2494"/>
      <c r="E39" s="44"/>
      <c r="F39" s="4"/>
      <c r="G39" s="4"/>
    </row>
    <row r="40" spans="2:7" hidden="1" x14ac:dyDescent="0.2">
      <c r="B40" s="2494"/>
      <c r="C40" s="2494"/>
      <c r="D40" s="2494"/>
      <c r="E40" s="2494"/>
      <c r="F40" s="2494"/>
      <c r="G40" s="2494"/>
    </row>
    <row r="41" spans="2:7" hidden="1" x14ac:dyDescent="0.2">
      <c r="D41" s="38"/>
      <c r="E41" s="38"/>
      <c r="F41" s="38"/>
    </row>
    <row r="42" spans="2:7" hidden="1" x14ac:dyDescent="0.2">
      <c r="D42" s="38"/>
      <c r="E42" s="38"/>
      <c r="F42" s="38"/>
    </row>
    <row r="43" spans="2:7" hidden="1" x14ac:dyDescent="0.2">
      <c r="D43" s="38"/>
      <c r="E43" s="38"/>
      <c r="F43" s="38"/>
    </row>
  </sheetData>
  <mergeCells count="6">
    <mergeCell ref="B40:G40"/>
    <mergeCell ref="B4:B5"/>
    <mergeCell ref="C4:P4"/>
    <mergeCell ref="B1:P1"/>
    <mergeCell ref="B2:P2"/>
    <mergeCell ref="B39:D3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CF51-C876-4A6F-B76D-2920518CA977}">
  <sheetPr codeName="Hoja34">
    <tabColor rgb="FF002060"/>
  </sheetPr>
  <dimension ref="A1:N28"/>
  <sheetViews>
    <sheetView showGridLines="0" workbookViewId="0"/>
  </sheetViews>
  <sheetFormatPr baseColWidth="10" defaultColWidth="0" defaultRowHeight="10.199999999999999" zeroHeight="1" x14ac:dyDescent="0.2"/>
  <cols>
    <col min="1" max="1" width="2.6640625" style="10" customWidth="1"/>
    <col min="2" max="2" width="12.5546875" style="10" customWidth="1"/>
    <col min="3" max="3" width="18" style="10" customWidth="1"/>
    <col min="4" max="4" width="5.6640625" style="10" bestFit="1" customWidth="1"/>
    <col min="5" max="5" width="9.88671875" style="10" customWidth="1"/>
    <col min="6" max="6" width="10.5546875" style="10" customWidth="1"/>
    <col min="7" max="7" width="7.33203125" style="10" customWidth="1"/>
    <col min="8" max="12" width="12.88671875" style="10" customWidth="1"/>
    <col min="13" max="13" width="6.88671875" style="10" customWidth="1"/>
    <col min="14" max="14" width="0" style="10" hidden="1" customWidth="1"/>
    <col min="15" max="16384" width="11.5546875" style="10" hidden="1"/>
  </cols>
  <sheetData>
    <row r="1" spans="1:12" ht="13.8" x14ac:dyDescent="0.25">
      <c r="A1" s="11"/>
      <c r="B1" s="2517" t="s">
        <v>1703</v>
      </c>
      <c r="C1" s="2517"/>
      <c r="D1" s="2517"/>
      <c r="E1" s="2517"/>
      <c r="F1" s="2517"/>
      <c r="G1" s="2517"/>
      <c r="H1" s="2517"/>
      <c r="I1" s="2517"/>
      <c r="J1" s="2517"/>
      <c r="K1" s="2517"/>
      <c r="L1" s="127"/>
    </row>
    <row r="2" spans="1:12" ht="12.6" x14ac:dyDescent="0.2">
      <c r="B2" s="2500" t="s">
        <v>104</v>
      </c>
      <c r="C2" s="2500"/>
      <c r="D2" s="2500"/>
      <c r="E2" s="2500"/>
      <c r="F2" s="2500"/>
      <c r="G2" s="2500"/>
      <c r="H2" s="2500"/>
      <c r="I2" s="2500"/>
      <c r="J2" s="2500"/>
      <c r="K2" s="2500"/>
      <c r="L2" s="124"/>
    </row>
    <row r="3" spans="1:12" x14ac:dyDescent="0.2"/>
    <row r="4" spans="1:12" x14ac:dyDescent="0.2"/>
    <row r="5" spans="1:12" x14ac:dyDescent="0.2"/>
    <row r="6" spans="1:12" x14ac:dyDescent="0.2"/>
    <row r="7" spans="1:12" x14ac:dyDescent="0.2"/>
    <row r="8" spans="1:12" x14ac:dyDescent="0.2"/>
    <row r="9" spans="1:12" x14ac:dyDescent="0.2"/>
    <row r="10" spans="1:12" x14ac:dyDescent="0.2"/>
    <row r="11" spans="1:12" x14ac:dyDescent="0.2"/>
    <row r="12" spans="1:12" x14ac:dyDescent="0.2"/>
    <row r="13" spans="1:12" x14ac:dyDescent="0.2"/>
    <row r="14" spans="1:12" x14ac:dyDescent="0.2"/>
    <row r="15" spans="1:12" x14ac:dyDescent="0.2"/>
    <row r="16" spans="1:12" x14ac:dyDescent="0.2"/>
    <row r="17" spans="2:7" x14ac:dyDescent="0.2"/>
    <row r="18" spans="2:7" x14ac:dyDescent="0.2"/>
    <row r="19" spans="2:7" x14ac:dyDescent="0.2"/>
    <row r="20" spans="2:7" x14ac:dyDescent="0.2"/>
    <row r="21" spans="2:7" x14ac:dyDescent="0.2"/>
    <row r="22" spans="2:7" x14ac:dyDescent="0.2"/>
    <row r="23" spans="2:7" x14ac:dyDescent="0.2">
      <c r="C23" s="128"/>
      <c r="D23" s="128"/>
      <c r="E23" s="44"/>
      <c r="F23" s="4"/>
    </row>
    <row r="24" spans="2:7" x14ac:dyDescent="0.2">
      <c r="B24" s="103" t="s">
        <v>164</v>
      </c>
      <c r="C24" s="128"/>
      <c r="D24" s="128"/>
      <c r="E24" s="128"/>
      <c r="F24" s="128"/>
    </row>
    <row r="25" spans="2:7" x14ac:dyDescent="0.2">
      <c r="B25" s="97" t="s">
        <v>173</v>
      </c>
      <c r="D25" s="38"/>
      <c r="E25" s="38"/>
      <c r="F25" s="38"/>
    </row>
    <row r="26" spans="2:7" hidden="1" x14ac:dyDescent="0.2">
      <c r="D26" s="38"/>
      <c r="E26" s="38"/>
      <c r="F26" s="38"/>
    </row>
    <row r="27" spans="2:7" ht="17.25" hidden="1" customHeight="1" x14ac:dyDescent="0.2">
      <c r="D27" s="38"/>
      <c r="E27" s="38"/>
      <c r="F27" s="38"/>
      <c r="G27" s="4"/>
    </row>
    <row r="28" spans="2:7" ht="10.5" hidden="1" customHeight="1" x14ac:dyDescent="0.2">
      <c r="C28" s="97"/>
      <c r="D28" s="38"/>
      <c r="E28" s="38"/>
      <c r="F28" s="38"/>
      <c r="G28" s="128"/>
    </row>
  </sheetData>
  <mergeCells count="2">
    <mergeCell ref="B1:K1"/>
    <mergeCell ref="B2:K2"/>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20C0C-B424-4C3F-845A-29BF78E9692A}">
  <sheetPr>
    <tabColor rgb="FF002060"/>
  </sheetPr>
  <dimension ref="A1:U44"/>
  <sheetViews>
    <sheetView showGridLines="0" zoomScaleNormal="100" workbookViewId="0">
      <selection activeCell="Q21" sqref="Q21"/>
    </sheetView>
  </sheetViews>
  <sheetFormatPr baseColWidth="10" defaultColWidth="0" defaultRowHeight="10.199999999999999" zeroHeight="1" x14ac:dyDescent="0.2"/>
  <cols>
    <col min="1" max="1" width="2.6640625" style="29" customWidth="1"/>
    <col min="2" max="2" width="21.6640625" style="29" customWidth="1"/>
    <col min="3" max="17" width="11.44140625" style="29" customWidth="1"/>
    <col min="18" max="21" width="0" style="29" hidden="1" customWidth="1"/>
    <col min="22" max="16384" width="11.44140625" style="29" hidden="1"/>
  </cols>
  <sheetData>
    <row r="1" spans="1:20" x14ac:dyDescent="0.2">
      <c r="A1" s="247"/>
    </row>
    <row r="2" spans="1:20" ht="12.6" x14ac:dyDescent="0.2">
      <c r="A2" s="247"/>
      <c r="B2" s="2489" t="s">
        <v>1802</v>
      </c>
      <c r="C2" s="2489"/>
      <c r="D2" s="2489"/>
      <c r="E2" s="2489"/>
      <c r="F2" s="2489"/>
      <c r="G2" s="2489"/>
      <c r="H2" s="2489"/>
      <c r="I2" s="2489"/>
      <c r="J2" s="2489"/>
      <c r="K2" s="2489"/>
      <c r="L2" s="2489"/>
      <c r="M2" s="2489"/>
      <c r="N2" s="2489"/>
      <c r="O2" s="2489"/>
      <c r="P2" s="129"/>
      <c r="Q2" s="129"/>
      <c r="R2" s="129"/>
      <c r="S2" s="129"/>
      <c r="T2" s="129"/>
    </row>
    <row r="3" spans="1:20" ht="12.6" x14ac:dyDescent="0.2">
      <c r="A3" s="247"/>
      <c r="B3" s="2489" t="s">
        <v>291</v>
      </c>
      <c r="C3" s="2489"/>
      <c r="D3" s="2489"/>
      <c r="E3" s="2489"/>
      <c r="F3" s="2489"/>
      <c r="G3" s="2489"/>
      <c r="H3" s="2489"/>
      <c r="I3" s="2489"/>
      <c r="J3" s="2489"/>
      <c r="K3" s="2489"/>
      <c r="L3" s="2489"/>
      <c r="M3" s="2489"/>
      <c r="N3" s="2489"/>
      <c r="O3" s="2489"/>
    </row>
    <row r="4" spans="1:20" x14ac:dyDescent="0.2">
      <c r="B4" s="240" t="s">
        <v>0</v>
      </c>
      <c r="C4" s="147">
        <v>2024</v>
      </c>
      <c r="D4" s="147" t="s">
        <v>127</v>
      </c>
      <c r="E4" s="147" t="s">
        <v>128</v>
      </c>
      <c r="F4" s="147" t="s">
        <v>129</v>
      </c>
      <c r="G4" s="147" t="s">
        <v>130</v>
      </c>
      <c r="H4" s="147" t="s">
        <v>131</v>
      </c>
      <c r="I4" s="147" t="s">
        <v>132</v>
      </c>
      <c r="J4" s="147" t="s">
        <v>133</v>
      </c>
      <c r="K4" s="147" t="s">
        <v>134</v>
      </c>
      <c r="L4" s="147" t="s">
        <v>135</v>
      </c>
      <c r="M4" s="147" t="s">
        <v>136</v>
      </c>
      <c r="N4" s="147" t="s">
        <v>174</v>
      </c>
      <c r="O4" s="148" t="s">
        <v>301</v>
      </c>
    </row>
    <row r="5" spans="1:20" x14ac:dyDescent="0.2">
      <c r="B5" s="248" t="s">
        <v>175</v>
      </c>
      <c r="C5" s="249">
        <v>-6.7</v>
      </c>
      <c r="D5" s="249">
        <v>-7.1</v>
      </c>
      <c r="E5" s="249">
        <v>-6.2</v>
      </c>
      <c r="F5" s="249">
        <v>-4.9000000000000004</v>
      </c>
      <c r="G5" s="249">
        <v>-3.1</v>
      </c>
      <c r="H5" s="249">
        <v>-3.1</v>
      </c>
      <c r="I5" s="249">
        <v>-2.9</v>
      </c>
      <c r="J5" s="249">
        <v>-2.7</v>
      </c>
      <c r="K5" s="249">
        <v>-2.8</v>
      </c>
      <c r="L5" s="249">
        <v>-2.8</v>
      </c>
      <c r="M5" s="249">
        <v>-2.8</v>
      </c>
      <c r="N5" s="249">
        <v>-2.8</v>
      </c>
      <c r="O5" s="250">
        <v>-2.8</v>
      </c>
    </row>
    <row r="6" spans="1:20" x14ac:dyDescent="0.2">
      <c r="B6" s="248" t="s">
        <v>112</v>
      </c>
      <c r="C6" s="249">
        <v>0.3</v>
      </c>
      <c r="D6" s="249">
        <v>-0.1</v>
      </c>
      <c r="E6" s="249">
        <v>0</v>
      </c>
      <c r="F6" s="249">
        <v>0.1</v>
      </c>
      <c r="G6" s="249">
        <v>0</v>
      </c>
      <c r="H6" s="249">
        <v>0</v>
      </c>
      <c r="I6" s="249">
        <v>0</v>
      </c>
      <c r="J6" s="249">
        <v>0</v>
      </c>
      <c r="K6" s="249">
        <v>0</v>
      </c>
      <c r="L6" s="249">
        <v>0</v>
      </c>
      <c r="M6" s="249">
        <v>0</v>
      </c>
      <c r="N6" s="249">
        <v>0</v>
      </c>
      <c r="O6" s="250">
        <v>0</v>
      </c>
    </row>
    <row r="7" spans="1:20" x14ac:dyDescent="0.2">
      <c r="B7" s="248" t="s">
        <v>176</v>
      </c>
      <c r="C7" s="249">
        <v>0.3</v>
      </c>
      <c r="D7" s="249">
        <v>-0.1</v>
      </c>
      <c r="E7" s="249">
        <v>-0.1</v>
      </c>
      <c r="F7" s="249">
        <v>-0.1</v>
      </c>
      <c r="G7" s="249">
        <v>0.2</v>
      </c>
      <c r="H7" s="249">
        <v>0.2</v>
      </c>
      <c r="I7" s="249">
        <v>0.2</v>
      </c>
      <c r="J7" s="249">
        <v>0.2</v>
      </c>
      <c r="K7" s="249">
        <v>0.2</v>
      </c>
      <c r="L7" s="249">
        <v>0.2</v>
      </c>
      <c r="M7" s="249">
        <v>0.1</v>
      </c>
      <c r="N7" s="249">
        <v>0.1</v>
      </c>
      <c r="O7" s="250">
        <v>0.1</v>
      </c>
    </row>
    <row r="8" spans="1:20" x14ac:dyDescent="0.2">
      <c r="B8" s="248" t="s">
        <v>177</v>
      </c>
      <c r="C8" s="249">
        <v>0.2</v>
      </c>
      <c r="D8" s="249">
        <v>0.9</v>
      </c>
      <c r="E8" s="249">
        <v>1.8</v>
      </c>
      <c r="F8" s="249">
        <v>1.7</v>
      </c>
      <c r="G8" s="249">
        <v>1.7</v>
      </c>
      <c r="H8" s="249">
        <v>1.7</v>
      </c>
      <c r="I8" s="249">
        <v>1.7</v>
      </c>
      <c r="J8" s="249">
        <v>1.7</v>
      </c>
      <c r="K8" s="249">
        <v>1.7</v>
      </c>
      <c r="L8" s="249">
        <v>1.7</v>
      </c>
      <c r="M8" s="249">
        <v>1.8</v>
      </c>
      <c r="N8" s="249">
        <v>1.7</v>
      </c>
      <c r="O8" s="250">
        <v>1.8</v>
      </c>
    </row>
    <row r="9" spans="1:20" x14ac:dyDescent="0.2">
      <c r="B9" s="251" t="s">
        <v>178</v>
      </c>
      <c r="C9" s="252">
        <v>-5.8</v>
      </c>
      <c r="D9" s="252">
        <v>-6.5</v>
      </c>
      <c r="E9" s="252">
        <v>-4.5</v>
      </c>
      <c r="F9" s="252">
        <v>-3.1</v>
      </c>
      <c r="G9" s="252">
        <v>-1.3</v>
      </c>
      <c r="H9" s="252">
        <v>-1.1000000000000001</v>
      </c>
      <c r="I9" s="252">
        <v>-1</v>
      </c>
      <c r="J9" s="252">
        <v>-0.9</v>
      </c>
      <c r="K9" s="252">
        <v>-0.8</v>
      </c>
      <c r="L9" s="252">
        <v>-0.9</v>
      </c>
      <c r="M9" s="252">
        <v>-0.9</v>
      </c>
      <c r="N9" s="252">
        <v>-1</v>
      </c>
      <c r="O9" s="253">
        <v>-0.8</v>
      </c>
    </row>
    <row r="10" spans="1:20" x14ac:dyDescent="0.2"/>
    <row r="11" spans="1:20" x14ac:dyDescent="0.2"/>
    <row r="12" spans="1:20" x14ac:dyDescent="0.2"/>
    <row r="13" spans="1:20" x14ac:dyDescent="0.2"/>
    <row r="14" spans="1:20" x14ac:dyDescent="0.2"/>
    <row r="15" spans="1:20" x14ac:dyDescent="0.2"/>
    <row r="16" spans="1:20" x14ac:dyDescent="0.2"/>
    <row r="17" spans="2:2" x14ac:dyDescent="0.2"/>
    <row r="18" spans="2:2" x14ac:dyDescent="0.2"/>
    <row r="19" spans="2:2" x14ac:dyDescent="0.2"/>
    <row r="20" spans="2:2" x14ac:dyDescent="0.2"/>
    <row r="21" spans="2:2" x14ac:dyDescent="0.2"/>
    <row r="22" spans="2:2" x14ac:dyDescent="0.2"/>
    <row r="23" spans="2:2" x14ac:dyDescent="0.2"/>
    <row r="24" spans="2:2" x14ac:dyDescent="0.2"/>
    <row r="25" spans="2:2" x14ac:dyDescent="0.2"/>
    <row r="26" spans="2:2" x14ac:dyDescent="0.2"/>
    <row r="27" spans="2:2" x14ac:dyDescent="0.2">
      <c r="B27" s="10" t="s">
        <v>303</v>
      </c>
    </row>
    <row r="28" spans="2:2" x14ac:dyDescent="0.2">
      <c r="B28" s="10" t="s">
        <v>300</v>
      </c>
    </row>
    <row r="29" spans="2:2" x14ac:dyDescent="0.2"/>
    <row r="38" spans="3:15" hidden="1" x14ac:dyDescent="0.2">
      <c r="C38" s="34"/>
      <c r="D38" s="34"/>
      <c r="E38" s="34"/>
      <c r="F38" s="34"/>
      <c r="G38" s="34"/>
      <c r="H38" s="34"/>
      <c r="I38" s="34"/>
      <c r="J38" s="34"/>
      <c r="K38" s="34"/>
      <c r="L38" s="34"/>
      <c r="M38" s="34"/>
      <c r="N38" s="34"/>
      <c r="O38" s="34"/>
    </row>
    <row r="39" spans="3:15" hidden="1" x14ac:dyDescent="0.2">
      <c r="C39" s="34"/>
      <c r="D39" s="34"/>
      <c r="E39" s="34"/>
      <c r="F39" s="34"/>
      <c r="G39" s="34"/>
      <c r="H39" s="34"/>
      <c r="I39" s="34"/>
      <c r="J39" s="34"/>
      <c r="K39" s="34"/>
      <c r="L39" s="34"/>
      <c r="M39" s="34"/>
      <c r="N39" s="34"/>
      <c r="O39" s="34"/>
    </row>
    <row r="40" spans="3:15" hidden="1" x14ac:dyDescent="0.2">
      <c r="C40" s="34"/>
      <c r="D40" s="34"/>
      <c r="E40" s="34"/>
      <c r="F40" s="34"/>
      <c r="G40" s="34"/>
      <c r="H40" s="34"/>
      <c r="I40" s="34"/>
      <c r="J40" s="34"/>
      <c r="K40" s="34"/>
      <c r="L40" s="34"/>
      <c r="M40" s="34"/>
      <c r="N40" s="34"/>
      <c r="O40" s="34"/>
    </row>
    <row r="41" spans="3:15" hidden="1" x14ac:dyDescent="0.2">
      <c r="C41" s="34"/>
      <c r="D41" s="34"/>
      <c r="E41" s="34"/>
      <c r="F41" s="34"/>
      <c r="G41" s="34"/>
      <c r="H41" s="34"/>
      <c r="I41" s="34"/>
      <c r="J41" s="34"/>
      <c r="K41" s="34"/>
      <c r="L41" s="34"/>
      <c r="M41" s="34"/>
      <c r="N41" s="34"/>
      <c r="O41" s="34"/>
    </row>
    <row r="42" spans="3:15" hidden="1" x14ac:dyDescent="0.2">
      <c r="C42" s="34"/>
      <c r="D42" s="34"/>
      <c r="E42" s="34"/>
      <c r="F42" s="34"/>
      <c r="G42" s="34"/>
      <c r="H42" s="34"/>
      <c r="I42" s="34"/>
      <c r="J42" s="34"/>
      <c r="K42" s="34"/>
      <c r="L42" s="34"/>
      <c r="M42" s="34"/>
      <c r="N42" s="34"/>
      <c r="O42" s="34"/>
    </row>
    <row r="43" spans="3:15" hidden="1" x14ac:dyDescent="0.2">
      <c r="C43" s="34"/>
    </row>
    <row r="44" spans="3:15" hidden="1" x14ac:dyDescent="0.2">
      <c r="C44" s="34"/>
    </row>
  </sheetData>
  <mergeCells count="2">
    <mergeCell ref="B2:O2"/>
    <mergeCell ref="B3:O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EE97B-8384-482D-89EC-D2859D079A75}">
  <sheetPr codeName="Hoja37">
    <tabColor rgb="FF002060"/>
  </sheetPr>
  <dimension ref="A1:AB30"/>
  <sheetViews>
    <sheetView showGridLines="0" workbookViewId="0"/>
  </sheetViews>
  <sheetFormatPr baseColWidth="10" defaultColWidth="0" defaultRowHeight="10.199999999999999" zeroHeight="1" x14ac:dyDescent="0.2"/>
  <cols>
    <col min="1" max="1" width="3.33203125" style="17" customWidth="1"/>
    <col min="2" max="2" width="26.44140625" style="17" bestFit="1" customWidth="1"/>
    <col min="3" max="17" width="9.5546875" style="17" customWidth="1"/>
    <col min="18" max="18" width="3.88671875" style="17" customWidth="1"/>
    <col min="19" max="28" width="0" style="17" hidden="1" customWidth="1"/>
    <col min="29" max="16384" width="9.5546875" style="17" hidden="1"/>
  </cols>
  <sheetData>
    <row r="1" spans="2:19" ht="12.6" x14ac:dyDescent="0.2">
      <c r="B1" s="2518" t="s">
        <v>1704</v>
      </c>
      <c r="C1" s="2517"/>
      <c r="D1" s="2517"/>
      <c r="E1" s="2517"/>
      <c r="F1" s="2517"/>
      <c r="G1" s="2517"/>
      <c r="H1" s="2517"/>
      <c r="I1" s="2517"/>
      <c r="J1" s="2517"/>
      <c r="K1" s="2517"/>
      <c r="L1" s="2517"/>
      <c r="M1" s="2517"/>
      <c r="N1" s="2517"/>
      <c r="O1" s="2517"/>
      <c r="P1" s="127"/>
      <c r="Q1" s="30"/>
      <c r="R1" s="30"/>
      <c r="S1" s="30"/>
    </row>
    <row r="2" spans="2:19" ht="12.6" x14ac:dyDescent="0.2">
      <c r="B2" s="1839"/>
      <c r="C2" s="1839"/>
      <c r="D2" s="1839"/>
      <c r="E2" s="2519" t="s">
        <v>302</v>
      </c>
      <c r="F2" s="2519"/>
      <c r="G2" s="2519"/>
      <c r="H2" s="2519"/>
      <c r="I2" s="2519"/>
      <c r="J2" s="2519"/>
      <c r="K2" s="1839"/>
      <c r="L2" s="1839"/>
      <c r="M2" s="1839"/>
      <c r="N2" s="1839"/>
      <c r="O2" s="1839"/>
    </row>
    <row r="3" spans="2:19" x14ac:dyDescent="0.2"/>
    <row r="4" spans="2:19" x14ac:dyDescent="0.2">
      <c r="B4" s="240" t="s">
        <v>0</v>
      </c>
      <c r="C4" s="147">
        <v>2024</v>
      </c>
      <c r="D4" s="147" t="s">
        <v>127</v>
      </c>
      <c r="E4" s="147" t="s">
        <v>128</v>
      </c>
      <c r="F4" s="147" t="s">
        <v>129</v>
      </c>
      <c r="G4" s="147" t="s">
        <v>130</v>
      </c>
      <c r="H4" s="147" t="s">
        <v>131</v>
      </c>
      <c r="I4" s="147" t="s">
        <v>132</v>
      </c>
      <c r="J4" s="147" t="s">
        <v>133</v>
      </c>
      <c r="K4" s="147" t="s">
        <v>134</v>
      </c>
      <c r="L4" s="147" t="s">
        <v>135</v>
      </c>
      <c r="M4" s="147" t="s">
        <v>136</v>
      </c>
      <c r="N4" s="147" t="s">
        <v>174</v>
      </c>
      <c r="O4" s="148" t="s">
        <v>301</v>
      </c>
    </row>
    <row r="5" spans="2:19" x14ac:dyDescent="0.2">
      <c r="B5" s="241" t="s">
        <v>179</v>
      </c>
      <c r="C5" s="242">
        <v>64.400000000000006</v>
      </c>
      <c r="D5" s="242">
        <v>66.7</v>
      </c>
      <c r="E5" s="242">
        <v>67.900000000000006</v>
      </c>
      <c r="F5" s="242">
        <v>68.099999999999994</v>
      </c>
      <c r="G5" s="242">
        <v>67.099999999999994</v>
      </c>
      <c r="H5" s="242">
        <v>66.3</v>
      </c>
      <c r="I5" s="242">
        <v>65.7</v>
      </c>
      <c r="J5" s="242">
        <v>65.2</v>
      </c>
      <c r="K5" s="242">
        <v>64.8</v>
      </c>
      <c r="L5" s="242">
        <v>64.5</v>
      </c>
      <c r="M5" s="242">
        <v>64.400000000000006</v>
      </c>
      <c r="N5" s="242">
        <v>64.2</v>
      </c>
      <c r="O5" s="243">
        <v>64.2</v>
      </c>
    </row>
    <row r="6" spans="2:19" x14ac:dyDescent="0.2">
      <c r="B6" s="241" t="s">
        <v>180</v>
      </c>
      <c r="C6" s="242">
        <v>56.6</v>
      </c>
      <c r="D6" s="242">
        <v>58.7</v>
      </c>
      <c r="E6" s="242">
        <v>59.8</v>
      </c>
      <c r="F6" s="242">
        <v>60.1</v>
      </c>
      <c r="G6" s="242">
        <v>59.1</v>
      </c>
      <c r="H6" s="242">
        <v>58.2</v>
      </c>
      <c r="I6" s="242">
        <v>57.6</v>
      </c>
      <c r="J6" s="242">
        <v>57.1</v>
      </c>
      <c r="K6" s="242">
        <v>56.8</v>
      </c>
      <c r="L6" s="242">
        <v>56.5</v>
      </c>
      <c r="M6" s="242">
        <v>56.3</v>
      </c>
      <c r="N6" s="242">
        <v>56.2</v>
      </c>
      <c r="O6" s="243">
        <v>56.1</v>
      </c>
    </row>
    <row r="7" spans="2:19" x14ac:dyDescent="0.2">
      <c r="B7" s="241" t="s">
        <v>181</v>
      </c>
      <c r="C7" s="242">
        <v>51</v>
      </c>
      <c r="D7" s="242">
        <v>52.6</v>
      </c>
      <c r="E7" s="242">
        <v>54.2</v>
      </c>
      <c r="F7" s="242">
        <v>54.5</v>
      </c>
      <c r="G7" s="242">
        <v>53.6</v>
      </c>
      <c r="H7" s="242">
        <v>52.9</v>
      </c>
      <c r="I7" s="242">
        <v>52</v>
      </c>
      <c r="J7" s="242">
        <v>51.1</v>
      </c>
      <c r="K7" s="242">
        <v>50.2</v>
      </c>
      <c r="L7" s="242">
        <v>49.5</v>
      </c>
      <c r="M7" s="242">
        <v>49</v>
      </c>
      <c r="N7" s="242">
        <v>48.6</v>
      </c>
      <c r="O7" s="243">
        <v>48.1</v>
      </c>
    </row>
    <row r="8" spans="2:19" x14ac:dyDescent="0.2">
      <c r="B8" s="244" t="s">
        <v>105</v>
      </c>
      <c r="C8" s="245">
        <v>-1.3</v>
      </c>
      <c r="D8" s="245">
        <v>-1.5</v>
      </c>
      <c r="E8" s="245">
        <v>0.6</v>
      </c>
      <c r="F8" s="245">
        <v>1.8</v>
      </c>
      <c r="G8" s="245">
        <v>3</v>
      </c>
      <c r="H8" s="245">
        <v>3.2</v>
      </c>
      <c r="I8" s="245">
        <v>3.3</v>
      </c>
      <c r="J8" s="245">
        <v>3.4</v>
      </c>
      <c r="K8" s="245">
        <v>3.4</v>
      </c>
      <c r="L8" s="245">
        <v>3.3</v>
      </c>
      <c r="M8" s="245">
        <v>3.2</v>
      </c>
      <c r="N8" s="245">
        <v>3.1</v>
      </c>
      <c r="O8" s="246">
        <v>3.3</v>
      </c>
    </row>
    <row r="9" spans="2:19" x14ac:dyDescent="0.2"/>
    <row r="10" spans="2:19" x14ac:dyDescent="0.2">
      <c r="C10" s="43"/>
      <c r="D10" s="43"/>
      <c r="E10" s="43"/>
      <c r="F10" s="43"/>
      <c r="G10" s="43"/>
      <c r="H10" s="43"/>
      <c r="I10" s="43"/>
      <c r="J10" s="43"/>
      <c r="K10" s="43"/>
      <c r="L10" s="43"/>
      <c r="M10" s="43"/>
      <c r="N10" s="43"/>
      <c r="O10" s="43"/>
      <c r="P10" s="43"/>
    </row>
    <row r="11" spans="2:19" x14ac:dyDescent="0.2">
      <c r="C11" s="43"/>
      <c r="D11" s="43"/>
      <c r="E11" s="43"/>
      <c r="F11" s="43"/>
      <c r="G11" s="43"/>
      <c r="H11" s="43"/>
      <c r="I11" s="43"/>
      <c r="J11" s="43"/>
      <c r="K11" s="43"/>
      <c r="L11" s="43"/>
      <c r="M11" s="43"/>
      <c r="N11" s="43"/>
      <c r="O11" s="43"/>
      <c r="P11" s="43"/>
    </row>
    <row r="12" spans="2:19" x14ac:dyDescent="0.2">
      <c r="C12" s="43"/>
      <c r="D12" s="43"/>
      <c r="E12" s="43"/>
      <c r="F12" s="43"/>
      <c r="G12" s="43"/>
      <c r="H12" s="43"/>
      <c r="I12" s="43"/>
      <c r="J12" s="43"/>
      <c r="K12" s="43"/>
      <c r="L12" s="43"/>
      <c r="M12" s="43"/>
      <c r="N12" s="43"/>
      <c r="O12" s="43"/>
      <c r="P12" s="43"/>
    </row>
    <row r="13" spans="2:19" x14ac:dyDescent="0.2"/>
    <row r="14" spans="2:19" x14ac:dyDescent="0.2"/>
    <row r="15" spans="2:19" x14ac:dyDescent="0.2"/>
    <row r="16" spans="2:19" x14ac:dyDescent="0.2"/>
    <row r="17" spans="2:27" x14ac:dyDescent="0.2"/>
    <row r="18" spans="2:27" x14ac:dyDescent="0.2"/>
    <row r="19" spans="2:27" x14ac:dyDescent="0.2"/>
    <row r="20" spans="2:27" x14ac:dyDescent="0.2"/>
    <row r="21" spans="2:27" x14ac:dyDescent="0.2"/>
    <row r="22" spans="2:27" s="10" customFormat="1" x14ac:dyDescent="0.2">
      <c r="Q22" s="17"/>
      <c r="R22" s="17"/>
      <c r="S22" s="17"/>
      <c r="T22" s="17"/>
      <c r="U22" s="17"/>
      <c r="V22" s="17"/>
      <c r="W22" s="17"/>
      <c r="X22" s="17"/>
      <c r="Y22" s="17"/>
      <c r="Z22" s="17"/>
      <c r="AA22" s="17"/>
    </row>
    <row r="23" spans="2:27" s="10" customFormat="1" x14ac:dyDescent="0.2">
      <c r="Q23" s="17"/>
      <c r="R23" s="17"/>
      <c r="S23" s="17"/>
      <c r="T23" s="17"/>
      <c r="U23" s="17"/>
      <c r="V23" s="17"/>
      <c r="W23" s="17"/>
      <c r="X23" s="17"/>
      <c r="Y23" s="17"/>
      <c r="Z23" s="17"/>
      <c r="AA23" s="17"/>
    </row>
    <row r="24" spans="2:27" x14ac:dyDescent="0.2">
      <c r="B24" s="9"/>
    </row>
    <row r="25" spans="2:27" x14ac:dyDescent="0.2"/>
    <row r="26" spans="2:27" x14ac:dyDescent="0.2"/>
    <row r="27" spans="2:27" x14ac:dyDescent="0.2"/>
    <row r="28" spans="2:27" x14ac:dyDescent="0.2"/>
    <row r="29" spans="2:27" x14ac:dyDescent="0.2">
      <c r="B29" s="4" t="s">
        <v>164</v>
      </c>
    </row>
    <row r="30" spans="2:27" x14ac:dyDescent="0.2">
      <c r="B30" s="4" t="s">
        <v>171</v>
      </c>
    </row>
  </sheetData>
  <mergeCells count="2">
    <mergeCell ref="B1:O1"/>
    <mergeCell ref="E2:J2"/>
  </mergeCells>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BC068-E82E-4C00-A406-8C4CFE00A570}">
  <sheetPr>
    <tabColor rgb="FF002060"/>
  </sheetPr>
  <dimension ref="A1:R34"/>
  <sheetViews>
    <sheetView showGridLines="0" workbookViewId="0"/>
  </sheetViews>
  <sheetFormatPr baseColWidth="10" defaultColWidth="0" defaultRowHeight="10.199999999999999" zeroHeight="1" x14ac:dyDescent="0.2"/>
  <cols>
    <col min="1" max="1" width="2.88671875" style="29" customWidth="1"/>
    <col min="2" max="2" width="18.44140625" style="29" customWidth="1"/>
    <col min="3" max="17" width="11.44140625" style="29" customWidth="1"/>
    <col min="18" max="18" width="3.6640625" style="29" customWidth="1"/>
    <col min="19" max="16384" width="11.44140625" style="29" hidden="1"/>
  </cols>
  <sheetData>
    <row r="1" spans="1:15" ht="20.25" customHeight="1" x14ac:dyDescent="0.2">
      <c r="A1" s="247"/>
      <c r="B1" s="2499" t="s">
        <v>1705</v>
      </c>
      <c r="C1" s="2489"/>
      <c r="D1" s="2489"/>
      <c r="E1" s="2489"/>
      <c r="F1" s="2489"/>
      <c r="G1" s="2489"/>
      <c r="H1" s="2489"/>
      <c r="I1" s="2489"/>
      <c r="J1" s="2489"/>
      <c r="K1" s="2489"/>
      <c r="L1" s="2489"/>
      <c r="M1" s="2489"/>
      <c r="N1" s="2489"/>
      <c r="O1" s="2489"/>
    </row>
    <row r="2" spans="1:15" ht="12.6" x14ac:dyDescent="0.2">
      <c r="A2" s="247"/>
      <c r="B2" s="2489" t="s">
        <v>291</v>
      </c>
      <c r="C2" s="2489"/>
      <c r="D2" s="2489"/>
      <c r="E2" s="2489"/>
      <c r="F2" s="2489"/>
      <c r="G2" s="2489"/>
      <c r="H2" s="2489"/>
      <c r="I2" s="2489"/>
      <c r="J2" s="2489"/>
      <c r="K2" s="2489"/>
      <c r="L2" s="2489"/>
      <c r="M2" s="2489"/>
      <c r="N2" s="2489"/>
      <c r="O2" s="2489"/>
    </row>
    <row r="3" spans="1:15" x14ac:dyDescent="0.2">
      <c r="B3" s="240" t="s">
        <v>0</v>
      </c>
      <c r="C3" s="147">
        <v>2024</v>
      </c>
      <c r="D3" s="147" t="s">
        <v>127</v>
      </c>
      <c r="E3" s="147" t="s">
        <v>128</v>
      </c>
      <c r="F3" s="147" t="s">
        <v>129</v>
      </c>
      <c r="G3" s="147" t="s">
        <v>130</v>
      </c>
      <c r="H3" s="147" t="s">
        <v>131</v>
      </c>
      <c r="I3" s="147" t="s">
        <v>132</v>
      </c>
      <c r="J3" s="147" t="s">
        <v>133</v>
      </c>
      <c r="K3" s="147" t="s">
        <v>134</v>
      </c>
      <c r="L3" s="147" t="s">
        <v>135</v>
      </c>
      <c r="M3" s="147" t="s">
        <v>136</v>
      </c>
      <c r="N3" s="147" t="s">
        <v>174</v>
      </c>
      <c r="O3" s="148" t="s">
        <v>301</v>
      </c>
    </row>
    <row r="4" spans="1:15" x14ac:dyDescent="0.2">
      <c r="B4" s="241" t="s">
        <v>179</v>
      </c>
      <c r="C4" s="242">
        <v>67.900000000000006</v>
      </c>
      <c r="D4" s="242">
        <v>70</v>
      </c>
      <c r="E4" s="242">
        <v>71</v>
      </c>
      <c r="F4" s="242">
        <v>71.099999999999994</v>
      </c>
      <c r="G4" s="242">
        <v>70</v>
      </c>
      <c r="H4" s="242">
        <v>69</v>
      </c>
      <c r="I4" s="242">
        <v>68.2</v>
      </c>
      <c r="J4" s="242">
        <v>67.5</v>
      </c>
      <c r="K4" s="242">
        <v>67</v>
      </c>
      <c r="L4" s="242">
        <v>66.599999999999994</v>
      </c>
      <c r="M4" s="242">
        <v>66.2</v>
      </c>
      <c r="N4" s="242">
        <v>65.900000000000006</v>
      </c>
      <c r="O4" s="243">
        <v>65.599999999999994</v>
      </c>
    </row>
    <row r="5" spans="1:15" x14ac:dyDescent="0.2">
      <c r="B5" s="241" t="s">
        <v>180</v>
      </c>
      <c r="C5" s="242">
        <v>57.6</v>
      </c>
      <c r="D5" s="242">
        <v>59.6</v>
      </c>
      <c r="E5" s="242">
        <v>60.6</v>
      </c>
      <c r="F5" s="242">
        <v>60.7</v>
      </c>
      <c r="G5" s="242">
        <v>59.6</v>
      </c>
      <c r="H5" s="242">
        <v>58.5</v>
      </c>
      <c r="I5" s="242">
        <v>57.7</v>
      </c>
      <c r="J5" s="242">
        <v>57.1</v>
      </c>
      <c r="K5" s="242">
        <v>56.6</v>
      </c>
      <c r="L5" s="242">
        <v>56.1</v>
      </c>
      <c r="M5" s="242">
        <v>55.8</v>
      </c>
      <c r="N5" s="242">
        <v>55.5</v>
      </c>
      <c r="O5" s="243">
        <v>55.2</v>
      </c>
    </row>
    <row r="6" spans="1:15" x14ac:dyDescent="0.2">
      <c r="B6" s="241" t="s">
        <v>181</v>
      </c>
      <c r="C6" s="242">
        <v>50.5</v>
      </c>
      <c r="D6" s="242">
        <v>52</v>
      </c>
      <c r="E6" s="242">
        <v>53.4</v>
      </c>
      <c r="F6" s="242">
        <v>53.6</v>
      </c>
      <c r="G6" s="242">
        <v>52.6</v>
      </c>
      <c r="H6" s="242">
        <v>51.7</v>
      </c>
      <c r="I6" s="242">
        <v>50.6</v>
      </c>
      <c r="J6" s="242">
        <v>49.5</v>
      </c>
      <c r="K6" s="242">
        <v>48.5</v>
      </c>
      <c r="L6" s="242">
        <v>47.7</v>
      </c>
      <c r="M6" s="242">
        <v>47</v>
      </c>
      <c r="N6" s="242">
        <v>46.4</v>
      </c>
      <c r="O6" s="243">
        <v>45.8</v>
      </c>
    </row>
    <row r="7" spans="1:15" x14ac:dyDescent="0.2">
      <c r="B7" s="244" t="s">
        <v>105</v>
      </c>
      <c r="C7" s="245">
        <v>-1.7</v>
      </c>
      <c r="D7" s="245">
        <v>-1.9</v>
      </c>
      <c r="E7" s="245">
        <v>0.1</v>
      </c>
      <c r="F7" s="245">
        <v>1.5</v>
      </c>
      <c r="G7" s="245">
        <v>2.7</v>
      </c>
      <c r="H7" s="245">
        <v>2.8</v>
      </c>
      <c r="I7" s="245">
        <v>2.9</v>
      </c>
      <c r="J7" s="245">
        <v>3</v>
      </c>
      <c r="K7" s="245">
        <v>3</v>
      </c>
      <c r="L7" s="245">
        <v>2.9</v>
      </c>
      <c r="M7" s="245">
        <v>2.8</v>
      </c>
      <c r="N7" s="245">
        <v>2.6</v>
      </c>
      <c r="O7" s="246">
        <v>2.8</v>
      </c>
    </row>
    <row r="8" spans="1:15" x14ac:dyDescent="0.2"/>
    <row r="9" spans="1:15" x14ac:dyDescent="0.2"/>
    <row r="10" spans="1:15" x14ac:dyDescent="0.2"/>
    <row r="11" spans="1:15" x14ac:dyDescent="0.2"/>
    <row r="12" spans="1:15" x14ac:dyDescent="0.2"/>
    <row r="13" spans="1:15" x14ac:dyDescent="0.2"/>
    <row r="14" spans="1:15" x14ac:dyDescent="0.2"/>
    <row r="15" spans="1:15" x14ac:dyDescent="0.2"/>
    <row r="16" spans="1:15" x14ac:dyDescent="0.2"/>
    <row r="17" spans="2:15" x14ac:dyDescent="0.2"/>
    <row r="18" spans="2:15" x14ac:dyDescent="0.2"/>
    <row r="19" spans="2:15" x14ac:dyDescent="0.2"/>
    <row r="20" spans="2:15" x14ac:dyDescent="0.2"/>
    <row r="21" spans="2:15" x14ac:dyDescent="0.2"/>
    <row r="22" spans="2:15" x14ac:dyDescent="0.2"/>
    <row r="23" spans="2:15" x14ac:dyDescent="0.2"/>
    <row r="24" spans="2:15" x14ac:dyDescent="0.2">
      <c r="B24" s="10" t="s">
        <v>303</v>
      </c>
    </row>
    <row r="25" spans="2:15" x14ac:dyDescent="0.2">
      <c r="B25" s="10" t="s">
        <v>165</v>
      </c>
    </row>
    <row r="31" spans="2:15" hidden="1" x14ac:dyDescent="0.2">
      <c r="C31" s="34"/>
      <c r="D31" s="34"/>
      <c r="E31" s="34"/>
      <c r="F31" s="34"/>
      <c r="G31" s="34"/>
      <c r="H31" s="34"/>
      <c r="I31" s="34"/>
      <c r="J31" s="34"/>
      <c r="K31" s="34"/>
      <c r="L31" s="34"/>
      <c r="M31" s="34"/>
      <c r="N31" s="34"/>
      <c r="O31" s="34"/>
    </row>
    <row r="32" spans="2:15" hidden="1" x14ac:dyDescent="0.2">
      <c r="C32" s="34"/>
      <c r="D32" s="34"/>
      <c r="E32" s="34"/>
      <c r="F32" s="34"/>
      <c r="G32" s="34"/>
      <c r="H32" s="34"/>
      <c r="I32" s="34"/>
      <c r="J32" s="34"/>
      <c r="K32" s="34"/>
      <c r="L32" s="34"/>
      <c r="M32" s="34"/>
      <c r="N32" s="34"/>
      <c r="O32" s="34"/>
    </row>
    <row r="33" spans="3:15" hidden="1" x14ac:dyDescent="0.2">
      <c r="C33" s="34"/>
      <c r="D33" s="34"/>
      <c r="E33" s="34"/>
      <c r="F33" s="34"/>
      <c r="G33" s="34"/>
      <c r="H33" s="34"/>
      <c r="I33" s="34"/>
      <c r="J33" s="34"/>
      <c r="K33" s="34"/>
      <c r="L33" s="34"/>
      <c r="M33" s="34"/>
      <c r="N33" s="34"/>
      <c r="O33" s="34"/>
    </row>
    <row r="34" spans="3:15" hidden="1" x14ac:dyDescent="0.2">
      <c r="C34" s="34"/>
      <c r="D34" s="34"/>
      <c r="E34" s="34"/>
      <c r="F34" s="34"/>
      <c r="G34" s="34"/>
      <c r="H34" s="34"/>
      <c r="I34" s="34"/>
      <c r="J34" s="34"/>
      <c r="K34" s="34"/>
      <c r="L34" s="34"/>
      <c r="M34" s="34"/>
      <c r="N34" s="34"/>
      <c r="O34" s="34"/>
    </row>
  </sheetData>
  <mergeCells count="2">
    <mergeCell ref="B1:O1"/>
    <mergeCell ref="B2:O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19359-B72B-4117-8EC7-E069A670ABAE}">
  <sheetPr>
    <tabColor rgb="FF002060"/>
  </sheetPr>
  <dimension ref="A1:M36"/>
  <sheetViews>
    <sheetView showGridLines="0" zoomScaleNormal="100" workbookViewId="0"/>
  </sheetViews>
  <sheetFormatPr baseColWidth="10" defaultColWidth="0" defaultRowHeight="13.2" zeroHeight="1" x14ac:dyDescent="0.25"/>
  <cols>
    <col min="1" max="1" width="2.6640625" style="1841" customWidth="1"/>
    <col min="2" max="2" width="12.5546875" style="1841" customWidth="1"/>
    <col min="3" max="9" width="11.44140625" style="1841" customWidth="1"/>
    <col min="10" max="10" width="5.5546875" style="1841" customWidth="1"/>
    <col min="11" max="11" width="11.44140625" style="1841" customWidth="1"/>
    <col min="12" max="12" width="1.33203125" style="1841" customWidth="1"/>
    <col min="13" max="13" width="11.44140625" style="1841" customWidth="1"/>
    <col min="14" max="16384" width="11.44140625" style="1841" hidden="1"/>
  </cols>
  <sheetData>
    <row r="1" spans="1:13" x14ac:dyDescent="0.25">
      <c r="A1" s="1840"/>
      <c r="B1" s="1840"/>
      <c r="C1" s="1840"/>
      <c r="D1" s="1840"/>
      <c r="E1" s="1840"/>
      <c r="F1" s="1840"/>
      <c r="G1" s="1840"/>
      <c r="H1" s="1840"/>
      <c r="I1" s="1840"/>
      <c r="J1" s="1840"/>
      <c r="K1" s="1840"/>
      <c r="L1" s="1840"/>
      <c r="M1" s="1840"/>
    </row>
    <row r="2" spans="1:13" s="649" customFormat="1" ht="12.6" x14ac:dyDescent="0.2">
      <c r="A2" s="1842"/>
      <c r="B2" s="2520" t="s">
        <v>1706</v>
      </c>
      <c r="C2" s="2520"/>
      <c r="D2" s="2520"/>
      <c r="E2" s="2520"/>
      <c r="F2" s="2520"/>
      <c r="G2" s="2520"/>
      <c r="H2" s="2520"/>
      <c r="I2" s="2520"/>
      <c r="J2" s="2520"/>
      <c r="K2" s="1842"/>
      <c r="L2" s="1842"/>
      <c r="M2" s="1842"/>
    </row>
    <row r="3" spans="1:13" x14ac:dyDescent="0.25">
      <c r="B3" s="2520"/>
      <c r="C3" s="2520"/>
      <c r="D3" s="2520"/>
      <c r="E3" s="2520"/>
      <c r="F3" s="2520"/>
      <c r="G3" s="2520"/>
      <c r="H3" s="2520"/>
      <c r="I3" s="2520"/>
      <c r="J3" s="2520"/>
    </row>
    <row r="4" spans="1:13" x14ac:dyDescent="0.25"/>
    <row r="5" spans="1:13" x14ac:dyDescent="0.25"/>
    <row r="6" spans="1:13" x14ac:dyDescent="0.25"/>
    <row r="7" spans="1:13" x14ac:dyDescent="0.25"/>
    <row r="8" spans="1:13" x14ac:dyDescent="0.25"/>
    <row r="9" spans="1:13" x14ac:dyDescent="0.25"/>
    <row r="10" spans="1:13" x14ac:dyDescent="0.25"/>
    <row r="11" spans="1:13" x14ac:dyDescent="0.25"/>
    <row r="12" spans="1:13" x14ac:dyDescent="0.25"/>
    <row r="13" spans="1:13" x14ac:dyDescent="0.25"/>
    <row r="14" spans="1:13" x14ac:dyDescent="0.25"/>
    <row r="15" spans="1:13" x14ac:dyDescent="0.25"/>
    <row r="16" spans="1:13" x14ac:dyDescent="0.25"/>
    <row r="17" spans="1:4" x14ac:dyDescent="0.25"/>
    <row r="18" spans="1:4" x14ac:dyDescent="0.25"/>
    <row r="19" spans="1:4" x14ac:dyDescent="0.25"/>
    <row r="20" spans="1:4" x14ac:dyDescent="0.25"/>
    <row r="21" spans="1:4" x14ac:dyDescent="0.25"/>
    <row r="22" spans="1:4" x14ac:dyDescent="0.25"/>
    <row r="23" spans="1:4" x14ac:dyDescent="0.25"/>
    <row r="24" spans="1:4" x14ac:dyDescent="0.25"/>
    <row r="25" spans="1:4" x14ac:dyDescent="0.25">
      <c r="A25" s="8"/>
      <c r="B25" s="8"/>
      <c r="C25" s="8"/>
      <c r="D25" s="8"/>
    </row>
    <row r="26" spans="1:4" x14ac:dyDescent="0.25">
      <c r="A26" s="8"/>
      <c r="B26" s="8" t="s">
        <v>1707</v>
      </c>
      <c r="C26" s="8"/>
      <c r="D26" s="8"/>
    </row>
    <row r="27" spans="1:4" x14ac:dyDescent="0.25">
      <c r="A27" s="8"/>
      <c r="B27" s="8" t="s">
        <v>1708</v>
      </c>
      <c r="C27" s="8"/>
      <c r="D27" s="8"/>
    </row>
    <row r="28" spans="1:4" x14ac:dyDescent="0.25">
      <c r="A28" s="8"/>
      <c r="B28" s="8"/>
      <c r="C28" s="8"/>
      <c r="D28" s="8"/>
    </row>
    <row r="29" spans="1:4" hidden="1" x14ac:dyDescent="0.25">
      <c r="A29" s="8"/>
      <c r="B29" s="8"/>
      <c r="C29" s="8"/>
      <c r="D29" s="8"/>
    </row>
    <row r="30" spans="1:4" hidden="1" x14ac:dyDescent="0.25">
      <c r="A30" s="8"/>
      <c r="B30" s="8"/>
      <c r="C30" s="8"/>
      <c r="D30" s="8"/>
    </row>
    <row r="33" s="1841" customFormat="1" hidden="1" x14ac:dyDescent="0.25"/>
    <row r="34" s="1841" customFormat="1" hidden="1" x14ac:dyDescent="0.25"/>
    <row r="35" s="1841" customFormat="1" hidden="1" x14ac:dyDescent="0.25"/>
    <row r="36" s="1841" customFormat="1" hidden="1" x14ac:dyDescent="0.25"/>
  </sheetData>
  <mergeCells count="1">
    <mergeCell ref="B2:J3"/>
  </mergeCell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FABF-A732-4B86-AB31-1FEAA81023A2}">
  <sheetPr>
    <tabColor rgb="FF002060"/>
  </sheetPr>
  <dimension ref="A1:F23"/>
  <sheetViews>
    <sheetView showGridLines="0" zoomScaleNormal="100" workbookViewId="0"/>
  </sheetViews>
  <sheetFormatPr baseColWidth="10" defaultColWidth="0" defaultRowHeight="10.199999999999999" zeroHeight="1" outlineLevelRow="1" x14ac:dyDescent="0.2"/>
  <cols>
    <col min="1" max="1" width="6.33203125" style="1989" customWidth="1"/>
    <col min="2" max="2" width="25.5546875" style="1989" customWidth="1"/>
    <col min="3" max="3" width="11.33203125" style="1989" customWidth="1"/>
    <col min="4" max="4" width="9" style="1989" customWidth="1"/>
    <col min="5" max="6" width="11.44140625" style="1989" customWidth="1"/>
    <col min="7" max="16384" width="11.44140625" style="1989" hidden="1"/>
  </cols>
  <sheetData>
    <row r="1" spans="2:6" x14ac:dyDescent="0.2"/>
    <row r="2" spans="2:6" ht="15.75" customHeight="1" x14ac:dyDescent="0.2">
      <c r="B2" s="2521" t="s">
        <v>1804</v>
      </c>
      <c r="C2" s="2521"/>
      <c r="D2" s="2521"/>
    </row>
    <row r="3" spans="2:6" ht="15" customHeight="1" x14ac:dyDescent="0.2">
      <c r="B3" s="2522" t="s">
        <v>1747</v>
      </c>
      <c r="C3" s="2522"/>
      <c r="D3" s="2522"/>
    </row>
    <row r="4" spans="2:6" ht="21.75" customHeight="1" x14ac:dyDescent="0.2">
      <c r="B4" s="1991" t="s">
        <v>0</v>
      </c>
      <c r="C4" s="1992" t="s">
        <v>103</v>
      </c>
      <c r="D4" s="1992" t="s">
        <v>104</v>
      </c>
    </row>
    <row r="5" spans="2:6" ht="13.5" customHeight="1" x14ac:dyDescent="0.2">
      <c r="B5" s="1993" t="s">
        <v>1748</v>
      </c>
      <c r="C5" s="1994">
        <v>358835.0922085811</v>
      </c>
      <c r="D5" s="1995">
        <v>18.597562088246359</v>
      </c>
      <c r="F5" s="1996"/>
    </row>
    <row r="6" spans="2:6" ht="13.5" customHeight="1" x14ac:dyDescent="0.2">
      <c r="B6" s="1997" t="s">
        <v>1749</v>
      </c>
      <c r="C6" s="1998">
        <v>328056.1163504853</v>
      </c>
      <c r="D6" s="1999">
        <v>17.002361599324153</v>
      </c>
      <c r="F6" s="2000"/>
    </row>
    <row r="7" spans="2:6" ht="13.5" customHeight="1" x14ac:dyDescent="0.2">
      <c r="B7" s="1997" t="s">
        <v>1750</v>
      </c>
      <c r="C7" s="1998">
        <v>1356.0643934884806</v>
      </c>
      <c r="D7" s="1999">
        <v>7.0281564710796871E-2</v>
      </c>
    </row>
    <row r="8" spans="2:6" ht="13.5" customHeight="1" x14ac:dyDescent="0.2">
      <c r="B8" s="1997" t="s">
        <v>739</v>
      </c>
      <c r="C8" s="1998">
        <v>5125.9764970352844</v>
      </c>
      <c r="D8" s="1999">
        <v>0.26566706611596436</v>
      </c>
    </row>
    <row r="9" spans="2:6" ht="13.5" customHeight="1" x14ac:dyDescent="0.2">
      <c r="B9" s="1997" t="s">
        <v>738</v>
      </c>
      <c r="C9" s="1998">
        <v>24296.934967572019</v>
      </c>
      <c r="D9" s="1999">
        <v>1.2592518580954408</v>
      </c>
    </row>
    <row r="10" spans="2:6" ht="13.5" customHeight="1" x14ac:dyDescent="0.2">
      <c r="B10" s="1993" t="s">
        <v>1751</v>
      </c>
      <c r="C10" s="1994">
        <v>478462.81683736161</v>
      </c>
      <c r="D10" s="1995">
        <v>24.797580103669933</v>
      </c>
    </row>
    <row r="11" spans="2:6" ht="13.5" customHeight="1" x14ac:dyDescent="0.2">
      <c r="B11" s="1997" t="s">
        <v>51</v>
      </c>
      <c r="C11" s="1998">
        <v>81650.833996567177</v>
      </c>
      <c r="D11" s="1999">
        <v>4.2317668694609942</v>
      </c>
    </row>
    <row r="12" spans="2:6" ht="13.5" customHeight="1" x14ac:dyDescent="0.2">
      <c r="B12" s="1997" t="s">
        <v>1752</v>
      </c>
      <c r="C12" s="1998">
        <v>396811.98284079443</v>
      </c>
      <c r="D12" s="1999">
        <v>20.565813234208939</v>
      </c>
    </row>
    <row r="13" spans="2:6" ht="13.5" hidden="1" customHeight="1" outlineLevel="1" x14ac:dyDescent="0.2">
      <c r="B13" s="2001" t="s">
        <v>1753</v>
      </c>
      <c r="C13" s="2002">
        <v>396811.98284079443</v>
      </c>
      <c r="D13" s="2003">
        <v>20.565813234208939</v>
      </c>
    </row>
    <row r="14" spans="2:6" ht="13.5" hidden="1" customHeight="1" outlineLevel="1" x14ac:dyDescent="0.2">
      <c r="B14" s="2001" t="s">
        <v>1754</v>
      </c>
      <c r="C14" s="2002">
        <v>0</v>
      </c>
      <c r="D14" s="2003">
        <v>0</v>
      </c>
    </row>
    <row r="15" spans="2:6" ht="13.5" customHeight="1" collapsed="1" x14ac:dyDescent="0.2">
      <c r="B15" s="2004" t="s">
        <v>105</v>
      </c>
      <c r="C15" s="2005">
        <v>-37976.890632213326</v>
      </c>
      <c r="D15" s="2006">
        <v>-1.9682511459625827</v>
      </c>
    </row>
    <row r="16" spans="2:6" ht="13.5" customHeight="1" x14ac:dyDescent="0.2">
      <c r="B16" s="2007" t="s">
        <v>106</v>
      </c>
      <c r="C16" s="2008">
        <v>-119627.7246287805</v>
      </c>
      <c r="D16" s="2009">
        <v>-6.2000180154235771</v>
      </c>
    </row>
    <row r="17" spans="2:4" ht="4.5" customHeight="1" x14ac:dyDescent="0.2">
      <c r="B17" s="2010"/>
      <c r="C17" s="2002"/>
      <c r="D17" s="2003"/>
    </row>
    <row r="18" spans="2:4" ht="13.5" hidden="1" customHeight="1" x14ac:dyDescent="0.2">
      <c r="B18" s="2004" t="s">
        <v>107</v>
      </c>
      <c r="C18" s="2005">
        <v>-84227.466510913771</v>
      </c>
      <c r="D18" s="2006">
        <v>-4.732109868993474</v>
      </c>
    </row>
    <row r="19" spans="2:4" ht="13.5" hidden="1" customHeight="1" x14ac:dyDescent="0.2">
      <c r="B19" s="2007" t="s">
        <v>1755</v>
      </c>
      <c r="C19" s="2008">
        <v>3.1970295822247863E-5</v>
      </c>
      <c r="D19" s="2009">
        <v>1.796171232996744E-9</v>
      </c>
    </row>
    <row r="20" spans="2:4" x14ac:dyDescent="0.2">
      <c r="B20" s="17" t="s">
        <v>1756</v>
      </c>
      <c r="C20" s="2011"/>
      <c r="D20" s="2012"/>
    </row>
    <row r="21" spans="2:4" x14ac:dyDescent="0.2">
      <c r="B21" s="17" t="s">
        <v>1757</v>
      </c>
      <c r="C21" s="2012"/>
      <c r="D21" s="2012"/>
    </row>
    <row r="22" spans="2:4" x14ac:dyDescent="0.2">
      <c r="B22" s="2085" t="s">
        <v>1758</v>
      </c>
      <c r="C22" s="2013"/>
      <c r="D22" s="2013"/>
    </row>
    <row r="23" spans="2:4" x14ac:dyDescent="0.2">
      <c r="B23" s="2013"/>
      <c r="C23" s="2013"/>
      <c r="D23" s="2013"/>
    </row>
  </sheetData>
  <mergeCells count="2">
    <mergeCell ref="B2:D2"/>
    <mergeCell ref="B3:D3"/>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8942-C6AD-48D9-A5A3-A0D61C83DD9F}">
  <sheetPr>
    <tabColor rgb="FF002060"/>
    <pageSetUpPr fitToPage="1"/>
  </sheetPr>
  <dimension ref="A1:WUT69"/>
  <sheetViews>
    <sheetView showGridLines="0" zoomScaleNormal="100" workbookViewId="0">
      <pane xSplit="1" ySplit="7" topLeftCell="B12" activePane="bottomRight" state="frozen"/>
      <selection activeCell="H45" sqref="H45"/>
      <selection pane="topRight" activeCell="H45" sqref="H45"/>
      <selection pane="bottomLeft" activeCell="H45" sqref="H45"/>
      <selection pane="bottomRight"/>
    </sheetView>
  </sheetViews>
  <sheetFormatPr baseColWidth="10" defaultColWidth="0" defaultRowHeight="10.199999999999999" zeroHeight="1" x14ac:dyDescent="0.2"/>
  <cols>
    <col min="1" max="1" width="3.88671875" style="102" customWidth="1"/>
    <col min="2" max="2" width="4.88671875" style="102" customWidth="1"/>
    <col min="3" max="3" width="22.33203125" style="102" bestFit="1" customWidth="1"/>
    <col min="4" max="4" width="2.33203125" style="102" customWidth="1"/>
    <col min="5" max="5" width="8.6640625" style="101" customWidth="1"/>
    <col min="6" max="6" width="22.33203125" style="102" bestFit="1" customWidth="1"/>
    <col min="7" max="7" width="8.6640625" style="101" customWidth="1"/>
    <col min="8" max="8" width="2.33203125" style="102" customWidth="1"/>
    <col min="9" max="9" width="19.6640625" style="102" customWidth="1"/>
    <col min="10" max="10" width="2.33203125" style="102" customWidth="1"/>
    <col min="11" max="11" width="13.6640625" style="101" customWidth="1"/>
    <col min="12" max="12" width="11.44140625" style="102" customWidth="1"/>
    <col min="13" max="232" width="11.44140625" style="102" hidden="1"/>
    <col min="233" max="233" width="3.88671875" style="102" hidden="1"/>
    <col min="234" max="234" width="2.33203125" style="102" hidden="1"/>
    <col min="235" max="235" width="22.6640625" style="102" hidden="1"/>
    <col min="236" max="236" width="2.33203125" style="102" hidden="1"/>
    <col min="237" max="237" width="8.6640625" style="102" hidden="1"/>
    <col min="238" max="238" width="22.5546875" style="102" hidden="1"/>
    <col min="239" max="239" width="8.6640625" style="102" hidden="1"/>
    <col min="240" max="240" width="2.33203125" style="102" hidden="1"/>
    <col min="241" max="241" width="22.6640625" style="102" hidden="1"/>
    <col min="242" max="242" width="2.33203125" style="102" hidden="1"/>
    <col min="243" max="488" width="11.44140625" style="102" hidden="1"/>
    <col min="489" max="489" width="3.88671875" style="102" hidden="1"/>
    <col min="490" max="490" width="2.33203125" style="102" hidden="1"/>
    <col min="491" max="491" width="22.6640625" style="102" hidden="1"/>
    <col min="492" max="492" width="2.33203125" style="102" hidden="1"/>
    <col min="493" max="493" width="8.6640625" style="102" hidden="1"/>
    <col min="494" max="494" width="22.5546875" style="102" hidden="1"/>
    <col min="495" max="495" width="8.6640625" style="102" hidden="1"/>
    <col min="496" max="496" width="2.33203125" style="102" hidden="1"/>
    <col min="497" max="497" width="22.6640625" style="102" hidden="1"/>
    <col min="498" max="498" width="2.33203125" style="102" hidden="1"/>
    <col min="499" max="744" width="11.44140625" style="102" hidden="1"/>
    <col min="745" max="745" width="3.88671875" style="102" hidden="1"/>
    <col min="746" max="746" width="2.33203125" style="102" hidden="1"/>
    <col min="747" max="747" width="22.6640625" style="102" hidden="1"/>
    <col min="748" max="748" width="2.33203125" style="102" hidden="1"/>
    <col min="749" max="749" width="8.6640625" style="102" hidden="1"/>
    <col min="750" max="750" width="22.5546875" style="102" hidden="1"/>
    <col min="751" max="751" width="8.6640625" style="102" hidden="1"/>
    <col min="752" max="752" width="2.33203125" style="102" hidden="1"/>
    <col min="753" max="753" width="22.6640625" style="102" hidden="1"/>
    <col min="754" max="754" width="2.33203125" style="102" hidden="1"/>
    <col min="755" max="1000" width="11.44140625" style="102" hidden="1"/>
    <col min="1001" max="1001" width="3.88671875" style="102" hidden="1"/>
    <col min="1002" max="1002" width="2.33203125" style="102" hidden="1"/>
    <col min="1003" max="1003" width="22.6640625" style="102" hidden="1"/>
    <col min="1004" max="1004" width="2.33203125" style="102" hidden="1"/>
    <col min="1005" max="1005" width="8.6640625" style="102" hidden="1"/>
    <col min="1006" max="1006" width="22.5546875" style="102" hidden="1"/>
    <col min="1007" max="1007" width="8.6640625" style="102" hidden="1"/>
    <col min="1008" max="1008" width="2.33203125" style="102" hidden="1"/>
    <col min="1009" max="1009" width="22.6640625" style="102" hidden="1"/>
    <col min="1010" max="1010" width="2.33203125" style="102" hidden="1"/>
    <col min="1011" max="1256" width="11.44140625" style="102" hidden="1"/>
    <col min="1257" max="1257" width="3.88671875" style="102" hidden="1"/>
    <col min="1258" max="1258" width="2.33203125" style="102" hidden="1"/>
    <col min="1259" max="1259" width="22.6640625" style="102" hidden="1"/>
    <col min="1260" max="1260" width="2.33203125" style="102" hidden="1"/>
    <col min="1261" max="1261" width="8.6640625" style="102" hidden="1"/>
    <col min="1262" max="1262" width="22.5546875" style="102" hidden="1"/>
    <col min="1263" max="1263" width="8.6640625" style="102" hidden="1"/>
    <col min="1264" max="1264" width="2.33203125" style="102" hidden="1"/>
    <col min="1265" max="1265" width="22.6640625" style="102" hidden="1"/>
    <col min="1266" max="1266" width="2.33203125" style="102" hidden="1"/>
    <col min="1267" max="1512" width="11.44140625" style="102" hidden="1"/>
    <col min="1513" max="1513" width="3.88671875" style="102" hidden="1"/>
    <col min="1514" max="1514" width="2.33203125" style="102" hidden="1"/>
    <col min="1515" max="1515" width="22.6640625" style="102" hidden="1"/>
    <col min="1516" max="1516" width="2.33203125" style="102" hidden="1"/>
    <col min="1517" max="1517" width="8.6640625" style="102" hidden="1"/>
    <col min="1518" max="1518" width="22.5546875" style="102" hidden="1"/>
    <col min="1519" max="1519" width="8.6640625" style="102" hidden="1"/>
    <col min="1520" max="1520" width="2.33203125" style="102" hidden="1"/>
    <col min="1521" max="1521" width="22.6640625" style="102" hidden="1"/>
    <col min="1522" max="1522" width="2.33203125" style="102" hidden="1"/>
    <col min="1523" max="1768" width="11.44140625" style="102" hidden="1"/>
    <col min="1769" max="1769" width="3.88671875" style="102" hidden="1"/>
    <col min="1770" max="1770" width="2.33203125" style="102" hidden="1"/>
    <col min="1771" max="1771" width="22.6640625" style="102" hidden="1"/>
    <col min="1772" max="1772" width="2.33203125" style="102" hidden="1"/>
    <col min="1773" max="1773" width="8.6640625" style="102" hidden="1"/>
    <col min="1774" max="1774" width="22.5546875" style="102" hidden="1"/>
    <col min="1775" max="1775" width="8.6640625" style="102" hidden="1"/>
    <col min="1776" max="1776" width="2.33203125" style="102" hidden="1"/>
    <col min="1777" max="1777" width="22.6640625" style="102" hidden="1"/>
    <col min="1778" max="1778" width="2.33203125" style="102" hidden="1"/>
    <col min="1779" max="2024" width="11.44140625" style="102" hidden="1"/>
    <col min="2025" max="2025" width="3.88671875" style="102" hidden="1"/>
    <col min="2026" max="2026" width="2.33203125" style="102" hidden="1"/>
    <col min="2027" max="2027" width="22.6640625" style="102" hidden="1"/>
    <col min="2028" max="2028" width="2.33203125" style="102" hidden="1"/>
    <col min="2029" max="2029" width="8.6640625" style="102" hidden="1"/>
    <col min="2030" max="2030" width="22.5546875" style="102" hidden="1"/>
    <col min="2031" max="2031" width="8.6640625" style="102" hidden="1"/>
    <col min="2032" max="2032" width="2.33203125" style="102" hidden="1"/>
    <col min="2033" max="2033" width="22.6640625" style="102" hidden="1"/>
    <col min="2034" max="2034" width="2.33203125" style="102" hidden="1"/>
    <col min="2035" max="2280" width="11.44140625" style="102" hidden="1"/>
    <col min="2281" max="2281" width="3.88671875" style="102" hidden="1"/>
    <col min="2282" max="2282" width="2.33203125" style="102" hidden="1"/>
    <col min="2283" max="2283" width="22.6640625" style="102" hidden="1"/>
    <col min="2284" max="2284" width="2.33203125" style="102" hidden="1"/>
    <col min="2285" max="2285" width="8.6640625" style="102" hidden="1"/>
    <col min="2286" max="2286" width="22.5546875" style="102" hidden="1"/>
    <col min="2287" max="2287" width="8.6640625" style="102" hidden="1"/>
    <col min="2288" max="2288" width="2.33203125" style="102" hidden="1"/>
    <col min="2289" max="2289" width="22.6640625" style="102" hidden="1"/>
    <col min="2290" max="2290" width="2.33203125" style="102" hidden="1"/>
    <col min="2291" max="2536" width="11.44140625" style="102" hidden="1"/>
    <col min="2537" max="2537" width="3.88671875" style="102" hidden="1"/>
    <col min="2538" max="2538" width="2.33203125" style="102" hidden="1"/>
    <col min="2539" max="2539" width="22.6640625" style="102" hidden="1"/>
    <col min="2540" max="2540" width="2.33203125" style="102" hidden="1"/>
    <col min="2541" max="2541" width="8.6640625" style="102" hidden="1"/>
    <col min="2542" max="2542" width="22.5546875" style="102" hidden="1"/>
    <col min="2543" max="2543" width="8.6640625" style="102" hidden="1"/>
    <col min="2544" max="2544" width="2.33203125" style="102" hidden="1"/>
    <col min="2545" max="2545" width="22.6640625" style="102" hidden="1"/>
    <col min="2546" max="2546" width="2.33203125" style="102" hidden="1"/>
    <col min="2547" max="2792" width="11.44140625" style="102" hidden="1"/>
    <col min="2793" max="2793" width="3.88671875" style="102" hidden="1"/>
    <col min="2794" max="2794" width="2.33203125" style="102" hidden="1"/>
    <col min="2795" max="2795" width="22.6640625" style="102" hidden="1"/>
    <col min="2796" max="2796" width="2.33203125" style="102" hidden="1"/>
    <col min="2797" max="2797" width="8.6640625" style="102" hidden="1"/>
    <col min="2798" max="2798" width="22.5546875" style="102" hidden="1"/>
    <col min="2799" max="2799" width="8.6640625" style="102" hidden="1"/>
    <col min="2800" max="2800" width="2.33203125" style="102" hidden="1"/>
    <col min="2801" max="2801" width="22.6640625" style="102" hidden="1"/>
    <col min="2802" max="2802" width="2.33203125" style="102" hidden="1"/>
    <col min="2803" max="3048" width="11.44140625" style="102" hidden="1"/>
    <col min="3049" max="3049" width="3.88671875" style="102" hidden="1"/>
    <col min="3050" max="3050" width="2.33203125" style="102" hidden="1"/>
    <col min="3051" max="3051" width="22.6640625" style="102" hidden="1"/>
    <col min="3052" max="3052" width="2.33203125" style="102" hidden="1"/>
    <col min="3053" max="3053" width="8.6640625" style="102" hidden="1"/>
    <col min="3054" max="3054" width="22.5546875" style="102" hidden="1"/>
    <col min="3055" max="3055" width="8.6640625" style="102" hidden="1"/>
    <col min="3056" max="3056" width="2.33203125" style="102" hidden="1"/>
    <col min="3057" max="3057" width="22.6640625" style="102" hidden="1"/>
    <col min="3058" max="3058" width="2.33203125" style="102" hidden="1"/>
    <col min="3059" max="3304" width="11.44140625" style="102" hidden="1"/>
    <col min="3305" max="3305" width="3.88671875" style="102" hidden="1"/>
    <col min="3306" max="3306" width="2.33203125" style="102" hidden="1"/>
    <col min="3307" max="3307" width="22.6640625" style="102" hidden="1"/>
    <col min="3308" max="3308" width="2.33203125" style="102" hidden="1"/>
    <col min="3309" max="3309" width="8.6640625" style="102" hidden="1"/>
    <col min="3310" max="3310" width="22.5546875" style="102" hidden="1"/>
    <col min="3311" max="3311" width="8.6640625" style="102" hidden="1"/>
    <col min="3312" max="3312" width="2.33203125" style="102" hidden="1"/>
    <col min="3313" max="3313" width="22.6640625" style="102" hidden="1"/>
    <col min="3314" max="3314" width="2.33203125" style="102" hidden="1"/>
    <col min="3315" max="3560" width="11.44140625" style="102" hidden="1"/>
    <col min="3561" max="3561" width="3.88671875" style="102" hidden="1"/>
    <col min="3562" max="3562" width="2.33203125" style="102" hidden="1"/>
    <col min="3563" max="3563" width="22.6640625" style="102" hidden="1"/>
    <col min="3564" max="3564" width="2.33203125" style="102" hidden="1"/>
    <col min="3565" max="3565" width="8.6640625" style="102" hidden="1"/>
    <col min="3566" max="3566" width="22.5546875" style="102" hidden="1"/>
    <col min="3567" max="3567" width="8.6640625" style="102" hidden="1"/>
    <col min="3568" max="3568" width="2.33203125" style="102" hidden="1"/>
    <col min="3569" max="3569" width="22.6640625" style="102" hidden="1"/>
    <col min="3570" max="3570" width="2.33203125" style="102" hidden="1"/>
    <col min="3571" max="3816" width="11.44140625" style="102" hidden="1"/>
    <col min="3817" max="3817" width="3.88671875" style="102" hidden="1"/>
    <col min="3818" max="3818" width="2.33203125" style="102" hidden="1"/>
    <col min="3819" max="3819" width="22.6640625" style="102" hidden="1"/>
    <col min="3820" max="3820" width="2.33203125" style="102" hidden="1"/>
    <col min="3821" max="3821" width="8.6640625" style="102" hidden="1"/>
    <col min="3822" max="3822" width="22.5546875" style="102" hidden="1"/>
    <col min="3823" max="3823" width="8.6640625" style="102" hidden="1"/>
    <col min="3824" max="3824" width="2.33203125" style="102" hidden="1"/>
    <col min="3825" max="3825" width="22.6640625" style="102" hidden="1"/>
    <col min="3826" max="3826" width="2.33203125" style="102" hidden="1"/>
    <col min="3827" max="4072" width="11.44140625" style="102" hidden="1"/>
    <col min="4073" max="4073" width="3.88671875" style="102" hidden="1"/>
    <col min="4074" max="4074" width="2.33203125" style="102" hidden="1"/>
    <col min="4075" max="4075" width="22.6640625" style="102" hidden="1"/>
    <col min="4076" max="4076" width="2.33203125" style="102" hidden="1"/>
    <col min="4077" max="4077" width="8.6640625" style="102" hidden="1"/>
    <col min="4078" max="4078" width="22.5546875" style="102" hidden="1"/>
    <col min="4079" max="4079" width="8.6640625" style="102" hidden="1"/>
    <col min="4080" max="4080" width="2.33203125" style="102" hidden="1"/>
    <col min="4081" max="4081" width="22.6640625" style="102" hidden="1"/>
    <col min="4082" max="4082" width="2.33203125" style="102" hidden="1"/>
    <col min="4083" max="4328" width="11.44140625" style="102" hidden="1"/>
    <col min="4329" max="4329" width="3.88671875" style="102" hidden="1"/>
    <col min="4330" max="4330" width="2.33203125" style="102" hidden="1"/>
    <col min="4331" max="4331" width="22.6640625" style="102" hidden="1"/>
    <col min="4332" max="4332" width="2.33203125" style="102" hidden="1"/>
    <col min="4333" max="4333" width="8.6640625" style="102" hidden="1"/>
    <col min="4334" max="4334" width="22.5546875" style="102" hidden="1"/>
    <col min="4335" max="4335" width="8.6640625" style="102" hidden="1"/>
    <col min="4336" max="4336" width="2.33203125" style="102" hidden="1"/>
    <col min="4337" max="4337" width="22.6640625" style="102" hidden="1"/>
    <col min="4338" max="4338" width="2.33203125" style="102" hidden="1"/>
    <col min="4339" max="4584" width="11.44140625" style="102" hidden="1"/>
    <col min="4585" max="4585" width="3.88671875" style="102" hidden="1"/>
    <col min="4586" max="4586" width="2.33203125" style="102" hidden="1"/>
    <col min="4587" max="4587" width="22.6640625" style="102" hidden="1"/>
    <col min="4588" max="4588" width="2.33203125" style="102" hidden="1"/>
    <col min="4589" max="4589" width="8.6640625" style="102" hidden="1"/>
    <col min="4590" max="4590" width="22.5546875" style="102" hidden="1"/>
    <col min="4591" max="4591" width="8.6640625" style="102" hidden="1"/>
    <col min="4592" max="4592" width="2.33203125" style="102" hidden="1"/>
    <col min="4593" max="4593" width="22.6640625" style="102" hidden="1"/>
    <col min="4594" max="4594" width="2.33203125" style="102" hidden="1"/>
    <col min="4595" max="4840" width="11.44140625" style="102" hidden="1"/>
    <col min="4841" max="4841" width="3.88671875" style="102" hidden="1"/>
    <col min="4842" max="4842" width="2.33203125" style="102" hidden="1"/>
    <col min="4843" max="4843" width="22.6640625" style="102" hidden="1"/>
    <col min="4844" max="4844" width="2.33203125" style="102" hidden="1"/>
    <col min="4845" max="4845" width="8.6640625" style="102" hidden="1"/>
    <col min="4846" max="4846" width="22.5546875" style="102" hidden="1"/>
    <col min="4847" max="4847" width="8.6640625" style="102" hidden="1"/>
    <col min="4848" max="4848" width="2.33203125" style="102" hidden="1"/>
    <col min="4849" max="4849" width="22.6640625" style="102" hidden="1"/>
    <col min="4850" max="4850" width="2.33203125" style="102" hidden="1"/>
    <col min="4851" max="5096" width="11.44140625" style="102" hidden="1"/>
    <col min="5097" max="5097" width="3.88671875" style="102" hidden="1"/>
    <col min="5098" max="5098" width="2.33203125" style="102" hidden="1"/>
    <col min="5099" max="5099" width="22.6640625" style="102" hidden="1"/>
    <col min="5100" max="5100" width="2.33203125" style="102" hidden="1"/>
    <col min="5101" max="5101" width="8.6640625" style="102" hidden="1"/>
    <col min="5102" max="5102" width="22.5546875" style="102" hidden="1"/>
    <col min="5103" max="5103" width="8.6640625" style="102" hidden="1"/>
    <col min="5104" max="5104" width="2.33203125" style="102" hidden="1"/>
    <col min="5105" max="5105" width="22.6640625" style="102" hidden="1"/>
    <col min="5106" max="5106" width="2.33203125" style="102" hidden="1"/>
    <col min="5107" max="5352" width="11.44140625" style="102" hidden="1"/>
    <col min="5353" max="5353" width="3.88671875" style="102" hidden="1"/>
    <col min="5354" max="5354" width="2.33203125" style="102" hidden="1"/>
    <col min="5355" max="5355" width="22.6640625" style="102" hidden="1"/>
    <col min="5356" max="5356" width="2.33203125" style="102" hidden="1"/>
    <col min="5357" max="5357" width="8.6640625" style="102" hidden="1"/>
    <col min="5358" max="5358" width="22.5546875" style="102" hidden="1"/>
    <col min="5359" max="5359" width="8.6640625" style="102" hidden="1"/>
    <col min="5360" max="5360" width="2.33203125" style="102" hidden="1"/>
    <col min="5361" max="5361" width="22.6640625" style="102" hidden="1"/>
    <col min="5362" max="5362" width="2.33203125" style="102" hidden="1"/>
    <col min="5363" max="5608" width="11.44140625" style="102" hidden="1"/>
    <col min="5609" max="5609" width="3.88671875" style="102" hidden="1"/>
    <col min="5610" max="5610" width="2.33203125" style="102" hidden="1"/>
    <col min="5611" max="5611" width="22.6640625" style="102" hidden="1"/>
    <col min="5612" max="5612" width="2.33203125" style="102" hidden="1"/>
    <col min="5613" max="5613" width="8.6640625" style="102" hidden="1"/>
    <col min="5614" max="5614" width="22.5546875" style="102" hidden="1"/>
    <col min="5615" max="5615" width="8.6640625" style="102" hidden="1"/>
    <col min="5616" max="5616" width="2.33203125" style="102" hidden="1"/>
    <col min="5617" max="5617" width="22.6640625" style="102" hidden="1"/>
    <col min="5618" max="5618" width="2.33203125" style="102" hidden="1"/>
    <col min="5619" max="5864" width="11.44140625" style="102" hidden="1"/>
    <col min="5865" max="5865" width="3.88671875" style="102" hidden="1"/>
    <col min="5866" max="5866" width="2.33203125" style="102" hidden="1"/>
    <col min="5867" max="5867" width="22.6640625" style="102" hidden="1"/>
    <col min="5868" max="5868" width="2.33203125" style="102" hidden="1"/>
    <col min="5869" max="5869" width="8.6640625" style="102" hidden="1"/>
    <col min="5870" max="5870" width="22.5546875" style="102" hidden="1"/>
    <col min="5871" max="5871" width="8.6640625" style="102" hidden="1"/>
    <col min="5872" max="5872" width="2.33203125" style="102" hidden="1"/>
    <col min="5873" max="5873" width="22.6640625" style="102" hidden="1"/>
    <col min="5874" max="5874" width="2.33203125" style="102" hidden="1"/>
    <col min="5875" max="6120" width="11.44140625" style="102" hidden="1"/>
    <col min="6121" max="6121" width="3.88671875" style="102" hidden="1"/>
    <col min="6122" max="6122" width="2.33203125" style="102" hidden="1"/>
    <col min="6123" max="6123" width="22.6640625" style="102" hidden="1"/>
    <col min="6124" max="6124" width="2.33203125" style="102" hidden="1"/>
    <col min="6125" max="6125" width="8.6640625" style="102" hidden="1"/>
    <col min="6126" max="6126" width="22.5546875" style="102" hidden="1"/>
    <col min="6127" max="6127" width="8.6640625" style="102" hidden="1"/>
    <col min="6128" max="6128" width="2.33203125" style="102" hidden="1"/>
    <col min="6129" max="6129" width="22.6640625" style="102" hidden="1"/>
    <col min="6130" max="6130" width="2.33203125" style="102" hidden="1"/>
    <col min="6131" max="6376" width="11.44140625" style="102" hidden="1"/>
    <col min="6377" max="6377" width="3.88671875" style="102" hidden="1"/>
    <col min="6378" max="6378" width="2.33203125" style="102" hidden="1"/>
    <col min="6379" max="6379" width="22.6640625" style="102" hidden="1"/>
    <col min="6380" max="6380" width="2.33203125" style="102" hidden="1"/>
    <col min="6381" max="6381" width="8.6640625" style="102" hidden="1"/>
    <col min="6382" max="6382" width="22.5546875" style="102" hidden="1"/>
    <col min="6383" max="6383" width="8.6640625" style="102" hidden="1"/>
    <col min="6384" max="6384" width="2.33203125" style="102" hidden="1"/>
    <col min="6385" max="6385" width="22.6640625" style="102" hidden="1"/>
    <col min="6386" max="6386" width="2.33203125" style="102" hidden="1"/>
    <col min="6387" max="6632" width="11.44140625" style="102" hidden="1"/>
    <col min="6633" max="6633" width="3.88671875" style="102" hidden="1"/>
    <col min="6634" max="6634" width="2.33203125" style="102" hidden="1"/>
    <col min="6635" max="6635" width="22.6640625" style="102" hidden="1"/>
    <col min="6636" max="6636" width="2.33203125" style="102" hidden="1"/>
    <col min="6637" max="6637" width="8.6640625" style="102" hidden="1"/>
    <col min="6638" max="6638" width="22.5546875" style="102" hidden="1"/>
    <col min="6639" max="6639" width="8.6640625" style="102" hidden="1"/>
    <col min="6640" max="6640" width="2.33203125" style="102" hidden="1"/>
    <col min="6641" max="6641" width="22.6640625" style="102" hidden="1"/>
    <col min="6642" max="6642" width="2.33203125" style="102" hidden="1"/>
    <col min="6643" max="6888" width="11.44140625" style="102" hidden="1"/>
    <col min="6889" max="6889" width="3.88671875" style="102" hidden="1"/>
    <col min="6890" max="6890" width="2.33203125" style="102" hidden="1"/>
    <col min="6891" max="6891" width="22.6640625" style="102" hidden="1"/>
    <col min="6892" max="6892" width="2.33203125" style="102" hidden="1"/>
    <col min="6893" max="6893" width="8.6640625" style="102" hidden="1"/>
    <col min="6894" max="6894" width="22.5546875" style="102" hidden="1"/>
    <col min="6895" max="6895" width="8.6640625" style="102" hidden="1"/>
    <col min="6896" max="6896" width="2.33203125" style="102" hidden="1"/>
    <col min="6897" max="6897" width="22.6640625" style="102" hidden="1"/>
    <col min="6898" max="6898" width="2.33203125" style="102" hidden="1"/>
    <col min="6899" max="7144" width="11.44140625" style="102" hidden="1"/>
    <col min="7145" max="7145" width="3.88671875" style="102" hidden="1"/>
    <col min="7146" max="7146" width="2.33203125" style="102" hidden="1"/>
    <col min="7147" max="7147" width="22.6640625" style="102" hidden="1"/>
    <col min="7148" max="7148" width="2.33203125" style="102" hidden="1"/>
    <col min="7149" max="7149" width="8.6640625" style="102" hidden="1"/>
    <col min="7150" max="7150" width="22.5546875" style="102" hidden="1"/>
    <col min="7151" max="7151" width="8.6640625" style="102" hidden="1"/>
    <col min="7152" max="7152" width="2.33203125" style="102" hidden="1"/>
    <col min="7153" max="7153" width="22.6640625" style="102" hidden="1"/>
    <col min="7154" max="7154" width="2.33203125" style="102" hidden="1"/>
    <col min="7155" max="7400" width="11.44140625" style="102" hidden="1"/>
    <col min="7401" max="7401" width="3.88671875" style="102" hidden="1"/>
    <col min="7402" max="7402" width="2.33203125" style="102" hidden="1"/>
    <col min="7403" max="7403" width="22.6640625" style="102" hidden="1"/>
    <col min="7404" max="7404" width="2.33203125" style="102" hidden="1"/>
    <col min="7405" max="7405" width="8.6640625" style="102" hidden="1"/>
    <col min="7406" max="7406" width="22.5546875" style="102" hidden="1"/>
    <col min="7407" max="7407" width="8.6640625" style="102" hidden="1"/>
    <col min="7408" max="7408" width="2.33203125" style="102" hidden="1"/>
    <col min="7409" max="7409" width="22.6640625" style="102" hidden="1"/>
    <col min="7410" max="7410" width="2.33203125" style="102" hidden="1"/>
    <col min="7411" max="7656" width="11.44140625" style="102" hidden="1"/>
    <col min="7657" max="7657" width="3.88671875" style="102" hidden="1"/>
    <col min="7658" max="7658" width="2.33203125" style="102" hidden="1"/>
    <col min="7659" max="7659" width="22.6640625" style="102" hidden="1"/>
    <col min="7660" max="7660" width="2.33203125" style="102" hidden="1"/>
    <col min="7661" max="7661" width="8.6640625" style="102" hidden="1"/>
    <col min="7662" max="7662" width="22.5546875" style="102" hidden="1"/>
    <col min="7663" max="7663" width="8.6640625" style="102" hidden="1"/>
    <col min="7664" max="7664" width="2.33203125" style="102" hidden="1"/>
    <col min="7665" max="7665" width="22.6640625" style="102" hidden="1"/>
    <col min="7666" max="7666" width="2.33203125" style="102" hidden="1"/>
    <col min="7667" max="7912" width="11.44140625" style="102" hidden="1"/>
    <col min="7913" max="7913" width="3.88671875" style="102" hidden="1"/>
    <col min="7914" max="7914" width="2.33203125" style="102" hidden="1"/>
    <col min="7915" max="7915" width="22.6640625" style="102" hidden="1"/>
    <col min="7916" max="7916" width="2.33203125" style="102" hidden="1"/>
    <col min="7917" max="7917" width="8.6640625" style="102" hidden="1"/>
    <col min="7918" max="7918" width="22.5546875" style="102" hidden="1"/>
    <col min="7919" max="7919" width="8.6640625" style="102" hidden="1"/>
    <col min="7920" max="7920" width="2.33203125" style="102" hidden="1"/>
    <col min="7921" max="7921" width="22.6640625" style="102" hidden="1"/>
    <col min="7922" max="7922" width="2.33203125" style="102" hidden="1"/>
    <col min="7923" max="8168" width="11.44140625" style="102" hidden="1"/>
    <col min="8169" max="8169" width="3.88671875" style="102" hidden="1"/>
    <col min="8170" max="8170" width="2.33203125" style="102" hidden="1"/>
    <col min="8171" max="8171" width="22.6640625" style="102" hidden="1"/>
    <col min="8172" max="8172" width="2.33203125" style="102" hidden="1"/>
    <col min="8173" max="8173" width="8.6640625" style="102" hidden="1"/>
    <col min="8174" max="8174" width="22.5546875" style="102" hidden="1"/>
    <col min="8175" max="8175" width="8.6640625" style="102" hidden="1"/>
    <col min="8176" max="8176" width="2.33203125" style="102" hidden="1"/>
    <col min="8177" max="8177" width="22.6640625" style="102" hidden="1"/>
    <col min="8178" max="8178" width="2.33203125" style="102" hidden="1"/>
    <col min="8179" max="8424" width="11.44140625" style="102" hidden="1"/>
    <col min="8425" max="8425" width="3.88671875" style="102" hidden="1"/>
    <col min="8426" max="8426" width="2.33203125" style="102" hidden="1"/>
    <col min="8427" max="8427" width="22.6640625" style="102" hidden="1"/>
    <col min="8428" max="8428" width="2.33203125" style="102" hidden="1"/>
    <col min="8429" max="8429" width="8.6640625" style="102" hidden="1"/>
    <col min="8430" max="8430" width="22.5546875" style="102" hidden="1"/>
    <col min="8431" max="8431" width="8.6640625" style="102" hidden="1"/>
    <col min="8432" max="8432" width="2.33203125" style="102" hidden="1"/>
    <col min="8433" max="8433" width="22.6640625" style="102" hidden="1"/>
    <col min="8434" max="8434" width="2.33203125" style="102" hidden="1"/>
    <col min="8435" max="8680" width="11.44140625" style="102" hidden="1"/>
    <col min="8681" max="8681" width="3.88671875" style="102" hidden="1"/>
    <col min="8682" max="8682" width="2.33203125" style="102" hidden="1"/>
    <col min="8683" max="8683" width="22.6640625" style="102" hidden="1"/>
    <col min="8684" max="8684" width="2.33203125" style="102" hidden="1"/>
    <col min="8685" max="8685" width="8.6640625" style="102" hidden="1"/>
    <col min="8686" max="8686" width="22.5546875" style="102" hidden="1"/>
    <col min="8687" max="8687" width="8.6640625" style="102" hidden="1"/>
    <col min="8688" max="8688" width="2.33203125" style="102" hidden="1"/>
    <col min="8689" max="8689" width="22.6640625" style="102" hidden="1"/>
    <col min="8690" max="8690" width="2.33203125" style="102" hidden="1"/>
    <col min="8691" max="8936" width="11.44140625" style="102" hidden="1"/>
    <col min="8937" max="8937" width="3.88671875" style="102" hidden="1"/>
    <col min="8938" max="8938" width="2.33203125" style="102" hidden="1"/>
    <col min="8939" max="8939" width="22.6640625" style="102" hidden="1"/>
    <col min="8940" max="8940" width="2.33203125" style="102" hidden="1"/>
    <col min="8941" max="8941" width="8.6640625" style="102" hidden="1"/>
    <col min="8942" max="8942" width="22.5546875" style="102" hidden="1"/>
    <col min="8943" max="8943" width="8.6640625" style="102" hidden="1"/>
    <col min="8944" max="8944" width="2.33203125" style="102" hidden="1"/>
    <col min="8945" max="8945" width="22.6640625" style="102" hidden="1"/>
    <col min="8946" max="8946" width="2.33203125" style="102" hidden="1"/>
    <col min="8947" max="9192" width="11.44140625" style="102" hidden="1"/>
    <col min="9193" max="9193" width="3.88671875" style="102" hidden="1"/>
    <col min="9194" max="9194" width="2.33203125" style="102" hidden="1"/>
    <col min="9195" max="9195" width="22.6640625" style="102" hidden="1"/>
    <col min="9196" max="9196" width="2.33203125" style="102" hidden="1"/>
    <col min="9197" max="9197" width="8.6640625" style="102" hidden="1"/>
    <col min="9198" max="9198" width="22.5546875" style="102" hidden="1"/>
    <col min="9199" max="9199" width="8.6640625" style="102" hidden="1"/>
    <col min="9200" max="9200" width="2.33203125" style="102" hidden="1"/>
    <col min="9201" max="9201" width="22.6640625" style="102" hidden="1"/>
    <col min="9202" max="9202" width="2.33203125" style="102" hidden="1"/>
    <col min="9203" max="9448" width="11.44140625" style="102" hidden="1"/>
    <col min="9449" max="9449" width="3.88671875" style="102" hidden="1"/>
    <col min="9450" max="9450" width="2.33203125" style="102" hidden="1"/>
    <col min="9451" max="9451" width="22.6640625" style="102" hidden="1"/>
    <col min="9452" max="9452" width="2.33203125" style="102" hidden="1"/>
    <col min="9453" max="9453" width="8.6640625" style="102" hidden="1"/>
    <col min="9454" max="9454" width="22.5546875" style="102" hidden="1"/>
    <col min="9455" max="9455" width="8.6640625" style="102" hidden="1"/>
    <col min="9456" max="9456" width="2.33203125" style="102" hidden="1"/>
    <col min="9457" max="9457" width="22.6640625" style="102" hidden="1"/>
    <col min="9458" max="9458" width="2.33203125" style="102" hidden="1"/>
    <col min="9459" max="9704" width="11.44140625" style="102" hidden="1"/>
    <col min="9705" max="9705" width="3.88671875" style="102" hidden="1"/>
    <col min="9706" max="9706" width="2.33203125" style="102" hidden="1"/>
    <col min="9707" max="9707" width="22.6640625" style="102" hidden="1"/>
    <col min="9708" max="9708" width="2.33203125" style="102" hidden="1"/>
    <col min="9709" max="9709" width="8.6640625" style="102" hidden="1"/>
    <col min="9710" max="9710" width="22.5546875" style="102" hidden="1"/>
    <col min="9711" max="9711" width="8.6640625" style="102" hidden="1"/>
    <col min="9712" max="9712" width="2.33203125" style="102" hidden="1"/>
    <col min="9713" max="9713" width="22.6640625" style="102" hidden="1"/>
    <col min="9714" max="9714" width="2.33203125" style="102" hidden="1"/>
    <col min="9715" max="9960" width="11.44140625" style="102" hidden="1"/>
    <col min="9961" max="9961" width="3.88671875" style="102" hidden="1"/>
    <col min="9962" max="9962" width="2.33203125" style="102" hidden="1"/>
    <col min="9963" max="9963" width="22.6640625" style="102" hidden="1"/>
    <col min="9964" max="9964" width="2.33203125" style="102" hidden="1"/>
    <col min="9965" max="9965" width="8.6640625" style="102" hidden="1"/>
    <col min="9966" max="9966" width="22.5546875" style="102" hidden="1"/>
    <col min="9967" max="9967" width="8.6640625" style="102" hidden="1"/>
    <col min="9968" max="9968" width="2.33203125" style="102" hidden="1"/>
    <col min="9969" max="9969" width="22.6640625" style="102" hidden="1"/>
    <col min="9970" max="9970" width="2.33203125" style="102" hidden="1"/>
    <col min="9971" max="10216" width="11.44140625" style="102" hidden="1"/>
    <col min="10217" max="10217" width="3.88671875" style="102" hidden="1"/>
    <col min="10218" max="10218" width="2.33203125" style="102" hidden="1"/>
    <col min="10219" max="10219" width="22.6640625" style="102" hidden="1"/>
    <col min="10220" max="10220" width="2.33203125" style="102" hidden="1"/>
    <col min="10221" max="10221" width="8.6640625" style="102" hidden="1"/>
    <col min="10222" max="10222" width="22.5546875" style="102" hidden="1"/>
    <col min="10223" max="10223" width="8.6640625" style="102" hidden="1"/>
    <col min="10224" max="10224" width="2.33203125" style="102" hidden="1"/>
    <col min="10225" max="10225" width="22.6640625" style="102" hidden="1"/>
    <col min="10226" max="10226" width="2.33203125" style="102" hidden="1"/>
    <col min="10227" max="10472" width="11.44140625" style="102" hidden="1"/>
    <col min="10473" max="10473" width="3.88671875" style="102" hidden="1"/>
    <col min="10474" max="10474" width="2.33203125" style="102" hidden="1"/>
    <col min="10475" max="10475" width="22.6640625" style="102" hidden="1"/>
    <col min="10476" max="10476" width="2.33203125" style="102" hidden="1"/>
    <col min="10477" max="10477" width="8.6640625" style="102" hidden="1"/>
    <col min="10478" max="10478" width="22.5546875" style="102" hidden="1"/>
    <col min="10479" max="10479" width="8.6640625" style="102" hidden="1"/>
    <col min="10480" max="10480" width="2.33203125" style="102" hidden="1"/>
    <col min="10481" max="10481" width="22.6640625" style="102" hidden="1"/>
    <col min="10482" max="10482" width="2.33203125" style="102" hidden="1"/>
    <col min="10483" max="10728" width="11.44140625" style="102" hidden="1"/>
    <col min="10729" max="10729" width="3.88671875" style="102" hidden="1"/>
    <col min="10730" max="10730" width="2.33203125" style="102" hidden="1"/>
    <col min="10731" max="10731" width="22.6640625" style="102" hidden="1"/>
    <col min="10732" max="10732" width="2.33203125" style="102" hidden="1"/>
    <col min="10733" max="10733" width="8.6640625" style="102" hidden="1"/>
    <col min="10734" max="10734" width="22.5546875" style="102" hidden="1"/>
    <col min="10735" max="10735" width="8.6640625" style="102" hidden="1"/>
    <col min="10736" max="10736" width="2.33203125" style="102" hidden="1"/>
    <col min="10737" max="10737" width="22.6640625" style="102" hidden="1"/>
    <col min="10738" max="10738" width="2.33203125" style="102" hidden="1"/>
    <col min="10739" max="10984" width="11.44140625" style="102" hidden="1"/>
    <col min="10985" max="10985" width="3.88671875" style="102" hidden="1"/>
    <col min="10986" max="10986" width="2.33203125" style="102" hidden="1"/>
    <col min="10987" max="10987" width="22.6640625" style="102" hidden="1"/>
    <col min="10988" max="10988" width="2.33203125" style="102" hidden="1"/>
    <col min="10989" max="10989" width="8.6640625" style="102" hidden="1"/>
    <col min="10990" max="10990" width="22.5546875" style="102" hidden="1"/>
    <col min="10991" max="10991" width="8.6640625" style="102" hidden="1"/>
    <col min="10992" max="10992" width="2.33203125" style="102" hidden="1"/>
    <col min="10993" max="10993" width="22.6640625" style="102" hidden="1"/>
    <col min="10994" max="10994" width="2.33203125" style="102" hidden="1"/>
    <col min="10995" max="11240" width="11.44140625" style="102" hidden="1"/>
    <col min="11241" max="11241" width="3.88671875" style="102" hidden="1"/>
    <col min="11242" max="11242" width="2.33203125" style="102" hidden="1"/>
    <col min="11243" max="11243" width="22.6640625" style="102" hidden="1"/>
    <col min="11244" max="11244" width="2.33203125" style="102" hidden="1"/>
    <col min="11245" max="11245" width="8.6640625" style="102" hidden="1"/>
    <col min="11246" max="11246" width="22.5546875" style="102" hidden="1"/>
    <col min="11247" max="11247" width="8.6640625" style="102" hidden="1"/>
    <col min="11248" max="11248" width="2.33203125" style="102" hidden="1"/>
    <col min="11249" max="11249" width="22.6640625" style="102" hidden="1"/>
    <col min="11250" max="11250" width="2.33203125" style="102" hidden="1"/>
    <col min="11251" max="11496" width="11.44140625" style="102" hidden="1"/>
    <col min="11497" max="11497" width="3.88671875" style="102" hidden="1"/>
    <col min="11498" max="11498" width="2.33203125" style="102" hidden="1"/>
    <col min="11499" max="11499" width="22.6640625" style="102" hidden="1"/>
    <col min="11500" max="11500" width="2.33203125" style="102" hidden="1"/>
    <col min="11501" max="11501" width="8.6640625" style="102" hidden="1"/>
    <col min="11502" max="11502" width="22.5546875" style="102" hidden="1"/>
    <col min="11503" max="11503" width="8.6640625" style="102" hidden="1"/>
    <col min="11504" max="11504" width="2.33203125" style="102" hidden="1"/>
    <col min="11505" max="11505" width="22.6640625" style="102" hidden="1"/>
    <col min="11506" max="11506" width="2.33203125" style="102" hidden="1"/>
    <col min="11507" max="11752" width="11.44140625" style="102" hidden="1"/>
    <col min="11753" max="11753" width="3.88671875" style="102" hidden="1"/>
    <col min="11754" max="11754" width="2.33203125" style="102" hidden="1"/>
    <col min="11755" max="11755" width="22.6640625" style="102" hidden="1"/>
    <col min="11756" max="11756" width="2.33203125" style="102" hidden="1"/>
    <col min="11757" max="11757" width="8.6640625" style="102" hidden="1"/>
    <col min="11758" max="11758" width="22.5546875" style="102" hidden="1"/>
    <col min="11759" max="11759" width="8.6640625" style="102" hidden="1"/>
    <col min="11760" max="11760" width="2.33203125" style="102" hidden="1"/>
    <col min="11761" max="11761" width="22.6640625" style="102" hidden="1"/>
    <col min="11762" max="11762" width="2.33203125" style="102" hidden="1"/>
    <col min="11763" max="12008" width="11.44140625" style="102" hidden="1"/>
    <col min="12009" max="12009" width="3.88671875" style="102" hidden="1"/>
    <col min="12010" max="12010" width="2.33203125" style="102" hidden="1"/>
    <col min="12011" max="12011" width="22.6640625" style="102" hidden="1"/>
    <col min="12012" max="12012" width="2.33203125" style="102" hidden="1"/>
    <col min="12013" max="12013" width="8.6640625" style="102" hidden="1"/>
    <col min="12014" max="12014" width="22.5546875" style="102" hidden="1"/>
    <col min="12015" max="12015" width="8.6640625" style="102" hidden="1"/>
    <col min="12016" max="12016" width="2.33203125" style="102" hidden="1"/>
    <col min="12017" max="12017" width="22.6640625" style="102" hidden="1"/>
    <col min="12018" max="12018" width="2.33203125" style="102" hidden="1"/>
    <col min="12019" max="12264" width="11.44140625" style="102" hidden="1"/>
    <col min="12265" max="12265" width="3.88671875" style="102" hidden="1"/>
    <col min="12266" max="12266" width="2.33203125" style="102" hidden="1"/>
    <col min="12267" max="12267" width="22.6640625" style="102" hidden="1"/>
    <col min="12268" max="12268" width="2.33203125" style="102" hidden="1"/>
    <col min="12269" max="12269" width="8.6640625" style="102" hidden="1"/>
    <col min="12270" max="12270" width="22.5546875" style="102" hidden="1"/>
    <col min="12271" max="12271" width="8.6640625" style="102" hidden="1"/>
    <col min="12272" max="12272" width="2.33203125" style="102" hidden="1"/>
    <col min="12273" max="12273" width="22.6640625" style="102" hidden="1"/>
    <col min="12274" max="12274" width="2.33203125" style="102" hidden="1"/>
    <col min="12275" max="12520" width="11.44140625" style="102" hidden="1"/>
    <col min="12521" max="12521" width="3.88671875" style="102" hidden="1"/>
    <col min="12522" max="12522" width="2.33203125" style="102" hidden="1"/>
    <col min="12523" max="12523" width="22.6640625" style="102" hidden="1"/>
    <col min="12524" max="12524" width="2.33203125" style="102" hidden="1"/>
    <col min="12525" max="12525" width="8.6640625" style="102" hidden="1"/>
    <col min="12526" max="12526" width="22.5546875" style="102" hidden="1"/>
    <col min="12527" max="12527" width="8.6640625" style="102" hidden="1"/>
    <col min="12528" max="12528" width="2.33203125" style="102" hidden="1"/>
    <col min="12529" max="12529" width="22.6640625" style="102" hidden="1"/>
    <col min="12530" max="12530" width="2.33203125" style="102" hidden="1"/>
    <col min="12531" max="12776" width="11.44140625" style="102" hidden="1"/>
    <col min="12777" max="12777" width="3.88671875" style="102" hidden="1"/>
    <col min="12778" max="12778" width="2.33203125" style="102" hidden="1"/>
    <col min="12779" max="12779" width="22.6640625" style="102" hidden="1"/>
    <col min="12780" max="12780" width="2.33203125" style="102" hidden="1"/>
    <col min="12781" max="12781" width="8.6640625" style="102" hidden="1"/>
    <col min="12782" max="12782" width="22.5546875" style="102" hidden="1"/>
    <col min="12783" max="12783" width="8.6640625" style="102" hidden="1"/>
    <col min="12784" max="12784" width="2.33203125" style="102" hidden="1"/>
    <col min="12785" max="12785" width="22.6640625" style="102" hidden="1"/>
    <col min="12786" max="12786" width="2.33203125" style="102" hidden="1"/>
    <col min="12787" max="13032" width="11.44140625" style="102" hidden="1"/>
    <col min="13033" max="13033" width="3.88671875" style="102" hidden="1"/>
    <col min="13034" max="13034" width="2.33203125" style="102" hidden="1"/>
    <col min="13035" max="13035" width="22.6640625" style="102" hidden="1"/>
    <col min="13036" max="13036" width="2.33203125" style="102" hidden="1"/>
    <col min="13037" max="13037" width="8.6640625" style="102" hidden="1"/>
    <col min="13038" max="13038" width="22.5546875" style="102" hidden="1"/>
    <col min="13039" max="13039" width="8.6640625" style="102" hidden="1"/>
    <col min="13040" max="13040" width="2.33203125" style="102" hidden="1"/>
    <col min="13041" max="13041" width="22.6640625" style="102" hidden="1"/>
    <col min="13042" max="13042" width="2.33203125" style="102" hidden="1"/>
    <col min="13043" max="13288" width="11.44140625" style="102" hidden="1"/>
    <col min="13289" max="13289" width="3.88671875" style="102" hidden="1"/>
    <col min="13290" max="13290" width="2.33203125" style="102" hidden="1"/>
    <col min="13291" max="13291" width="22.6640625" style="102" hidden="1"/>
    <col min="13292" max="13292" width="2.33203125" style="102" hidden="1"/>
    <col min="13293" max="13293" width="8.6640625" style="102" hidden="1"/>
    <col min="13294" max="13294" width="22.5546875" style="102" hidden="1"/>
    <col min="13295" max="13295" width="8.6640625" style="102" hidden="1"/>
    <col min="13296" max="13296" width="2.33203125" style="102" hidden="1"/>
    <col min="13297" max="13297" width="22.6640625" style="102" hidden="1"/>
    <col min="13298" max="13298" width="2.33203125" style="102" hidden="1"/>
    <col min="13299" max="13544" width="11.44140625" style="102" hidden="1"/>
    <col min="13545" max="13545" width="3.88671875" style="102" hidden="1"/>
    <col min="13546" max="13546" width="2.33203125" style="102" hidden="1"/>
    <col min="13547" max="13547" width="22.6640625" style="102" hidden="1"/>
    <col min="13548" max="13548" width="2.33203125" style="102" hidden="1"/>
    <col min="13549" max="13549" width="8.6640625" style="102" hidden="1"/>
    <col min="13550" max="13550" width="22.5546875" style="102" hidden="1"/>
    <col min="13551" max="13551" width="8.6640625" style="102" hidden="1"/>
    <col min="13552" max="13552" width="2.33203125" style="102" hidden="1"/>
    <col min="13553" max="13553" width="22.6640625" style="102" hidden="1"/>
    <col min="13554" max="13554" width="2.33203125" style="102" hidden="1"/>
    <col min="13555" max="13800" width="11.44140625" style="102" hidden="1"/>
    <col min="13801" max="13801" width="3.88671875" style="102" hidden="1"/>
    <col min="13802" max="13802" width="2.33203125" style="102" hidden="1"/>
    <col min="13803" max="13803" width="22.6640625" style="102" hidden="1"/>
    <col min="13804" max="13804" width="2.33203125" style="102" hidden="1"/>
    <col min="13805" max="13805" width="8.6640625" style="102" hidden="1"/>
    <col min="13806" max="13806" width="22.5546875" style="102" hidden="1"/>
    <col min="13807" max="13807" width="8.6640625" style="102" hidden="1"/>
    <col min="13808" max="13808" width="2.33203125" style="102" hidden="1"/>
    <col min="13809" max="13809" width="22.6640625" style="102" hidden="1"/>
    <col min="13810" max="13810" width="2.33203125" style="102" hidden="1"/>
    <col min="13811" max="14056" width="11.44140625" style="102" hidden="1"/>
    <col min="14057" max="14057" width="3.88671875" style="102" hidden="1"/>
    <col min="14058" max="14058" width="2.33203125" style="102" hidden="1"/>
    <col min="14059" max="14059" width="22.6640625" style="102" hidden="1"/>
    <col min="14060" max="14060" width="2.33203125" style="102" hidden="1"/>
    <col min="14061" max="14061" width="8.6640625" style="102" hidden="1"/>
    <col min="14062" max="14062" width="22.5546875" style="102" hidden="1"/>
    <col min="14063" max="14063" width="8.6640625" style="102" hidden="1"/>
    <col min="14064" max="14064" width="2.33203125" style="102" hidden="1"/>
    <col min="14065" max="14065" width="22.6640625" style="102" hidden="1"/>
    <col min="14066" max="14066" width="2.33203125" style="102" hidden="1"/>
    <col min="14067" max="14312" width="11.44140625" style="102" hidden="1"/>
    <col min="14313" max="14313" width="3.88671875" style="102" hidden="1"/>
    <col min="14314" max="14314" width="2.33203125" style="102" hidden="1"/>
    <col min="14315" max="14315" width="22.6640625" style="102" hidden="1"/>
    <col min="14316" max="14316" width="2.33203125" style="102" hidden="1"/>
    <col min="14317" max="14317" width="8.6640625" style="102" hidden="1"/>
    <col min="14318" max="14318" width="22.5546875" style="102" hidden="1"/>
    <col min="14319" max="14319" width="8.6640625" style="102" hidden="1"/>
    <col min="14320" max="14320" width="2.33203125" style="102" hidden="1"/>
    <col min="14321" max="14321" width="22.6640625" style="102" hidden="1"/>
    <col min="14322" max="14322" width="2.33203125" style="102" hidden="1"/>
    <col min="14323" max="14568" width="11.44140625" style="102" hidden="1"/>
    <col min="14569" max="14569" width="3.88671875" style="102" hidden="1"/>
    <col min="14570" max="14570" width="2.33203125" style="102" hidden="1"/>
    <col min="14571" max="14571" width="22.6640625" style="102" hidden="1"/>
    <col min="14572" max="14572" width="2.33203125" style="102" hidden="1"/>
    <col min="14573" max="14573" width="8.6640625" style="102" hidden="1"/>
    <col min="14574" max="14574" width="22.5546875" style="102" hidden="1"/>
    <col min="14575" max="14575" width="8.6640625" style="102" hidden="1"/>
    <col min="14576" max="14576" width="2.33203125" style="102" hidden="1"/>
    <col min="14577" max="14577" width="22.6640625" style="102" hidden="1"/>
    <col min="14578" max="14578" width="2.33203125" style="102" hidden="1"/>
    <col min="14579" max="14824" width="11.44140625" style="102" hidden="1"/>
    <col min="14825" max="14825" width="3.88671875" style="102" hidden="1"/>
    <col min="14826" max="14826" width="2.33203125" style="102" hidden="1"/>
    <col min="14827" max="14827" width="22.6640625" style="102" hidden="1"/>
    <col min="14828" max="14828" width="2.33203125" style="102" hidden="1"/>
    <col min="14829" max="14829" width="8.6640625" style="102" hidden="1"/>
    <col min="14830" max="14830" width="22.5546875" style="102" hidden="1"/>
    <col min="14831" max="14831" width="8.6640625" style="102" hidden="1"/>
    <col min="14832" max="14832" width="2.33203125" style="102" hidden="1"/>
    <col min="14833" max="14833" width="22.6640625" style="102" hidden="1"/>
    <col min="14834" max="14834" width="2.33203125" style="102" hidden="1"/>
    <col min="14835" max="15080" width="11.44140625" style="102" hidden="1"/>
    <col min="15081" max="15081" width="3.88671875" style="102" hidden="1"/>
    <col min="15082" max="15082" width="2.33203125" style="102" hidden="1"/>
    <col min="15083" max="15083" width="22.6640625" style="102" hidden="1"/>
    <col min="15084" max="15084" width="2.33203125" style="102" hidden="1"/>
    <col min="15085" max="15085" width="8.6640625" style="102" hidden="1"/>
    <col min="15086" max="15086" width="22.5546875" style="102" hidden="1"/>
    <col min="15087" max="15087" width="8.6640625" style="102" hidden="1"/>
    <col min="15088" max="15088" width="2.33203125" style="102" hidden="1"/>
    <col min="15089" max="15089" width="22.6640625" style="102" hidden="1"/>
    <col min="15090" max="15090" width="2.33203125" style="102" hidden="1"/>
    <col min="15091" max="15336" width="11.44140625" style="102" hidden="1"/>
    <col min="15337" max="15337" width="3.88671875" style="102" hidden="1"/>
    <col min="15338" max="15338" width="2.33203125" style="102" hidden="1"/>
    <col min="15339" max="15339" width="22.6640625" style="102" hidden="1"/>
    <col min="15340" max="15340" width="2.33203125" style="102" hidden="1"/>
    <col min="15341" max="15341" width="8.6640625" style="102" hidden="1"/>
    <col min="15342" max="15342" width="22.5546875" style="102" hidden="1"/>
    <col min="15343" max="15343" width="8.6640625" style="102" hidden="1"/>
    <col min="15344" max="15344" width="2.33203125" style="102" hidden="1"/>
    <col min="15345" max="15345" width="22.6640625" style="102" hidden="1"/>
    <col min="15346" max="15346" width="2.33203125" style="102" hidden="1"/>
    <col min="15347" max="15592" width="11.44140625" style="102" hidden="1"/>
    <col min="15593" max="15593" width="3.88671875" style="102" hidden="1"/>
    <col min="15594" max="15594" width="2.33203125" style="102" hidden="1"/>
    <col min="15595" max="15595" width="22.6640625" style="102" hidden="1"/>
    <col min="15596" max="15596" width="2.33203125" style="102" hidden="1"/>
    <col min="15597" max="15597" width="8.6640625" style="102" hidden="1"/>
    <col min="15598" max="15598" width="22.5546875" style="102" hidden="1"/>
    <col min="15599" max="15599" width="8.6640625" style="102" hidden="1"/>
    <col min="15600" max="15600" width="2.33203125" style="102" hidden="1"/>
    <col min="15601" max="15601" width="22.6640625" style="102" hidden="1"/>
    <col min="15602" max="15602" width="2.33203125" style="102" hidden="1"/>
    <col min="15603" max="15848" width="11.44140625" style="102" hidden="1"/>
    <col min="15849" max="15849" width="3.88671875" style="102" hidden="1"/>
    <col min="15850" max="15850" width="2.33203125" style="102" hidden="1"/>
    <col min="15851" max="15851" width="22.6640625" style="102" hidden="1"/>
    <col min="15852" max="15852" width="2.33203125" style="102" hidden="1"/>
    <col min="15853" max="15853" width="8.6640625" style="102" hidden="1"/>
    <col min="15854" max="15854" width="22.5546875" style="102" hidden="1"/>
    <col min="15855" max="15855" width="8.6640625" style="102" hidden="1"/>
    <col min="15856" max="15856" width="2.33203125" style="102" hidden="1"/>
    <col min="15857" max="15857" width="22.6640625" style="102" hidden="1"/>
    <col min="15858" max="15858" width="2.33203125" style="102" hidden="1"/>
    <col min="15859" max="16104" width="11.44140625" style="102" hidden="1"/>
    <col min="16105" max="16105" width="3.88671875" style="102" hidden="1"/>
    <col min="16106" max="16106" width="2.33203125" style="102" hidden="1"/>
    <col min="16107" max="16107" width="22.6640625" style="102" hidden="1"/>
    <col min="16108" max="16108" width="2.33203125" style="102" hidden="1"/>
    <col min="16109" max="16109" width="8.6640625" style="102" hidden="1"/>
    <col min="16110" max="16110" width="22.5546875" style="102" hidden="1"/>
    <col min="16111" max="16111" width="8.6640625" style="102" hidden="1"/>
    <col min="16112" max="16112" width="2.33203125" style="102" hidden="1"/>
    <col min="16113" max="16113" width="22.6640625" style="102" hidden="1"/>
    <col min="16114" max="16114" width="2.33203125" style="102" hidden="1"/>
    <col min="16115" max="16384" width="11.44140625" style="102" hidden="1"/>
  </cols>
  <sheetData>
    <row r="1" spans="1:11" ht="28.5" customHeight="1" x14ac:dyDescent="0.2">
      <c r="A1" s="101"/>
      <c r="B1" s="2523" t="s">
        <v>1709</v>
      </c>
      <c r="C1" s="2523"/>
      <c r="D1" s="2523"/>
      <c r="E1" s="2523"/>
      <c r="F1" s="2523"/>
      <c r="G1" s="2523"/>
      <c r="H1" s="2523"/>
      <c r="I1" s="2523"/>
      <c r="J1" s="2523"/>
      <c r="K1" s="2084"/>
    </row>
    <row r="2" spans="1:11" ht="19.5" customHeight="1" x14ac:dyDescent="0.2">
      <c r="A2" s="101"/>
      <c r="B2" s="2524" t="s">
        <v>1373</v>
      </c>
      <c r="C2" s="2524"/>
      <c r="D2" s="2524"/>
      <c r="E2" s="2524"/>
      <c r="F2" s="2524"/>
      <c r="G2" s="2524"/>
      <c r="H2" s="2524"/>
      <c r="I2" s="2524"/>
      <c r="J2" s="1128"/>
      <c r="K2" s="1128"/>
    </row>
    <row r="3" spans="1:11" x14ac:dyDescent="0.2">
      <c r="A3" s="1844"/>
      <c r="B3" s="2532"/>
      <c r="C3" s="2532"/>
      <c r="D3" s="2532"/>
      <c r="E3" s="2532"/>
      <c r="F3" s="2532"/>
      <c r="G3" s="2532"/>
      <c r="H3" s="2532"/>
      <c r="I3" s="2532"/>
      <c r="J3" s="2532"/>
      <c r="K3" s="19"/>
    </row>
    <row r="4" spans="1:11" x14ac:dyDescent="0.2">
      <c r="A4" s="1844"/>
      <c r="B4" s="1844"/>
      <c r="C4" s="1844"/>
      <c r="D4" s="1844"/>
      <c r="E4" s="1844"/>
      <c r="F4" s="1845"/>
      <c r="G4" s="1844"/>
      <c r="H4" s="1844"/>
      <c r="I4" s="1844"/>
      <c r="J4" s="1844"/>
      <c r="K4" s="19"/>
    </row>
    <row r="5" spans="1:11" ht="17.25" customHeight="1" x14ac:dyDescent="0.2">
      <c r="A5" s="1846"/>
      <c r="B5" s="1847"/>
      <c r="C5" s="2533" t="s">
        <v>1710</v>
      </c>
      <c r="D5" s="1848"/>
      <c r="E5" s="1849"/>
      <c r="F5" s="2533" t="s">
        <v>1711</v>
      </c>
      <c r="G5" s="1849"/>
      <c r="H5" s="1847"/>
      <c r="I5" s="2533" t="s">
        <v>1712</v>
      </c>
      <c r="J5" s="1847"/>
      <c r="K5" s="1850"/>
    </row>
    <row r="6" spans="1:11" x14ac:dyDescent="0.2">
      <c r="A6" s="1846"/>
      <c r="B6" s="1847"/>
      <c r="C6" s="2533"/>
      <c r="D6" s="1848"/>
      <c r="E6" s="1849"/>
      <c r="F6" s="2533"/>
      <c r="G6" s="1849"/>
      <c r="H6" s="1847"/>
      <c r="I6" s="2533"/>
      <c r="J6" s="1847"/>
      <c r="K6" s="1850"/>
    </row>
    <row r="7" spans="1:11" ht="15" customHeight="1" x14ac:dyDescent="0.2">
      <c r="A7" s="1844"/>
      <c r="B7" s="1847"/>
      <c r="C7" s="1851">
        <v>501.06218013041865</v>
      </c>
      <c r="D7" s="1848"/>
      <c r="E7" s="1852"/>
      <c r="F7" s="1851">
        <f>+I7-C7</f>
        <v>0.74924593189717825</v>
      </c>
      <c r="G7" s="1853"/>
      <c r="H7" s="1847"/>
      <c r="I7" s="1851">
        <f>+I11+I59</f>
        <v>501.81142606231583</v>
      </c>
      <c r="J7" s="1847"/>
      <c r="K7" s="1854"/>
    </row>
    <row r="8" spans="1:11" ht="6.75" customHeight="1" x14ac:dyDescent="0.2">
      <c r="A8" s="1844"/>
      <c r="B8" s="1844"/>
      <c r="C8" s="1852"/>
      <c r="D8" s="1852"/>
      <c r="E8" s="1852"/>
      <c r="F8" s="1853"/>
      <c r="G8" s="1853"/>
      <c r="H8" s="1853"/>
      <c r="I8" s="1852"/>
      <c r="J8" s="1844"/>
      <c r="K8" s="1854"/>
    </row>
    <row r="9" spans="1:11" x14ac:dyDescent="0.2">
      <c r="A9" s="1844"/>
      <c r="B9" s="1855"/>
      <c r="C9" s="1856"/>
      <c r="D9" s="1857"/>
      <c r="E9" s="1852"/>
      <c r="F9" s="1853"/>
      <c r="G9" s="1853"/>
      <c r="H9" s="1858"/>
      <c r="I9" s="1856"/>
      <c r="J9" s="1859"/>
      <c r="K9" s="1854"/>
    </row>
    <row r="10" spans="1:11" ht="21.75" customHeight="1" x14ac:dyDescent="0.2">
      <c r="A10" s="1844"/>
      <c r="B10" s="2534" t="s">
        <v>1713</v>
      </c>
      <c r="C10" s="2535"/>
      <c r="D10" s="2536"/>
      <c r="E10" s="1852"/>
      <c r="F10" s="1861" t="s">
        <v>1714</v>
      </c>
      <c r="G10" s="1853"/>
      <c r="H10" s="2534" t="s">
        <v>1715</v>
      </c>
      <c r="I10" s="2535"/>
      <c r="J10" s="2536"/>
      <c r="K10" s="1854"/>
    </row>
    <row r="11" spans="1:11" ht="15.75" customHeight="1" x14ac:dyDescent="0.2">
      <c r="A11" s="1844"/>
      <c r="B11" s="1860"/>
      <c r="C11" s="1863">
        <v>501.06218013041865</v>
      </c>
      <c r="D11" s="1862"/>
      <c r="E11" s="1852"/>
      <c r="F11" s="1863">
        <f>+F15+F27+F32+F38+F47+F52</f>
        <v>-142.22708792183758</v>
      </c>
      <c r="G11" s="1853"/>
      <c r="H11" s="1860"/>
      <c r="I11" s="1863">
        <f>+I15+I18+I22+I43</f>
        <v>358.83509220858139</v>
      </c>
      <c r="J11" s="1862"/>
      <c r="K11" s="1864"/>
    </row>
    <row r="12" spans="1:11" x14ac:dyDescent="0.2">
      <c r="A12" s="1844"/>
      <c r="B12" s="1865"/>
      <c r="C12" s="1866"/>
      <c r="D12" s="1867"/>
      <c r="E12" s="1866"/>
      <c r="F12" s="1866"/>
      <c r="G12" s="1866"/>
      <c r="H12" s="1868"/>
      <c r="I12" s="1866"/>
      <c r="J12" s="1869"/>
      <c r="K12" s="1864"/>
    </row>
    <row r="13" spans="1:11" x14ac:dyDescent="0.2">
      <c r="A13" s="1844"/>
      <c r="B13" s="1865"/>
      <c r="C13" s="1844"/>
      <c r="D13" s="1869"/>
      <c r="E13" s="1844"/>
      <c r="F13" s="1870"/>
      <c r="G13" s="1844"/>
      <c r="H13" s="1865"/>
      <c r="I13" s="1844"/>
      <c r="J13" s="1869"/>
      <c r="K13" s="1854"/>
    </row>
    <row r="14" spans="1:11" ht="21.75" customHeight="1" x14ac:dyDescent="0.2">
      <c r="A14" s="1844"/>
      <c r="B14" s="1865"/>
      <c r="C14" s="2538" t="s">
        <v>1382</v>
      </c>
      <c r="D14" s="1871"/>
      <c r="E14" s="1872"/>
      <c r="F14" s="996" t="s">
        <v>1716</v>
      </c>
      <c r="G14" s="1872"/>
      <c r="H14" s="1865"/>
      <c r="I14" s="1873" t="s">
        <v>1716</v>
      </c>
      <c r="J14" s="1871"/>
      <c r="K14" s="1854"/>
    </row>
    <row r="15" spans="1:11" ht="11.25" customHeight="1" x14ac:dyDescent="0.2">
      <c r="A15" s="1844"/>
      <c r="B15" s="1865"/>
      <c r="C15" s="2539"/>
      <c r="D15" s="1867"/>
      <c r="E15" s="1866"/>
      <c r="F15" s="1874">
        <v>26.285555787398607</v>
      </c>
      <c r="G15" s="1875"/>
      <c r="H15" s="1865"/>
      <c r="I15" s="1876">
        <f>301.770560563087+F15</f>
        <v>328.05611635048558</v>
      </c>
      <c r="J15" s="1867"/>
      <c r="K15" s="1854"/>
    </row>
    <row r="16" spans="1:11" ht="9.75" customHeight="1" x14ac:dyDescent="0.2">
      <c r="A16" s="1844"/>
      <c r="B16" s="1865"/>
      <c r="C16" s="2527">
        <v>303.12662495657514</v>
      </c>
      <c r="D16" s="1869"/>
      <c r="E16" s="1844"/>
      <c r="G16" s="1844"/>
      <c r="H16" s="1865"/>
      <c r="J16" s="1869"/>
      <c r="K16" s="1854"/>
    </row>
    <row r="17" spans="1:11" ht="20.25" customHeight="1" x14ac:dyDescent="0.2">
      <c r="A17" s="1844"/>
      <c r="B17" s="1865"/>
      <c r="C17" s="2540"/>
      <c r="D17" s="1869"/>
      <c r="E17" s="1844"/>
      <c r="F17" s="996" t="s">
        <v>1717</v>
      </c>
      <c r="G17" s="1844"/>
      <c r="H17" s="1865"/>
      <c r="I17" s="1873" t="s">
        <v>1717</v>
      </c>
      <c r="J17" s="1869"/>
      <c r="K17" s="1854"/>
    </row>
    <row r="18" spans="1:11" ht="11.25" customHeight="1" x14ac:dyDescent="0.2">
      <c r="A18" s="1844"/>
      <c r="B18" s="1865"/>
      <c r="C18" s="1866"/>
      <c r="D18" s="1869"/>
      <c r="E18" s="1844"/>
      <c r="F18" s="1876"/>
      <c r="G18" s="1844"/>
      <c r="H18" s="1865"/>
      <c r="I18" s="1876">
        <v>1.3560643934884806</v>
      </c>
      <c r="J18" s="1869"/>
      <c r="K18" s="1877"/>
    </row>
    <row r="19" spans="1:11" x14ac:dyDescent="0.2">
      <c r="A19" s="1844"/>
      <c r="B19" s="1865"/>
      <c r="C19" s="1844"/>
      <c r="D19" s="1871"/>
      <c r="E19" s="1872"/>
      <c r="F19" s="1878"/>
      <c r="G19" s="1872"/>
      <c r="H19" s="1865"/>
      <c r="I19" s="1844"/>
      <c r="J19" s="1871"/>
      <c r="K19" s="1877"/>
    </row>
    <row r="20" spans="1:11" ht="11.25" customHeight="1" x14ac:dyDescent="0.2">
      <c r="A20" s="1844"/>
      <c r="B20" s="1865"/>
      <c r="C20" s="2525" t="s">
        <v>738</v>
      </c>
      <c r="D20" s="1867"/>
      <c r="E20" s="1866"/>
      <c r="F20" s="1879"/>
      <c r="G20" s="1875"/>
      <c r="H20" s="1865"/>
      <c r="I20" s="2525" t="s">
        <v>738</v>
      </c>
      <c r="J20" s="1867"/>
      <c r="K20" s="1877"/>
    </row>
    <row r="21" spans="1:11" x14ac:dyDescent="0.2">
      <c r="A21" s="1844"/>
      <c r="B21" s="1865"/>
      <c r="C21" s="2526"/>
      <c r="D21" s="1869"/>
      <c r="E21" s="1844"/>
      <c r="F21" s="1879" t="s">
        <v>1388</v>
      </c>
      <c r="G21" s="1844"/>
      <c r="H21" s="1865"/>
      <c r="I21" s="2526"/>
      <c r="J21" s="1869"/>
      <c r="K21" s="1877"/>
    </row>
    <row r="22" spans="1:11" ht="11.25" customHeight="1" x14ac:dyDescent="0.2">
      <c r="A22" s="1844"/>
      <c r="B22" s="1865"/>
      <c r="C22" s="1876">
        <v>176.18972483243249</v>
      </c>
      <c r="D22" s="1869"/>
      <c r="E22" s="1844"/>
      <c r="F22" s="1879" t="s">
        <v>1718</v>
      </c>
      <c r="G22" s="1844"/>
      <c r="H22" s="1865"/>
      <c r="I22" s="1876">
        <v>24.296934967572017</v>
      </c>
      <c r="J22" s="1869"/>
      <c r="K22" s="1877"/>
    </row>
    <row r="23" spans="1:11" ht="11.25" customHeight="1" x14ac:dyDescent="0.2">
      <c r="A23" s="1844"/>
      <c r="B23" s="1865"/>
      <c r="C23" s="1876"/>
      <c r="D23" s="1869"/>
      <c r="E23" s="1844"/>
      <c r="F23" s="1879"/>
      <c r="G23" s="1844"/>
      <c r="H23" s="1865"/>
      <c r="I23" s="1876"/>
      <c r="J23" s="1869"/>
      <c r="K23" s="1877"/>
    </row>
    <row r="24" spans="1:11" x14ac:dyDescent="0.2">
      <c r="A24" s="1844"/>
      <c r="B24" s="1865"/>
      <c r="C24" s="1844"/>
      <c r="D24" s="1869"/>
      <c r="E24" s="1844"/>
      <c r="G24" s="1844"/>
      <c r="H24" s="1865"/>
      <c r="I24" s="1844"/>
      <c r="J24" s="1869"/>
      <c r="K24" s="1877"/>
    </row>
    <row r="25" spans="1:11" ht="6.75" customHeight="1" x14ac:dyDescent="0.2">
      <c r="A25" s="1844"/>
      <c r="B25" s="1865"/>
      <c r="C25" s="1844"/>
      <c r="D25" s="1869"/>
      <c r="E25" s="1844"/>
      <c r="F25" s="1880"/>
      <c r="G25" s="1844"/>
      <c r="H25" s="1865"/>
      <c r="I25" s="1844"/>
      <c r="J25" s="1869"/>
      <c r="K25" s="1877"/>
    </row>
    <row r="26" spans="1:11" x14ac:dyDescent="0.2">
      <c r="A26" s="1844"/>
      <c r="B26" s="1865"/>
      <c r="C26" s="1844"/>
      <c r="D26" s="1869"/>
      <c r="E26" s="1844"/>
      <c r="F26" s="1879" t="s">
        <v>1719</v>
      </c>
      <c r="G26" s="1844"/>
      <c r="H26" s="1865"/>
      <c r="I26" s="1844"/>
      <c r="J26" s="1869"/>
      <c r="K26" s="1877"/>
    </row>
    <row r="27" spans="1:11" x14ac:dyDescent="0.2">
      <c r="A27" s="1844"/>
      <c r="B27" s="1865"/>
      <c r="C27" s="1844"/>
      <c r="D27" s="1869"/>
      <c r="E27" s="1844"/>
      <c r="F27" s="1874">
        <v>0</v>
      </c>
      <c r="G27" s="1844"/>
      <c r="H27" s="1865"/>
      <c r="I27" s="1844"/>
      <c r="J27" s="1869"/>
      <c r="K27" s="1877"/>
    </row>
    <row r="28" spans="1:11" x14ac:dyDescent="0.2">
      <c r="A28" s="1844"/>
      <c r="B28" s="1865"/>
      <c r="C28" s="1844"/>
      <c r="D28" s="1869"/>
      <c r="E28" s="1844"/>
      <c r="F28" s="1874"/>
      <c r="G28" s="1844"/>
      <c r="H28" s="1865"/>
      <c r="I28" s="1844"/>
      <c r="J28" s="1869"/>
      <c r="K28" s="1877"/>
    </row>
    <row r="29" spans="1:11" ht="6.75" customHeight="1" x14ac:dyDescent="0.2">
      <c r="A29" s="1844"/>
      <c r="B29" s="1865"/>
      <c r="C29" s="1844"/>
      <c r="D29" s="1869"/>
      <c r="E29" s="1844"/>
      <c r="G29" s="1844"/>
      <c r="H29" s="1865"/>
      <c r="I29" s="1844"/>
      <c r="J29" s="1869"/>
      <c r="K29" s="1877"/>
    </row>
    <row r="30" spans="1:11" x14ac:dyDescent="0.2">
      <c r="A30" s="1844"/>
      <c r="B30" s="1865"/>
      <c r="C30" s="1844"/>
      <c r="D30" s="1869"/>
      <c r="E30" s="1844"/>
      <c r="F30" s="2541" t="s">
        <v>1720</v>
      </c>
      <c r="G30" s="1844"/>
      <c r="H30" s="1865"/>
      <c r="I30" s="1844"/>
      <c r="J30" s="1869"/>
      <c r="K30" s="1877"/>
    </row>
    <row r="31" spans="1:11" x14ac:dyDescent="0.2">
      <c r="A31" s="1844"/>
      <c r="B31" s="1865"/>
      <c r="C31" s="1844"/>
      <c r="D31" s="1869"/>
      <c r="E31" s="1844"/>
      <c r="F31" s="2541"/>
      <c r="G31" s="1844"/>
      <c r="H31" s="1865"/>
      <c r="I31" s="1844"/>
      <c r="J31" s="1869"/>
      <c r="K31" s="1877"/>
    </row>
    <row r="32" spans="1:11" x14ac:dyDescent="0.2">
      <c r="A32" s="1844"/>
      <c r="B32" s="1865"/>
      <c r="C32" s="1844"/>
      <c r="D32" s="1869"/>
      <c r="E32" s="1844"/>
      <c r="F32" s="1874">
        <v>-8.2551355797006547</v>
      </c>
      <c r="G32" s="1844"/>
      <c r="H32" s="1865"/>
      <c r="I32" s="1844"/>
      <c r="J32" s="1869"/>
      <c r="K32" s="1877"/>
    </row>
    <row r="33" spans="1:11" ht="6.75" customHeight="1" x14ac:dyDescent="0.2">
      <c r="A33" s="1844"/>
      <c r="B33" s="1865"/>
      <c r="C33" s="1844"/>
      <c r="D33" s="1869"/>
      <c r="E33" s="1844"/>
      <c r="F33" s="1880"/>
      <c r="G33" s="1844"/>
      <c r="H33" s="1865"/>
      <c r="I33" s="1844"/>
      <c r="J33" s="1869"/>
      <c r="K33" s="1877"/>
    </row>
    <row r="34" spans="1:11" ht="6.75" customHeight="1" x14ac:dyDescent="0.2">
      <c r="A34" s="1844"/>
      <c r="B34" s="1865"/>
      <c r="C34" s="1844"/>
      <c r="D34" s="1869"/>
      <c r="E34" s="1844"/>
      <c r="G34" s="1844"/>
      <c r="H34" s="1865"/>
      <c r="I34" s="1844"/>
      <c r="J34" s="1869"/>
      <c r="K34" s="1877"/>
    </row>
    <row r="35" spans="1:11" ht="6.75" customHeight="1" x14ac:dyDescent="0.2">
      <c r="A35" s="1844"/>
      <c r="B35" s="1865"/>
      <c r="C35" s="1844"/>
      <c r="D35" s="1869"/>
      <c r="E35" s="1844"/>
      <c r="F35" s="1880"/>
      <c r="G35" s="1844"/>
      <c r="H35" s="1865"/>
      <c r="I35" s="1844"/>
      <c r="J35" s="1869"/>
      <c r="K35" s="1877"/>
    </row>
    <row r="36" spans="1:11" x14ac:dyDescent="0.2">
      <c r="A36" s="1844"/>
      <c r="B36" s="1865"/>
      <c r="C36" s="1844"/>
      <c r="D36" s="1869"/>
      <c r="E36" s="1844"/>
      <c r="F36" s="1879" t="s">
        <v>1389</v>
      </c>
      <c r="G36" s="1844"/>
      <c r="H36" s="1865"/>
      <c r="I36" s="1844"/>
      <c r="J36" s="1869"/>
      <c r="K36" s="1877"/>
    </row>
    <row r="37" spans="1:11" x14ac:dyDescent="0.2">
      <c r="A37" s="1844"/>
      <c r="B37" s="1865"/>
      <c r="C37" s="1844"/>
      <c r="D37" s="1869"/>
      <c r="E37" s="1844"/>
      <c r="F37" s="1879" t="s">
        <v>1184</v>
      </c>
      <c r="G37" s="1844"/>
      <c r="H37" s="1865"/>
      <c r="I37" s="1844"/>
      <c r="J37" s="1869"/>
      <c r="K37" s="1877"/>
    </row>
    <row r="38" spans="1:11" x14ac:dyDescent="0.2">
      <c r="A38" s="1844"/>
      <c r="B38" s="1865"/>
      <c r="C38" s="1844"/>
      <c r="D38" s="1869"/>
      <c r="E38" s="1844"/>
      <c r="F38" s="1874">
        <v>-143.63765428515981</v>
      </c>
      <c r="G38" s="1844"/>
      <c r="H38" s="1865"/>
      <c r="I38" s="1844"/>
      <c r="J38" s="1869"/>
      <c r="K38" s="1877"/>
    </row>
    <row r="39" spans="1:11" ht="4.5" customHeight="1" x14ac:dyDescent="0.2">
      <c r="A39" s="1844"/>
      <c r="B39" s="1865"/>
      <c r="C39" s="1844"/>
      <c r="D39" s="1869"/>
      <c r="E39" s="1844"/>
      <c r="F39" s="1881"/>
      <c r="G39" s="1844"/>
      <c r="H39" s="1865"/>
      <c r="I39" s="1844"/>
      <c r="J39" s="1869"/>
      <c r="K39" s="1877"/>
    </row>
    <row r="40" spans="1:11" ht="11.25" customHeight="1" x14ac:dyDescent="0.2">
      <c r="A40" s="1844"/>
      <c r="B40" s="1865"/>
      <c r="C40" s="1844"/>
      <c r="D40" s="1869"/>
      <c r="E40" s="1844"/>
      <c r="F40" s="1844"/>
      <c r="G40" s="1844"/>
      <c r="H40" s="1865"/>
      <c r="I40" s="1872"/>
      <c r="J40" s="1869"/>
      <c r="K40" s="1854"/>
    </row>
    <row r="41" spans="1:11" ht="6.75" customHeight="1" x14ac:dyDescent="0.2">
      <c r="A41" s="1844"/>
      <c r="B41" s="1865"/>
      <c r="C41" s="2525" t="s">
        <v>739</v>
      </c>
      <c r="D41" s="1871"/>
      <c r="E41" s="1872"/>
      <c r="F41" s="1882"/>
      <c r="G41" s="1872"/>
      <c r="H41" s="1883"/>
      <c r="I41" s="1880"/>
      <c r="J41" s="1869"/>
      <c r="K41" s="1854"/>
    </row>
    <row r="42" spans="1:11" ht="14.25" customHeight="1" x14ac:dyDescent="0.2">
      <c r="A42" s="1844"/>
      <c r="B42" s="1865"/>
      <c r="C42" s="2526"/>
      <c r="D42" s="1867"/>
      <c r="E42" s="1866"/>
      <c r="F42" s="1884" t="s">
        <v>1721</v>
      </c>
      <c r="G42" s="1875"/>
      <c r="H42" s="1885"/>
      <c r="I42" s="1886" t="s">
        <v>739</v>
      </c>
      <c r="J42" s="1869"/>
      <c r="K42" s="1854"/>
    </row>
    <row r="43" spans="1:11" ht="11.25" customHeight="1" x14ac:dyDescent="0.2">
      <c r="A43" s="1844"/>
      <c r="B43" s="1865"/>
      <c r="C43" s="1887">
        <v>17.482810297839002</v>
      </c>
      <c r="D43" s="1869"/>
      <c r="E43" s="1844"/>
      <c r="F43" s="1884"/>
      <c r="G43" s="1844"/>
      <c r="H43" s="1865"/>
      <c r="I43" s="1876">
        <v>5.1259764970352846</v>
      </c>
      <c r="J43" s="1869"/>
      <c r="K43" s="1854"/>
    </row>
    <row r="44" spans="1:11" ht="11.25" customHeight="1" x14ac:dyDescent="0.2">
      <c r="A44" s="1844"/>
      <c r="B44" s="1865"/>
      <c r="C44" s="1887"/>
      <c r="D44" s="1869"/>
      <c r="E44" s="1844"/>
      <c r="F44" s="1888"/>
      <c r="G44" s="1844"/>
      <c r="H44" s="1865"/>
      <c r="I44" s="1876"/>
      <c r="J44" s="1869"/>
      <c r="K44" s="1854"/>
    </row>
    <row r="45" spans="1:11" ht="11.25" customHeight="1" x14ac:dyDescent="0.2">
      <c r="A45" s="1844"/>
      <c r="B45" s="1865"/>
      <c r="C45" s="1889"/>
      <c r="D45" s="1869"/>
      <c r="E45" s="1844"/>
      <c r="F45" s="1890"/>
      <c r="G45" s="1844"/>
      <c r="H45" s="1865"/>
      <c r="I45" s="1872"/>
      <c r="J45" s="1869"/>
      <c r="K45" s="1854"/>
    </row>
    <row r="46" spans="1:11" ht="14.25" customHeight="1" x14ac:dyDescent="0.2">
      <c r="A46" s="1844"/>
      <c r="B46" s="1865"/>
      <c r="C46" s="1891"/>
      <c r="D46" s="1869"/>
      <c r="E46" s="1844"/>
      <c r="F46" s="1884" t="s">
        <v>1722</v>
      </c>
      <c r="G46" s="1844"/>
      <c r="H46" s="1885"/>
      <c r="I46" s="1878"/>
      <c r="J46" s="1869"/>
      <c r="K46" s="1854"/>
    </row>
    <row r="47" spans="1:11" x14ac:dyDescent="0.2">
      <c r="A47" s="1844"/>
      <c r="B47" s="1865"/>
      <c r="C47" s="1844"/>
      <c r="D47" s="1871"/>
      <c r="E47" s="1872"/>
      <c r="F47" s="1874">
        <v>-12.356833800803717</v>
      </c>
      <c r="G47" s="1872"/>
      <c r="H47" s="1885"/>
      <c r="I47" s="1878"/>
      <c r="J47" s="1869"/>
      <c r="K47" s="1877"/>
    </row>
    <row r="48" spans="1:11" ht="4.5" customHeight="1" x14ac:dyDescent="0.2">
      <c r="A48" s="19"/>
      <c r="B48" s="1865"/>
      <c r="C48" s="1844"/>
      <c r="D48" s="1867"/>
      <c r="E48" s="1866"/>
      <c r="F48" s="1874"/>
      <c r="G48" s="1875"/>
      <c r="H48" s="1885"/>
      <c r="I48" s="1866"/>
      <c r="J48" s="1869"/>
      <c r="K48" s="1877"/>
    </row>
    <row r="49" spans="1:14" ht="15" customHeight="1" x14ac:dyDescent="0.2">
      <c r="A49" s="19"/>
      <c r="B49" s="1865"/>
      <c r="C49" s="2525" t="s">
        <v>740</v>
      </c>
      <c r="D49" s="1867"/>
      <c r="E49" s="1866"/>
      <c r="F49" s="1866"/>
      <c r="G49" s="1875"/>
      <c r="H49" s="1885"/>
      <c r="I49" s="1878"/>
      <c r="J49" s="1869"/>
      <c r="K49" s="1877"/>
    </row>
    <row r="50" spans="1:14" ht="8.25" customHeight="1" x14ac:dyDescent="0.2">
      <c r="A50" s="101"/>
      <c r="B50" s="1865"/>
      <c r="C50" s="2526"/>
      <c r="D50" s="1869"/>
      <c r="E50" s="1844"/>
      <c r="F50" s="1880"/>
      <c r="G50" s="1844"/>
      <c r="H50" s="1885"/>
      <c r="I50" s="1878"/>
      <c r="J50" s="1869"/>
      <c r="K50" s="1877"/>
    </row>
    <row r="51" spans="1:14" ht="20.399999999999999" x14ac:dyDescent="0.2">
      <c r="A51" s="101"/>
      <c r="B51" s="1865"/>
      <c r="C51" s="2527">
        <v>4.2630200435720003</v>
      </c>
      <c r="D51" s="1869"/>
      <c r="E51" s="1844"/>
      <c r="F51" s="1879" t="s">
        <v>1723</v>
      </c>
      <c r="G51" s="1844"/>
      <c r="H51" s="1885"/>
      <c r="I51" s="1878"/>
      <c r="J51" s="1869"/>
      <c r="K51" s="1877"/>
    </row>
    <row r="52" spans="1:14" ht="9" customHeight="1" x14ac:dyDescent="0.2">
      <c r="A52" s="101"/>
      <c r="B52" s="1865"/>
      <c r="C52" s="2528"/>
      <c r="D52" s="1869"/>
      <c r="E52" s="1844"/>
      <c r="F52" s="1874">
        <v>-4.2630200435720003</v>
      </c>
      <c r="G52" s="1844"/>
      <c r="H52" s="1885"/>
      <c r="I52" s="1878"/>
      <c r="J52" s="1869"/>
      <c r="K52" s="1877"/>
    </row>
    <row r="53" spans="1:14" ht="10.5" customHeight="1" x14ac:dyDescent="0.2">
      <c r="A53" s="101"/>
      <c r="B53" s="1892"/>
      <c r="C53" s="1052"/>
      <c r="D53" s="1893"/>
      <c r="E53" s="1844"/>
      <c r="F53" s="1874"/>
      <c r="G53" s="1844"/>
      <c r="H53" s="1894"/>
      <c r="I53" s="1849"/>
      <c r="J53" s="1895"/>
      <c r="K53" s="1877"/>
    </row>
    <row r="54" spans="1:14" s="1901" customFormat="1" ht="4.5" customHeight="1" x14ac:dyDescent="0.3">
      <c r="A54" s="1843"/>
      <c r="B54" s="1896"/>
      <c r="C54" s="1896"/>
      <c r="D54" s="1896"/>
      <c r="E54" s="1896"/>
      <c r="F54" s="1896"/>
      <c r="G54" s="1896"/>
      <c r="H54" s="1897"/>
      <c r="I54" s="1898"/>
      <c r="J54" s="1899"/>
      <c r="K54" s="1900"/>
      <c r="L54" s="1843"/>
    </row>
    <row r="55" spans="1:14" s="1901" customFormat="1" ht="6" customHeight="1" x14ac:dyDescent="0.3">
      <c r="A55" s="1843"/>
      <c r="B55" s="1902"/>
      <c r="C55" s="1903"/>
      <c r="D55" s="1903"/>
      <c r="E55" s="1903"/>
      <c r="F55" s="1903"/>
      <c r="G55" s="1902"/>
      <c r="H55" s="1904"/>
      <c r="I55" s="1900"/>
      <c r="J55" s="1905"/>
      <c r="K55" s="1900"/>
      <c r="L55" s="1843"/>
    </row>
    <row r="56" spans="1:14" s="1901" customFormat="1" ht="5.25" customHeight="1" x14ac:dyDescent="0.3">
      <c r="A56" s="1843"/>
      <c r="B56" s="1902"/>
      <c r="C56" s="1903"/>
      <c r="D56" s="1903"/>
      <c r="E56" s="1903"/>
      <c r="F56" s="1903"/>
      <c r="G56" s="1902"/>
      <c r="H56" s="1906"/>
      <c r="I56" s="1907"/>
      <c r="J56" s="1908"/>
      <c r="K56" s="1900"/>
      <c r="L56" s="1843"/>
    </row>
    <row r="57" spans="1:14" s="1901" customFormat="1" ht="3.75" customHeight="1" x14ac:dyDescent="0.3">
      <c r="A57" s="1843"/>
      <c r="B57" s="1902"/>
      <c r="C57" s="1909"/>
      <c r="D57" s="1909"/>
      <c r="E57" s="1909"/>
      <c r="F57" s="1909"/>
      <c r="G57" s="1909"/>
      <c r="H57" s="2529" t="s">
        <v>1724</v>
      </c>
      <c r="I57" s="2530"/>
      <c r="J57" s="2531"/>
      <c r="K57" s="1900"/>
      <c r="L57" s="1843"/>
    </row>
    <row r="58" spans="1:14" s="1901" customFormat="1" x14ac:dyDescent="0.3">
      <c r="A58" s="1843"/>
      <c r="B58" s="1902"/>
      <c r="C58" s="1903"/>
      <c r="D58" s="1903"/>
      <c r="E58" s="1903"/>
      <c r="F58" s="1903"/>
      <c r="G58" s="1903"/>
      <c r="H58" s="2529"/>
      <c r="I58" s="2530"/>
      <c r="J58" s="2531"/>
      <c r="K58" s="1900"/>
      <c r="L58" s="1843"/>
    </row>
    <row r="59" spans="1:14" s="1901" customFormat="1" ht="14.25" customHeight="1" x14ac:dyDescent="0.3">
      <c r="A59" s="1843"/>
      <c r="B59" s="1910"/>
      <c r="C59" s="1910"/>
      <c r="D59" s="1910"/>
      <c r="E59" s="1910"/>
      <c r="F59" s="1910"/>
      <c r="G59" s="1910"/>
      <c r="H59" s="1911"/>
      <c r="I59" s="1912">
        <f>+I63</f>
        <v>142.97633385373442</v>
      </c>
      <c r="J59" s="1913"/>
      <c r="K59" s="1900"/>
      <c r="L59" s="1843"/>
    </row>
    <row r="60" spans="1:14" s="1901" customFormat="1" ht="5.25" customHeight="1" x14ac:dyDescent="0.2">
      <c r="A60" s="1843"/>
      <c r="B60" s="1910"/>
      <c r="C60" s="1910"/>
      <c r="D60" s="1910"/>
      <c r="E60" s="1910"/>
      <c r="F60" s="1910"/>
      <c r="G60" s="1910"/>
      <c r="H60" s="1914"/>
      <c r="I60" s="101"/>
      <c r="J60" s="1915"/>
      <c r="K60" s="1900"/>
      <c r="L60" s="1843"/>
    </row>
    <row r="61" spans="1:14" s="1901" customFormat="1" ht="10.5" customHeight="1" x14ac:dyDescent="0.2">
      <c r="A61" s="1843"/>
      <c r="B61" s="1916" t="s">
        <v>1725</v>
      </c>
      <c r="C61" s="2537" t="s">
        <v>1726</v>
      </c>
      <c r="D61" s="2537"/>
      <c r="E61" s="2537"/>
      <c r="F61" s="2537"/>
      <c r="G61" s="1902"/>
      <c r="H61" s="1914"/>
      <c r="I61" s="1917"/>
      <c r="J61" s="1915"/>
      <c r="K61" s="1900"/>
      <c r="L61" s="1843"/>
      <c r="N61" s="1870"/>
    </row>
    <row r="62" spans="1:14" s="1901" customFormat="1" ht="17.25" customHeight="1" x14ac:dyDescent="0.3">
      <c r="A62" s="1843"/>
      <c r="B62" s="1916" t="s">
        <v>1727</v>
      </c>
      <c r="C62" s="2537" t="s">
        <v>1728</v>
      </c>
      <c r="D62" s="2537"/>
      <c r="E62" s="2537"/>
      <c r="F62" s="2537"/>
      <c r="G62" s="1902"/>
      <c r="H62" s="1865"/>
      <c r="I62" s="1918" t="s">
        <v>738</v>
      </c>
      <c r="J62" s="1869"/>
      <c r="K62" s="1900"/>
      <c r="L62" s="1843"/>
      <c r="N62" s="1870"/>
    </row>
    <row r="63" spans="1:14" s="1901" customFormat="1" ht="10.5" customHeight="1" x14ac:dyDescent="0.3">
      <c r="A63" s="1843"/>
      <c r="B63" s="1916" t="s">
        <v>1729</v>
      </c>
      <c r="C63" s="2537" t="s">
        <v>1730</v>
      </c>
      <c r="D63" s="2537"/>
      <c r="E63" s="2537"/>
      <c r="F63" s="2537"/>
      <c r="G63" s="1902"/>
      <c r="H63" s="1883"/>
      <c r="I63" s="1919">
        <v>142.97633385373442</v>
      </c>
      <c r="J63" s="1869"/>
      <c r="K63" s="1920"/>
      <c r="L63" s="1843"/>
    </row>
    <row r="64" spans="1:14" s="101" customFormat="1" ht="15.75" customHeight="1" x14ac:dyDescent="0.2">
      <c r="B64" s="1921"/>
      <c r="C64" s="1921"/>
      <c r="D64" s="1921"/>
      <c r="E64" s="1921"/>
      <c r="F64" s="1921"/>
      <c r="G64" s="1921"/>
      <c r="H64" s="1883"/>
      <c r="I64" s="1922"/>
      <c r="J64" s="1869"/>
      <c r="K64" s="1923"/>
    </row>
    <row r="65" spans="2:11" s="101" customFormat="1" x14ac:dyDescent="0.2">
      <c r="B65" s="2083" t="s">
        <v>1531</v>
      </c>
      <c r="C65" s="1925"/>
      <c r="D65" s="1925"/>
      <c r="E65" s="1925"/>
      <c r="F65" s="1925"/>
      <c r="G65" s="1925"/>
      <c r="H65" s="1926"/>
      <c r="I65" s="1927"/>
      <c r="J65" s="1928"/>
      <c r="K65" s="1877"/>
    </row>
    <row r="66" spans="2:11" s="101" customFormat="1" x14ac:dyDescent="0.2">
      <c r="B66" s="1929"/>
      <c r="C66" s="1866"/>
      <c r="D66" s="1930"/>
      <c r="E66" s="1930"/>
      <c r="F66" s="1931"/>
      <c r="G66" s="1877"/>
      <c r="H66" s="1932"/>
      <c r="I66" s="1933"/>
      <c r="J66" s="1929"/>
      <c r="K66" s="1923"/>
    </row>
    <row r="67" spans="2:11" s="101" customFormat="1" hidden="1" x14ac:dyDescent="0.2">
      <c r="B67" s="1844"/>
      <c r="C67" s="1844"/>
      <c r="D67" s="1844"/>
      <c r="E67" s="1844"/>
      <c r="F67" s="1844"/>
      <c r="G67" s="1901"/>
      <c r="H67" s="1844"/>
      <c r="I67" s="1844"/>
      <c r="J67" s="1844"/>
    </row>
    <row r="68" spans="2:11" s="101" customFormat="1" hidden="1" x14ac:dyDescent="0.2">
      <c r="G68" s="1934"/>
    </row>
    <row r="69" spans="2:11" s="101" customFormat="1" hidden="1" x14ac:dyDescent="0.2">
      <c r="G69" s="102"/>
    </row>
  </sheetData>
  <mergeCells count="20">
    <mergeCell ref="C61:F61"/>
    <mergeCell ref="C62:F62"/>
    <mergeCell ref="C63:F63"/>
    <mergeCell ref="C14:C15"/>
    <mergeCell ref="C16:C17"/>
    <mergeCell ref="C20:C21"/>
    <mergeCell ref="F30:F31"/>
    <mergeCell ref="C41:C42"/>
    <mergeCell ref="B1:J1"/>
    <mergeCell ref="B2:I2"/>
    <mergeCell ref="C49:C50"/>
    <mergeCell ref="C51:C52"/>
    <mergeCell ref="H57:J58"/>
    <mergeCell ref="I20:I21"/>
    <mergeCell ref="B3:J3"/>
    <mergeCell ref="C5:C6"/>
    <mergeCell ref="F5:F6"/>
    <mergeCell ref="I5:I6"/>
    <mergeCell ref="B10:D10"/>
    <mergeCell ref="H10:J10"/>
  </mergeCells>
  <pageMargins left="0.70866141732283472" right="0.70866141732283472" top="0.74803149606299213" bottom="0.74803149606299213" header="0.31496062992125984" footer="0.31496062992125984"/>
  <pageSetup scale="87"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2F665-4BBE-4071-AD9A-25F2808A3C3C}">
  <sheetPr>
    <tabColor rgb="FF002060"/>
  </sheetPr>
  <dimension ref="A1:T74"/>
  <sheetViews>
    <sheetView showGridLines="0" zoomScaleNormal="100" workbookViewId="0">
      <pane xSplit="1" ySplit="6" topLeftCell="B7" activePane="bottomRight" state="frozen"/>
      <selection activeCell="H45" sqref="H45"/>
      <selection pane="topRight" activeCell="H45" sqref="H45"/>
      <selection pane="bottomLeft" activeCell="H45" sqref="H45"/>
      <selection pane="bottomRight"/>
    </sheetView>
  </sheetViews>
  <sheetFormatPr baseColWidth="10" defaultColWidth="0" defaultRowHeight="10.199999999999999" zeroHeight="1" x14ac:dyDescent="0.3"/>
  <cols>
    <col min="1" max="2" width="1.6640625" style="1901" customWidth="1"/>
    <col min="3" max="3" width="22.6640625" style="1901" customWidth="1"/>
    <col min="4" max="4" width="1.6640625" style="1901" customWidth="1"/>
    <col min="5" max="6" width="3.6640625" style="1901" customWidth="1"/>
    <col min="7" max="7" width="1.6640625" style="1901" customWidth="1"/>
    <col min="8" max="8" width="22.6640625" style="1901" customWidth="1"/>
    <col min="9" max="12" width="1.6640625" style="1901" customWidth="1"/>
    <col min="13" max="13" width="3.6640625" style="1901" customWidth="1"/>
    <col min="14" max="14" width="1.6640625" style="1901" customWidth="1"/>
    <col min="15" max="15" width="22.6640625" style="1901" customWidth="1"/>
    <col min="16" max="16" width="1.6640625" style="1901" customWidth="1"/>
    <col min="17" max="17" width="0.6640625" style="1901" customWidth="1"/>
    <col min="18" max="18" width="4" style="1901" customWidth="1"/>
    <col min="19" max="20" width="11.44140625" style="1901" customWidth="1"/>
    <col min="21" max="16384" width="11.44140625" style="1901" hidden="1"/>
  </cols>
  <sheetData>
    <row r="1" spans="1:18" s="1843" customFormat="1" ht="18" customHeight="1" x14ac:dyDescent="0.3">
      <c r="B1" s="1935"/>
      <c r="C1" s="1936"/>
    </row>
    <row r="2" spans="1:18" s="1843" customFormat="1" ht="30" customHeight="1" x14ac:dyDescent="0.3">
      <c r="B2" s="2523" t="s">
        <v>1731</v>
      </c>
      <c r="C2" s="2523"/>
      <c r="D2" s="2523"/>
      <c r="E2" s="2523"/>
      <c r="F2" s="2523"/>
      <c r="G2" s="2523"/>
      <c r="H2" s="2523"/>
      <c r="I2" s="2523"/>
      <c r="J2" s="2523"/>
      <c r="K2" s="2523"/>
      <c r="L2" s="2523"/>
      <c r="M2" s="2523"/>
      <c r="N2" s="2523"/>
      <c r="O2" s="2523"/>
      <c r="P2" s="2523"/>
    </row>
    <row r="3" spans="1:18" ht="12" customHeight="1" x14ac:dyDescent="0.3">
      <c r="A3" s="1937"/>
      <c r="B3" s="2524" t="s">
        <v>1373</v>
      </c>
      <c r="C3" s="2524"/>
      <c r="D3" s="2524"/>
      <c r="E3" s="2524"/>
      <c r="F3" s="2524"/>
      <c r="G3" s="2524"/>
      <c r="H3" s="2524"/>
      <c r="I3" s="2524"/>
      <c r="J3" s="2524"/>
      <c r="K3" s="2524"/>
      <c r="L3" s="2524"/>
      <c r="M3" s="2524"/>
      <c r="N3" s="2524"/>
      <c r="O3" s="2524"/>
      <c r="P3" s="2524"/>
      <c r="Q3" s="1843"/>
    </row>
    <row r="4" spans="1:18" x14ac:dyDescent="0.3">
      <c r="A4" s="1843"/>
      <c r="B4" s="1843"/>
      <c r="C4" s="1843"/>
      <c r="D4" s="1843"/>
      <c r="E4" s="1843"/>
      <c r="F4" s="1843"/>
      <c r="G4" s="1843"/>
      <c r="H4" s="1843"/>
      <c r="I4" s="1843"/>
      <c r="J4" s="1843"/>
      <c r="K4" s="1938"/>
      <c r="L4" s="1938"/>
      <c r="M4" s="1843"/>
      <c r="N4" s="1843"/>
      <c r="O4" s="1843"/>
      <c r="P4" s="1843"/>
      <c r="Q4" s="1843"/>
    </row>
    <row r="5" spans="1:18" s="1943" customFormat="1" ht="20.399999999999999" x14ac:dyDescent="0.3">
      <c r="A5" s="1939"/>
      <c r="B5" s="1940"/>
      <c r="C5" s="1847" t="s">
        <v>1710</v>
      </c>
      <c r="D5" s="1847"/>
      <c r="E5" s="1941"/>
      <c r="F5" s="1941"/>
      <c r="G5" s="1940"/>
      <c r="H5" s="1847" t="s">
        <v>1732</v>
      </c>
      <c r="I5" s="1847"/>
      <c r="J5" s="1941"/>
      <c r="K5" s="1941"/>
      <c r="L5" s="1942"/>
      <c r="M5" s="1941"/>
      <c r="N5" s="1847"/>
      <c r="O5" s="1847" t="s">
        <v>1733</v>
      </c>
      <c r="P5" s="1940"/>
      <c r="Q5" s="1939"/>
    </row>
    <row r="6" spans="1:18" ht="13.5" customHeight="1" x14ac:dyDescent="0.3">
      <c r="A6" s="1843"/>
      <c r="B6" s="1944"/>
      <c r="C6" s="1851">
        <v>527.34773591781709</v>
      </c>
      <c r="D6" s="1945"/>
      <c r="E6" s="1946"/>
      <c r="F6" s="1946"/>
      <c r="G6" s="1947"/>
      <c r="H6" s="1851">
        <v>-22.176339794858922</v>
      </c>
      <c r="I6" s="1851"/>
      <c r="J6" s="1948"/>
      <c r="K6" s="1948"/>
      <c r="L6" s="1948"/>
      <c r="M6" s="1948"/>
      <c r="N6" s="1851"/>
      <c r="O6" s="1945">
        <v>505.17139612295813</v>
      </c>
      <c r="P6" s="1944"/>
      <c r="Q6" s="1843"/>
      <c r="R6" s="1949"/>
    </row>
    <row r="7" spans="1:18" ht="6.75" customHeight="1" x14ac:dyDescent="0.3">
      <c r="A7" s="1843"/>
      <c r="B7" s="1843"/>
      <c r="C7" s="1950"/>
      <c r="D7" s="1950"/>
      <c r="E7" s="1950"/>
      <c r="F7" s="1950"/>
      <c r="G7" s="1843"/>
      <c r="H7" s="1950"/>
      <c r="I7" s="1950"/>
      <c r="J7" s="1950"/>
      <c r="K7" s="1950"/>
      <c r="L7" s="1950"/>
      <c r="M7" s="1950"/>
      <c r="N7" s="1950"/>
      <c r="O7" s="1950"/>
      <c r="P7" s="1843"/>
      <c r="Q7" s="1843"/>
    </row>
    <row r="8" spans="1:18" ht="9.9" customHeight="1" x14ac:dyDescent="0.3">
      <c r="A8" s="1843"/>
      <c r="B8" s="1951"/>
      <c r="C8" s="1952"/>
      <c r="D8" s="1953"/>
      <c r="E8" s="1843"/>
      <c r="F8" s="1843"/>
      <c r="G8" s="1951"/>
      <c r="H8" s="1952"/>
      <c r="I8" s="1953"/>
      <c r="J8" s="1843"/>
      <c r="K8" s="1843"/>
      <c r="L8" s="1843"/>
      <c r="M8" s="1843"/>
      <c r="N8" s="1951"/>
      <c r="O8" s="1952"/>
      <c r="P8" s="1953"/>
      <c r="Q8" s="1843"/>
    </row>
    <row r="9" spans="1:18" s="1943" customFormat="1" ht="21.75" customHeight="1" x14ac:dyDescent="0.3">
      <c r="A9" s="1939"/>
      <c r="B9" s="2546" t="s">
        <v>1734</v>
      </c>
      <c r="C9" s="2547"/>
      <c r="D9" s="2548"/>
      <c r="E9" s="1941"/>
      <c r="F9" s="1941"/>
      <c r="G9" s="2546" t="s">
        <v>1735</v>
      </c>
      <c r="H9" s="2547"/>
      <c r="I9" s="2548"/>
      <c r="J9" s="1941"/>
      <c r="K9" s="1941"/>
      <c r="L9" s="1941"/>
      <c r="M9" s="1941"/>
      <c r="N9" s="2546" t="s">
        <v>1736</v>
      </c>
      <c r="O9" s="2547"/>
      <c r="P9" s="2548"/>
      <c r="Q9" s="1939"/>
    </row>
    <row r="10" spans="1:18" ht="15.75" customHeight="1" x14ac:dyDescent="0.3">
      <c r="A10" s="1843"/>
      <c r="B10" s="2549">
        <v>527.34773591781709</v>
      </c>
      <c r="C10" s="2550"/>
      <c r="D10" s="2551"/>
      <c r="E10" s="1950"/>
      <c r="F10" s="1950"/>
      <c r="G10" s="2558">
        <v>-24.7799464892</v>
      </c>
      <c r="H10" s="2559"/>
      <c r="I10" s="2560"/>
      <c r="J10" s="1954"/>
      <c r="K10" s="1954"/>
      <c r="L10" s="1954"/>
      <c r="M10" s="1954"/>
      <c r="N10" s="2549">
        <v>478.4628168373614</v>
      </c>
      <c r="O10" s="2550"/>
      <c r="P10" s="2551"/>
      <c r="Q10" s="1843"/>
      <c r="R10" s="1955"/>
    </row>
    <row r="11" spans="1:18" ht="7.5" customHeight="1" x14ac:dyDescent="0.3">
      <c r="A11" s="1843"/>
      <c r="B11" s="1956"/>
      <c r="C11" s="1843"/>
      <c r="D11" s="1957"/>
      <c r="E11" s="1843"/>
      <c r="F11" s="1843"/>
      <c r="G11" s="1956"/>
      <c r="H11" s="1843"/>
      <c r="I11" s="1957"/>
      <c r="J11" s="1843"/>
      <c r="K11" s="1843"/>
      <c r="L11" s="1958"/>
      <c r="M11" s="1843"/>
      <c r="N11" s="1956"/>
      <c r="O11" s="1843"/>
      <c r="P11" s="1957"/>
      <c r="Q11" s="1843"/>
      <c r="R11" s="1959"/>
    </row>
    <row r="12" spans="1:18" ht="12.75" hidden="1" customHeight="1" x14ac:dyDescent="0.3">
      <c r="A12" s="1843"/>
      <c r="B12" s="1956"/>
      <c r="C12" s="1843"/>
      <c r="D12" s="1957"/>
      <c r="E12" s="1843"/>
      <c r="F12" s="1843"/>
      <c r="G12" s="1956"/>
      <c r="H12" s="1843"/>
      <c r="I12" s="1957"/>
      <c r="J12" s="1843"/>
      <c r="K12" s="1843"/>
      <c r="L12" s="1843"/>
      <c r="M12" s="1843"/>
      <c r="N12" s="1956"/>
      <c r="O12" s="1843"/>
      <c r="P12" s="1957"/>
      <c r="Q12" s="1843"/>
      <c r="R12" s="1959"/>
    </row>
    <row r="13" spans="1:18" ht="13.5" customHeight="1" x14ac:dyDescent="0.2">
      <c r="A13" s="1843"/>
      <c r="B13" s="1956"/>
      <c r="C13" s="2545" t="s">
        <v>1737</v>
      </c>
      <c r="D13" s="1960"/>
      <c r="E13" s="1961"/>
      <c r="F13" s="1961"/>
      <c r="G13" s="1956"/>
      <c r="H13" s="996" t="s">
        <v>55</v>
      </c>
      <c r="I13" s="1960"/>
      <c r="J13" s="1961"/>
      <c r="K13" s="1961"/>
      <c r="L13" s="1961"/>
      <c r="M13" s="1961"/>
      <c r="N13" s="1962"/>
      <c r="O13" s="2545" t="s">
        <v>1737</v>
      </c>
      <c r="P13" s="1957"/>
      <c r="Q13" s="1843"/>
      <c r="R13" s="1955"/>
    </row>
    <row r="14" spans="1:18" x14ac:dyDescent="0.3">
      <c r="A14" s="1843"/>
      <c r="B14" s="1956"/>
      <c r="C14" s="2545"/>
      <c r="D14" s="1963"/>
      <c r="E14" s="1950"/>
      <c r="F14" s="1950"/>
      <c r="G14" s="1956"/>
      <c r="H14" s="1881">
        <v>-20.326952974320001</v>
      </c>
      <c r="I14" s="1964"/>
      <c r="J14" s="1954"/>
      <c r="K14" s="1954"/>
      <c r="L14" s="1954"/>
      <c r="M14" s="1954"/>
      <c r="N14" s="1965"/>
      <c r="O14" s="2545">
        <v>298.59727232956999</v>
      </c>
      <c r="P14" s="1957"/>
      <c r="Q14" s="1843"/>
    </row>
    <row r="15" spans="1:18" ht="11.25" customHeight="1" x14ac:dyDescent="0.3">
      <c r="A15" s="1843"/>
      <c r="B15" s="1956"/>
      <c r="C15" s="1881">
        <v>352.13926902900994</v>
      </c>
      <c r="D15" s="1957"/>
      <c r="E15" s="1843"/>
      <c r="F15" s="1843"/>
      <c r="G15" s="1956"/>
      <c r="H15" s="1843"/>
      <c r="I15" s="1957"/>
      <c r="J15" s="1843"/>
      <c r="K15" s="1843"/>
      <c r="L15" s="1843"/>
      <c r="M15" s="1843"/>
      <c r="N15" s="1956"/>
      <c r="O15" s="1879">
        <v>354.61478250721314</v>
      </c>
      <c r="P15" s="1957"/>
      <c r="Q15" s="1843"/>
    </row>
    <row r="16" spans="1:18" ht="7.5" customHeight="1" x14ac:dyDescent="0.3">
      <c r="A16" s="1843"/>
      <c r="B16" s="1956"/>
      <c r="C16" s="1966"/>
      <c r="D16" s="1957"/>
      <c r="E16" s="1843"/>
      <c r="F16" s="1843"/>
      <c r="G16" s="1956"/>
      <c r="H16" s="2545" t="s">
        <v>1738</v>
      </c>
      <c r="I16" s="1957"/>
      <c r="J16" s="1843"/>
      <c r="K16" s="1843"/>
      <c r="L16" s="1843"/>
      <c r="M16" s="1843"/>
      <c r="N16" s="1956"/>
      <c r="O16" s="1966"/>
      <c r="P16" s="1957"/>
      <c r="Q16" s="1843"/>
    </row>
    <row r="17" spans="1:17" ht="3" hidden="1" customHeight="1" x14ac:dyDescent="0.3">
      <c r="A17" s="1843"/>
      <c r="B17" s="1956"/>
      <c r="C17" s="1967"/>
      <c r="D17" s="1957"/>
      <c r="E17" s="1843"/>
      <c r="F17" s="1843"/>
      <c r="G17" s="1956"/>
      <c r="H17" s="2545"/>
      <c r="I17" s="1957"/>
      <c r="J17" s="1843"/>
      <c r="K17" s="1843"/>
      <c r="L17" s="1843"/>
      <c r="M17" s="1843"/>
      <c r="N17" s="1956"/>
      <c r="O17" s="1843"/>
      <c r="P17" s="1957"/>
      <c r="Q17" s="1843"/>
    </row>
    <row r="18" spans="1:17" ht="21.75" customHeight="1" x14ac:dyDescent="0.3">
      <c r="A18" s="1843"/>
      <c r="B18" s="1956"/>
      <c r="C18" s="1843"/>
      <c r="D18" s="1960"/>
      <c r="E18" s="1961"/>
      <c r="F18" s="1961"/>
      <c r="G18" s="1956"/>
      <c r="H18" s="2545"/>
      <c r="I18" s="1960"/>
      <c r="J18" s="1961"/>
      <c r="K18" s="1961"/>
      <c r="L18" s="1961"/>
      <c r="M18" s="1961"/>
      <c r="N18" s="1962"/>
      <c r="O18" s="1843"/>
      <c r="P18" s="1957"/>
      <c r="Q18" s="1843"/>
    </row>
    <row r="19" spans="1:17" x14ac:dyDescent="0.2">
      <c r="A19" s="1843"/>
      <c r="B19" s="1956"/>
      <c r="C19" s="1843"/>
      <c r="D19" s="1963"/>
      <c r="E19" s="1950"/>
      <c r="F19" s="1950"/>
      <c r="G19" s="1956"/>
      <c r="H19" s="1881">
        <v>-4.4529935148800002</v>
      </c>
      <c r="I19" s="1964"/>
      <c r="J19" s="1954"/>
      <c r="K19" s="1954"/>
      <c r="L19" s="1954"/>
      <c r="M19" s="1954"/>
      <c r="N19" s="1965"/>
      <c r="O19" s="1968"/>
      <c r="P19" s="1957"/>
      <c r="Q19" s="1843"/>
    </row>
    <row r="20" spans="1:17" x14ac:dyDescent="0.2">
      <c r="A20" s="1843"/>
      <c r="B20" s="1956"/>
      <c r="C20" s="1843"/>
      <c r="D20" s="1963"/>
      <c r="E20" s="1950"/>
      <c r="F20" s="1950"/>
      <c r="G20" s="1956"/>
      <c r="H20" s="1954"/>
      <c r="I20" s="1964"/>
      <c r="J20" s="1954"/>
      <c r="K20" s="1954"/>
      <c r="L20" s="1954"/>
      <c r="M20" s="1954"/>
      <c r="N20" s="1965"/>
      <c r="O20" s="1968" t="s">
        <v>1739</v>
      </c>
      <c r="P20" s="1957"/>
      <c r="Q20" s="1843"/>
    </row>
    <row r="21" spans="1:17" ht="23.25" customHeight="1" x14ac:dyDescent="0.2">
      <c r="A21" s="1843"/>
      <c r="B21" s="1956"/>
      <c r="C21" s="996" t="s">
        <v>1739</v>
      </c>
      <c r="D21" s="1957"/>
      <c r="E21" s="1843"/>
      <c r="F21" s="1843"/>
      <c r="G21" s="1956"/>
      <c r="H21" s="1884" t="s">
        <v>1740</v>
      </c>
      <c r="I21" s="1957"/>
      <c r="J21" s="1843"/>
      <c r="K21" s="1843"/>
      <c r="L21" s="1843"/>
      <c r="M21" s="1843"/>
      <c r="N21" s="1956"/>
      <c r="O21" s="1969">
        <v>42.197200333581073</v>
      </c>
      <c r="P21" s="1957"/>
      <c r="Q21" s="1843"/>
    </row>
    <row r="22" spans="1:17" x14ac:dyDescent="0.3">
      <c r="A22" s="1843"/>
      <c r="B22" s="1956"/>
      <c r="C22" s="1966">
        <v>72.758387329705002</v>
      </c>
      <c r="D22" s="1957"/>
      <c r="E22" s="1843"/>
      <c r="F22" s="1843"/>
      <c r="G22" s="1956"/>
      <c r="H22" s="1881">
        <v>0</v>
      </c>
      <c r="I22" s="1957"/>
      <c r="J22" s="1843"/>
      <c r="K22" s="1843"/>
      <c r="L22" s="1843"/>
      <c r="M22" s="1843"/>
      <c r="N22" s="1956"/>
      <c r="O22" s="1843"/>
      <c r="P22" s="1957"/>
      <c r="Q22" s="1843"/>
    </row>
    <row r="23" spans="1:17" ht="8.25" customHeight="1" x14ac:dyDescent="0.3">
      <c r="A23" s="1843"/>
      <c r="B23" s="1956"/>
      <c r="C23" s="1966"/>
      <c r="D23" s="1957"/>
      <c r="E23" s="1843"/>
      <c r="F23" s="1843"/>
      <c r="G23" s="1956"/>
      <c r="H23" s="1843"/>
      <c r="I23" s="1957"/>
      <c r="J23" s="1843"/>
      <c r="K23" s="1843"/>
      <c r="L23" s="1843"/>
      <c r="M23" s="1843"/>
      <c r="N23" s="1956"/>
      <c r="O23" s="1843"/>
      <c r="P23" s="1957"/>
      <c r="Q23" s="1843"/>
    </row>
    <row r="24" spans="1:17" ht="13.5" customHeight="1" x14ac:dyDescent="0.3">
      <c r="A24" s="1843"/>
      <c r="B24" s="1956"/>
      <c r="C24" s="1843"/>
      <c r="D24" s="1957"/>
      <c r="E24" s="1843"/>
      <c r="F24" s="1843"/>
      <c r="G24" s="2552" t="s">
        <v>1741</v>
      </c>
      <c r="H24" s="2553"/>
      <c r="I24" s="2554"/>
      <c r="J24" s="1843"/>
      <c r="K24" s="1843"/>
      <c r="L24" s="1843"/>
      <c r="M24" s="1843"/>
      <c r="N24" s="1956"/>
      <c r="O24" s="1843"/>
      <c r="P24" s="1957"/>
      <c r="Q24" s="1843"/>
    </row>
    <row r="25" spans="1:17" ht="11.25" customHeight="1" x14ac:dyDescent="0.2">
      <c r="A25" s="1843"/>
      <c r="B25" s="1956"/>
      <c r="C25" s="1843"/>
      <c r="D25" s="1957"/>
      <c r="E25" s="1843"/>
      <c r="F25" s="1843"/>
      <c r="G25" s="2555">
        <v>2.6036066943410772</v>
      </c>
      <c r="H25" s="2556"/>
      <c r="I25" s="2557"/>
      <c r="J25" s="1970"/>
      <c r="K25" s="1970"/>
      <c r="L25" s="1970"/>
      <c r="M25" s="1843"/>
      <c r="N25" s="1956"/>
      <c r="O25" s="1843"/>
      <c r="P25" s="1957"/>
      <c r="Q25" s="1843"/>
    </row>
    <row r="26" spans="1:17" ht="3.75" customHeight="1" x14ac:dyDescent="0.2">
      <c r="A26" s="1843"/>
      <c r="B26" s="1956"/>
      <c r="C26" s="1843"/>
      <c r="D26" s="1957"/>
      <c r="E26" s="1843"/>
      <c r="F26" s="1843"/>
      <c r="G26" s="1956"/>
      <c r="H26" s="1843"/>
      <c r="I26" s="1964"/>
      <c r="J26" s="1970"/>
      <c r="K26" s="1970"/>
      <c r="L26" s="1970"/>
      <c r="M26" s="1843"/>
      <c r="N26" s="1956"/>
      <c r="O26" s="1968"/>
      <c r="P26" s="1957"/>
      <c r="Q26" s="1843"/>
    </row>
    <row r="27" spans="1:17" ht="11.25" customHeight="1" x14ac:dyDescent="0.2">
      <c r="A27" s="1843"/>
      <c r="B27" s="1956"/>
      <c r="C27" s="1015"/>
      <c r="D27" s="1957"/>
      <c r="E27" s="1843"/>
      <c r="F27" s="1843"/>
      <c r="G27" s="1956"/>
      <c r="H27" s="2545" t="s">
        <v>1742</v>
      </c>
      <c r="I27" s="1964"/>
      <c r="J27" s="1954"/>
      <c r="K27" s="1954"/>
      <c r="L27" s="1954"/>
      <c r="M27" s="1954"/>
      <c r="N27" s="1965"/>
      <c r="O27" s="996" t="s">
        <v>51</v>
      </c>
      <c r="P27" s="1957"/>
      <c r="Q27" s="1843"/>
    </row>
    <row r="28" spans="1:17" x14ac:dyDescent="0.2">
      <c r="A28" s="1843"/>
      <c r="B28" s="1956"/>
      <c r="C28" s="1015"/>
      <c r="D28" s="1960"/>
      <c r="E28" s="1961"/>
      <c r="F28" s="1961"/>
      <c r="G28" s="1956"/>
      <c r="H28" s="2545"/>
      <c r="I28" s="1964"/>
      <c r="J28" s="1843"/>
      <c r="K28" s="1843"/>
      <c r="L28" s="1843"/>
      <c r="M28" s="1843"/>
      <c r="N28" s="1956"/>
      <c r="O28" s="1966">
        <v>81.650833996567172</v>
      </c>
      <c r="P28" s="1957"/>
      <c r="Q28" s="1843"/>
    </row>
    <row r="29" spans="1:17" ht="9.75" customHeight="1" x14ac:dyDescent="0.2">
      <c r="A29" s="1843"/>
      <c r="B29" s="1956"/>
      <c r="C29" s="1969" t="s">
        <v>1743</v>
      </c>
      <c r="D29" s="1957"/>
      <c r="E29" s="1843"/>
      <c r="F29" s="1843"/>
      <c r="G29" s="1956"/>
      <c r="H29" s="1881">
        <v>2.6036066943410772</v>
      </c>
      <c r="I29" s="1964"/>
      <c r="J29" s="1954"/>
      <c r="K29" s="1954"/>
      <c r="L29" s="1954"/>
      <c r="M29" s="1843"/>
      <c r="N29" s="1956"/>
      <c r="O29" s="1968"/>
      <c r="P29" s="1957"/>
      <c r="Q29" s="1843"/>
    </row>
    <row r="30" spans="1:17" ht="12" customHeight="1" x14ac:dyDescent="0.3">
      <c r="A30" s="1843"/>
      <c r="B30" s="1956"/>
      <c r="C30" s="1966">
        <v>102.45007955910218</v>
      </c>
      <c r="D30" s="1957"/>
      <c r="E30" s="1843"/>
      <c r="F30" s="1843"/>
      <c r="G30" s="1956"/>
      <c r="H30" s="1843"/>
      <c r="I30" s="1964"/>
      <c r="J30" s="1954"/>
      <c r="K30" s="1954"/>
      <c r="L30" s="1954"/>
      <c r="M30" s="1843"/>
      <c r="N30" s="1956"/>
      <c r="O30" s="1843"/>
      <c r="P30" s="1957"/>
      <c r="Q30" s="1843"/>
    </row>
    <row r="31" spans="1:17" ht="24.75" customHeight="1" x14ac:dyDescent="0.3">
      <c r="A31" s="1843"/>
      <c r="B31" s="1956"/>
      <c r="C31" s="1966"/>
      <c r="D31" s="1957"/>
      <c r="E31" s="1843"/>
      <c r="F31" s="1843"/>
      <c r="G31" s="1956"/>
      <c r="H31" s="1884" t="s">
        <v>1744</v>
      </c>
      <c r="I31" s="1964"/>
      <c r="J31" s="1954"/>
      <c r="K31" s="1954"/>
      <c r="L31" s="1954"/>
      <c r="M31" s="1843"/>
      <c r="N31" s="1956"/>
      <c r="O31" s="1843"/>
      <c r="P31" s="1957"/>
      <c r="Q31" s="1843"/>
    </row>
    <row r="32" spans="1:17" x14ac:dyDescent="0.3">
      <c r="A32" s="1843"/>
      <c r="B32" s="1971"/>
      <c r="C32" s="1972"/>
      <c r="D32" s="1973"/>
      <c r="E32" s="1843"/>
      <c r="F32" s="1843"/>
      <c r="G32" s="1956"/>
      <c r="H32" s="1974">
        <v>0</v>
      </c>
      <c r="I32" s="1957"/>
      <c r="J32" s="1954"/>
      <c r="K32" s="1954"/>
      <c r="L32" s="1954"/>
      <c r="M32" s="1843"/>
      <c r="N32" s="1956"/>
      <c r="O32" s="1843"/>
      <c r="P32" s="1957"/>
      <c r="Q32" s="1843"/>
    </row>
    <row r="33" spans="1:17" ht="6" customHeight="1" x14ac:dyDescent="0.3">
      <c r="A33" s="1843"/>
      <c r="B33" s="1843"/>
      <c r="C33" s="1975"/>
      <c r="D33" s="1843"/>
      <c r="E33" s="1843"/>
      <c r="F33" s="1843"/>
      <c r="G33" s="1971"/>
      <c r="H33" s="1976"/>
      <c r="I33" s="1973"/>
      <c r="J33" s="1954"/>
      <c r="K33" s="1954"/>
      <c r="L33" s="1954"/>
      <c r="M33" s="1843"/>
      <c r="N33" s="1956"/>
      <c r="O33" s="1843"/>
      <c r="P33" s="1957"/>
      <c r="Q33" s="1843"/>
    </row>
    <row r="34" spans="1:17" ht="4.5" customHeight="1" x14ac:dyDescent="0.3">
      <c r="A34" s="1843"/>
      <c r="B34" s="1977"/>
      <c r="C34" s="1977"/>
      <c r="D34" s="1977"/>
      <c r="E34" s="1977"/>
      <c r="F34" s="1977"/>
      <c r="G34" s="1977"/>
      <c r="H34" s="1977"/>
      <c r="I34" s="1978"/>
      <c r="J34" s="1978"/>
      <c r="K34" s="1978"/>
      <c r="L34" s="1978"/>
      <c r="M34" s="1977"/>
      <c r="N34" s="1979"/>
      <c r="O34" s="1977"/>
      <c r="P34" s="1980"/>
      <c r="Q34" s="1843"/>
    </row>
    <row r="35" spans="1:17" ht="6" customHeight="1" x14ac:dyDescent="0.3">
      <c r="A35" s="1843"/>
      <c r="B35" s="1902"/>
      <c r="C35" s="1903"/>
      <c r="D35" s="1903"/>
      <c r="E35" s="1903"/>
      <c r="F35" s="1903"/>
      <c r="G35" s="1902"/>
      <c r="H35" s="1902"/>
      <c r="I35" s="1902"/>
      <c r="J35" s="1902"/>
      <c r="K35" s="1902"/>
      <c r="L35" s="1902"/>
      <c r="M35" s="1981"/>
      <c r="N35" s="1956"/>
      <c r="O35" s="1843"/>
      <c r="P35" s="1957"/>
      <c r="Q35" s="1843"/>
    </row>
    <row r="36" spans="1:17" ht="5.25" customHeight="1" x14ac:dyDescent="0.3">
      <c r="A36" s="1843"/>
      <c r="B36" s="1902"/>
      <c r="C36" s="1903"/>
      <c r="D36" s="1903"/>
      <c r="E36" s="1903"/>
      <c r="F36" s="1903"/>
      <c r="G36" s="1902"/>
      <c r="H36" s="1902"/>
      <c r="I36" s="1902"/>
      <c r="J36" s="1902"/>
      <c r="K36" s="1902"/>
      <c r="L36" s="1902"/>
      <c r="M36" s="1981"/>
      <c r="N36" s="1982"/>
      <c r="O36" s="1983"/>
      <c r="P36" s="1984"/>
      <c r="Q36" s="1843"/>
    </row>
    <row r="37" spans="1:17" ht="3.75" customHeight="1" x14ac:dyDescent="0.3">
      <c r="A37" s="1843"/>
      <c r="B37" s="1902"/>
      <c r="C37" s="1909"/>
      <c r="D37" s="1909"/>
      <c r="E37" s="1909"/>
      <c r="F37" s="1909"/>
      <c r="G37" s="1909"/>
      <c r="H37" s="1909"/>
      <c r="I37" s="1909"/>
      <c r="J37" s="1909"/>
      <c r="K37" s="1909"/>
      <c r="L37" s="1909"/>
      <c r="M37" s="1909"/>
      <c r="N37" s="2529" t="s">
        <v>1724</v>
      </c>
      <c r="O37" s="2530"/>
      <c r="P37" s="2531"/>
      <c r="Q37" s="1843"/>
    </row>
    <row r="38" spans="1:17" x14ac:dyDescent="0.3">
      <c r="A38" s="1843"/>
      <c r="B38" s="1902"/>
      <c r="C38" s="1903"/>
      <c r="D38" s="1903"/>
      <c r="E38" s="1903"/>
      <c r="F38" s="1903"/>
      <c r="G38" s="1903"/>
      <c r="H38" s="1903"/>
      <c r="I38" s="1903"/>
      <c r="J38" s="1903"/>
      <c r="K38" s="1903"/>
      <c r="L38" s="1903"/>
      <c r="M38" s="1981"/>
      <c r="N38" s="2529"/>
      <c r="O38" s="2530"/>
      <c r="P38" s="2531"/>
      <c r="Q38" s="1843"/>
    </row>
    <row r="39" spans="1:17" ht="14.25" customHeight="1" x14ac:dyDescent="0.3">
      <c r="A39" s="1843"/>
      <c r="B39" s="2542" t="s">
        <v>1745</v>
      </c>
      <c r="C39" s="2542"/>
      <c r="D39" s="2542"/>
      <c r="E39" s="2542"/>
      <c r="F39" s="2542"/>
      <c r="G39" s="2542"/>
      <c r="H39" s="2542"/>
      <c r="I39" s="1903"/>
      <c r="J39" s="1903"/>
      <c r="K39" s="1903"/>
      <c r="L39" s="1903"/>
      <c r="M39" s="1981"/>
      <c r="N39" s="1911"/>
      <c r="O39" s="1912">
        <f>+O42</f>
        <v>26.708579285596738</v>
      </c>
      <c r="P39" s="1913"/>
      <c r="Q39" s="1843"/>
    </row>
    <row r="40" spans="1:17" ht="11.25" customHeight="1" x14ac:dyDescent="0.3">
      <c r="A40" s="1843"/>
      <c r="B40" s="2542" t="s">
        <v>1746</v>
      </c>
      <c r="C40" s="2542"/>
      <c r="D40" s="2542"/>
      <c r="E40" s="2542"/>
      <c r="F40" s="2542"/>
      <c r="G40" s="2542"/>
      <c r="H40" s="2542"/>
      <c r="I40" s="1902"/>
      <c r="J40" s="1902"/>
      <c r="K40" s="1902"/>
      <c r="L40" s="1902"/>
      <c r="M40" s="1981"/>
      <c r="N40" s="1956"/>
      <c r="O40" s="1843"/>
      <c r="P40" s="1957"/>
      <c r="Q40" s="1843"/>
    </row>
    <row r="41" spans="1:17" x14ac:dyDescent="0.3">
      <c r="A41" s="1843"/>
      <c r="B41" s="1902"/>
      <c r="C41" s="1902"/>
      <c r="D41" s="1902"/>
      <c r="E41" s="1902"/>
      <c r="F41" s="1902"/>
      <c r="G41" s="1902"/>
      <c r="H41" s="1902"/>
      <c r="I41" s="1902"/>
      <c r="J41" s="1902"/>
      <c r="K41" s="1902"/>
      <c r="L41" s="1902"/>
      <c r="M41" s="1981"/>
      <c r="N41" s="1962"/>
      <c r="O41" s="1884" t="s">
        <v>1406</v>
      </c>
      <c r="P41" s="1957"/>
      <c r="Q41" s="1843"/>
    </row>
    <row r="42" spans="1:17" ht="14.25" customHeight="1" x14ac:dyDescent="0.15">
      <c r="A42" s="1843"/>
      <c r="B42" s="1924"/>
      <c r="C42" s="1902"/>
      <c r="D42" s="1902"/>
      <c r="E42" s="1902"/>
      <c r="F42" s="1902"/>
      <c r="G42" s="1902"/>
      <c r="H42" s="1902"/>
      <c r="I42" s="1902"/>
      <c r="J42" s="1902"/>
      <c r="K42" s="1902"/>
      <c r="L42" s="1902"/>
      <c r="M42" s="1981"/>
      <c r="N42" s="1965"/>
      <c r="O42" s="1985">
        <v>26.708579285596738</v>
      </c>
      <c r="P42" s="1957"/>
      <c r="Q42" s="1843"/>
    </row>
    <row r="43" spans="1:17" x14ac:dyDescent="0.2">
      <c r="A43" s="1843"/>
      <c r="B43" s="2083" t="s">
        <v>1531</v>
      </c>
      <c r="C43" s="1903"/>
      <c r="D43" s="1903"/>
      <c r="E43" s="1903"/>
      <c r="F43" s="1903"/>
      <c r="G43" s="1902"/>
      <c r="H43" s="1902"/>
      <c r="I43" s="1902"/>
      <c r="J43" s="1902"/>
      <c r="K43" s="1902"/>
      <c r="L43" s="1902"/>
      <c r="M43" s="1981"/>
      <c r="N43" s="1971"/>
      <c r="O43" s="1976"/>
      <c r="P43" s="1973"/>
      <c r="Q43" s="1843"/>
    </row>
    <row r="44" spans="1:17" x14ac:dyDescent="0.3">
      <c r="B44" s="1900"/>
      <c r="C44" s="1986"/>
      <c r="D44" s="1986"/>
      <c r="E44" s="1986"/>
      <c r="F44" s="1986"/>
      <c r="G44" s="1900"/>
      <c r="H44" s="1900"/>
      <c r="I44" s="1900"/>
      <c r="J44" s="1900"/>
      <c r="K44" s="1900"/>
      <c r="L44" s="1900"/>
      <c r="M44" s="1987"/>
      <c r="N44" s="1900"/>
      <c r="O44" s="1900"/>
      <c r="P44" s="1900"/>
    </row>
    <row r="45" spans="1:17" ht="11.25" hidden="1" customHeight="1" x14ac:dyDescent="0.3">
      <c r="B45" s="2543"/>
      <c r="C45" s="2543"/>
      <c r="D45" s="2543"/>
      <c r="E45" s="2543"/>
      <c r="F45" s="2543"/>
      <c r="G45" s="2543"/>
      <c r="H45" s="2543"/>
      <c r="I45" s="1988"/>
      <c r="J45" s="1988"/>
      <c r="K45" s="1988"/>
      <c r="L45" s="1988"/>
      <c r="M45" s="1988"/>
      <c r="N45" s="1900"/>
      <c r="O45" s="1900"/>
      <c r="P45" s="1900"/>
    </row>
    <row r="46" spans="1:17" ht="11.25" hidden="1" customHeight="1" x14ac:dyDescent="0.3">
      <c r="B46" s="2544"/>
      <c r="C46" s="2544"/>
      <c r="D46" s="2544"/>
      <c r="E46" s="2544"/>
      <c r="F46" s="2544"/>
      <c r="G46" s="2544"/>
      <c r="H46" s="2544"/>
      <c r="I46" s="1943"/>
      <c r="J46" s="1943"/>
      <c r="K46" s="1943"/>
      <c r="L46" s="1943"/>
      <c r="M46" s="1943"/>
    </row>
    <row r="49" s="1901" customFormat="1" hidden="1" x14ac:dyDescent="0.3"/>
    <row r="50" s="1901" customFormat="1" hidden="1" x14ac:dyDescent="0.3"/>
    <row r="51" s="1901" customFormat="1" hidden="1" x14ac:dyDescent="0.3"/>
    <row r="52" s="1901" customFormat="1" hidden="1" x14ac:dyDescent="0.3"/>
    <row r="53" s="1901" customFormat="1" hidden="1" x14ac:dyDescent="0.3"/>
    <row r="54" s="1901" customFormat="1" hidden="1" x14ac:dyDescent="0.3"/>
    <row r="55" s="1901" customFormat="1" hidden="1" x14ac:dyDescent="0.3"/>
    <row r="56" s="1901" customFormat="1" hidden="1" x14ac:dyDescent="0.3"/>
    <row r="57" s="1901" customFormat="1" hidden="1" x14ac:dyDescent="0.3"/>
    <row r="58" s="1901" customFormat="1" hidden="1" x14ac:dyDescent="0.3"/>
    <row r="59" s="1901" customFormat="1" hidden="1" x14ac:dyDescent="0.3"/>
    <row r="60" s="1901" customFormat="1" hidden="1" x14ac:dyDescent="0.3"/>
    <row r="61" s="1901" customFormat="1" hidden="1" x14ac:dyDescent="0.3"/>
    <row r="62" s="1901" customFormat="1" hidden="1" x14ac:dyDescent="0.3"/>
    <row r="63" s="1901" customFormat="1" hidden="1" x14ac:dyDescent="0.3"/>
    <row r="64" s="1901" customFormat="1" hidden="1" x14ac:dyDescent="0.3"/>
    <row r="65" s="1901" customFormat="1" hidden="1" x14ac:dyDescent="0.3"/>
    <row r="66" s="1901" customFormat="1" hidden="1" x14ac:dyDescent="0.3"/>
    <row r="67" s="1901" customFormat="1" hidden="1" x14ac:dyDescent="0.3"/>
    <row r="68" s="1901" customFormat="1" hidden="1" x14ac:dyDescent="0.3"/>
    <row r="69" s="1901" customFormat="1" hidden="1" x14ac:dyDescent="0.3"/>
    <row r="70" s="1901" customFormat="1" hidden="1" x14ac:dyDescent="0.3"/>
    <row r="71" s="1901" customFormat="1" hidden="1" x14ac:dyDescent="0.3"/>
    <row r="72" s="1901" customFormat="1" hidden="1" x14ac:dyDescent="0.3"/>
    <row r="73" s="1901" customFormat="1" hidden="1" x14ac:dyDescent="0.3"/>
    <row r="74" s="1901" customFormat="1" hidden="1" x14ac:dyDescent="0.3"/>
  </sheetData>
  <mergeCells count="19">
    <mergeCell ref="G24:I24"/>
    <mergeCell ref="G25:I25"/>
    <mergeCell ref="H27:H28"/>
    <mergeCell ref="B9:D9"/>
    <mergeCell ref="G9:I9"/>
    <mergeCell ref="B10:D10"/>
    <mergeCell ref="G10:I10"/>
    <mergeCell ref="B2:P2"/>
    <mergeCell ref="B3:P3"/>
    <mergeCell ref="C13:C14"/>
    <mergeCell ref="O13:O14"/>
    <mergeCell ref="H16:H18"/>
    <mergeCell ref="N9:P9"/>
    <mergeCell ref="N10:P10"/>
    <mergeCell ref="N37:P38"/>
    <mergeCell ref="B39:H39"/>
    <mergeCell ref="B40:H40"/>
    <mergeCell ref="B45:H45"/>
    <mergeCell ref="B46:H46"/>
  </mergeCells>
  <pageMargins left="0.70866141732283472" right="0.70866141732283472" top="0.74803149606299213" bottom="0.74803149606299213" header="0.31496062992125984" footer="0.31496062992125984"/>
  <pageSetup scale="9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B968-BA76-4513-90DC-C784E77CFED8}">
  <dimension ref="A1:G19"/>
  <sheetViews>
    <sheetView showGridLines="0" zoomScaleNormal="100" workbookViewId="0"/>
  </sheetViews>
  <sheetFormatPr baseColWidth="10" defaultColWidth="0" defaultRowHeight="10.199999999999999" zeroHeight="1" x14ac:dyDescent="0.2"/>
  <cols>
    <col min="1" max="1" width="20.6640625" style="8" customWidth="1"/>
    <col min="2" max="2" width="14.44140625" style="8" customWidth="1"/>
    <col min="3" max="3" width="15" style="8" customWidth="1"/>
    <col min="4" max="4" width="10.44140625" style="8" hidden="1" customWidth="1"/>
    <col min="5" max="5" width="16.6640625" style="8" customWidth="1"/>
    <col min="6" max="7" width="11.44140625" style="8" customWidth="1"/>
    <col min="8" max="16384" width="11.44140625" style="8" hidden="1"/>
  </cols>
  <sheetData>
    <row r="1" spans="1:5" x14ac:dyDescent="0.2">
      <c r="A1" s="1990"/>
    </row>
    <row r="2" spans="1:5" ht="28.5" customHeight="1" x14ac:dyDescent="0.2">
      <c r="A2" s="2561" t="s">
        <v>1805</v>
      </c>
      <c r="B2" s="2561"/>
      <c r="C2" s="2561"/>
      <c r="D2" s="2561"/>
      <c r="E2" s="2561"/>
    </row>
    <row r="3" spans="1:5" x14ac:dyDescent="0.2">
      <c r="A3" s="2522" t="s">
        <v>1</v>
      </c>
      <c r="B3" s="2522"/>
      <c r="C3" s="2522"/>
      <c r="D3" s="2522"/>
      <c r="E3" s="2522"/>
    </row>
    <row r="4" spans="1:5" ht="30.6" x14ac:dyDescent="0.2">
      <c r="A4" s="2014" t="s">
        <v>0</v>
      </c>
      <c r="B4" s="2014" t="s">
        <v>1759</v>
      </c>
      <c r="C4" s="2014" t="s">
        <v>1760</v>
      </c>
      <c r="D4" s="2015" t="s">
        <v>1761</v>
      </c>
      <c r="E4" s="2014" t="s">
        <v>1762</v>
      </c>
    </row>
    <row r="5" spans="1:5" x14ac:dyDescent="0.2">
      <c r="A5" s="2014"/>
      <c r="B5" s="2016" t="s">
        <v>9</v>
      </c>
      <c r="C5" s="2016" t="s">
        <v>10</v>
      </c>
      <c r="D5" s="2016" t="s">
        <v>12</v>
      </c>
      <c r="E5" s="2016" t="s">
        <v>735</v>
      </c>
    </row>
    <row r="6" spans="1:5" ht="3.75" customHeight="1" x14ac:dyDescent="0.2">
      <c r="A6" s="2017"/>
      <c r="B6" s="2017"/>
      <c r="C6" s="2017"/>
      <c r="D6" s="2018"/>
      <c r="E6" s="2017"/>
    </row>
    <row r="7" spans="1:5" ht="13.5" customHeight="1" x14ac:dyDescent="0.2">
      <c r="A7" s="2019" t="s">
        <v>1737</v>
      </c>
      <c r="B7" s="2020">
        <v>352139.26902900991</v>
      </c>
      <c r="C7" s="2021">
        <v>-4000</v>
      </c>
      <c r="D7" s="2022">
        <v>0</v>
      </c>
      <c r="E7" s="2020">
        <v>348139.26902900991</v>
      </c>
    </row>
    <row r="8" spans="1:5" ht="13.5" customHeight="1" x14ac:dyDescent="0.2">
      <c r="A8" s="2019" t="s">
        <v>1763</v>
      </c>
      <c r="B8" s="2020">
        <v>72758.387329705001</v>
      </c>
      <c r="C8" s="2021">
        <v>-7378.3953056589235</v>
      </c>
      <c r="D8" s="2022">
        <v>0</v>
      </c>
      <c r="E8" s="2020">
        <v>65379.992024046078</v>
      </c>
    </row>
    <row r="9" spans="1:5" ht="13.5" customHeight="1" x14ac:dyDescent="0.2">
      <c r="A9" s="2019" t="s">
        <v>1743</v>
      </c>
      <c r="B9" s="2020">
        <v>102450.07955910217</v>
      </c>
      <c r="C9" s="2021">
        <v>13982.002</v>
      </c>
      <c r="D9" s="2022">
        <v>0</v>
      </c>
      <c r="E9" s="2020">
        <v>116432.08155910217</v>
      </c>
    </row>
    <row r="10" spans="1:5" ht="5.25" customHeight="1" x14ac:dyDescent="0.2">
      <c r="A10" s="2017"/>
      <c r="B10" s="2020"/>
      <c r="C10" s="2023"/>
      <c r="D10" s="2024"/>
      <c r="E10" s="2020"/>
    </row>
    <row r="11" spans="1:5" ht="13.5" customHeight="1" x14ac:dyDescent="0.2">
      <c r="A11" s="2025" t="s">
        <v>1764</v>
      </c>
      <c r="B11" s="2026">
        <v>527347.7359178171</v>
      </c>
      <c r="C11" s="2026">
        <v>2603.6066943410769</v>
      </c>
      <c r="D11" s="2026">
        <v>0</v>
      </c>
      <c r="E11" s="2026">
        <v>529951.34261215816</v>
      </c>
    </row>
    <row r="12" spans="1:5" x14ac:dyDescent="0.2">
      <c r="A12" s="2086" t="s">
        <v>1531</v>
      </c>
      <c r="B12" s="2027"/>
      <c r="C12" s="2027"/>
      <c r="D12" s="2027"/>
      <c r="E12" s="2027"/>
    </row>
    <row r="13" spans="1:5" x14ac:dyDescent="0.2"/>
    <row r="17" s="8" customFormat="1" hidden="1" x14ac:dyDescent="0.2"/>
    <row r="18" s="8" customFormat="1" hidden="1" x14ac:dyDescent="0.2"/>
    <row r="19" s="8" customFormat="1" hidden="1" x14ac:dyDescent="0.2"/>
  </sheetData>
  <mergeCells count="2">
    <mergeCell ref="A2:E2"/>
    <mergeCell ref="A3:E3"/>
  </mergeCells>
  <pageMargins left="0.7" right="0.7" top="0.75" bottom="0.75" header="0.3" footer="0.3"/>
  <pageSetup orientation="portrait" r:id="rId1"/>
  <ignoredErrors>
    <ignoredError sqref="B5:E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F78B-B8CA-44DB-B919-A7A420745189}">
  <sheetPr codeName="Hoja5">
    <tabColor rgb="FF002060"/>
  </sheetPr>
  <dimension ref="A1:XFD181"/>
  <sheetViews>
    <sheetView showGridLines="0" workbookViewId="0"/>
  </sheetViews>
  <sheetFormatPr baseColWidth="10" defaultColWidth="0" defaultRowHeight="0" customHeight="1" zeroHeight="1" x14ac:dyDescent="0.3"/>
  <cols>
    <col min="1" max="15" width="11.44140625" style="81" customWidth="1"/>
    <col min="16" max="16" width="54.109375" style="81" customWidth="1"/>
    <col min="17" max="17" width="11.44140625" style="80" customWidth="1"/>
    <col min="18" max="18" width="7.33203125" style="80" customWidth="1"/>
    <col min="19" max="16384" width="11.44140625" style="80" hidden="1"/>
  </cols>
  <sheetData>
    <row r="1" spans="1:18" s="116" customFormat="1" ht="16.2" x14ac:dyDescent="0.3">
      <c r="A1" s="254"/>
      <c r="B1" s="254"/>
      <c r="C1" s="254"/>
      <c r="D1" s="254"/>
      <c r="E1" s="254"/>
      <c r="F1" s="254"/>
      <c r="G1" s="254"/>
      <c r="H1" s="254"/>
      <c r="I1" s="254"/>
      <c r="J1" s="254"/>
      <c r="K1" s="254"/>
      <c r="L1" s="254"/>
      <c r="M1" s="254"/>
      <c r="N1" s="254"/>
      <c r="O1" s="254"/>
      <c r="P1" s="254"/>
      <c r="Q1" s="254"/>
      <c r="R1" s="254"/>
    </row>
    <row r="2" spans="1:18" ht="16.2" x14ac:dyDescent="0.3">
      <c r="A2" s="80"/>
      <c r="B2" s="80"/>
      <c r="C2" s="80"/>
      <c r="D2" s="80"/>
      <c r="E2" s="80"/>
      <c r="F2" s="80"/>
      <c r="G2" s="80"/>
      <c r="H2" s="80"/>
      <c r="I2" s="80"/>
      <c r="J2" s="80"/>
      <c r="K2" s="80"/>
      <c r="L2" s="80"/>
      <c r="M2" s="80"/>
      <c r="N2" s="80"/>
      <c r="O2" s="80"/>
      <c r="P2" s="80"/>
    </row>
    <row r="3" spans="1:18" ht="16.2" x14ac:dyDescent="0.3">
      <c r="A3" s="80"/>
      <c r="B3" s="80"/>
      <c r="C3" s="80"/>
      <c r="D3" s="80"/>
      <c r="E3" s="80"/>
      <c r="F3" s="80"/>
      <c r="G3" s="80"/>
      <c r="H3" s="80"/>
      <c r="I3" s="80"/>
      <c r="J3" s="80"/>
      <c r="K3" s="80"/>
      <c r="L3" s="80"/>
      <c r="M3" s="80"/>
      <c r="N3" s="80"/>
      <c r="O3" s="80"/>
      <c r="P3" s="80"/>
    </row>
    <row r="4" spans="1:18" ht="16.2" x14ac:dyDescent="0.3">
      <c r="A4" s="80"/>
      <c r="B4" s="80"/>
      <c r="C4" s="80"/>
      <c r="D4" s="80"/>
      <c r="E4" s="80"/>
      <c r="F4" s="80"/>
      <c r="G4" s="80"/>
      <c r="H4" s="80"/>
      <c r="I4" s="80"/>
      <c r="J4" s="80"/>
      <c r="K4" s="80"/>
      <c r="L4" s="80"/>
      <c r="M4" s="80"/>
      <c r="N4" s="80"/>
      <c r="O4" s="80"/>
      <c r="P4" s="80"/>
    </row>
    <row r="5" spans="1:18" ht="16.2" x14ac:dyDescent="0.3">
      <c r="A5" s="80"/>
      <c r="B5" s="80"/>
      <c r="C5" s="80"/>
      <c r="D5" s="80"/>
      <c r="E5" s="80"/>
      <c r="F5" s="80"/>
      <c r="G5" s="80"/>
      <c r="H5" s="80"/>
      <c r="I5" s="80"/>
      <c r="J5" s="80"/>
      <c r="K5" s="80"/>
      <c r="L5" s="80"/>
      <c r="M5" s="80"/>
      <c r="N5" s="80"/>
      <c r="O5" s="80"/>
      <c r="P5" s="80"/>
    </row>
    <row r="6" spans="1:18" ht="16.2" x14ac:dyDescent="0.3">
      <c r="A6" s="80"/>
      <c r="B6" s="80"/>
      <c r="C6" s="80"/>
      <c r="D6" s="80"/>
      <c r="E6" s="80"/>
      <c r="F6" s="80"/>
      <c r="G6" s="80"/>
      <c r="H6" s="80"/>
      <c r="I6" s="80"/>
      <c r="J6" s="80"/>
      <c r="K6" s="80"/>
      <c r="L6" s="80"/>
      <c r="M6" s="80"/>
      <c r="N6" s="80"/>
      <c r="O6" s="80"/>
      <c r="P6" s="80"/>
    </row>
    <row r="7" spans="1:18" ht="16.2" x14ac:dyDescent="0.3">
      <c r="A7" s="80"/>
      <c r="B7" s="80"/>
      <c r="C7" s="80"/>
      <c r="D7" s="80"/>
      <c r="E7" s="80"/>
      <c r="F7" s="80"/>
      <c r="G7" s="80"/>
      <c r="H7" s="80"/>
      <c r="I7" s="80"/>
      <c r="J7" s="80"/>
      <c r="K7" s="80"/>
      <c r="L7" s="80"/>
      <c r="M7" s="80"/>
      <c r="N7" s="80"/>
      <c r="O7" s="80"/>
      <c r="P7" s="80"/>
    </row>
    <row r="8" spans="1:18" ht="16.2" x14ac:dyDescent="0.3">
      <c r="A8" s="80"/>
      <c r="B8" s="80"/>
      <c r="C8" s="80"/>
      <c r="D8" s="80"/>
      <c r="E8" s="80"/>
      <c r="F8" s="80"/>
      <c r="G8" s="80"/>
      <c r="H8" s="80"/>
      <c r="I8" s="80"/>
      <c r="J8" s="80"/>
      <c r="K8" s="80"/>
      <c r="L8" s="80"/>
      <c r="M8" s="80"/>
      <c r="N8" s="80"/>
      <c r="O8" s="80"/>
      <c r="P8" s="80"/>
    </row>
    <row r="9" spans="1:18" ht="16.2" x14ac:dyDescent="0.3">
      <c r="A9" s="80"/>
      <c r="B9" s="80"/>
      <c r="C9" s="80"/>
      <c r="D9" s="80"/>
      <c r="E9" s="2395" t="s">
        <v>7</v>
      </c>
      <c r="F9" s="2395"/>
      <c r="G9" s="2395"/>
      <c r="H9" s="2395"/>
      <c r="I9" s="2395"/>
      <c r="J9" s="2395"/>
      <c r="K9" s="2395"/>
      <c r="L9" s="2395"/>
      <c r="M9" s="2395"/>
      <c r="N9" s="2395"/>
      <c r="O9" s="80"/>
      <c r="P9" s="80"/>
    </row>
    <row r="10" spans="1:18" ht="16.2" x14ac:dyDescent="0.3">
      <c r="A10" s="80"/>
      <c r="B10" s="80"/>
      <c r="C10" s="80"/>
      <c r="D10" s="80"/>
      <c r="E10" s="2395"/>
      <c r="F10" s="2395"/>
      <c r="G10" s="2395"/>
      <c r="H10" s="2395"/>
      <c r="I10" s="2395"/>
      <c r="J10" s="2395"/>
      <c r="K10" s="2395"/>
      <c r="L10" s="2395"/>
      <c r="M10" s="2395"/>
      <c r="N10" s="2395"/>
      <c r="O10" s="11"/>
      <c r="P10" s="80"/>
    </row>
    <row r="11" spans="1:18" ht="16.2" x14ac:dyDescent="0.3">
      <c r="A11" s="80"/>
      <c r="B11" s="80"/>
      <c r="C11" s="80"/>
      <c r="D11" s="80"/>
      <c r="E11" s="2395"/>
      <c r="F11" s="2395"/>
      <c r="G11" s="2395"/>
      <c r="H11" s="2395"/>
      <c r="I11" s="2395"/>
      <c r="J11" s="2395"/>
      <c r="K11" s="2395"/>
      <c r="L11" s="2395"/>
      <c r="M11" s="2395"/>
      <c r="N11" s="2395"/>
      <c r="O11" s="80"/>
      <c r="P11" s="80"/>
    </row>
    <row r="12" spans="1:18" ht="16.2" x14ac:dyDescent="0.3">
      <c r="A12" s="80"/>
      <c r="B12" s="80"/>
      <c r="C12" s="80"/>
      <c r="D12" s="80"/>
      <c r="E12" s="2395"/>
      <c r="F12" s="2395"/>
      <c r="G12" s="2395"/>
      <c r="H12" s="2395"/>
      <c r="I12" s="2395"/>
      <c r="J12" s="2395"/>
      <c r="K12" s="2395"/>
      <c r="L12" s="2395"/>
      <c r="M12" s="2395"/>
      <c r="N12" s="2395"/>
      <c r="O12" s="80"/>
      <c r="P12" s="80"/>
    </row>
    <row r="13" spans="1:18" ht="17.399999999999999" x14ac:dyDescent="0.3"/>
    <row r="14" spans="1:18" ht="18.75" customHeight="1" x14ac:dyDescent="0.3">
      <c r="A14" s="2394" t="s">
        <v>1351</v>
      </c>
      <c r="B14" s="2394"/>
      <c r="C14" s="2394"/>
      <c r="D14" s="2394"/>
      <c r="E14" s="2394"/>
      <c r="F14" s="2394"/>
      <c r="G14" s="2394"/>
      <c r="H14" s="2394"/>
      <c r="I14" s="2394"/>
      <c r="J14" s="2394"/>
      <c r="K14" s="2394"/>
      <c r="L14" s="2394"/>
      <c r="M14" s="2394"/>
      <c r="N14" s="2394"/>
      <c r="O14" s="2394"/>
      <c r="P14" s="2394"/>
    </row>
    <row r="15" spans="1:18" ht="16.8" x14ac:dyDescent="0.3">
      <c r="A15" s="2394"/>
      <c r="B15" s="2394"/>
      <c r="C15" s="2394"/>
      <c r="D15" s="2394"/>
      <c r="E15" s="2394"/>
      <c r="F15" s="2394"/>
      <c r="G15" s="2394"/>
      <c r="H15" s="2394"/>
      <c r="I15" s="2394"/>
      <c r="J15" s="2394"/>
      <c r="K15" s="2394"/>
      <c r="L15" s="2394"/>
      <c r="M15" s="2394"/>
      <c r="N15" s="2394"/>
      <c r="O15" s="2394"/>
      <c r="P15" s="2394"/>
    </row>
    <row r="16" spans="1:18" ht="18.75" customHeight="1" x14ac:dyDescent="0.3">
      <c r="A16" s="2394" t="s">
        <v>1484</v>
      </c>
      <c r="B16" s="2394"/>
      <c r="C16" s="2394"/>
      <c r="D16" s="2394"/>
      <c r="E16" s="2394"/>
      <c r="F16" s="2394"/>
      <c r="G16" s="2394"/>
      <c r="H16" s="2394"/>
      <c r="I16" s="2394"/>
      <c r="J16" s="2394"/>
      <c r="K16" s="2394"/>
      <c r="L16" s="2394"/>
      <c r="M16" s="2394"/>
      <c r="N16" s="2394"/>
      <c r="O16" s="2394"/>
      <c r="P16" s="2394"/>
    </row>
    <row r="17" spans="1:16" ht="16.8" x14ac:dyDescent="0.3">
      <c r="A17" s="2394"/>
      <c r="B17" s="2394"/>
      <c r="C17" s="2394"/>
      <c r="D17" s="2394"/>
      <c r="E17" s="2394"/>
      <c r="F17" s="2394"/>
      <c r="G17" s="2394"/>
      <c r="H17" s="2394"/>
      <c r="I17" s="2394"/>
      <c r="J17" s="2394"/>
      <c r="K17" s="2394"/>
      <c r="L17" s="2394"/>
      <c r="M17" s="2394"/>
      <c r="N17" s="2394"/>
      <c r="O17" s="2394"/>
      <c r="P17" s="2394"/>
    </row>
    <row r="18" spans="1:16" ht="18.75" customHeight="1" x14ac:dyDescent="0.3">
      <c r="A18" s="2394" t="s">
        <v>1352</v>
      </c>
      <c r="B18" s="2394"/>
      <c r="C18" s="2394"/>
      <c r="D18" s="2394"/>
      <c r="E18" s="2394"/>
      <c r="F18" s="2394"/>
      <c r="G18" s="2394"/>
      <c r="H18" s="2394"/>
      <c r="I18" s="2394"/>
      <c r="J18" s="2394"/>
      <c r="K18" s="2394"/>
      <c r="L18" s="2394"/>
      <c r="M18" s="2394"/>
      <c r="N18" s="2394"/>
      <c r="O18" s="2394"/>
      <c r="P18" s="2394"/>
    </row>
    <row r="19" spans="1:16" ht="16.8" x14ac:dyDescent="0.3">
      <c r="A19" s="2394"/>
      <c r="B19" s="2394"/>
      <c r="C19" s="2394"/>
      <c r="D19" s="2394"/>
      <c r="E19" s="2394"/>
      <c r="F19" s="2394"/>
      <c r="G19" s="2394"/>
      <c r="H19" s="2394"/>
      <c r="I19" s="2394"/>
      <c r="J19" s="2394"/>
      <c r="K19" s="2394"/>
      <c r="L19" s="2394"/>
      <c r="M19" s="2394"/>
      <c r="N19" s="2394"/>
      <c r="O19" s="2394"/>
      <c r="P19" s="2394"/>
    </row>
    <row r="20" spans="1:16" ht="18.75" customHeight="1" x14ac:dyDescent="0.3">
      <c r="A20" s="2394" t="s">
        <v>1353</v>
      </c>
      <c r="B20" s="2394"/>
      <c r="C20" s="2394"/>
      <c r="D20" s="2394"/>
      <c r="E20" s="2394"/>
      <c r="F20" s="2394"/>
      <c r="G20" s="2394"/>
      <c r="H20" s="2394"/>
      <c r="I20" s="2394"/>
      <c r="J20" s="2394"/>
      <c r="K20" s="2394"/>
      <c r="L20" s="2394"/>
      <c r="M20" s="2394"/>
      <c r="N20" s="2394"/>
      <c r="O20" s="2394"/>
      <c r="P20" s="2394"/>
    </row>
    <row r="21" spans="1:16" ht="16.8" x14ac:dyDescent="0.3">
      <c r="A21" s="2394"/>
      <c r="B21" s="2394"/>
      <c r="C21" s="2394"/>
      <c r="D21" s="2394"/>
      <c r="E21" s="2394"/>
      <c r="F21" s="2394"/>
      <c r="G21" s="2394"/>
      <c r="H21" s="2394"/>
      <c r="I21" s="2394"/>
      <c r="J21" s="2394"/>
      <c r="K21" s="2394"/>
      <c r="L21" s="2394"/>
      <c r="M21" s="2394"/>
      <c r="N21" s="2394"/>
      <c r="O21" s="2394"/>
      <c r="P21" s="2394"/>
    </row>
    <row r="22" spans="1:16" ht="18.75" customHeight="1" x14ac:dyDescent="0.3">
      <c r="A22" s="2394" t="s">
        <v>1354</v>
      </c>
      <c r="B22" s="2394"/>
      <c r="C22" s="2394"/>
      <c r="D22" s="2394"/>
      <c r="E22" s="2394"/>
      <c r="F22" s="2394"/>
      <c r="G22" s="2394"/>
      <c r="H22" s="2394"/>
      <c r="I22" s="2394"/>
      <c r="J22" s="2394"/>
      <c r="K22" s="2394"/>
      <c r="L22" s="2394"/>
      <c r="M22" s="2394"/>
      <c r="N22" s="2394"/>
      <c r="O22" s="2394"/>
      <c r="P22" s="2394"/>
    </row>
    <row r="23" spans="1:16" ht="16.8" x14ac:dyDescent="0.3">
      <c r="A23" s="2394"/>
      <c r="B23" s="2394"/>
      <c r="C23" s="2394"/>
      <c r="D23" s="2394"/>
      <c r="E23" s="2394"/>
      <c r="F23" s="2394"/>
      <c r="G23" s="2394"/>
      <c r="H23" s="2394"/>
      <c r="I23" s="2394"/>
      <c r="J23" s="2394"/>
      <c r="K23" s="2394"/>
      <c r="L23" s="2394"/>
      <c r="M23" s="2394"/>
      <c r="N23" s="2394"/>
      <c r="O23" s="2394"/>
      <c r="P23" s="2394"/>
    </row>
    <row r="24" spans="1:16" ht="18.75" customHeight="1" x14ac:dyDescent="0.3">
      <c r="A24" s="2394" t="s">
        <v>1350</v>
      </c>
      <c r="B24" s="2394"/>
      <c r="C24" s="2394"/>
      <c r="D24" s="2394"/>
      <c r="E24" s="2394"/>
      <c r="F24" s="2394"/>
      <c r="G24" s="2394"/>
      <c r="H24" s="2394"/>
      <c r="I24" s="2394"/>
      <c r="J24" s="2394"/>
      <c r="K24" s="2394"/>
      <c r="L24" s="2394"/>
      <c r="M24" s="2394"/>
      <c r="N24" s="2394"/>
      <c r="O24" s="2394"/>
      <c r="P24" s="2394"/>
    </row>
    <row r="25" spans="1:16" ht="16.8" x14ac:dyDescent="0.3">
      <c r="A25" s="2394"/>
      <c r="B25" s="2394"/>
      <c r="C25" s="2394"/>
      <c r="D25" s="2394"/>
      <c r="E25" s="2394"/>
      <c r="F25" s="2394"/>
      <c r="G25" s="2394"/>
      <c r="H25" s="2394"/>
      <c r="I25" s="2394"/>
      <c r="J25" s="2394"/>
      <c r="K25" s="2394"/>
      <c r="L25" s="2394"/>
      <c r="M25" s="2394"/>
      <c r="N25" s="2394"/>
      <c r="O25" s="2394"/>
      <c r="P25" s="2394"/>
    </row>
    <row r="26" spans="1:16" ht="18.75" customHeight="1" x14ac:dyDescent="0.3">
      <c r="A26" s="2394" t="s">
        <v>1355</v>
      </c>
      <c r="B26" s="2394"/>
      <c r="C26" s="2394"/>
      <c r="D26" s="2394"/>
      <c r="E26" s="2394"/>
      <c r="F26" s="2394"/>
      <c r="G26" s="2394"/>
      <c r="H26" s="2394"/>
      <c r="I26" s="2394"/>
      <c r="J26" s="2394"/>
      <c r="K26" s="2394"/>
      <c r="L26" s="2394"/>
      <c r="M26" s="2394"/>
      <c r="N26" s="2394"/>
      <c r="O26" s="2394"/>
      <c r="P26" s="2394"/>
    </row>
    <row r="27" spans="1:16" ht="16.8" x14ac:dyDescent="0.3">
      <c r="A27" s="2403"/>
      <c r="B27" s="2403"/>
      <c r="C27" s="2403"/>
      <c r="D27" s="2403"/>
      <c r="E27" s="2403"/>
      <c r="F27" s="2403"/>
      <c r="G27" s="2403"/>
      <c r="H27" s="2403"/>
      <c r="I27" s="2403"/>
      <c r="J27" s="2403"/>
      <c r="K27" s="2403"/>
      <c r="L27" s="2403"/>
      <c r="M27" s="2403"/>
      <c r="N27" s="2403"/>
      <c r="O27" s="2403"/>
      <c r="P27" s="2403"/>
    </row>
    <row r="28" spans="1:16" ht="18.75" customHeight="1" x14ac:dyDescent="0.3">
      <c r="A28" s="2394" t="s">
        <v>1356</v>
      </c>
      <c r="B28" s="2394"/>
      <c r="C28" s="2394"/>
      <c r="D28" s="2394"/>
      <c r="E28" s="2394"/>
      <c r="F28" s="2394"/>
      <c r="G28" s="2394"/>
      <c r="H28" s="2394"/>
      <c r="I28" s="2394"/>
      <c r="J28" s="2394"/>
      <c r="K28" s="2394"/>
      <c r="L28" s="2394"/>
      <c r="M28" s="2394"/>
      <c r="N28" s="2394"/>
      <c r="O28" s="2394"/>
      <c r="P28" s="2394"/>
    </row>
    <row r="29" spans="1:16" ht="16.8" x14ac:dyDescent="0.3">
      <c r="A29" s="2394"/>
      <c r="B29" s="2394"/>
      <c r="C29" s="2394"/>
      <c r="D29" s="2394"/>
      <c r="E29" s="2394"/>
      <c r="F29" s="2394"/>
      <c r="G29" s="2394"/>
      <c r="H29" s="2394"/>
      <c r="I29" s="2394"/>
      <c r="J29" s="2394"/>
      <c r="K29" s="2394"/>
      <c r="L29" s="2394"/>
      <c r="M29" s="2394"/>
      <c r="N29" s="2394"/>
      <c r="O29" s="2394"/>
      <c r="P29" s="2394"/>
    </row>
    <row r="30" spans="1:16" ht="18.75" customHeight="1" x14ac:dyDescent="0.3">
      <c r="A30" s="2394" t="s">
        <v>1357</v>
      </c>
      <c r="B30" s="2394"/>
      <c r="C30" s="2394"/>
      <c r="D30" s="2394"/>
      <c r="E30" s="2394"/>
      <c r="F30" s="2394"/>
      <c r="G30" s="2394"/>
      <c r="H30" s="2394"/>
      <c r="I30" s="2394"/>
      <c r="J30" s="2394"/>
      <c r="K30" s="2394"/>
      <c r="L30" s="2394"/>
      <c r="M30" s="2394"/>
      <c r="N30" s="2394"/>
      <c r="O30" s="2394"/>
      <c r="P30" s="2394"/>
    </row>
    <row r="31" spans="1:16" ht="16.8" x14ac:dyDescent="0.3">
      <c r="A31" s="2394"/>
      <c r="B31" s="2394"/>
      <c r="C31" s="2394"/>
      <c r="D31" s="2394"/>
      <c r="E31" s="2394"/>
      <c r="F31" s="2394"/>
      <c r="G31" s="2394"/>
      <c r="H31" s="2394"/>
      <c r="I31" s="2394"/>
      <c r="J31" s="2394"/>
      <c r="K31" s="2394"/>
      <c r="L31" s="2394"/>
      <c r="M31" s="2394"/>
      <c r="N31" s="2394"/>
      <c r="O31" s="2394"/>
      <c r="P31" s="2394"/>
    </row>
    <row r="32" spans="1:16" ht="18.75" customHeight="1" x14ac:dyDescent="0.3">
      <c r="A32" s="2394" t="s">
        <v>1358</v>
      </c>
      <c r="B32" s="2394"/>
      <c r="C32" s="2394"/>
      <c r="D32" s="2394"/>
      <c r="E32" s="2394"/>
      <c r="F32" s="2394"/>
      <c r="G32" s="2394"/>
      <c r="H32" s="2394"/>
      <c r="I32" s="2394"/>
      <c r="J32" s="2394"/>
      <c r="K32" s="2394"/>
      <c r="L32" s="2394"/>
      <c r="M32" s="2394"/>
      <c r="N32" s="2394"/>
      <c r="O32" s="2394"/>
      <c r="P32" s="2394"/>
    </row>
    <row r="33" spans="1:16" ht="16.8" x14ac:dyDescent="0.3">
      <c r="A33" s="2394"/>
      <c r="B33" s="2394"/>
      <c r="C33" s="2394"/>
      <c r="D33" s="2394"/>
      <c r="E33" s="2394"/>
      <c r="F33" s="2394"/>
      <c r="G33" s="2394"/>
      <c r="H33" s="2394"/>
      <c r="I33" s="2394"/>
      <c r="J33" s="2394"/>
      <c r="K33" s="2394"/>
      <c r="L33" s="2394"/>
      <c r="M33" s="2394"/>
      <c r="N33" s="2394"/>
      <c r="O33" s="2394"/>
      <c r="P33" s="2394"/>
    </row>
    <row r="34" spans="1:16" ht="18.75" customHeight="1" x14ac:dyDescent="0.3">
      <c r="A34" s="2394" t="s">
        <v>1359</v>
      </c>
      <c r="B34" s="2394"/>
      <c r="C34" s="2394"/>
      <c r="D34" s="2394"/>
      <c r="E34" s="2394"/>
      <c r="F34" s="2394"/>
      <c r="G34" s="2394"/>
      <c r="H34" s="2394"/>
      <c r="I34" s="2394"/>
      <c r="J34" s="2394"/>
      <c r="K34" s="2394"/>
      <c r="L34" s="2394"/>
      <c r="M34" s="2394"/>
      <c r="N34" s="2394"/>
      <c r="O34" s="2394"/>
      <c r="P34" s="2394"/>
    </row>
    <row r="35" spans="1:16" ht="16.8" x14ac:dyDescent="0.3">
      <c r="A35" s="2394"/>
      <c r="B35" s="2394"/>
      <c r="C35" s="2394"/>
      <c r="D35" s="2394"/>
      <c r="E35" s="2394"/>
      <c r="F35" s="2394"/>
      <c r="G35" s="2394"/>
      <c r="H35" s="2394"/>
      <c r="I35" s="2394"/>
      <c r="J35" s="2394"/>
      <c r="K35" s="2394"/>
      <c r="L35" s="2394"/>
      <c r="M35" s="2394"/>
      <c r="N35" s="2394"/>
      <c r="O35" s="2394"/>
      <c r="P35" s="2394"/>
    </row>
    <row r="36" spans="1:16" ht="18.75" customHeight="1" x14ac:dyDescent="0.3">
      <c r="A36" s="2394" t="s">
        <v>1360</v>
      </c>
      <c r="B36" s="2394"/>
      <c r="C36" s="2394"/>
      <c r="D36" s="2394"/>
      <c r="E36" s="2394"/>
      <c r="F36" s="2394"/>
      <c r="G36" s="2394"/>
      <c r="H36" s="2394"/>
      <c r="I36" s="2394"/>
      <c r="J36" s="2394"/>
      <c r="K36" s="2394"/>
      <c r="L36" s="2394"/>
      <c r="M36" s="2394"/>
      <c r="N36" s="2394"/>
      <c r="O36" s="2394"/>
      <c r="P36" s="2394"/>
    </row>
    <row r="37" spans="1:16" ht="16.8" x14ac:dyDescent="0.3">
      <c r="A37" s="2394"/>
      <c r="B37" s="2394"/>
      <c r="C37" s="2394"/>
      <c r="D37" s="2394"/>
      <c r="E37" s="2394"/>
      <c r="F37" s="2394"/>
      <c r="G37" s="2394"/>
      <c r="H37" s="2394"/>
      <c r="I37" s="2394"/>
      <c r="J37" s="2394"/>
      <c r="K37" s="2394"/>
      <c r="L37" s="2394"/>
      <c r="M37" s="2394"/>
      <c r="N37" s="2394"/>
      <c r="O37" s="2394"/>
      <c r="P37" s="2394"/>
    </row>
    <row r="38" spans="1:16" ht="18.75" customHeight="1" x14ac:dyDescent="0.3">
      <c r="A38" s="2394" t="s">
        <v>1361</v>
      </c>
      <c r="B38" s="2394"/>
      <c r="C38" s="2394"/>
      <c r="D38" s="2394"/>
      <c r="E38" s="2394"/>
      <c r="F38" s="2394"/>
      <c r="G38" s="2394"/>
      <c r="H38" s="2394"/>
      <c r="I38" s="2394"/>
      <c r="J38" s="2394"/>
      <c r="K38" s="2394"/>
      <c r="L38" s="2394"/>
      <c r="M38" s="2394"/>
      <c r="N38" s="2394"/>
      <c r="O38" s="2394"/>
      <c r="P38" s="2394"/>
    </row>
    <row r="39" spans="1:16" ht="16.8" x14ac:dyDescent="0.3">
      <c r="A39" s="2394"/>
      <c r="B39" s="2394"/>
      <c r="C39" s="2394"/>
      <c r="D39" s="2394"/>
      <c r="E39" s="2394"/>
      <c r="F39" s="2394"/>
      <c r="G39" s="2394"/>
      <c r="H39" s="2394"/>
      <c r="I39" s="2394"/>
      <c r="J39" s="2394"/>
      <c r="K39" s="2394"/>
      <c r="L39" s="2394"/>
      <c r="M39" s="2394"/>
      <c r="N39" s="2394"/>
      <c r="O39" s="2394"/>
      <c r="P39" s="2394"/>
    </row>
    <row r="40" spans="1:16" ht="18.75" customHeight="1" x14ac:dyDescent="0.3">
      <c r="A40" s="2394" t="s">
        <v>1362</v>
      </c>
      <c r="B40" s="2394"/>
      <c r="C40" s="2394"/>
      <c r="D40" s="2394"/>
      <c r="E40" s="2394"/>
      <c r="F40" s="2394"/>
      <c r="G40" s="2394"/>
      <c r="H40" s="2394"/>
      <c r="I40" s="2394"/>
      <c r="J40" s="2394"/>
      <c r="K40" s="2394"/>
      <c r="L40" s="2394"/>
      <c r="M40" s="2394"/>
      <c r="N40" s="2394"/>
      <c r="O40" s="2394"/>
      <c r="P40" s="2394"/>
    </row>
    <row r="41" spans="1:16" ht="16.8" x14ac:dyDescent="0.3">
      <c r="A41" s="2394"/>
      <c r="B41" s="2394"/>
      <c r="C41" s="2394"/>
      <c r="D41" s="2394"/>
      <c r="E41" s="2394"/>
      <c r="F41" s="2394"/>
      <c r="G41" s="2394"/>
      <c r="H41" s="2394"/>
      <c r="I41" s="2394"/>
      <c r="J41" s="2394"/>
      <c r="K41" s="2394"/>
      <c r="L41" s="2394"/>
      <c r="M41" s="2394"/>
      <c r="N41" s="2394"/>
      <c r="O41" s="2394"/>
      <c r="P41" s="2394"/>
    </row>
    <row r="42" spans="1:16" ht="18.75" customHeight="1" x14ac:dyDescent="0.3">
      <c r="A42" s="2394" t="s">
        <v>1363</v>
      </c>
      <c r="B42" s="2394"/>
      <c r="C42" s="2394"/>
      <c r="D42" s="2394"/>
      <c r="E42" s="2394"/>
      <c r="F42" s="2394"/>
      <c r="G42" s="2394"/>
      <c r="H42" s="2394"/>
      <c r="I42" s="2394"/>
      <c r="J42" s="2394"/>
      <c r="K42" s="2394"/>
      <c r="L42" s="2394"/>
      <c r="M42" s="2394"/>
      <c r="N42" s="2394"/>
      <c r="O42" s="2394"/>
      <c r="P42" s="2394"/>
    </row>
    <row r="43" spans="1:16" ht="16.8" x14ac:dyDescent="0.3">
      <c r="A43" s="2394"/>
      <c r="B43" s="2394"/>
      <c r="C43" s="2394"/>
      <c r="D43" s="2394"/>
      <c r="E43" s="2394"/>
      <c r="F43" s="2394"/>
      <c r="G43" s="2394"/>
      <c r="H43" s="2394"/>
      <c r="I43" s="2394"/>
      <c r="J43" s="2394"/>
      <c r="K43" s="2394"/>
      <c r="L43" s="2394"/>
      <c r="M43" s="2394"/>
      <c r="N43" s="2394"/>
      <c r="O43" s="2394"/>
      <c r="P43" s="2394"/>
    </row>
    <row r="44" spans="1:16" ht="18.75" customHeight="1" x14ac:dyDescent="0.3">
      <c r="A44" s="2394" t="s">
        <v>1812</v>
      </c>
      <c r="B44" s="2394"/>
      <c r="C44" s="2394"/>
      <c r="D44" s="2394"/>
      <c r="E44" s="2394"/>
      <c r="F44" s="2394"/>
      <c r="G44" s="2394"/>
      <c r="H44" s="2394"/>
      <c r="I44" s="2394"/>
      <c r="J44" s="2394"/>
      <c r="K44" s="2394"/>
      <c r="L44" s="2394"/>
      <c r="M44" s="2394"/>
      <c r="N44" s="2394"/>
      <c r="O44" s="2394"/>
      <c r="P44" s="2394"/>
    </row>
    <row r="45" spans="1:16" ht="18.75" customHeight="1" x14ac:dyDescent="0.3">
      <c r="A45" s="2394"/>
      <c r="B45" s="2394"/>
      <c r="C45" s="2394"/>
      <c r="D45" s="2394"/>
      <c r="E45" s="2394"/>
      <c r="F45" s="2394"/>
      <c r="G45" s="2394"/>
      <c r="H45" s="2394"/>
      <c r="I45" s="2394"/>
      <c r="J45" s="2394"/>
      <c r="K45" s="2394"/>
      <c r="L45" s="2394"/>
      <c r="M45" s="2394"/>
      <c r="N45" s="2394"/>
      <c r="O45" s="2394"/>
      <c r="P45" s="2394"/>
    </row>
    <row r="46" spans="1:16" ht="18.75" customHeight="1" x14ac:dyDescent="0.3">
      <c r="A46" s="2394" t="s">
        <v>1364</v>
      </c>
      <c r="B46" s="2394"/>
      <c r="C46" s="2394"/>
      <c r="D46" s="2394"/>
      <c r="E46" s="2394"/>
      <c r="F46" s="2394"/>
      <c r="G46" s="2394"/>
      <c r="H46" s="2394"/>
      <c r="I46" s="2394"/>
      <c r="J46" s="2394"/>
      <c r="K46" s="2394"/>
      <c r="L46" s="2394"/>
      <c r="M46" s="2394"/>
      <c r="N46" s="2394"/>
      <c r="O46" s="2394"/>
      <c r="P46" s="2394"/>
    </row>
    <row r="47" spans="1:16" ht="18.75" customHeight="1" x14ac:dyDescent="0.3">
      <c r="A47" s="2394"/>
      <c r="B47" s="2394"/>
      <c r="C47" s="2394"/>
      <c r="D47" s="2394"/>
      <c r="E47" s="2394"/>
      <c r="F47" s="2394"/>
      <c r="G47" s="2394"/>
      <c r="H47" s="2394"/>
      <c r="I47" s="2394"/>
      <c r="J47" s="2394"/>
      <c r="K47" s="2394"/>
      <c r="L47" s="2394"/>
      <c r="M47" s="2394"/>
      <c r="N47" s="2394"/>
      <c r="O47" s="2394"/>
      <c r="P47" s="2394"/>
    </row>
    <row r="48" spans="1:16" ht="18.75" customHeight="1" x14ac:dyDescent="0.3">
      <c r="A48" s="2394" t="s">
        <v>1365</v>
      </c>
      <c r="B48" s="2394"/>
      <c r="C48" s="2394"/>
      <c r="D48" s="2394"/>
      <c r="E48" s="2394"/>
      <c r="F48" s="2394"/>
      <c r="G48" s="2394"/>
      <c r="H48" s="2394"/>
      <c r="I48" s="2394"/>
      <c r="J48" s="2394"/>
      <c r="K48" s="2394"/>
      <c r="L48" s="2394"/>
      <c r="M48" s="2394"/>
      <c r="N48" s="2394"/>
      <c r="O48" s="2394"/>
      <c r="P48" s="2394"/>
    </row>
    <row r="49" spans="1:17" ht="18.75" customHeight="1" x14ac:dyDescent="0.3">
      <c r="A49" s="2394"/>
      <c r="B49" s="2394"/>
      <c r="C49" s="2394"/>
      <c r="D49" s="2394"/>
      <c r="E49" s="2394"/>
      <c r="F49" s="2394"/>
      <c r="G49" s="2394"/>
      <c r="H49" s="2394"/>
      <c r="I49" s="2394"/>
      <c r="J49" s="2394"/>
      <c r="K49" s="2394"/>
      <c r="L49" s="2394"/>
      <c r="M49" s="2394"/>
      <c r="N49" s="2394"/>
      <c r="O49" s="2394"/>
      <c r="P49" s="2394"/>
    </row>
    <row r="50" spans="1:17" ht="18.75" customHeight="1" x14ac:dyDescent="0.3">
      <c r="A50" s="2394" t="s">
        <v>1366</v>
      </c>
      <c r="B50" s="2394"/>
      <c r="C50" s="2394"/>
      <c r="D50" s="2394"/>
      <c r="E50" s="2394"/>
      <c r="F50" s="2394"/>
      <c r="G50" s="2394"/>
      <c r="H50" s="2394"/>
      <c r="I50" s="2394"/>
      <c r="J50" s="2394"/>
      <c r="K50" s="2394"/>
      <c r="L50" s="2394"/>
      <c r="M50" s="2394"/>
      <c r="N50" s="2394"/>
      <c r="O50" s="2394"/>
      <c r="P50" s="2394"/>
    </row>
    <row r="51" spans="1:17" ht="18.75" customHeight="1" x14ac:dyDescent="0.3">
      <c r="A51" s="2394"/>
      <c r="B51" s="2394"/>
      <c r="C51" s="2394"/>
      <c r="D51" s="2394"/>
      <c r="E51" s="2394"/>
      <c r="F51" s="2394"/>
      <c r="G51" s="2394"/>
      <c r="H51" s="2394"/>
      <c r="I51" s="2394"/>
      <c r="J51" s="2394"/>
      <c r="K51" s="2394"/>
      <c r="L51" s="2394"/>
      <c r="M51" s="2394"/>
      <c r="N51" s="2394"/>
      <c r="O51" s="2394"/>
      <c r="P51" s="2394"/>
    </row>
    <row r="52" spans="1:17" ht="18.75" customHeight="1" x14ac:dyDescent="0.3">
      <c r="A52" s="2394" t="s">
        <v>1367</v>
      </c>
      <c r="B52" s="2394"/>
      <c r="C52" s="2394"/>
      <c r="D52" s="2394"/>
      <c r="E52" s="2394"/>
      <c r="F52" s="2394"/>
      <c r="G52" s="2394"/>
      <c r="H52" s="2394"/>
      <c r="I52" s="2394"/>
      <c r="J52" s="2394"/>
      <c r="K52" s="2394"/>
      <c r="L52" s="2394"/>
      <c r="M52" s="2394"/>
      <c r="N52" s="2394"/>
      <c r="O52" s="2394"/>
      <c r="P52" s="2394"/>
    </row>
    <row r="53" spans="1:17" ht="18.75" customHeight="1" x14ac:dyDescent="0.3">
      <c r="A53" s="2394"/>
      <c r="B53" s="2394"/>
      <c r="C53" s="2394"/>
      <c r="D53" s="2394"/>
      <c r="E53" s="2394"/>
      <c r="F53" s="2394"/>
      <c r="G53" s="2394"/>
      <c r="H53" s="2394"/>
      <c r="I53" s="2394"/>
      <c r="J53" s="2394"/>
      <c r="K53" s="2394"/>
      <c r="L53" s="2394"/>
      <c r="M53" s="2394"/>
      <c r="N53" s="2394"/>
      <c r="O53" s="2394"/>
      <c r="P53" s="2394"/>
    </row>
    <row r="54" spans="1:17" ht="18.75" customHeight="1" x14ac:dyDescent="0.3">
      <c r="A54" s="2394" t="s">
        <v>1368</v>
      </c>
      <c r="B54" s="2394"/>
      <c r="C54" s="2394"/>
      <c r="D54" s="2394"/>
      <c r="E54" s="2394"/>
      <c r="F54" s="2394"/>
      <c r="G54" s="2394"/>
      <c r="H54" s="2394"/>
      <c r="I54" s="2394"/>
      <c r="J54" s="2394"/>
      <c r="K54" s="2394"/>
      <c r="L54" s="2394"/>
      <c r="M54" s="2394"/>
      <c r="N54" s="2394"/>
      <c r="O54" s="2394"/>
      <c r="P54" s="2394"/>
    </row>
    <row r="55" spans="1:17" ht="18.75" customHeight="1" x14ac:dyDescent="0.3">
      <c r="A55" s="2394"/>
      <c r="B55" s="2394"/>
      <c r="C55" s="2394"/>
      <c r="D55" s="2394"/>
      <c r="E55" s="2394"/>
      <c r="F55" s="2394"/>
      <c r="G55" s="2394"/>
      <c r="H55" s="2394"/>
      <c r="I55" s="2394"/>
      <c r="J55" s="2394"/>
      <c r="K55" s="2394"/>
      <c r="L55" s="2394"/>
      <c r="M55" s="2394"/>
      <c r="N55" s="2394"/>
      <c r="O55" s="2394"/>
      <c r="P55" s="2394"/>
    </row>
    <row r="56" spans="1:17" ht="18.75" customHeight="1" x14ac:dyDescent="0.3">
      <c r="A56" s="2394" t="s">
        <v>1371</v>
      </c>
      <c r="B56" s="2394"/>
      <c r="C56" s="2394"/>
      <c r="D56" s="2394"/>
      <c r="E56" s="2394"/>
      <c r="F56" s="2394"/>
      <c r="G56" s="2394"/>
      <c r="H56" s="2394"/>
      <c r="I56" s="2394"/>
      <c r="J56" s="2394"/>
      <c r="K56" s="2394"/>
      <c r="L56" s="2394"/>
      <c r="M56" s="2394"/>
      <c r="N56" s="2394"/>
      <c r="O56" s="2394"/>
      <c r="P56" s="2394"/>
    </row>
    <row r="57" spans="1:17" ht="18.75" customHeight="1" x14ac:dyDescent="0.3">
      <c r="A57" s="99"/>
      <c r="B57" s="99"/>
      <c r="C57" s="99"/>
      <c r="D57" s="99"/>
      <c r="E57" s="99"/>
      <c r="F57" s="99"/>
      <c r="G57" s="99"/>
      <c r="H57" s="99"/>
      <c r="I57" s="99"/>
      <c r="J57" s="99"/>
      <c r="K57" s="99"/>
      <c r="L57" s="99"/>
      <c r="M57" s="99"/>
      <c r="N57" s="99"/>
      <c r="O57" s="99"/>
      <c r="P57" s="99"/>
    </row>
    <row r="58" spans="1:17" ht="18.75" customHeight="1" x14ac:dyDescent="0.3">
      <c r="A58" s="2394" t="s">
        <v>1372</v>
      </c>
      <c r="B58" s="2394"/>
      <c r="C58" s="2394"/>
      <c r="D58" s="2394"/>
      <c r="E58" s="2394"/>
      <c r="F58" s="2394"/>
      <c r="G58" s="2394"/>
      <c r="H58" s="2394"/>
      <c r="I58" s="2394"/>
      <c r="J58" s="2394"/>
      <c r="K58" s="2394"/>
      <c r="L58" s="2394"/>
      <c r="M58" s="2394"/>
      <c r="N58" s="2394"/>
      <c r="O58" s="2394"/>
      <c r="P58" s="2394"/>
      <c r="Q58" s="117"/>
    </row>
    <row r="59" spans="1:17" ht="18.75" customHeight="1" x14ac:dyDescent="0.3">
      <c r="A59" s="2394"/>
      <c r="B59" s="2394"/>
      <c r="C59" s="2394"/>
      <c r="D59" s="2394"/>
      <c r="E59" s="2394"/>
      <c r="F59" s="2394"/>
      <c r="G59" s="2394"/>
      <c r="H59" s="2394"/>
      <c r="I59" s="2394"/>
      <c r="J59" s="2394"/>
      <c r="K59" s="2394"/>
      <c r="L59" s="2394"/>
      <c r="M59" s="2394"/>
      <c r="N59" s="2394"/>
      <c r="O59" s="2394"/>
      <c r="P59" s="2394"/>
      <c r="Q59" s="117"/>
    </row>
    <row r="60" spans="1:17" ht="18.75" customHeight="1" x14ac:dyDescent="0.3">
      <c r="A60" s="2394" t="s">
        <v>1485</v>
      </c>
      <c r="B60" s="2394"/>
      <c r="C60" s="2394"/>
      <c r="D60" s="2394"/>
      <c r="E60" s="2394"/>
      <c r="F60" s="2394"/>
      <c r="G60" s="2394"/>
      <c r="H60" s="2394"/>
      <c r="I60" s="2394"/>
      <c r="J60" s="2394"/>
      <c r="K60" s="2394"/>
      <c r="L60" s="2394"/>
      <c r="M60" s="2394"/>
      <c r="N60" s="2394"/>
      <c r="O60" s="2394"/>
      <c r="P60" s="2394"/>
      <c r="Q60" s="117"/>
    </row>
    <row r="61" spans="1:17" ht="18.75" customHeight="1" x14ac:dyDescent="0.3">
      <c r="A61" s="2394"/>
      <c r="B61" s="2394"/>
      <c r="C61" s="2394"/>
      <c r="D61" s="2394"/>
      <c r="E61" s="2394"/>
      <c r="F61" s="2394"/>
      <c r="G61" s="2394"/>
      <c r="H61" s="2394"/>
      <c r="I61" s="2394"/>
      <c r="J61" s="2394"/>
      <c r="K61" s="2394"/>
      <c r="L61" s="2394"/>
      <c r="M61" s="2394"/>
      <c r="N61" s="2394"/>
      <c r="O61" s="2394"/>
      <c r="P61" s="2394"/>
      <c r="Q61" s="117"/>
    </row>
    <row r="62" spans="1:17" ht="18.75" customHeight="1" x14ac:dyDescent="0.3">
      <c r="A62" s="2394" t="s">
        <v>1434</v>
      </c>
      <c r="B62" s="2394"/>
      <c r="C62" s="2394"/>
      <c r="D62" s="2394"/>
      <c r="E62" s="2394"/>
      <c r="F62" s="2394"/>
      <c r="G62" s="2394"/>
      <c r="H62" s="2394"/>
      <c r="I62" s="2394"/>
      <c r="J62" s="2394"/>
      <c r="K62" s="2394"/>
      <c r="L62" s="2394"/>
      <c r="M62" s="2394"/>
      <c r="N62" s="2394"/>
      <c r="O62" s="2394"/>
      <c r="P62" s="2394"/>
      <c r="Q62" s="117"/>
    </row>
    <row r="63" spans="1:17" ht="18.75" customHeight="1" x14ac:dyDescent="0.3">
      <c r="A63" s="2394"/>
      <c r="B63" s="2394"/>
      <c r="C63" s="2394"/>
      <c r="D63" s="2394"/>
      <c r="E63" s="2394"/>
      <c r="F63" s="2394"/>
      <c r="G63" s="2394"/>
      <c r="H63" s="2394"/>
      <c r="I63" s="2394"/>
      <c r="J63" s="2394"/>
      <c r="K63" s="2394"/>
      <c r="L63" s="2394"/>
      <c r="M63" s="2394"/>
      <c r="N63" s="2394"/>
      <c r="O63" s="2394"/>
      <c r="P63" s="2394"/>
      <c r="Q63" s="117"/>
    </row>
    <row r="64" spans="1:17" ht="18.75" customHeight="1" x14ac:dyDescent="0.3">
      <c r="A64" s="2394" t="s">
        <v>1448</v>
      </c>
      <c r="B64" s="2394"/>
      <c r="C64" s="2394"/>
      <c r="D64" s="2394"/>
      <c r="E64" s="2394"/>
      <c r="F64" s="2394"/>
      <c r="G64" s="2394"/>
      <c r="H64" s="2394"/>
      <c r="I64" s="2394"/>
      <c r="J64" s="2394"/>
      <c r="K64" s="2394"/>
      <c r="L64" s="2394"/>
      <c r="M64" s="2394"/>
      <c r="N64" s="2394"/>
      <c r="O64" s="2394"/>
      <c r="P64" s="2394"/>
      <c r="Q64" s="117"/>
    </row>
    <row r="65" spans="1:17" ht="18.75" customHeight="1" x14ac:dyDescent="0.3">
      <c r="A65" s="2394"/>
      <c r="B65" s="2394"/>
      <c r="C65" s="2394"/>
      <c r="D65" s="2394"/>
      <c r="E65" s="2394"/>
      <c r="F65" s="2394"/>
      <c r="G65" s="2394"/>
      <c r="H65" s="2394"/>
      <c r="I65" s="2394"/>
      <c r="J65" s="2394"/>
      <c r="K65" s="2394"/>
      <c r="L65" s="2394"/>
      <c r="M65" s="2394"/>
      <c r="N65" s="2394"/>
      <c r="O65" s="2394"/>
      <c r="P65" s="2394"/>
      <c r="Q65" s="117"/>
    </row>
    <row r="66" spans="1:17" ht="18.75" customHeight="1" x14ac:dyDescent="0.3">
      <c r="A66" s="2394" t="s">
        <v>1486</v>
      </c>
      <c r="B66" s="2394"/>
      <c r="C66" s="2394"/>
      <c r="D66" s="2394"/>
      <c r="E66" s="2394"/>
      <c r="F66" s="2394"/>
      <c r="G66" s="2394"/>
      <c r="H66" s="2394"/>
      <c r="I66" s="2394"/>
      <c r="J66" s="2394"/>
      <c r="K66" s="2394"/>
      <c r="L66" s="2394"/>
      <c r="M66" s="2394"/>
      <c r="N66" s="2394"/>
      <c r="O66" s="2394"/>
      <c r="P66" s="2394"/>
      <c r="Q66" s="117"/>
    </row>
    <row r="67" spans="1:17" ht="18.75" customHeight="1" x14ac:dyDescent="0.3">
      <c r="A67" s="2394"/>
      <c r="B67" s="2394"/>
      <c r="C67" s="2394"/>
      <c r="D67" s="2394"/>
      <c r="E67" s="2394"/>
      <c r="F67" s="2394"/>
      <c r="G67" s="2394"/>
      <c r="H67" s="2394"/>
      <c r="I67" s="2394"/>
      <c r="J67" s="2394"/>
      <c r="K67" s="2394"/>
      <c r="L67" s="2394"/>
      <c r="M67" s="2394"/>
      <c r="N67" s="2394"/>
      <c r="O67" s="2394"/>
      <c r="P67" s="2394"/>
      <c r="Q67" s="117"/>
    </row>
    <row r="68" spans="1:17" ht="18.75" customHeight="1" x14ac:dyDescent="0.3">
      <c r="A68" s="2394" t="s">
        <v>1163</v>
      </c>
      <c r="B68" s="2394"/>
      <c r="C68" s="2394"/>
      <c r="D68" s="2394"/>
      <c r="E68" s="2394"/>
      <c r="F68" s="2394"/>
      <c r="G68" s="2394"/>
      <c r="H68" s="2394"/>
      <c r="I68" s="2394"/>
      <c r="J68" s="2394"/>
      <c r="K68" s="2394"/>
      <c r="L68" s="2394"/>
      <c r="M68" s="2394"/>
      <c r="N68" s="2394"/>
      <c r="O68" s="2394"/>
      <c r="P68" s="2394"/>
      <c r="Q68" s="117"/>
    </row>
    <row r="69" spans="1:17" ht="18.75" customHeight="1" x14ac:dyDescent="0.3">
      <c r="A69" s="2394"/>
      <c r="B69" s="2394"/>
      <c r="C69" s="2394"/>
      <c r="D69" s="2394"/>
      <c r="E69" s="2394"/>
      <c r="F69" s="2394"/>
      <c r="G69" s="2394"/>
      <c r="H69" s="2394"/>
      <c r="I69" s="2394"/>
      <c r="J69" s="2394"/>
      <c r="K69" s="2394"/>
      <c r="L69" s="2394"/>
      <c r="M69" s="2394"/>
      <c r="N69" s="2394"/>
      <c r="O69" s="2394"/>
      <c r="P69" s="2394"/>
      <c r="Q69" s="117"/>
    </row>
    <row r="70" spans="1:17" ht="18.75" customHeight="1" x14ac:dyDescent="0.3">
      <c r="A70" s="2394" t="s">
        <v>1180</v>
      </c>
      <c r="B70" s="2394"/>
      <c r="C70" s="2394"/>
      <c r="D70" s="2394"/>
      <c r="E70" s="2394"/>
      <c r="F70" s="2394"/>
      <c r="G70" s="2394"/>
      <c r="H70" s="2394"/>
      <c r="I70" s="2394"/>
      <c r="J70" s="2394"/>
      <c r="K70" s="2394"/>
      <c r="L70" s="2394"/>
      <c r="M70" s="2394"/>
      <c r="N70" s="2394"/>
      <c r="O70" s="2394"/>
      <c r="P70" s="2394"/>
      <c r="Q70" s="117"/>
    </row>
    <row r="71" spans="1:17" ht="18.75" customHeight="1" x14ac:dyDescent="0.3">
      <c r="A71" s="2394"/>
      <c r="B71" s="2394"/>
      <c r="C71" s="2394"/>
      <c r="D71" s="2394"/>
      <c r="E71" s="2394"/>
      <c r="F71" s="2394"/>
      <c r="G71" s="2394"/>
      <c r="H71" s="2394"/>
      <c r="I71" s="2394"/>
      <c r="J71" s="2394"/>
      <c r="K71" s="2394"/>
      <c r="L71" s="2394"/>
      <c r="M71" s="2394"/>
      <c r="N71" s="2394"/>
      <c r="O71" s="2394"/>
      <c r="P71" s="2394"/>
      <c r="Q71" s="117"/>
    </row>
    <row r="72" spans="1:17" ht="18.75" customHeight="1" x14ac:dyDescent="0.3">
      <c r="A72" s="2394" t="s">
        <v>1487</v>
      </c>
      <c r="B72" s="2394"/>
      <c r="C72" s="2394"/>
      <c r="D72" s="2394"/>
      <c r="E72" s="2394"/>
      <c r="F72" s="2394"/>
      <c r="G72" s="2394"/>
      <c r="H72" s="2394"/>
      <c r="I72" s="2394"/>
      <c r="J72" s="2394"/>
      <c r="K72" s="2394"/>
      <c r="L72" s="2394"/>
      <c r="M72" s="2394"/>
      <c r="N72" s="2394"/>
      <c r="O72" s="2394"/>
      <c r="P72" s="2394"/>
      <c r="Q72" s="117"/>
    </row>
    <row r="73" spans="1:17" ht="18.75" customHeight="1" x14ac:dyDescent="0.3">
      <c r="A73" s="2394"/>
      <c r="B73" s="2394"/>
      <c r="C73" s="2394"/>
      <c r="D73" s="2394"/>
      <c r="E73" s="2394"/>
      <c r="F73" s="2394"/>
      <c r="G73" s="2394"/>
      <c r="H73" s="2394"/>
      <c r="I73" s="2394"/>
      <c r="J73" s="2394"/>
      <c r="K73" s="2394"/>
      <c r="L73" s="2394"/>
      <c r="M73" s="2394"/>
      <c r="N73" s="2394"/>
      <c r="O73" s="2394"/>
      <c r="P73" s="2394"/>
      <c r="Q73" s="117"/>
    </row>
    <row r="74" spans="1:17" ht="18.75" customHeight="1" x14ac:dyDescent="0.3">
      <c r="A74" s="2394" t="s">
        <v>1813</v>
      </c>
      <c r="B74" s="2394"/>
      <c r="C74" s="2394"/>
      <c r="D74" s="2394"/>
      <c r="E74" s="2394"/>
      <c r="F74" s="2394"/>
      <c r="G74" s="2394"/>
      <c r="H74" s="2394"/>
      <c r="I74" s="2394"/>
      <c r="J74" s="2394"/>
      <c r="K74" s="2394"/>
      <c r="L74" s="2394"/>
      <c r="M74" s="2394"/>
      <c r="N74" s="2394"/>
      <c r="O74" s="2394"/>
      <c r="P74" s="2394"/>
      <c r="Q74" s="117"/>
    </row>
    <row r="75" spans="1:17" ht="18.75" customHeight="1" x14ac:dyDescent="0.3">
      <c r="A75" s="2394"/>
      <c r="B75" s="2394"/>
      <c r="C75" s="2394"/>
      <c r="D75" s="2394"/>
      <c r="E75" s="2394"/>
      <c r="F75" s="2394"/>
      <c r="G75" s="2394"/>
      <c r="H75" s="2394"/>
      <c r="I75" s="2394"/>
      <c r="J75" s="2394"/>
      <c r="K75" s="2394"/>
      <c r="L75" s="2394"/>
      <c r="M75" s="2394"/>
      <c r="N75" s="2394"/>
      <c r="O75" s="2394"/>
      <c r="P75" s="2394"/>
      <c r="Q75" s="117"/>
    </row>
    <row r="76" spans="1:17" ht="18.75" customHeight="1" x14ac:dyDescent="0.3">
      <c r="A76" s="2394" t="s">
        <v>1207</v>
      </c>
      <c r="B76" s="2394"/>
      <c r="C76" s="2394"/>
      <c r="D76" s="2394"/>
      <c r="E76" s="2394"/>
      <c r="F76" s="2394"/>
      <c r="G76" s="2394"/>
      <c r="H76" s="2394"/>
      <c r="I76" s="2394"/>
      <c r="J76" s="2394"/>
      <c r="K76" s="2394"/>
      <c r="L76" s="2394"/>
      <c r="M76" s="2394"/>
      <c r="N76" s="2394"/>
      <c r="O76" s="2394"/>
      <c r="P76" s="2394"/>
      <c r="Q76" s="117"/>
    </row>
    <row r="77" spans="1:17" ht="18.75" customHeight="1" x14ac:dyDescent="0.3">
      <c r="A77" s="2394"/>
      <c r="B77" s="2394"/>
      <c r="C77" s="2394"/>
      <c r="D77" s="2394"/>
      <c r="E77" s="2394"/>
      <c r="F77" s="2394"/>
      <c r="G77" s="2394"/>
      <c r="H77" s="2394"/>
      <c r="I77" s="2394"/>
      <c r="J77" s="2394"/>
      <c r="K77" s="2394"/>
      <c r="L77" s="2394"/>
      <c r="M77" s="2394"/>
      <c r="N77" s="2394"/>
      <c r="O77" s="2394"/>
      <c r="P77" s="2394"/>
      <c r="Q77" s="117"/>
    </row>
    <row r="78" spans="1:17" ht="18.75" customHeight="1" x14ac:dyDescent="0.3">
      <c r="A78" s="2394" t="s">
        <v>1221</v>
      </c>
      <c r="B78" s="2394"/>
      <c r="C78" s="2394"/>
      <c r="D78" s="2394"/>
      <c r="E78" s="2394"/>
      <c r="F78" s="2394"/>
      <c r="G78" s="2394"/>
      <c r="H78" s="2394"/>
      <c r="I78" s="2394"/>
      <c r="J78" s="2394"/>
      <c r="K78" s="2394"/>
      <c r="L78" s="2394"/>
      <c r="M78" s="2394"/>
      <c r="N78" s="2394"/>
      <c r="O78" s="2394"/>
      <c r="P78" s="2394"/>
      <c r="Q78" s="117"/>
    </row>
    <row r="79" spans="1:17" ht="18.75" customHeight="1" x14ac:dyDescent="0.3">
      <c r="A79" s="2394"/>
      <c r="B79" s="2394"/>
      <c r="C79" s="2394"/>
      <c r="D79" s="2394"/>
      <c r="E79" s="2394"/>
      <c r="F79" s="2394"/>
      <c r="G79" s="2394"/>
      <c r="H79" s="2394"/>
      <c r="I79" s="2394"/>
      <c r="J79" s="2394"/>
      <c r="K79" s="2394"/>
      <c r="L79" s="2394"/>
      <c r="M79" s="2394"/>
      <c r="N79" s="2394"/>
      <c r="O79" s="2394"/>
      <c r="P79" s="2394"/>
      <c r="Q79" s="117"/>
    </row>
    <row r="80" spans="1:17" ht="18.75" customHeight="1" x14ac:dyDescent="0.3">
      <c r="A80" s="2394" t="s">
        <v>1229</v>
      </c>
      <c r="B80" s="2394"/>
      <c r="C80" s="2394"/>
      <c r="D80" s="2394"/>
      <c r="E80" s="2394"/>
      <c r="F80" s="2394"/>
      <c r="G80" s="2394"/>
      <c r="H80" s="2394"/>
      <c r="I80" s="2394"/>
      <c r="J80" s="2394"/>
      <c r="K80" s="2394"/>
      <c r="L80" s="2394"/>
      <c r="M80" s="2394"/>
      <c r="N80" s="2394"/>
      <c r="O80" s="2394"/>
      <c r="P80" s="2394"/>
      <c r="Q80" s="117"/>
    </row>
    <row r="81" spans="1:17" ht="18.75" customHeight="1" x14ac:dyDescent="0.3">
      <c r="A81" s="2394"/>
      <c r="B81" s="2394"/>
      <c r="C81" s="2394"/>
      <c r="D81" s="2394"/>
      <c r="E81" s="2394"/>
      <c r="F81" s="2394"/>
      <c r="G81" s="2394"/>
      <c r="H81" s="2394"/>
      <c r="I81" s="2394"/>
      <c r="J81" s="2394"/>
      <c r="K81" s="2394"/>
      <c r="L81" s="2394"/>
      <c r="M81" s="2394"/>
      <c r="N81" s="2394"/>
      <c r="O81" s="2394"/>
      <c r="P81" s="2394"/>
      <c r="Q81" s="117"/>
    </row>
    <row r="82" spans="1:17" ht="18.75" customHeight="1" x14ac:dyDescent="0.3">
      <c r="A82" s="2394" t="s">
        <v>1814</v>
      </c>
      <c r="B82" s="2394"/>
      <c r="C82" s="2394"/>
      <c r="D82" s="2394"/>
      <c r="E82" s="2394"/>
      <c r="F82" s="2394"/>
      <c r="G82" s="2394"/>
      <c r="H82" s="2394"/>
      <c r="I82" s="2394"/>
      <c r="J82" s="2394"/>
      <c r="K82" s="2394"/>
      <c r="L82" s="2394"/>
      <c r="M82" s="2394"/>
      <c r="N82" s="2394"/>
      <c r="O82" s="2394"/>
      <c r="P82" s="2394"/>
      <c r="Q82" s="117"/>
    </row>
    <row r="83" spans="1:17" ht="18.75" customHeight="1" x14ac:dyDescent="0.3">
      <c r="A83" s="2394"/>
      <c r="B83" s="2394"/>
      <c r="C83" s="2394"/>
      <c r="D83" s="2394"/>
      <c r="E83" s="2394"/>
      <c r="F83" s="2394"/>
      <c r="G83" s="2394"/>
      <c r="H83" s="2394"/>
      <c r="I83" s="2394"/>
      <c r="J83" s="2394"/>
      <c r="K83" s="2394"/>
      <c r="L83" s="2394"/>
      <c r="M83" s="2394"/>
      <c r="N83" s="2394"/>
      <c r="O83" s="2394"/>
      <c r="P83" s="2394"/>
      <c r="Q83" s="117"/>
    </row>
    <row r="84" spans="1:17" ht="18.75" customHeight="1" x14ac:dyDescent="0.3">
      <c r="A84" s="2394" t="s">
        <v>225</v>
      </c>
      <c r="B84" s="2394"/>
      <c r="C84" s="2394"/>
      <c r="D84" s="2394"/>
      <c r="E84" s="2394"/>
      <c r="F84" s="2394"/>
      <c r="G84" s="2394"/>
      <c r="H84" s="2394"/>
      <c r="I84" s="2394"/>
      <c r="J84" s="2394"/>
      <c r="K84" s="2394"/>
      <c r="L84" s="2394"/>
      <c r="M84" s="2394"/>
      <c r="N84" s="2394"/>
      <c r="O84" s="2394"/>
      <c r="P84" s="2394"/>
      <c r="Q84" s="117"/>
    </row>
    <row r="85" spans="1:17" ht="18.75" customHeight="1" x14ac:dyDescent="0.3">
      <c r="A85" s="2394"/>
      <c r="B85" s="2394"/>
      <c r="C85" s="2394"/>
      <c r="D85" s="2394"/>
      <c r="E85" s="2394"/>
      <c r="F85" s="2394"/>
      <c r="G85" s="2394"/>
      <c r="H85" s="2394"/>
      <c r="I85" s="2394"/>
      <c r="J85" s="2394"/>
      <c r="K85" s="2394"/>
      <c r="L85" s="2394"/>
      <c r="M85" s="2394"/>
      <c r="N85" s="2394"/>
      <c r="O85" s="2394"/>
      <c r="P85" s="2394"/>
      <c r="Q85" s="117"/>
    </row>
    <row r="86" spans="1:17" ht="18.75" customHeight="1" x14ac:dyDescent="0.3">
      <c r="A86" s="2394" t="s">
        <v>226</v>
      </c>
      <c r="B86" s="2394"/>
      <c r="C86" s="2394"/>
      <c r="D86" s="2394"/>
      <c r="E86" s="2394"/>
      <c r="F86" s="2394"/>
      <c r="G86" s="2394"/>
      <c r="H86" s="2394"/>
      <c r="I86" s="2394"/>
      <c r="J86" s="2394"/>
      <c r="K86" s="2394"/>
      <c r="L86" s="2394"/>
      <c r="M86" s="2394"/>
      <c r="N86" s="2394"/>
      <c r="O86" s="2394"/>
      <c r="P86" s="2394"/>
      <c r="Q86" s="117"/>
    </row>
    <row r="87" spans="1:17" ht="18.75" customHeight="1" x14ac:dyDescent="0.3">
      <c r="A87" s="2394"/>
      <c r="B87" s="2394"/>
      <c r="C87" s="2394"/>
      <c r="D87" s="2394"/>
      <c r="E87" s="2394"/>
      <c r="F87" s="2394"/>
      <c r="G87" s="2394"/>
      <c r="H87" s="2394"/>
      <c r="I87" s="2394"/>
      <c r="J87" s="2394"/>
      <c r="K87" s="2394"/>
      <c r="L87" s="2394"/>
      <c r="M87" s="2394"/>
      <c r="N87" s="2394"/>
      <c r="O87" s="2394"/>
      <c r="P87" s="2394"/>
      <c r="Q87" s="117"/>
    </row>
    <row r="88" spans="1:17" ht="18.75" customHeight="1" x14ac:dyDescent="0.3">
      <c r="A88" s="2394" t="s">
        <v>227</v>
      </c>
      <c r="B88" s="2394"/>
      <c r="C88" s="2394"/>
      <c r="D88" s="2394"/>
      <c r="E88" s="2394"/>
      <c r="F88" s="2394"/>
      <c r="G88" s="2394"/>
      <c r="H88" s="2394"/>
      <c r="I88" s="2394"/>
      <c r="J88" s="2394"/>
      <c r="K88" s="2394"/>
      <c r="L88" s="2394"/>
      <c r="M88" s="2394"/>
      <c r="N88" s="2394"/>
      <c r="O88" s="2394"/>
      <c r="P88" s="2394"/>
      <c r="Q88" s="117"/>
    </row>
    <row r="89" spans="1:17" ht="18.75" customHeight="1" x14ac:dyDescent="0.3">
      <c r="A89" s="2394"/>
      <c r="B89" s="2394"/>
      <c r="C89" s="2394"/>
      <c r="D89" s="2394"/>
      <c r="E89" s="2394"/>
      <c r="F89" s="2394"/>
      <c r="G89" s="2394"/>
      <c r="H89" s="2394"/>
      <c r="I89" s="2394"/>
      <c r="J89" s="2394"/>
      <c r="K89" s="2394"/>
      <c r="L89" s="2394"/>
      <c r="M89" s="2394"/>
      <c r="N89" s="2394"/>
      <c r="O89" s="2394"/>
      <c r="P89" s="2394"/>
      <c r="Q89" s="117"/>
    </row>
    <row r="90" spans="1:17" ht="18.75" customHeight="1" x14ac:dyDescent="0.3">
      <c r="A90" s="2394" t="s">
        <v>228</v>
      </c>
      <c r="B90" s="2394"/>
      <c r="C90" s="2394"/>
      <c r="D90" s="2394"/>
      <c r="E90" s="2394"/>
      <c r="F90" s="2394"/>
      <c r="G90" s="2394"/>
      <c r="H90" s="2394"/>
      <c r="I90" s="2394"/>
      <c r="J90" s="2394"/>
      <c r="K90" s="2394"/>
      <c r="L90" s="2394"/>
      <c r="M90" s="2394"/>
      <c r="N90" s="2394"/>
      <c r="O90" s="2394"/>
      <c r="P90" s="2394"/>
      <c r="Q90" s="117"/>
    </row>
    <row r="91" spans="1:17" ht="18.75" customHeight="1" x14ac:dyDescent="0.3">
      <c r="A91" s="2394"/>
      <c r="B91" s="2394"/>
      <c r="C91" s="2394"/>
      <c r="D91" s="2394"/>
      <c r="E91" s="2394"/>
      <c r="F91" s="2394"/>
      <c r="G91" s="2394"/>
      <c r="H91" s="2394"/>
      <c r="I91" s="2394"/>
      <c r="J91" s="2394"/>
      <c r="K91" s="2394"/>
      <c r="L91" s="2394"/>
      <c r="M91" s="2394"/>
      <c r="N91" s="2394"/>
      <c r="O91" s="2394"/>
      <c r="P91" s="2394"/>
      <c r="Q91" s="117"/>
    </row>
    <row r="92" spans="1:17" ht="18.75" customHeight="1" x14ac:dyDescent="0.3">
      <c r="A92" s="2394" t="s">
        <v>229</v>
      </c>
      <c r="B92" s="2394"/>
      <c r="C92" s="2394"/>
      <c r="D92" s="2394"/>
      <c r="E92" s="2394"/>
      <c r="F92" s="2394"/>
      <c r="G92" s="2394"/>
      <c r="H92" s="2394"/>
      <c r="I92" s="2394"/>
      <c r="J92" s="2394"/>
      <c r="K92" s="2394"/>
      <c r="L92" s="2394"/>
      <c r="M92" s="2394"/>
      <c r="N92" s="2394"/>
      <c r="O92" s="2394"/>
      <c r="P92" s="2394"/>
      <c r="Q92" s="117"/>
    </row>
    <row r="93" spans="1:17" ht="18.75" customHeight="1" x14ac:dyDescent="0.3">
      <c r="A93" s="2394"/>
      <c r="B93" s="2394"/>
      <c r="C93" s="2394"/>
      <c r="D93" s="2394"/>
      <c r="E93" s="2394"/>
      <c r="F93" s="2394"/>
      <c r="G93" s="2394"/>
      <c r="H93" s="2394"/>
      <c r="I93" s="2394"/>
      <c r="J93" s="2394"/>
      <c r="K93" s="2394"/>
      <c r="L93" s="2394"/>
      <c r="M93" s="2394"/>
      <c r="N93" s="2394"/>
      <c r="O93" s="2394"/>
      <c r="P93" s="2394"/>
      <c r="Q93" s="117"/>
    </row>
    <row r="94" spans="1:17" ht="18.75" customHeight="1" x14ac:dyDescent="0.3">
      <c r="A94" s="2394" t="s">
        <v>230</v>
      </c>
      <c r="B94" s="2394"/>
      <c r="C94" s="2394"/>
      <c r="D94" s="2394"/>
      <c r="E94" s="2394"/>
      <c r="F94" s="2394"/>
      <c r="G94" s="2394"/>
      <c r="H94" s="2394"/>
      <c r="I94" s="2394"/>
      <c r="J94" s="2394"/>
      <c r="K94" s="2394"/>
      <c r="L94" s="2394"/>
      <c r="M94" s="2394"/>
      <c r="N94" s="2394"/>
      <c r="O94" s="2394"/>
      <c r="P94" s="2394"/>
      <c r="Q94" s="117"/>
    </row>
    <row r="95" spans="1:17" ht="18.75" customHeight="1" x14ac:dyDescent="0.3">
      <c r="A95" s="2394"/>
      <c r="B95" s="2394"/>
      <c r="C95" s="2394"/>
      <c r="D95" s="2394"/>
      <c r="E95" s="2394"/>
      <c r="F95" s="2394"/>
      <c r="G95" s="2394"/>
      <c r="H95" s="2394"/>
      <c r="I95" s="2394"/>
      <c r="J95" s="2394"/>
      <c r="K95" s="2394"/>
      <c r="L95" s="2394"/>
      <c r="M95" s="2394"/>
      <c r="N95" s="2394"/>
      <c r="O95" s="2394"/>
      <c r="P95" s="2394"/>
      <c r="Q95" s="117"/>
    </row>
    <row r="96" spans="1:17" ht="18.75" customHeight="1" x14ac:dyDescent="0.3">
      <c r="A96" s="2394" t="s">
        <v>231</v>
      </c>
      <c r="B96" s="2394"/>
      <c r="C96" s="2394"/>
      <c r="D96" s="2394"/>
      <c r="E96" s="2394"/>
      <c r="F96" s="2394"/>
      <c r="G96" s="2394"/>
      <c r="H96" s="2394"/>
      <c r="I96" s="2394"/>
      <c r="J96" s="2394"/>
      <c r="K96" s="2394"/>
      <c r="L96" s="2394"/>
      <c r="M96" s="2394"/>
      <c r="N96" s="2394"/>
      <c r="O96" s="2394"/>
      <c r="P96" s="2394"/>
      <c r="Q96" s="117"/>
    </row>
    <row r="97" spans="1:17" ht="18.75" customHeight="1" x14ac:dyDescent="0.3">
      <c r="A97" s="2394"/>
      <c r="B97" s="2394"/>
      <c r="C97" s="2394"/>
      <c r="D97" s="2394"/>
      <c r="E97" s="2394"/>
      <c r="F97" s="2394"/>
      <c r="G97" s="2394"/>
      <c r="H97" s="2394"/>
      <c r="I97" s="2394"/>
      <c r="J97" s="2394"/>
      <c r="K97" s="2394"/>
      <c r="L97" s="2394"/>
      <c r="M97" s="2394"/>
      <c r="N97" s="2394"/>
      <c r="O97" s="2394"/>
      <c r="P97" s="2394"/>
      <c r="Q97" s="117"/>
    </row>
    <row r="98" spans="1:17" ht="18.75" customHeight="1" x14ac:dyDescent="0.3">
      <c r="A98" s="2394" t="s">
        <v>232</v>
      </c>
      <c r="B98" s="2394"/>
      <c r="C98" s="2394"/>
      <c r="D98" s="2394"/>
      <c r="E98" s="2394"/>
      <c r="F98" s="2394"/>
      <c r="G98" s="2394"/>
      <c r="H98" s="2394"/>
      <c r="I98" s="2394"/>
      <c r="J98" s="2394"/>
      <c r="K98" s="2394"/>
      <c r="L98" s="2394"/>
      <c r="M98" s="2394"/>
      <c r="N98" s="2394"/>
      <c r="O98" s="2394"/>
      <c r="P98" s="2394"/>
      <c r="Q98" s="117"/>
    </row>
    <row r="99" spans="1:17" ht="18.75" customHeight="1" x14ac:dyDescent="0.3">
      <c r="A99" s="2394"/>
      <c r="B99" s="2394"/>
      <c r="C99" s="2394"/>
      <c r="D99" s="2394"/>
      <c r="E99" s="2394"/>
      <c r="F99" s="2394"/>
      <c r="G99" s="2394"/>
      <c r="H99" s="2394"/>
      <c r="I99" s="2394"/>
      <c r="J99" s="2394"/>
      <c r="K99" s="2394"/>
      <c r="L99" s="2394"/>
      <c r="M99" s="2394"/>
      <c r="N99" s="2394"/>
      <c r="O99" s="2394"/>
      <c r="P99" s="2394"/>
      <c r="Q99" s="117"/>
    </row>
    <row r="100" spans="1:17" ht="18.75" customHeight="1" x14ac:dyDescent="0.3">
      <c r="A100" s="2394" t="s">
        <v>223</v>
      </c>
      <c r="B100" s="2394"/>
      <c r="C100" s="2394"/>
      <c r="D100" s="2394"/>
      <c r="E100" s="2394"/>
      <c r="F100" s="2394"/>
      <c r="G100" s="2394"/>
      <c r="H100" s="2394"/>
      <c r="I100" s="2394"/>
      <c r="J100" s="2394"/>
      <c r="K100" s="2394"/>
      <c r="L100" s="2394"/>
      <c r="M100" s="2394"/>
      <c r="N100" s="2394"/>
      <c r="O100" s="2394"/>
      <c r="P100" s="2394"/>
      <c r="Q100" s="117"/>
    </row>
    <row r="101" spans="1:17" ht="18.75" customHeight="1" x14ac:dyDescent="0.3">
      <c r="A101" s="2394"/>
      <c r="B101" s="2394"/>
      <c r="C101" s="2394"/>
      <c r="D101" s="2394"/>
      <c r="E101" s="2394"/>
      <c r="F101" s="2394"/>
      <c r="G101" s="2394"/>
      <c r="H101" s="2394"/>
      <c r="I101" s="2394"/>
      <c r="J101" s="2394"/>
      <c r="K101" s="2394"/>
      <c r="L101" s="2394"/>
      <c r="M101" s="2394"/>
      <c r="N101" s="2394"/>
      <c r="O101" s="2394"/>
      <c r="P101" s="2394"/>
      <c r="Q101" s="117"/>
    </row>
    <row r="102" spans="1:17" ht="18.75" customHeight="1" x14ac:dyDescent="0.3">
      <c r="A102" s="2394" t="s">
        <v>233</v>
      </c>
      <c r="B102" s="2394"/>
      <c r="C102" s="2394"/>
      <c r="D102" s="2394"/>
      <c r="E102" s="2394"/>
      <c r="F102" s="2394"/>
      <c r="G102" s="2394"/>
      <c r="H102" s="2394"/>
      <c r="I102" s="2394"/>
      <c r="J102" s="2394"/>
      <c r="K102" s="2394"/>
      <c r="L102" s="2394"/>
      <c r="M102" s="2394"/>
      <c r="N102" s="2394"/>
      <c r="O102" s="2394"/>
      <c r="P102" s="2394"/>
      <c r="Q102" s="117"/>
    </row>
    <row r="103" spans="1:17" ht="18.75" customHeight="1" x14ac:dyDescent="0.3">
      <c r="A103" s="2394"/>
      <c r="B103" s="2394"/>
      <c r="C103" s="2394"/>
      <c r="D103" s="2394"/>
      <c r="E103" s="2394"/>
      <c r="F103" s="2394"/>
      <c r="G103" s="2394"/>
      <c r="H103" s="2394"/>
      <c r="I103" s="2394"/>
      <c r="J103" s="2394"/>
      <c r="K103" s="2394"/>
      <c r="L103" s="2394"/>
      <c r="M103" s="2394"/>
      <c r="N103" s="2394"/>
      <c r="O103" s="2394"/>
      <c r="P103" s="2394"/>
      <c r="Q103" s="117"/>
    </row>
    <row r="104" spans="1:17" ht="18.75" customHeight="1" x14ac:dyDescent="0.3">
      <c r="A104" s="2394" t="s">
        <v>234</v>
      </c>
      <c r="B104" s="2394"/>
      <c r="C104" s="2394"/>
      <c r="D104" s="2394"/>
      <c r="E104" s="2394"/>
      <c r="F104" s="2394"/>
      <c r="G104" s="2394"/>
      <c r="H104" s="2394"/>
      <c r="I104" s="2394"/>
      <c r="J104" s="2394"/>
      <c r="K104" s="2394"/>
      <c r="L104" s="2394"/>
      <c r="M104" s="2394"/>
      <c r="N104" s="2394"/>
      <c r="O104" s="2394"/>
      <c r="P104" s="2394"/>
      <c r="Q104" s="117"/>
    </row>
    <row r="105" spans="1:17" ht="18.75" customHeight="1" x14ac:dyDescent="0.3">
      <c r="A105" s="2394"/>
      <c r="B105" s="2394"/>
      <c r="C105" s="2394"/>
      <c r="D105" s="2394"/>
      <c r="E105" s="2394"/>
      <c r="F105" s="2394"/>
      <c r="G105" s="2394"/>
      <c r="H105" s="2394"/>
      <c r="I105" s="2394"/>
      <c r="J105" s="2394"/>
      <c r="K105" s="2394"/>
      <c r="L105" s="2394"/>
      <c r="M105" s="2394"/>
      <c r="N105" s="2394"/>
      <c r="O105" s="2394"/>
      <c r="P105" s="2394"/>
      <c r="Q105" s="117"/>
    </row>
    <row r="106" spans="1:17" ht="18.75" customHeight="1" x14ac:dyDescent="0.3">
      <c r="A106" s="2394" t="s">
        <v>235</v>
      </c>
      <c r="B106" s="2394"/>
      <c r="C106" s="2394"/>
      <c r="D106" s="2394"/>
      <c r="E106" s="2394"/>
      <c r="F106" s="2394"/>
      <c r="G106" s="2394"/>
      <c r="H106" s="2394"/>
      <c r="I106" s="2394"/>
      <c r="J106" s="2394"/>
      <c r="K106" s="2394"/>
      <c r="L106" s="2394"/>
      <c r="M106" s="2394"/>
      <c r="N106" s="2394"/>
      <c r="O106" s="2394"/>
      <c r="P106" s="2394"/>
      <c r="Q106" s="117"/>
    </row>
    <row r="107" spans="1:17" ht="18.75" customHeight="1" x14ac:dyDescent="0.3">
      <c r="A107" s="2394"/>
      <c r="B107" s="2394"/>
      <c r="C107" s="2394"/>
      <c r="D107" s="2394"/>
      <c r="E107" s="2394"/>
      <c r="F107" s="2394"/>
      <c r="G107" s="2394"/>
      <c r="H107" s="2394"/>
      <c r="I107" s="2394"/>
      <c r="J107" s="2394"/>
      <c r="K107" s="2394"/>
      <c r="L107" s="2394"/>
      <c r="M107" s="2394"/>
      <c r="N107" s="2394"/>
      <c r="O107" s="2394"/>
      <c r="P107" s="2394"/>
      <c r="Q107" s="117"/>
    </row>
    <row r="108" spans="1:17" ht="18.75" customHeight="1" x14ac:dyDescent="0.3">
      <c r="A108" s="2394" t="s">
        <v>236</v>
      </c>
      <c r="B108" s="2394"/>
      <c r="C108" s="2394"/>
      <c r="D108" s="2394"/>
      <c r="E108" s="2394"/>
      <c r="F108" s="2394"/>
      <c r="G108" s="2394"/>
      <c r="H108" s="2394"/>
      <c r="I108" s="2394"/>
      <c r="J108" s="2394"/>
      <c r="K108" s="2394"/>
      <c r="L108" s="2394"/>
      <c r="M108" s="2394"/>
      <c r="N108" s="2394"/>
      <c r="O108" s="2394"/>
      <c r="P108" s="2394"/>
      <c r="Q108" s="117"/>
    </row>
    <row r="109" spans="1:17" ht="18.75" customHeight="1" x14ac:dyDescent="0.3">
      <c r="A109" s="2394"/>
      <c r="B109" s="2394"/>
      <c r="C109" s="2394"/>
      <c r="D109" s="2394"/>
      <c r="E109" s="2394"/>
      <c r="F109" s="2394"/>
      <c r="G109" s="2394"/>
      <c r="H109" s="2394"/>
      <c r="I109" s="2394"/>
      <c r="J109" s="2394"/>
      <c r="K109" s="2394"/>
      <c r="L109" s="2394"/>
      <c r="M109" s="2394"/>
      <c r="N109" s="2394"/>
      <c r="O109" s="2394"/>
      <c r="P109" s="2394"/>
      <c r="Q109" s="117"/>
    </row>
    <row r="110" spans="1:17" ht="18.75" customHeight="1" x14ac:dyDescent="0.3">
      <c r="A110" s="2394" t="s">
        <v>237</v>
      </c>
      <c r="B110" s="2394"/>
      <c r="C110" s="2394"/>
      <c r="D110" s="2394"/>
      <c r="E110" s="2394"/>
      <c r="F110" s="2394"/>
      <c r="G110" s="2394"/>
      <c r="H110" s="2394"/>
      <c r="I110" s="2394"/>
      <c r="J110" s="2394"/>
      <c r="K110" s="2394"/>
      <c r="L110" s="2394"/>
      <c r="M110" s="2394"/>
      <c r="N110" s="2394"/>
      <c r="O110" s="2394"/>
      <c r="P110" s="2394"/>
      <c r="Q110" s="117"/>
    </row>
    <row r="111" spans="1:17" ht="18.75" customHeight="1" x14ac:dyDescent="0.3">
      <c r="A111" s="2394"/>
      <c r="B111" s="2394"/>
      <c r="C111" s="2394"/>
      <c r="D111" s="2394"/>
      <c r="E111" s="2394"/>
      <c r="F111" s="2394"/>
      <c r="G111" s="2394"/>
      <c r="H111" s="2394"/>
      <c r="I111" s="2394"/>
      <c r="J111" s="2394"/>
      <c r="K111" s="2394"/>
      <c r="L111" s="2394"/>
      <c r="M111" s="2394"/>
      <c r="N111" s="2394"/>
      <c r="O111" s="2394"/>
      <c r="P111" s="2394"/>
      <c r="Q111" s="117"/>
    </row>
    <row r="112" spans="1:17" ht="18.75" customHeight="1" x14ac:dyDescent="0.3">
      <c r="A112" s="2394" t="s">
        <v>238</v>
      </c>
      <c r="B112" s="2394"/>
      <c r="C112" s="2394"/>
      <c r="D112" s="2394"/>
      <c r="E112" s="2394"/>
      <c r="F112" s="2394"/>
      <c r="G112" s="2394"/>
      <c r="H112" s="2394"/>
      <c r="I112" s="2394"/>
      <c r="J112" s="2394"/>
      <c r="K112" s="2394"/>
      <c r="L112" s="2394"/>
      <c r="M112" s="2394"/>
      <c r="N112" s="2394"/>
      <c r="O112" s="2394"/>
      <c r="P112" s="2394"/>
      <c r="Q112" s="117"/>
    </row>
    <row r="113" spans="1:17" ht="18.75" customHeight="1" x14ac:dyDescent="0.3">
      <c r="A113" s="2394"/>
      <c r="B113" s="2394"/>
      <c r="C113" s="2394"/>
      <c r="D113" s="2394"/>
      <c r="E113" s="2394"/>
      <c r="F113" s="2394"/>
      <c r="G113" s="2394"/>
      <c r="H113" s="2394"/>
      <c r="I113" s="2394"/>
      <c r="J113" s="2394"/>
      <c r="K113" s="2394"/>
      <c r="L113" s="2394"/>
      <c r="M113" s="2394"/>
      <c r="N113" s="2394"/>
      <c r="O113" s="2394"/>
      <c r="P113" s="2394"/>
      <c r="Q113" s="117"/>
    </row>
    <row r="114" spans="1:17" ht="18.75" customHeight="1" x14ac:dyDescent="0.3">
      <c r="A114" s="2394" t="s">
        <v>239</v>
      </c>
      <c r="B114" s="2394"/>
      <c r="C114" s="2394"/>
      <c r="D114" s="2394"/>
      <c r="E114" s="2394"/>
      <c r="F114" s="2394"/>
      <c r="G114" s="2394"/>
      <c r="H114" s="2394"/>
      <c r="I114" s="2394"/>
      <c r="J114" s="2394"/>
      <c r="K114" s="2394"/>
      <c r="L114" s="2394"/>
      <c r="M114" s="2394"/>
      <c r="N114" s="2394"/>
      <c r="O114" s="2394"/>
      <c r="P114" s="2394"/>
      <c r="Q114" s="117"/>
    </row>
    <row r="115" spans="1:17" ht="18.75" customHeight="1" x14ac:dyDescent="0.3">
      <c r="A115" s="117"/>
      <c r="B115" s="117"/>
      <c r="C115" s="117"/>
      <c r="D115" s="117"/>
      <c r="E115" s="117"/>
      <c r="F115" s="117"/>
      <c r="G115" s="117"/>
      <c r="H115" s="117"/>
      <c r="I115" s="117"/>
      <c r="J115" s="117"/>
      <c r="K115" s="117"/>
      <c r="L115" s="117"/>
      <c r="M115" s="117"/>
      <c r="N115" s="117"/>
      <c r="O115" s="117"/>
      <c r="P115" s="117"/>
      <c r="Q115" s="117"/>
    </row>
    <row r="116" spans="1:17" ht="18.75" customHeight="1" x14ac:dyDescent="0.3">
      <c r="A116" s="2394" t="s">
        <v>2453</v>
      </c>
      <c r="B116" s="2394"/>
      <c r="C116" s="2394"/>
      <c r="D116" s="2394"/>
      <c r="E116" s="2394"/>
      <c r="F116" s="2394"/>
      <c r="G116" s="2394"/>
      <c r="H116" s="2394"/>
      <c r="I116" s="2394"/>
      <c r="J116" s="2394"/>
      <c r="K116" s="2394"/>
      <c r="L116" s="2394"/>
      <c r="M116" s="2394"/>
      <c r="N116" s="2394"/>
      <c r="O116" s="2394"/>
      <c r="P116" s="2394"/>
      <c r="Q116" s="117"/>
    </row>
    <row r="117" spans="1:17" ht="18.75" customHeight="1" x14ac:dyDescent="0.3">
      <c r="A117" s="2394"/>
      <c r="B117" s="2394"/>
      <c r="C117" s="2394"/>
      <c r="D117" s="2394"/>
      <c r="E117" s="2394"/>
      <c r="F117" s="2394"/>
      <c r="G117" s="2394"/>
      <c r="H117" s="2394"/>
      <c r="I117" s="2394"/>
      <c r="J117" s="2394"/>
      <c r="K117" s="2394"/>
      <c r="L117" s="2394"/>
      <c r="M117" s="2394"/>
      <c r="N117" s="2394"/>
      <c r="O117" s="2394"/>
      <c r="P117" s="2394"/>
      <c r="Q117" s="117"/>
    </row>
    <row r="118" spans="1:17" ht="18.75" customHeight="1" x14ac:dyDescent="0.3">
      <c r="A118" s="2394" t="s">
        <v>2051</v>
      </c>
      <c r="B118" s="2394"/>
      <c r="C118" s="2394"/>
      <c r="D118" s="2394"/>
      <c r="E118" s="2394"/>
      <c r="F118" s="2394"/>
      <c r="G118" s="2394"/>
      <c r="H118" s="2394"/>
      <c r="I118" s="2394"/>
      <c r="J118" s="2394"/>
      <c r="K118" s="2394"/>
      <c r="L118" s="2394"/>
      <c r="M118" s="2394"/>
      <c r="N118" s="2394"/>
      <c r="O118" s="2394"/>
      <c r="P118" s="2394"/>
      <c r="Q118" s="117"/>
    </row>
    <row r="119" spans="1:17" ht="18.75" customHeight="1" x14ac:dyDescent="0.3">
      <c r="A119" s="2394"/>
      <c r="B119" s="2394"/>
      <c r="C119" s="2394"/>
      <c r="D119" s="2394"/>
      <c r="E119" s="2394"/>
      <c r="F119" s="2394"/>
      <c r="G119" s="2394"/>
      <c r="H119" s="2394"/>
      <c r="I119" s="2394"/>
      <c r="J119" s="2394"/>
      <c r="K119" s="2394"/>
      <c r="L119" s="2394"/>
      <c r="M119" s="2394"/>
      <c r="N119" s="2394"/>
      <c r="O119" s="2394"/>
      <c r="P119" s="2394"/>
      <c r="Q119" s="117"/>
    </row>
    <row r="120" spans="1:17" ht="18.75" customHeight="1" x14ac:dyDescent="0.3">
      <c r="A120" s="2394" t="s">
        <v>2454</v>
      </c>
      <c r="B120" s="2394"/>
      <c r="C120" s="2394"/>
      <c r="D120" s="2394"/>
      <c r="E120" s="2394"/>
      <c r="F120" s="2394"/>
      <c r="G120" s="2394"/>
      <c r="H120" s="2394"/>
      <c r="I120" s="2394"/>
      <c r="J120" s="2394"/>
      <c r="K120" s="2394"/>
      <c r="L120" s="2394"/>
      <c r="M120" s="2394"/>
      <c r="N120" s="2394"/>
      <c r="O120" s="2394"/>
      <c r="P120" s="2394"/>
      <c r="Q120" s="117"/>
    </row>
    <row r="121" spans="1:17" ht="18.75" customHeight="1" x14ac:dyDescent="0.3">
      <c r="A121" s="117"/>
      <c r="B121" s="117"/>
      <c r="C121" s="117"/>
      <c r="D121" s="117"/>
      <c r="E121" s="117"/>
      <c r="F121" s="117"/>
      <c r="G121" s="117"/>
      <c r="H121" s="117"/>
      <c r="I121" s="117"/>
      <c r="J121" s="117"/>
      <c r="K121" s="117"/>
      <c r="L121" s="117"/>
      <c r="M121" s="117"/>
      <c r="N121" s="117"/>
      <c r="O121" s="117"/>
      <c r="P121" s="117"/>
      <c r="Q121" s="117"/>
    </row>
    <row r="122" spans="1:17" ht="18.75" customHeight="1" x14ac:dyDescent="0.3">
      <c r="A122" s="2394" t="s">
        <v>2455</v>
      </c>
      <c r="B122" s="2394"/>
      <c r="C122" s="2394"/>
      <c r="D122" s="2394"/>
      <c r="E122" s="2394"/>
      <c r="F122" s="2394"/>
      <c r="G122" s="2394"/>
      <c r="H122" s="2394"/>
      <c r="I122" s="2394"/>
      <c r="J122" s="2394"/>
      <c r="K122" s="2394"/>
      <c r="L122" s="2394"/>
      <c r="M122" s="2394"/>
      <c r="N122" s="2394"/>
      <c r="O122" s="2394"/>
      <c r="P122" s="2394"/>
      <c r="Q122" s="117"/>
    </row>
    <row r="123" spans="1:17" ht="18.75" customHeight="1" x14ac:dyDescent="0.3">
      <c r="A123" s="2394"/>
      <c r="B123" s="2394"/>
      <c r="C123" s="2394"/>
      <c r="D123" s="2394"/>
      <c r="E123" s="2394"/>
      <c r="F123" s="2394"/>
      <c r="G123" s="2394"/>
      <c r="H123" s="2394"/>
      <c r="I123" s="2394"/>
      <c r="J123" s="2394"/>
      <c r="K123" s="2394"/>
      <c r="L123" s="2394"/>
      <c r="M123" s="2394"/>
      <c r="N123" s="2394"/>
      <c r="O123" s="2394"/>
      <c r="P123" s="2394"/>
      <c r="Q123" s="117"/>
    </row>
    <row r="124" spans="1:17" ht="18.75" customHeight="1" x14ac:dyDescent="0.3">
      <c r="A124" s="2394" t="s">
        <v>2320</v>
      </c>
      <c r="B124" s="2394"/>
      <c r="C124" s="2394"/>
      <c r="D124" s="2394"/>
      <c r="E124" s="2394"/>
      <c r="F124" s="2394"/>
      <c r="G124" s="2394"/>
      <c r="H124" s="2394"/>
      <c r="I124" s="2394"/>
      <c r="J124" s="2394"/>
      <c r="K124" s="2394"/>
      <c r="L124" s="2394"/>
      <c r="M124" s="2394"/>
      <c r="N124" s="2394"/>
      <c r="O124" s="2394"/>
      <c r="P124" s="2394"/>
      <c r="Q124" s="117"/>
    </row>
    <row r="125" spans="1:17" ht="18.75" customHeight="1" x14ac:dyDescent="0.3">
      <c r="A125" s="117"/>
      <c r="B125" s="117"/>
      <c r="C125" s="117"/>
      <c r="D125" s="117"/>
      <c r="E125" s="117"/>
      <c r="F125" s="117"/>
      <c r="G125" s="117"/>
      <c r="H125" s="117"/>
      <c r="I125" s="117"/>
      <c r="J125" s="117"/>
      <c r="K125" s="117"/>
      <c r="L125" s="117"/>
      <c r="M125" s="117"/>
      <c r="N125" s="117"/>
      <c r="O125" s="117"/>
      <c r="P125" s="117"/>
      <c r="Q125" s="117"/>
    </row>
    <row r="126" spans="1:17" ht="18.75" customHeight="1" x14ac:dyDescent="0.3">
      <c r="A126" s="2394" t="s">
        <v>2461</v>
      </c>
      <c r="B126" s="2394"/>
      <c r="C126" s="2394"/>
      <c r="D126" s="2394"/>
      <c r="E126" s="2394"/>
      <c r="F126" s="2394"/>
      <c r="G126" s="2394"/>
      <c r="H126" s="2394"/>
      <c r="I126" s="2394"/>
      <c r="J126" s="2394"/>
      <c r="K126" s="2394"/>
      <c r="L126" s="2394"/>
      <c r="M126" s="2394"/>
      <c r="N126" s="2394"/>
      <c r="O126" s="2394"/>
      <c r="P126" s="2394"/>
      <c r="Q126" s="117"/>
    </row>
    <row r="127" spans="1:17" ht="18.75" customHeight="1" x14ac:dyDescent="0.3">
      <c r="A127" s="117"/>
      <c r="B127" s="117"/>
      <c r="C127" s="117"/>
      <c r="D127" s="117"/>
      <c r="E127" s="117"/>
      <c r="F127" s="117"/>
      <c r="G127" s="117"/>
      <c r="H127" s="117"/>
      <c r="I127" s="117"/>
      <c r="J127" s="117"/>
      <c r="K127" s="117"/>
      <c r="L127" s="117"/>
      <c r="M127" s="117"/>
      <c r="N127" s="117"/>
      <c r="O127" s="117"/>
      <c r="P127" s="117"/>
      <c r="Q127" s="117"/>
    </row>
    <row r="128" spans="1:17" ht="18.75" customHeight="1" x14ac:dyDescent="0.3">
      <c r="A128" s="2394" t="s">
        <v>2740</v>
      </c>
      <c r="B128" s="2394"/>
      <c r="C128" s="2394"/>
      <c r="D128" s="2394"/>
      <c r="E128" s="2394"/>
      <c r="F128" s="2394"/>
      <c r="G128" s="2394"/>
      <c r="H128" s="2394"/>
      <c r="I128" s="2394"/>
      <c r="J128" s="2394"/>
      <c r="K128" s="2394"/>
      <c r="L128" s="2394"/>
      <c r="M128" s="2394"/>
      <c r="N128" s="2394"/>
      <c r="O128" s="2394"/>
      <c r="P128" s="2394"/>
      <c r="Q128" s="117"/>
    </row>
    <row r="129" spans="1:17" ht="18.75" customHeight="1" x14ac:dyDescent="0.3">
      <c r="A129" s="117"/>
      <c r="B129" s="117"/>
      <c r="C129" s="117"/>
      <c r="D129" s="117"/>
      <c r="E129" s="117"/>
      <c r="F129" s="117"/>
      <c r="G129" s="117"/>
      <c r="H129" s="117"/>
      <c r="I129" s="117"/>
      <c r="J129" s="117"/>
      <c r="K129" s="117"/>
      <c r="L129" s="117"/>
      <c r="M129" s="117"/>
      <c r="N129" s="117"/>
      <c r="O129" s="117"/>
      <c r="P129" s="117"/>
      <c r="Q129" s="117"/>
    </row>
    <row r="130" spans="1:17" ht="18.75" customHeight="1" x14ac:dyDescent="0.3">
      <c r="A130" s="2394" t="s">
        <v>2493</v>
      </c>
      <c r="B130" s="2394"/>
      <c r="C130" s="2394"/>
      <c r="D130" s="2394"/>
      <c r="E130" s="2394"/>
      <c r="F130" s="2394"/>
      <c r="G130" s="2394"/>
      <c r="H130" s="2394"/>
      <c r="I130" s="2394"/>
      <c r="J130" s="2394"/>
      <c r="K130" s="2394"/>
      <c r="L130" s="2394"/>
      <c r="M130" s="2394"/>
      <c r="N130" s="2394"/>
      <c r="O130" s="2394"/>
      <c r="P130" s="2394"/>
      <c r="Q130" s="117"/>
    </row>
    <row r="131" spans="1:17" ht="18.75" customHeight="1" x14ac:dyDescent="0.3">
      <c r="A131" s="117"/>
      <c r="B131" s="117"/>
      <c r="C131" s="117"/>
      <c r="D131" s="117"/>
      <c r="E131" s="117"/>
      <c r="F131" s="117"/>
      <c r="G131" s="117"/>
      <c r="H131" s="117"/>
      <c r="I131" s="117"/>
      <c r="J131" s="117"/>
      <c r="K131" s="117"/>
      <c r="L131" s="117"/>
      <c r="M131" s="117"/>
      <c r="N131" s="117"/>
      <c r="O131" s="117"/>
      <c r="P131" s="117"/>
      <c r="Q131" s="117"/>
    </row>
    <row r="132" spans="1:17" ht="18.75" customHeight="1" x14ac:dyDescent="0.3">
      <c r="A132" s="2394" t="s">
        <v>2741</v>
      </c>
      <c r="B132" s="2394"/>
      <c r="C132" s="2394"/>
      <c r="D132" s="2394"/>
      <c r="E132" s="2394"/>
      <c r="F132" s="2394"/>
      <c r="G132" s="2394"/>
      <c r="H132" s="2394"/>
      <c r="I132" s="2394"/>
      <c r="J132" s="2394"/>
      <c r="K132" s="2394"/>
      <c r="L132" s="2394"/>
      <c r="M132" s="2394"/>
      <c r="N132" s="2394"/>
      <c r="O132" s="2394"/>
      <c r="P132" s="2394"/>
      <c r="Q132" s="117"/>
    </row>
    <row r="133" spans="1:17" ht="18.75" customHeight="1" x14ac:dyDescent="0.3">
      <c r="A133" s="117"/>
      <c r="B133" s="117"/>
      <c r="C133" s="117"/>
      <c r="D133" s="117"/>
      <c r="E133" s="117"/>
      <c r="F133" s="117"/>
      <c r="G133" s="117"/>
      <c r="H133" s="117"/>
      <c r="I133" s="117"/>
      <c r="J133" s="117"/>
      <c r="K133" s="117"/>
      <c r="L133" s="117"/>
      <c r="M133" s="117"/>
      <c r="N133" s="117"/>
      <c r="O133" s="117"/>
      <c r="P133" s="117"/>
      <c r="Q133" s="117"/>
    </row>
    <row r="134" spans="1:17" ht="18.75" customHeight="1" x14ac:dyDescent="0.3">
      <c r="A134" s="2394" t="s">
        <v>2539</v>
      </c>
      <c r="B134" s="2394"/>
      <c r="C134" s="2394"/>
      <c r="D134" s="2394"/>
      <c r="E134" s="2394"/>
      <c r="F134" s="2394"/>
      <c r="G134" s="2394"/>
      <c r="H134" s="2394"/>
      <c r="I134" s="2394"/>
      <c r="J134" s="2394"/>
      <c r="K134" s="2394"/>
      <c r="L134" s="2394"/>
      <c r="M134" s="2394"/>
      <c r="N134" s="2394"/>
      <c r="O134" s="2394"/>
      <c r="P134" s="2394"/>
      <c r="Q134" s="117"/>
    </row>
    <row r="135" spans="1:17" ht="18.75" customHeight="1" x14ac:dyDescent="0.3">
      <c r="A135" s="117"/>
      <c r="B135" s="117"/>
      <c r="C135" s="117"/>
      <c r="D135" s="117"/>
      <c r="E135" s="117"/>
      <c r="F135" s="117"/>
      <c r="G135" s="117"/>
      <c r="H135" s="117"/>
      <c r="I135" s="117"/>
      <c r="J135" s="117"/>
      <c r="K135" s="117"/>
      <c r="L135" s="117"/>
      <c r="M135" s="117"/>
      <c r="N135" s="117"/>
      <c r="O135" s="117"/>
      <c r="P135" s="117"/>
      <c r="Q135" s="117"/>
    </row>
    <row r="136" spans="1:17" ht="18.75" customHeight="1" x14ac:dyDescent="0.3">
      <c r="A136" s="2394" t="s">
        <v>2644</v>
      </c>
      <c r="B136" s="2394"/>
      <c r="C136" s="2394"/>
      <c r="D136" s="2394"/>
      <c r="E136" s="2394"/>
      <c r="F136" s="2394"/>
      <c r="G136" s="2394"/>
      <c r="H136" s="2394"/>
      <c r="I136" s="2394"/>
      <c r="J136" s="2394"/>
      <c r="K136" s="2394"/>
      <c r="L136" s="2394"/>
      <c r="M136" s="2394"/>
      <c r="N136" s="2394"/>
      <c r="O136" s="2394"/>
      <c r="P136" s="2394"/>
      <c r="Q136" s="117"/>
    </row>
    <row r="137" spans="1:17" ht="18.75" customHeight="1" x14ac:dyDescent="0.3">
      <c r="A137" s="117"/>
      <c r="B137" s="117"/>
      <c r="C137" s="117"/>
      <c r="D137" s="117"/>
      <c r="E137" s="117"/>
      <c r="F137" s="117"/>
      <c r="G137" s="117"/>
      <c r="H137" s="117"/>
      <c r="I137" s="117"/>
      <c r="J137" s="117"/>
      <c r="K137" s="117"/>
      <c r="L137" s="117"/>
      <c r="M137" s="117"/>
      <c r="N137" s="117"/>
      <c r="O137" s="117"/>
      <c r="P137" s="117"/>
      <c r="Q137" s="117"/>
    </row>
    <row r="138" spans="1:17" ht="18.75" customHeight="1" x14ac:dyDescent="0.3">
      <c r="A138" s="2394" t="s">
        <v>2698</v>
      </c>
      <c r="B138" s="2394"/>
      <c r="C138" s="2394"/>
      <c r="D138" s="2394"/>
      <c r="E138" s="2394"/>
      <c r="F138" s="2394"/>
      <c r="G138" s="2394"/>
      <c r="H138" s="2394"/>
      <c r="I138" s="2394"/>
      <c r="J138" s="2394"/>
      <c r="K138" s="2394"/>
      <c r="L138" s="2394"/>
      <c r="M138" s="2394"/>
      <c r="N138" s="2394"/>
      <c r="O138" s="2394"/>
      <c r="P138" s="2394"/>
      <c r="Q138" s="117"/>
    </row>
    <row r="139" spans="1:17" ht="18.75" customHeight="1" x14ac:dyDescent="0.3">
      <c r="A139" s="2394"/>
      <c r="B139" s="2394"/>
      <c r="C139" s="2394"/>
      <c r="D139" s="2394"/>
      <c r="E139" s="2394"/>
      <c r="F139" s="2394"/>
      <c r="G139" s="2394"/>
      <c r="H139" s="2394"/>
      <c r="I139" s="2394"/>
      <c r="J139" s="2394"/>
      <c r="K139" s="2394"/>
      <c r="L139" s="2394"/>
      <c r="M139" s="2394"/>
      <c r="N139" s="2394"/>
      <c r="O139" s="2394"/>
      <c r="P139" s="2394"/>
      <c r="Q139" s="117"/>
    </row>
    <row r="140" spans="1:17" ht="18.75" customHeight="1" x14ac:dyDescent="0.3">
      <c r="A140" s="2394" t="s">
        <v>2742</v>
      </c>
      <c r="B140" s="2394"/>
      <c r="C140" s="2394"/>
      <c r="D140" s="2394"/>
      <c r="E140" s="2394"/>
      <c r="F140" s="2394"/>
      <c r="G140" s="2394"/>
      <c r="H140" s="2394"/>
      <c r="I140" s="2394"/>
      <c r="J140" s="2394"/>
      <c r="K140" s="2394"/>
      <c r="L140" s="2394"/>
      <c r="M140" s="2394"/>
      <c r="N140" s="2394"/>
      <c r="O140" s="2394"/>
      <c r="P140" s="2394"/>
      <c r="Q140" s="117"/>
    </row>
    <row r="141" spans="1:17" ht="18.75" customHeight="1" x14ac:dyDescent="0.3">
      <c r="A141" s="117"/>
      <c r="B141" s="117"/>
      <c r="C141" s="117"/>
      <c r="D141" s="117"/>
      <c r="E141" s="117"/>
      <c r="F141" s="117"/>
      <c r="G141" s="117"/>
      <c r="H141" s="117"/>
      <c r="I141" s="117"/>
      <c r="J141" s="117"/>
      <c r="K141" s="117"/>
      <c r="L141" s="117"/>
      <c r="M141" s="117"/>
      <c r="N141" s="117"/>
      <c r="O141" s="117"/>
      <c r="P141" s="117"/>
      <c r="Q141" s="117"/>
    </row>
    <row r="142" spans="1:17" ht="18.75" customHeight="1" x14ac:dyDescent="0.3">
      <c r="A142" s="2394" t="s">
        <v>2941</v>
      </c>
      <c r="B142" s="2394"/>
      <c r="C142" s="2394"/>
      <c r="D142" s="2394"/>
      <c r="E142" s="2394"/>
      <c r="F142" s="2394"/>
      <c r="G142" s="2394"/>
      <c r="H142" s="2394"/>
      <c r="I142" s="2394"/>
      <c r="J142" s="2394"/>
      <c r="K142" s="2394"/>
      <c r="L142" s="2394"/>
      <c r="M142" s="2394"/>
      <c r="N142" s="2394"/>
      <c r="O142" s="2394"/>
      <c r="P142" s="2394"/>
      <c r="Q142" s="117"/>
    </row>
    <row r="143" spans="1:17" ht="18.75" customHeight="1" x14ac:dyDescent="0.3">
      <c r="A143" s="117"/>
      <c r="B143" s="117"/>
      <c r="C143" s="117"/>
      <c r="D143" s="117"/>
      <c r="E143" s="117"/>
      <c r="F143" s="117"/>
      <c r="G143" s="117"/>
      <c r="H143" s="117"/>
      <c r="I143" s="117"/>
      <c r="J143" s="117"/>
      <c r="K143" s="117"/>
      <c r="L143" s="117"/>
      <c r="M143" s="117"/>
      <c r="N143" s="117"/>
      <c r="O143" s="117"/>
      <c r="P143" s="117"/>
      <c r="Q143" s="117"/>
    </row>
    <row r="144" spans="1:17" ht="18.75" customHeight="1" x14ac:dyDescent="0.3">
      <c r="A144" s="2394" t="s">
        <v>2944</v>
      </c>
      <c r="B144" s="2394"/>
      <c r="C144" s="2394"/>
      <c r="D144" s="2394"/>
      <c r="E144" s="2394"/>
      <c r="F144" s="2394"/>
      <c r="G144" s="2394"/>
      <c r="H144" s="2394"/>
      <c r="I144" s="2394"/>
      <c r="J144" s="2394"/>
      <c r="K144" s="2394"/>
      <c r="L144" s="2394"/>
      <c r="M144" s="2394"/>
      <c r="N144" s="2394"/>
      <c r="O144" s="2394"/>
      <c r="P144" s="2394"/>
      <c r="Q144" s="117"/>
    </row>
    <row r="145" spans="1:16384" ht="18.75" customHeight="1" x14ac:dyDescent="0.3">
      <c r="A145" s="117"/>
      <c r="B145" s="117"/>
      <c r="C145" s="117"/>
      <c r="D145" s="117"/>
      <c r="E145" s="117"/>
      <c r="F145" s="117"/>
      <c r="G145" s="117"/>
      <c r="H145" s="117"/>
      <c r="I145" s="117"/>
      <c r="J145" s="117"/>
      <c r="K145" s="117"/>
      <c r="L145" s="117"/>
      <c r="M145" s="117"/>
      <c r="N145" s="117"/>
      <c r="O145" s="117"/>
      <c r="P145" s="117"/>
      <c r="Q145" s="117"/>
    </row>
    <row r="146" spans="1:16384" ht="18.75" customHeight="1" x14ac:dyDescent="0.3">
      <c r="A146" s="2394" t="s">
        <v>3070</v>
      </c>
      <c r="B146" s="2394"/>
      <c r="C146" s="2394"/>
      <c r="D146" s="2394"/>
      <c r="E146" s="2394"/>
      <c r="F146" s="2394"/>
      <c r="G146" s="2394"/>
      <c r="H146" s="2394"/>
      <c r="I146" s="2394"/>
      <c r="J146" s="2394"/>
      <c r="K146" s="2394"/>
      <c r="L146" s="2394"/>
      <c r="M146" s="2394"/>
      <c r="N146" s="2394"/>
      <c r="O146" s="2394"/>
      <c r="P146" s="2394"/>
      <c r="Q146" s="117"/>
    </row>
    <row r="147" spans="1:16384" ht="18.75" customHeight="1" x14ac:dyDescent="0.3">
      <c r="A147" s="117"/>
      <c r="B147" s="117"/>
      <c r="C147" s="117"/>
      <c r="D147" s="117"/>
      <c r="E147" s="117"/>
      <c r="F147" s="117"/>
      <c r="G147" s="117"/>
      <c r="H147" s="117"/>
      <c r="I147" s="117"/>
      <c r="J147" s="117"/>
      <c r="K147" s="117"/>
      <c r="L147" s="117"/>
      <c r="M147" s="117"/>
      <c r="N147" s="117"/>
      <c r="O147" s="117"/>
      <c r="P147" s="117"/>
      <c r="Q147" s="117"/>
    </row>
    <row r="148" spans="1:16384" ht="18.75" customHeight="1" x14ac:dyDescent="0.3">
      <c r="A148" s="2394" t="s">
        <v>3055</v>
      </c>
      <c r="B148" s="2394"/>
      <c r="C148" s="2394"/>
      <c r="D148" s="2394"/>
      <c r="E148" s="2394"/>
      <c r="F148" s="2394"/>
      <c r="G148" s="2394"/>
      <c r="H148" s="2394"/>
      <c r="I148" s="2394"/>
      <c r="J148" s="2394"/>
      <c r="K148" s="2394"/>
      <c r="L148" s="2394"/>
      <c r="M148" s="2394"/>
      <c r="N148" s="2394"/>
      <c r="O148" s="2394"/>
      <c r="P148" s="2394"/>
      <c r="Q148" s="117"/>
    </row>
    <row r="149" spans="1:16384" ht="18.75" customHeight="1" x14ac:dyDescent="0.3">
      <c r="A149" s="117"/>
      <c r="B149" s="117"/>
      <c r="C149" s="117"/>
      <c r="D149" s="117"/>
      <c r="E149" s="117"/>
      <c r="F149" s="117"/>
      <c r="G149" s="117"/>
      <c r="H149" s="117"/>
      <c r="I149" s="117"/>
      <c r="J149" s="117"/>
      <c r="K149" s="117"/>
      <c r="L149" s="117"/>
      <c r="M149" s="117"/>
      <c r="N149" s="117"/>
      <c r="O149" s="117"/>
      <c r="P149" s="117"/>
      <c r="Q149" s="117"/>
    </row>
    <row r="150" spans="1:16384" s="80" customFormat="1" ht="18.75" customHeight="1" x14ac:dyDescent="0.3">
      <c r="A150" s="2394" t="s">
        <v>3071</v>
      </c>
      <c r="B150" s="2394"/>
      <c r="C150" s="2394"/>
      <c r="D150" s="2394"/>
      <c r="E150" s="2394"/>
      <c r="F150" s="2394"/>
      <c r="G150" s="2394"/>
      <c r="H150" s="2394"/>
      <c r="I150" s="2394"/>
      <c r="J150" s="2394"/>
      <c r="K150" s="2394"/>
      <c r="L150" s="2394"/>
      <c r="M150" s="2394"/>
      <c r="N150" s="2394"/>
      <c r="O150" s="2394"/>
      <c r="P150" s="2394"/>
      <c r="Q150" s="117"/>
    </row>
    <row r="151" spans="1:16384" s="80" customFormat="1" ht="18.75" customHeight="1" x14ac:dyDescent="0.3">
      <c r="A151" s="2087"/>
      <c r="B151" s="2087"/>
      <c r="C151" s="2087"/>
      <c r="D151" s="2087"/>
      <c r="E151" s="2087"/>
      <c r="F151" s="2087"/>
      <c r="G151" s="2087"/>
      <c r="H151" s="2087"/>
      <c r="I151" s="2087"/>
      <c r="J151" s="2087"/>
      <c r="K151" s="2087"/>
      <c r="L151" s="2087"/>
      <c r="M151" s="2087"/>
      <c r="N151" s="2087"/>
      <c r="O151" s="2087"/>
      <c r="P151" s="2087"/>
      <c r="Q151" s="117"/>
    </row>
    <row r="152" spans="1:16384" s="80" customFormat="1" ht="18.75" customHeight="1" x14ac:dyDescent="0.3">
      <c r="A152" s="2394" t="s">
        <v>3067</v>
      </c>
      <c r="B152" s="2394"/>
      <c r="C152" s="2394"/>
      <c r="D152" s="2394"/>
      <c r="E152" s="2394"/>
      <c r="F152" s="2394"/>
      <c r="G152" s="2394"/>
      <c r="H152" s="2394"/>
      <c r="I152" s="2394"/>
      <c r="J152" s="2394"/>
      <c r="K152" s="2394"/>
      <c r="L152" s="2394"/>
      <c r="M152" s="2394"/>
      <c r="N152" s="2394"/>
      <c r="O152" s="2394"/>
      <c r="P152" s="2394"/>
      <c r="Q152" s="2394"/>
      <c r="R152" s="2394"/>
      <c r="S152" s="2394"/>
      <c r="T152" s="2394"/>
      <c r="U152" s="2394"/>
      <c r="V152" s="2394"/>
      <c r="W152" s="2394"/>
      <c r="X152" s="2394"/>
      <c r="Y152" s="2394"/>
      <c r="Z152" s="2394"/>
      <c r="AA152" s="2394"/>
      <c r="AB152" s="2394"/>
      <c r="AC152" s="2394"/>
      <c r="AD152" s="2394"/>
      <c r="AE152" s="2394"/>
      <c r="AF152" s="2394"/>
      <c r="AG152" s="2394" t="s">
        <v>2698</v>
      </c>
      <c r="AH152" s="2394"/>
      <c r="AI152" s="2394"/>
      <c r="AJ152" s="2394"/>
      <c r="AK152" s="2394"/>
      <c r="AL152" s="2394"/>
      <c r="AM152" s="2394"/>
      <c r="AN152" s="2394"/>
      <c r="AO152" s="2394"/>
      <c r="AP152" s="2394"/>
      <c r="AQ152" s="2394"/>
      <c r="AR152" s="2394"/>
      <c r="AS152" s="2394"/>
      <c r="AT152" s="2394"/>
      <c r="AU152" s="2394"/>
      <c r="AV152" s="2394"/>
      <c r="AW152" s="2394" t="s">
        <v>2698</v>
      </c>
      <c r="AX152" s="2394"/>
      <c r="AY152" s="2394"/>
      <c r="AZ152" s="2394"/>
      <c r="BA152" s="2394"/>
      <c r="BB152" s="2394"/>
      <c r="BC152" s="2394"/>
      <c r="BD152" s="2394"/>
      <c r="BE152" s="2394"/>
      <c r="BF152" s="2394"/>
      <c r="BG152" s="2394"/>
      <c r="BH152" s="2394"/>
      <c r="BI152" s="2394"/>
      <c r="BJ152" s="2394"/>
      <c r="BK152" s="2394"/>
      <c r="BL152" s="2394"/>
      <c r="BM152" s="2394" t="s">
        <v>2698</v>
      </c>
      <c r="BN152" s="2394"/>
      <c r="BO152" s="2394"/>
      <c r="BP152" s="2394"/>
      <c r="BQ152" s="2394"/>
      <c r="BR152" s="2394"/>
      <c r="BS152" s="2394"/>
      <c r="BT152" s="2394"/>
      <c r="BU152" s="2394"/>
      <c r="BV152" s="2394"/>
      <c r="BW152" s="2394"/>
      <c r="BX152" s="2394"/>
      <c r="BY152" s="2394"/>
      <c r="BZ152" s="2394"/>
      <c r="CA152" s="2394"/>
      <c r="CB152" s="2394"/>
      <c r="CC152" s="2394" t="s">
        <v>2698</v>
      </c>
      <c r="CD152" s="2394"/>
      <c r="CE152" s="2394"/>
      <c r="CF152" s="2394"/>
      <c r="CG152" s="2394"/>
      <c r="CH152" s="2394"/>
      <c r="CI152" s="2394"/>
      <c r="CJ152" s="2394"/>
      <c r="CK152" s="2394"/>
      <c r="CL152" s="2394"/>
      <c r="CM152" s="2394"/>
      <c r="CN152" s="2394"/>
      <c r="CO152" s="2394"/>
      <c r="CP152" s="2394"/>
      <c r="CQ152" s="2394"/>
      <c r="CR152" s="2394"/>
      <c r="CS152" s="2394" t="s">
        <v>2698</v>
      </c>
      <c r="CT152" s="2394"/>
      <c r="CU152" s="2394"/>
      <c r="CV152" s="2394"/>
      <c r="CW152" s="2394"/>
      <c r="CX152" s="2394"/>
      <c r="CY152" s="2394"/>
      <c r="CZ152" s="2394"/>
      <c r="DA152" s="2394"/>
      <c r="DB152" s="2394"/>
      <c r="DC152" s="2394"/>
      <c r="DD152" s="2394"/>
      <c r="DE152" s="2394"/>
      <c r="DF152" s="2394"/>
      <c r="DG152" s="2394"/>
      <c r="DH152" s="2394"/>
      <c r="DI152" s="2394" t="s">
        <v>2698</v>
      </c>
      <c r="DJ152" s="2394"/>
      <c r="DK152" s="2394"/>
      <c r="DL152" s="2394"/>
      <c r="DM152" s="2394"/>
      <c r="DN152" s="2394"/>
      <c r="DO152" s="2394"/>
      <c r="DP152" s="2394"/>
      <c r="DQ152" s="2394"/>
      <c r="DR152" s="2394"/>
      <c r="DS152" s="2394"/>
      <c r="DT152" s="2394"/>
      <c r="DU152" s="2394"/>
      <c r="DV152" s="2394"/>
      <c r="DW152" s="2394"/>
      <c r="DX152" s="2394"/>
      <c r="DY152" s="2394" t="s">
        <v>2698</v>
      </c>
      <c r="DZ152" s="2394"/>
      <c r="EA152" s="2394"/>
      <c r="EB152" s="2394"/>
      <c r="EC152" s="2394"/>
      <c r="ED152" s="2394"/>
      <c r="EE152" s="2394"/>
      <c r="EF152" s="2394"/>
      <c r="EG152" s="2394"/>
      <c r="EH152" s="2394"/>
      <c r="EI152" s="2394"/>
      <c r="EJ152" s="2394"/>
      <c r="EK152" s="2394"/>
      <c r="EL152" s="2394"/>
      <c r="EM152" s="2394"/>
      <c r="EN152" s="2394"/>
      <c r="EO152" s="2394" t="s">
        <v>2698</v>
      </c>
      <c r="EP152" s="2394"/>
      <c r="EQ152" s="2394"/>
      <c r="ER152" s="2394"/>
      <c r="ES152" s="2394"/>
      <c r="ET152" s="2394"/>
      <c r="EU152" s="2394"/>
      <c r="EV152" s="2394"/>
      <c r="EW152" s="2394"/>
      <c r="EX152" s="2394"/>
      <c r="EY152" s="2394"/>
      <c r="EZ152" s="2394"/>
      <c r="FA152" s="2394"/>
      <c r="FB152" s="2394"/>
      <c r="FC152" s="2394"/>
      <c r="FD152" s="2394"/>
      <c r="FE152" s="2394" t="s">
        <v>2698</v>
      </c>
      <c r="FF152" s="2394"/>
      <c r="FG152" s="2394"/>
      <c r="FH152" s="2394"/>
      <c r="FI152" s="2394"/>
      <c r="FJ152" s="2394"/>
      <c r="FK152" s="2394"/>
      <c r="FL152" s="2394"/>
      <c r="FM152" s="2394"/>
      <c r="FN152" s="2394"/>
      <c r="FO152" s="2394"/>
      <c r="FP152" s="2394"/>
      <c r="FQ152" s="2394"/>
      <c r="FR152" s="2394"/>
      <c r="FS152" s="2394"/>
      <c r="FT152" s="2394"/>
      <c r="FU152" s="2394" t="s">
        <v>2698</v>
      </c>
      <c r="FV152" s="2394"/>
      <c r="FW152" s="2394"/>
      <c r="FX152" s="2394"/>
      <c r="FY152" s="2394"/>
      <c r="FZ152" s="2394"/>
      <c r="GA152" s="2394"/>
      <c r="GB152" s="2394"/>
      <c r="GC152" s="2394"/>
      <c r="GD152" s="2394"/>
      <c r="GE152" s="2394"/>
      <c r="GF152" s="2394"/>
      <c r="GG152" s="2394"/>
      <c r="GH152" s="2394"/>
      <c r="GI152" s="2394"/>
      <c r="GJ152" s="2394"/>
      <c r="GK152" s="2394" t="s">
        <v>2698</v>
      </c>
      <c r="GL152" s="2394"/>
      <c r="GM152" s="2394"/>
      <c r="GN152" s="2394"/>
      <c r="GO152" s="2394"/>
      <c r="GP152" s="2394"/>
      <c r="GQ152" s="2394"/>
      <c r="GR152" s="2394"/>
      <c r="GS152" s="2394"/>
      <c r="GT152" s="2394"/>
      <c r="GU152" s="2394"/>
      <c r="GV152" s="2394"/>
      <c r="GW152" s="2394"/>
      <c r="GX152" s="2394"/>
      <c r="GY152" s="2394"/>
      <c r="GZ152" s="2394"/>
      <c r="HA152" s="2394" t="s">
        <v>2698</v>
      </c>
      <c r="HB152" s="2394"/>
      <c r="HC152" s="2394"/>
      <c r="HD152" s="2394"/>
      <c r="HE152" s="2394"/>
      <c r="HF152" s="2394"/>
      <c r="HG152" s="2394"/>
      <c r="HH152" s="2394"/>
      <c r="HI152" s="2394"/>
      <c r="HJ152" s="2394"/>
      <c r="HK152" s="2394"/>
      <c r="HL152" s="2394"/>
      <c r="HM152" s="2394"/>
      <c r="HN152" s="2394"/>
      <c r="HO152" s="2394"/>
      <c r="HP152" s="2394"/>
      <c r="HQ152" s="2394" t="s">
        <v>2698</v>
      </c>
      <c r="HR152" s="2394"/>
      <c r="HS152" s="2394"/>
      <c r="HT152" s="2394"/>
      <c r="HU152" s="2394"/>
      <c r="HV152" s="2394"/>
      <c r="HW152" s="2394"/>
      <c r="HX152" s="2394"/>
      <c r="HY152" s="2394"/>
      <c r="HZ152" s="2394"/>
      <c r="IA152" s="2394"/>
      <c r="IB152" s="2394"/>
      <c r="IC152" s="2394"/>
      <c r="ID152" s="2394"/>
      <c r="IE152" s="2394"/>
      <c r="IF152" s="2394"/>
      <c r="IG152" s="2394" t="s">
        <v>2698</v>
      </c>
      <c r="IH152" s="2394"/>
      <c r="II152" s="2394"/>
      <c r="IJ152" s="2394"/>
      <c r="IK152" s="2394"/>
      <c r="IL152" s="2394"/>
      <c r="IM152" s="2394"/>
      <c r="IN152" s="2394"/>
      <c r="IO152" s="2394"/>
      <c r="IP152" s="2394"/>
      <c r="IQ152" s="2394"/>
      <c r="IR152" s="2394"/>
      <c r="IS152" s="2394"/>
      <c r="IT152" s="2394"/>
      <c r="IU152" s="2394"/>
      <c r="IV152" s="2394"/>
      <c r="IW152" s="2394" t="s">
        <v>2698</v>
      </c>
      <c r="IX152" s="2394"/>
      <c r="IY152" s="2394"/>
      <c r="IZ152" s="2394"/>
      <c r="JA152" s="2394"/>
      <c r="JB152" s="2394"/>
      <c r="JC152" s="2394"/>
      <c r="JD152" s="2394"/>
      <c r="JE152" s="2394"/>
      <c r="JF152" s="2394"/>
      <c r="JG152" s="2394"/>
      <c r="JH152" s="2394"/>
      <c r="JI152" s="2394"/>
      <c r="JJ152" s="2394"/>
      <c r="JK152" s="2394"/>
      <c r="JL152" s="2394"/>
      <c r="JM152" s="2394" t="s">
        <v>2698</v>
      </c>
      <c r="JN152" s="2394"/>
      <c r="JO152" s="2394"/>
      <c r="JP152" s="2394"/>
      <c r="JQ152" s="2394"/>
      <c r="JR152" s="2394"/>
      <c r="JS152" s="2394"/>
      <c r="JT152" s="2394"/>
      <c r="JU152" s="2394"/>
      <c r="JV152" s="2394"/>
      <c r="JW152" s="2394"/>
      <c r="JX152" s="2394"/>
      <c r="JY152" s="2394"/>
      <c r="JZ152" s="2394"/>
      <c r="KA152" s="2394"/>
      <c r="KB152" s="2394"/>
      <c r="KC152" s="2394" t="s">
        <v>2698</v>
      </c>
      <c r="KD152" s="2394"/>
      <c r="KE152" s="2394"/>
      <c r="KF152" s="2394"/>
      <c r="KG152" s="2394"/>
      <c r="KH152" s="2394"/>
      <c r="KI152" s="2394"/>
      <c r="KJ152" s="2394"/>
      <c r="KK152" s="2394"/>
      <c r="KL152" s="2394"/>
      <c r="KM152" s="2394"/>
      <c r="KN152" s="2394"/>
      <c r="KO152" s="2394"/>
      <c r="KP152" s="2394"/>
      <c r="KQ152" s="2394"/>
      <c r="KR152" s="2394"/>
      <c r="KS152" s="2394" t="s">
        <v>2698</v>
      </c>
      <c r="KT152" s="2394"/>
      <c r="KU152" s="2394"/>
      <c r="KV152" s="2394"/>
      <c r="KW152" s="2394"/>
      <c r="KX152" s="2394"/>
      <c r="KY152" s="2394"/>
      <c r="KZ152" s="2394"/>
      <c r="LA152" s="2394"/>
      <c r="LB152" s="2394"/>
      <c r="LC152" s="2394"/>
      <c r="LD152" s="2394"/>
      <c r="LE152" s="2394"/>
      <c r="LF152" s="2394"/>
      <c r="LG152" s="2394"/>
      <c r="LH152" s="2394"/>
      <c r="LI152" s="2394" t="s">
        <v>2698</v>
      </c>
      <c r="LJ152" s="2394"/>
      <c r="LK152" s="2394"/>
      <c r="LL152" s="2394"/>
      <c r="LM152" s="2394"/>
      <c r="LN152" s="2394"/>
      <c r="LO152" s="2394"/>
      <c r="LP152" s="2394"/>
      <c r="LQ152" s="2394"/>
      <c r="LR152" s="2394"/>
      <c r="LS152" s="2394"/>
      <c r="LT152" s="2394"/>
      <c r="LU152" s="2394"/>
      <c r="LV152" s="2394"/>
      <c r="LW152" s="2394"/>
      <c r="LX152" s="2394"/>
      <c r="LY152" s="2394" t="s">
        <v>2698</v>
      </c>
      <c r="LZ152" s="2394"/>
      <c r="MA152" s="2394"/>
      <c r="MB152" s="2394"/>
      <c r="MC152" s="2394"/>
      <c r="MD152" s="2394"/>
      <c r="ME152" s="2394"/>
      <c r="MF152" s="2394"/>
      <c r="MG152" s="2394"/>
      <c r="MH152" s="2394"/>
      <c r="MI152" s="2394"/>
      <c r="MJ152" s="2394"/>
      <c r="MK152" s="2394"/>
      <c r="ML152" s="2394"/>
      <c r="MM152" s="2394"/>
      <c r="MN152" s="2394"/>
      <c r="MO152" s="2394" t="s">
        <v>2698</v>
      </c>
      <c r="MP152" s="2394"/>
      <c r="MQ152" s="2394"/>
      <c r="MR152" s="2394"/>
      <c r="MS152" s="2394"/>
      <c r="MT152" s="2394"/>
      <c r="MU152" s="2394"/>
      <c r="MV152" s="2394"/>
      <c r="MW152" s="2394"/>
      <c r="MX152" s="2394"/>
      <c r="MY152" s="2394"/>
      <c r="MZ152" s="2394"/>
      <c r="NA152" s="2394"/>
      <c r="NB152" s="2394"/>
      <c r="NC152" s="2394"/>
      <c r="ND152" s="2394"/>
      <c r="NE152" s="2394" t="s">
        <v>2698</v>
      </c>
      <c r="NF152" s="2394"/>
      <c r="NG152" s="2394"/>
      <c r="NH152" s="2394"/>
      <c r="NI152" s="2394"/>
      <c r="NJ152" s="2394"/>
      <c r="NK152" s="2394"/>
      <c r="NL152" s="2394"/>
      <c r="NM152" s="2394"/>
      <c r="NN152" s="2394"/>
      <c r="NO152" s="2394"/>
      <c r="NP152" s="2394"/>
      <c r="NQ152" s="2394"/>
      <c r="NR152" s="2394"/>
      <c r="NS152" s="2394"/>
      <c r="NT152" s="2394"/>
      <c r="NU152" s="2394" t="s">
        <v>2698</v>
      </c>
      <c r="NV152" s="2394"/>
      <c r="NW152" s="2394"/>
      <c r="NX152" s="2394"/>
      <c r="NY152" s="2394"/>
      <c r="NZ152" s="2394"/>
      <c r="OA152" s="2394"/>
      <c r="OB152" s="2394"/>
      <c r="OC152" s="2394"/>
      <c r="OD152" s="2394"/>
      <c r="OE152" s="2394"/>
      <c r="OF152" s="2394"/>
      <c r="OG152" s="2394"/>
      <c r="OH152" s="2394"/>
      <c r="OI152" s="2394"/>
      <c r="OJ152" s="2394"/>
      <c r="OK152" s="2394" t="s">
        <v>2698</v>
      </c>
      <c r="OL152" s="2394"/>
      <c r="OM152" s="2394"/>
      <c r="ON152" s="2394"/>
      <c r="OO152" s="2394"/>
      <c r="OP152" s="2394"/>
      <c r="OQ152" s="2394"/>
      <c r="OR152" s="2394"/>
      <c r="OS152" s="2394"/>
      <c r="OT152" s="2394"/>
      <c r="OU152" s="2394"/>
      <c r="OV152" s="2394"/>
      <c r="OW152" s="2394"/>
      <c r="OX152" s="2394"/>
      <c r="OY152" s="2394"/>
      <c r="OZ152" s="2394"/>
      <c r="PA152" s="2394" t="s">
        <v>2698</v>
      </c>
      <c r="PB152" s="2394"/>
      <c r="PC152" s="2394"/>
      <c r="PD152" s="2394"/>
      <c r="PE152" s="2394"/>
      <c r="PF152" s="2394"/>
      <c r="PG152" s="2394"/>
      <c r="PH152" s="2394"/>
      <c r="PI152" s="2394"/>
      <c r="PJ152" s="2394"/>
      <c r="PK152" s="2394"/>
      <c r="PL152" s="2394"/>
      <c r="PM152" s="2394"/>
      <c r="PN152" s="2394"/>
      <c r="PO152" s="2394"/>
      <c r="PP152" s="2394"/>
      <c r="PQ152" s="2394" t="s">
        <v>2698</v>
      </c>
      <c r="PR152" s="2394"/>
      <c r="PS152" s="2394"/>
      <c r="PT152" s="2394"/>
      <c r="PU152" s="2394"/>
      <c r="PV152" s="2394"/>
      <c r="PW152" s="2394"/>
      <c r="PX152" s="2394"/>
      <c r="PY152" s="2394"/>
      <c r="PZ152" s="2394"/>
      <c r="QA152" s="2394"/>
      <c r="QB152" s="2394"/>
      <c r="QC152" s="2394"/>
      <c r="QD152" s="2394"/>
      <c r="QE152" s="2394"/>
      <c r="QF152" s="2394"/>
      <c r="QG152" s="2394" t="s">
        <v>2698</v>
      </c>
      <c r="QH152" s="2394"/>
      <c r="QI152" s="2394"/>
      <c r="QJ152" s="2394"/>
      <c r="QK152" s="2394"/>
      <c r="QL152" s="2394"/>
      <c r="QM152" s="2394"/>
      <c r="QN152" s="2394"/>
      <c r="QO152" s="2394"/>
      <c r="QP152" s="2394"/>
      <c r="QQ152" s="2394"/>
      <c r="QR152" s="2394"/>
      <c r="QS152" s="2394"/>
      <c r="QT152" s="2394"/>
      <c r="QU152" s="2394"/>
      <c r="QV152" s="2394"/>
      <c r="QW152" s="2394" t="s">
        <v>2698</v>
      </c>
      <c r="QX152" s="2394"/>
      <c r="QY152" s="2394"/>
      <c r="QZ152" s="2394"/>
      <c r="RA152" s="2394"/>
      <c r="RB152" s="2394"/>
      <c r="RC152" s="2394"/>
      <c r="RD152" s="2394"/>
      <c r="RE152" s="2394"/>
      <c r="RF152" s="2394"/>
      <c r="RG152" s="2394"/>
      <c r="RH152" s="2394"/>
      <c r="RI152" s="2394"/>
      <c r="RJ152" s="2394"/>
      <c r="RK152" s="2394"/>
      <c r="RL152" s="2394"/>
      <c r="RM152" s="2394" t="s">
        <v>2698</v>
      </c>
      <c r="RN152" s="2394"/>
      <c r="RO152" s="2394"/>
      <c r="RP152" s="2394"/>
      <c r="RQ152" s="2394"/>
      <c r="RR152" s="2394"/>
      <c r="RS152" s="2394"/>
      <c r="RT152" s="2394"/>
      <c r="RU152" s="2394"/>
      <c r="RV152" s="2394"/>
      <c r="RW152" s="2394"/>
      <c r="RX152" s="2394"/>
      <c r="RY152" s="2394"/>
      <c r="RZ152" s="2394"/>
      <c r="SA152" s="2394"/>
      <c r="SB152" s="2394"/>
      <c r="SC152" s="2394" t="s">
        <v>2698</v>
      </c>
      <c r="SD152" s="2394"/>
      <c r="SE152" s="2394"/>
      <c r="SF152" s="2394"/>
      <c r="SG152" s="2394"/>
      <c r="SH152" s="2394"/>
      <c r="SI152" s="2394"/>
      <c r="SJ152" s="2394"/>
      <c r="SK152" s="2394"/>
      <c r="SL152" s="2394"/>
      <c r="SM152" s="2394"/>
      <c r="SN152" s="2394"/>
      <c r="SO152" s="2394"/>
      <c r="SP152" s="2394"/>
      <c r="SQ152" s="2394"/>
      <c r="SR152" s="2394"/>
      <c r="SS152" s="2394" t="s">
        <v>2698</v>
      </c>
      <c r="ST152" s="2394"/>
      <c r="SU152" s="2394"/>
      <c r="SV152" s="2394"/>
      <c r="SW152" s="2394"/>
      <c r="SX152" s="2394"/>
      <c r="SY152" s="2394"/>
      <c r="SZ152" s="2394"/>
      <c r="TA152" s="2394"/>
      <c r="TB152" s="2394"/>
      <c r="TC152" s="2394"/>
      <c r="TD152" s="2394"/>
      <c r="TE152" s="2394"/>
      <c r="TF152" s="2394"/>
      <c r="TG152" s="2394"/>
      <c r="TH152" s="2394"/>
      <c r="TI152" s="2394" t="s">
        <v>2698</v>
      </c>
      <c r="TJ152" s="2394"/>
      <c r="TK152" s="2394"/>
      <c r="TL152" s="2394"/>
      <c r="TM152" s="2394"/>
      <c r="TN152" s="2394"/>
      <c r="TO152" s="2394"/>
      <c r="TP152" s="2394"/>
      <c r="TQ152" s="2394"/>
      <c r="TR152" s="2394"/>
      <c r="TS152" s="2394"/>
      <c r="TT152" s="2394"/>
      <c r="TU152" s="2394"/>
      <c r="TV152" s="2394"/>
      <c r="TW152" s="2394"/>
      <c r="TX152" s="2394"/>
      <c r="TY152" s="2394" t="s">
        <v>2698</v>
      </c>
      <c r="TZ152" s="2394"/>
      <c r="UA152" s="2394"/>
      <c r="UB152" s="2394"/>
      <c r="UC152" s="2394"/>
      <c r="UD152" s="2394"/>
      <c r="UE152" s="2394"/>
      <c r="UF152" s="2394"/>
      <c r="UG152" s="2394"/>
      <c r="UH152" s="2394"/>
      <c r="UI152" s="2394"/>
      <c r="UJ152" s="2394"/>
      <c r="UK152" s="2394"/>
      <c r="UL152" s="2394"/>
      <c r="UM152" s="2394"/>
      <c r="UN152" s="2394"/>
      <c r="UO152" s="2394" t="s">
        <v>2698</v>
      </c>
      <c r="UP152" s="2394"/>
      <c r="UQ152" s="2394"/>
      <c r="UR152" s="2394"/>
      <c r="US152" s="2394"/>
      <c r="UT152" s="2394"/>
      <c r="UU152" s="2394"/>
      <c r="UV152" s="2394"/>
      <c r="UW152" s="2394"/>
      <c r="UX152" s="2394"/>
      <c r="UY152" s="2394"/>
      <c r="UZ152" s="2394"/>
      <c r="VA152" s="2394"/>
      <c r="VB152" s="2394"/>
      <c r="VC152" s="2394"/>
      <c r="VD152" s="2394"/>
      <c r="VE152" s="2394" t="s">
        <v>2698</v>
      </c>
      <c r="VF152" s="2394"/>
      <c r="VG152" s="2394"/>
      <c r="VH152" s="2394"/>
      <c r="VI152" s="2394"/>
      <c r="VJ152" s="2394"/>
      <c r="VK152" s="2394"/>
      <c r="VL152" s="2394"/>
      <c r="VM152" s="2394"/>
      <c r="VN152" s="2394"/>
      <c r="VO152" s="2394"/>
      <c r="VP152" s="2394"/>
      <c r="VQ152" s="2394"/>
      <c r="VR152" s="2394"/>
      <c r="VS152" s="2394"/>
      <c r="VT152" s="2394"/>
      <c r="VU152" s="2394" t="s">
        <v>2698</v>
      </c>
      <c r="VV152" s="2394"/>
      <c r="VW152" s="2394"/>
      <c r="VX152" s="2394"/>
      <c r="VY152" s="2394"/>
      <c r="VZ152" s="2394"/>
      <c r="WA152" s="2394"/>
      <c r="WB152" s="2394"/>
      <c r="WC152" s="2394"/>
      <c r="WD152" s="2394"/>
      <c r="WE152" s="2394"/>
      <c r="WF152" s="2394"/>
      <c r="WG152" s="2394"/>
      <c r="WH152" s="2394"/>
      <c r="WI152" s="2394"/>
      <c r="WJ152" s="2394"/>
      <c r="WK152" s="2394" t="s">
        <v>2698</v>
      </c>
      <c r="WL152" s="2394"/>
      <c r="WM152" s="2394"/>
      <c r="WN152" s="2394"/>
      <c r="WO152" s="2394"/>
      <c r="WP152" s="2394"/>
      <c r="WQ152" s="2394"/>
      <c r="WR152" s="2394"/>
      <c r="WS152" s="2394"/>
      <c r="WT152" s="2394"/>
      <c r="WU152" s="2394"/>
      <c r="WV152" s="2394"/>
      <c r="WW152" s="2394"/>
      <c r="WX152" s="2394"/>
      <c r="WY152" s="2394"/>
      <c r="WZ152" s="2394"/>
      <c r="XA152" s="2394" t="s">
        <v>2698</v>
      </c>
      <c r="XB152" s="2394"/>
      <c r="XC152" s="2394"/>
      <c r="XD152" s="2394"/>
      <c r="XE152" s="2394"/>
      <c r="XF152" s="2394"/>
      <c r="XG152" s="2394"/>
      <c r="XH152" s="2394"/>
      <c r="XI152" s="2394"/>
      <c r="XJ152" s="2394"/>
      <c r="XK152" s="2394"/>
      <c r="XL152" s="2394"/>
      <c r="XM152" s="2394"/>
      <c r="XN152" s="2394"/>
      <c r="XO152" s="2394"/>
      <c r="XP152" s="2394"/>
      <c r="XQ152" s="2394" t="s">
        <v>2698</v>
      </c>
      <c r="XR152" s="2394"/>
      <c r="XS152" s="2394"/>
      <c r="XT152" s="2394"/>
      <c r="XU152" s="2394"/>
      <c r="XV152" s="2394"/>
      <c r="XW152" s="2394"/>
      <c r="XX152" s="2394"/>
      <c r="XY152" s="2394"/>
      <c r="XZ152" s="2394"/>
      <c r="YA152" s="2394"/>
      <c r="YB152" s="2394"/>
      <c r="YC152" s="2394"/>
      <c r="YD152" s="2394"/>
      <c r="YE152" s="2394"/>
      <c r="YF152" s="2394"/>
      <c r="YG152" s="2394" t="s">
        <v>2698</v>
      </c>
      <c r="YH152" s="2394"/>
      <c r="YI152" s="2394"/>
      <c r="YJ152" s="2394"/>
      <c r="YK152" s="2394"/>
      <c r="YL152" s="2394"/>
      <c r="YM152" s="2394"/>
      <c r="YN152" s="2394"/>
      <c r="YO152" s="2394"/>
      <c r="YP152" s="2394"/>
      <c r="YQ152" s="2394"/>
      <c r="YR152" s="2394"/>
      <c r="YS152" s="2394"/>
      <c r="YT152" s="2394"/>
      <c r="YU152" s="2394"/>
      <c r="YV152" s="2394"/>
      <c r="YW152" s="2394" t="s">
        <v>2698</v>
      </c>
      <c r="YX152" s="2394"/>
      <c r="YY152" s="2394"/>
      <c r="YZ152" s="2394"/>
      <c r="ZA152" s="2394"/>
      <c r="ZB152" s="2394"/>
      <c r="ZC152" s="2394"/>
      <c r="ZD152" s="2394"/>
      <c r="ZE152" s="2394"/>
      <c r="ZF152" s="2394"/>
      <c r="ZG152" s="2394"/>
      <c r="ZH152" s="2394"/>
      <c r="ZI152" s="2394"/>
      <c r="ZJ152" s="2394"/>
      <c r="ZK152" s="2394"/>
      <c r="ZL152" s="2394"/>
      <c r="ZM152" s="2394" t="s">
        <v>2698</v>
      </c>
      <c r="ZN152" s="2394"/>
      <c r="ZO152" s="2394"/>
      <c r="ZP152" s="2394"/>
      <c r="ZQ152" s="2394"/>
      <c r="ZR152" s="2394"/>
      <c r="ZS152" s="2394"/>
      <c r="ZT152" s="2394"/>
      <c r="ZU152" s="2394"/>
      <c r="ZV152" s="2394"/>
      <c r="ZW152" s="2394"/>
      <c r="ZX152" s="2394"/>
      <c r="ZY152" s="2394"/>
      <c r="ZZ152" s="2394"/>
      <c r="AAA152" s="2394"/>
      <c r="AAB152" s="2394"/>
      <c r="AAC152" s="2394" t="s">
        <v>2698</v>
      </c>
      <c r="AAD152" s="2394"/>
      <c r="AAE152" s="2394"/>
      <c r="AAF152" s="2394"/>
      <c r="AAG152" s="2394"/>
      <c r="AAH152" s="2394"/>
      <c r="AAI152" s="2394"/>
      <c r="AAJ152" s="2394"/>
      <c r="AAK152" s="2394"/>
      <c r="AAL152" s="2394"/>
      <c r="AAM152" s="2394"/>
      <c r="AAN152" s="2394"/>
      <c r="AAO152" s="2394"/>
      <c r="AAP152" s="2394"/>
      <c r="AAQ152" s="2394"/>
      <c r="AAR152" s="2394"/>
      <c r="AAS152" s="2394" t="s">
        <v>2698</v>
      </c>
      <c r="AAT152" s="2394"/>
      <c r="AAU152" s="2394"/>
      <c r="AAV152" s="2394"/>
      <c r="AAW152" s="2394"/>
      <c r="AAX152" s="2394"/>
      <c r="AAY152" s="2394"/>
      <c r="AAZ152" s="2394"/>
      <c r="ABA152" s="2394"/>
      <c r="ABB152" s="2394"/>
      <c r="ABC152" s="2394"/>
      <c r="ABD152" s="2394"/>
      <c r="ABE152" s="2394"/>
      <c r="ABF152" s="2394"/>
      <c r="ABG152" s="2394"/>
      <c r="ABH152" s="2394"/>
      <c r="ABI152" s="2394" t="s">
        <v>2698</v>
      </c>
      <c r="ABJ152" s="2394"/>
      <c r="ABK152" s="2394"/>
      <c r="ABL152" s="2394"/>
      <c r="ABM152" s="2394"/>
      <c r="ABN152" s="2394"/>
      <c r="ABO152" s="2394"/>
      <c r="ABP152" s="2394"/>
      <c r="ABQ152" s="2394"/>
      <c r="ABR152" s="2394"/>
      <c r="ABS152" s="2394"/>
      <c r="ABT152" s="2394"/>
      <c r="ABU152" s="2394"/>
      <c r="ABV152" s="2394"/>
      <c r="ABW152" s="2394"/>
      <c r="ABX152" s="2394"/>
      <c r="ABY152" s="2394" t="s">
        <v>2698</v>
      </c>
      <c r="ABZ152" s="2394"/>
      <c r="ACA152" s="2394"/>
      <c r="ACB152" s="2394"/>
      <c r="ACC152" s="2394"/>
      <c r="ACD152" s="2394"/>
      <c r="ACE152" s="2394"/>
      <c r="ACF152" s="2394"/>
      <c r="ACG152" s="2394"/>
      <c r="ACH152" s="2394"/>
      <c r="ACI152" s="2394"/>
      <c r="ACJ152" s="2394"/>
      <c r="ACK152" s="2394"/>
      <c r="ACL152" s="2394"/>
      <c r="ACM152" s="2394"/>
      <c r="ACN152" s="2394"/>
      <c r="ACO152" s="2394" t="s">
        <v>2698</v>
      </c>
      <c r="ACP152" s="2394"/>
      <c r="ACQ152" s="2394"/>
      <c r="ACR152" s="2394"/>
      <c r="ACS152" s="2394"/>
      <c r="ACT152" s="2394"/>
      <c r="ACU152" s="2394"/>
      <c r="ACV152" s="2394"/>
      <c r="ACW152" s="2394"/>
      <c r="ACX152" s="2394"/>
      <c r="ACY152" s="2394"/>
      <c r="ACZ152" s="2394"/>
      <c r="ADA152" s="2394"/>
      <c r="ADB152" s="2394"/>
      <c r="ADC152" s="2394"/>
      <c r="ADD152" s="2394"/>
      <c r="ADE152" s="2394" t="s">
        <v>2698</v>
      </c>
      <c r="ADF152" s="2394"/>
      <c r="ADG152" s="2394"/>
      <c r="ADH152" s="2394"/>
      <c r="ADI152" s="2394"/>
      <c r="ADJ152" s="2394"/>
      <c r="ADK152" s="2394"/>
      <c r="ADL152" s="2394"/>
      <c r="ADM152" s="2394"/>
      <c r="ADN152" s="2394"/>
      <c r="ADO152" s="2394"/>
      <c r="ADP152" s="2394"/>
      <c r="ADQ152" s="2394"/>
      <c r="ADR152" s="2394"/>
      <c r="ADS152" s="2394"/>
      <c r="ADT152" s="2394"/>
      <c r="ADU152" s="2394" t="s">
        <v>2698</v>
      </c>
      <c r="ADV152" s="2394"/>
      <c r="ADW152" s="2394"/>
      <c r="ADX152" s="2394"/>
      <c r="ADY152" s="2394"/>
      <c r="ADZ152" s="2394"/>
      <c r="AEA152" s="2394"/>
      <c r="AEB152" s="2394"/>
      <c r="AEC152" s="2394"/>
      <c r="AED152" s="2394"/>
      <c r="AEE152" s="2394"/>
      <c r="AEF152" s="2394"/>
      <c r="AEG152" s="2394"/>
      <c r="AEH152" s="2394"/>
      <c r="AEI152" s="2394"/>
      <c r="AEJ152" s="2394"/>
      <c r="AEK152" s="2394" t="s">
        <v>2698</v>
      </c>
      <c r="AEL152" s="2394"/>
      <c r="AEM152" s="2394"/>
      <c r="AEN152" s="2394"/>
      <c r="AEO152" s="2394"/>
      <c r="AEP152" s="2394"/>
      <c r="AEQ152" s="2394"/>
      <c r="AER152" s="2394"/>
      <c r="AES152" s="2394"/>
      <c r="AET152" s="2394"/>
      <c r="AEU152" s="2394"/>
      <c r="AEV152" s="2394"/>
      <c r="AEW152" s="2394"/>
      <c r="AEX152" s="2394"/>
      <c r="AEY152" s="2394"/>
      <c r="AEZ152" s="2394"/>
      <c r="AFA152" s="2394" t="s">
        <v>2698</v>
      </c>
      <c r="AFB152" s="2394"/>
      <c r="AFC152" s="2394"/>
      <c r="AFD152" s="2394"/>
      <c r="AFE152" s="2394"/>
      <c r="AFF152" s="2394"/>
      <c r="AFG152" s="2394"/>
      <c r="AFH152" s="2394"/>
      <c r="AFI152" s="2394"/>
      <c r="AFJ152" s="2394"/>
      <c r="AFK152" s="2394"/>
      <c r="AFL152" s="2394"/>
      <c r="AFM152" s="2394"/>
      <c r="AFN152" s="2394"/>
      <c r="AFO152" s="2394"/>
      <c r="AFP152" s="2394"/>
      <c r="AFQ152" s="2394" t="s">
        <v>2698</v>
      </c>
      <c r="AFR152" s="2394"/>
      <c r="AFS152" s="2394"/>
      <c r="AFT152" s="2394"/>
      <c r="AFU152" s="2394"/>
      <c r="AFV152" s="2394"/>
      <c r="AFW152" s="2394"/>
      <c r="AFX152" s="2394"/>
      <c r="AFY152" s="2394"/>
      <c r="AFZ152" s="2394"/>
      <c r="AGA152" s="2394"/>
      <c r="AGB152" s="2394"/>
      <c r="AGC152" s="2394"/>
      <c r="AGD152" s="2394"/>
      <c r="AGE152" s="2394"/>
      <c r="AGF152" s="2394"/>
      <c r="AGG152" s="2394" t="s">
        <v>2698</v>
      </c>
      <c r="AGH152" s="2394"/>
      <c r="AGI152" s="2394"/>
      <c r="AGJ152" s="2394"/>
      <c r="AGK152" s="2394"/>
      <c r="AGL152" s="2394"/>
      <c r="AGM152" s="2394"/>
      <c r="AGN152" s="2394"/>
      <c r="AGO152" s="2394"/>
      <c r="AGP152" s="2394"/>
      <c r="AGQ152" s="2394"/>
      <c r="AGR152" s="2394"/>
      <c r="AGS152" s="2394"/>
      <c r="AGT152" s="2394"/>
      <c r="AGU152" s="2394"/>
      <c r="AGV152" s="2394"/>
      <c r="AGW152" s="2394" t="s">
        <v>2698</v>
      </c>
      <c r="AGX152" s="2394"/>
      <c r="AGY152" s="2394"/>
      <c r="AGZ152" s="2394"/>
      <c r="AHA152" s="2394"/>
      <c r="AHB152" s="2394"/>
      <c r="AHC152" s="2394"/>
      <c r="AHD152" s="2394"/>
      <c r="AHE152" s="2394"/>
      <c r="AHF152" s="2394"/>
      <c r="AHG152" s="2394"/>
      <c r="AHH152" s="2394"/>
      <c r="AHI152" s="2394"/>
      <c r="AHJ152" s="2394"/>
      <c r="AHK152" s="2394"/>
      <c r="AHL152" s="2394"/>
      <c r="AHM152" s="2394" t="s">
        <v>2698</v>
      </c>
      <c r="AHN152" s="2394"/>
      <c r="AHO152" s="2394"/>
      <c r="AHP152" s="2394"/>
      <c r="AHQ152" s="2394"/>
      <c r="AHR152" s="2394"/>
      <c r="AHS152" s="2394"/>
      <c r="AHT152" s="2394"/>
      <c r="AHU152" s="2394"/>
      <c r="AHV152" s="2394"/>
      <c r="AHW152" s="2394"/>
      <c r="AHX152" s="2394"/>
      <c r="AHY152" s="2394"/>
      <c r="AHZ152" s="2394"/>
      <c r="AIA152" s="2394"/>
      <c r="AIB152" s="2394"/>
      <c r="AIC152" s="2394" t="s">
        <v>2698</v>
      </c>
      <c r="AID152" s="2394"/>
      <c r="AIE152" s="2394"/>
      <c r="AIF152" s="2394"/>
      <c r="AIG152" s="2394"/>
      <c r="AIH152" s="2394"/>
      <c r="AII152" s="2394"/>
      <c r="AIJ152" s="2394"/>
      <c r="AIK152" s="2394"/>
      <c r="AIL152" s="2394"/>
      <c r="AIM152" s="2394"/>
      <c r="AIN152" s="2394"/>
      <c r="AIO152" s="2394"/>
      <c r="AIP152" s="2394"/>
      <c r="AIQ152" s="2394"/>
      <c r="AIR152" s="2394"/>
      <c r="AIS152" s="2394" t="s">
        <v>2698</v>
      </c>
      <c r="AIT152" s="2394"/>
      <c r="AIU152" s="2394"/>
      <c r="AIV152" s="2394"/>
      <c r="AIW152" s="2394"/>
      <c r="AIX152" s="2394"/>
      <c r="AIY152" s="2394"/>
      <c r="AIZ152" s="2394"/>
      <c r="AJA152" s="2394"/>
      <c r="AJB152" s="2394"/>
      <c r="AJC152" s="2394"/>
      <c r="AJD152" s="2394"/>
      <c r="AJE152" s="2394"/>
      <c r="AJF152" s="2394"/>
      <c r="AJG152" s="2394"/>
      <c r="AJH152" s="2394"/>
      <c r="AJI152" s="2394" t="s">
        <v>2698</v>
      </c>
      <c r="AJJ152" s="2394"/>
      <c r="AJK152" s="2394"/>
      <c r="AJL152" s="2394"/>
      <c r="AJM152" s="2394"/>
      <c r="AJN152" s="2394"/>
      <c r="AJO152" s="2394"/>
      <c r="AJP152" s="2394"/>
      <c r="AJQ152" s="2394"/>
      <c r="AJR152" s="2394"/>
      <c r="AJS152" s="2394"/>
      <c r="AJT152" s="2394"/>
      <c r="AJU152" s="2394"/>
      <c r="AJV152" s="2394"/>
      <c r="AJW152" s="2394"/>
      <c r="AJX152" s="2394"/>
      <c r="AJY152" s="2394" t="s">
        <v>2698</v>
      </c>
      <c r="AJZ152" s="2394"/>
      <c r="AKA152" s="2394"/>
      <c r="AKB152" s="2394"/>
      <c r="AKC152" s="2394"/>
      <c r="AKD152" s="2394"/>
      <c r="AKE152" s="2394"/>
      <c r="AKF152" s="2394"/>
      <c r="AKG152" s="2394"/>
      <c r="AKH152" s="2394"/>
      <c r="AKI152" s="2394"/>
      <c r="AKJ152" s="2394"/>
      <c r="AKK152" s="2394"/>
      <c r="AKL152" s="2394"/>
      <c r="AKM152" s="2394"/>
      <c r="AKN152" s="2394"/>
      <c r="AKO152" s="2394" t="s">
        <v>2698</v>
      </c>
      <c r="AKP152" s="2394"/>
      <c r="AKQ152" s="2394"/>
      <c r="AKR152" s="2394"/>
      <c r="AKS152" s="2394"/>
      <c r="AKT152" s="2394"/>
      <c r="AKU152" s="2394"/>
      <c r="AKV152" s="2394"/>
      <c r="AKW152" s="2394"/>
      <c r="AKX152" s="2394"/>
      <c r="AKY152" s="2394"/>
      <c r="AKZ152" s="2394"/>
      <c r="ALA152" s="2394"/>
      <c r="ALB152" s="2394"/>
      <c r="ALC152" s="2394"/>
      <c r="ALD152" s="2394"/>
      <c r="ALE152" s="2394" t="s">
        <v>2698</v>
      </c>
      <c r="ALF152" s="2394"/>
      <c r="ALG152" s="2394"/>
      <c r="ALH152" s="2394"/>
      <c r="ALI152" s="2394"/>
      <c r="ALJ152" s="2394"/>
      <c r="ALK152" s="2394"/>
      <c r="ALL152" s="2394"/>
      <c r="ALM152" s="2394"/>
      <c r="ALN152" s="2394"/>
      <c r="ALO152" s="2394"/>
      <c r="ALP152" s="2394"/>
      <c r="ALQ152" s="2394"/>
      <c r="ALR152" s="2394"/>
      <c r="ALS152" s="2394"/>
      <c r="ALT152" s="2394"/>
      <c r="ALU152" s="2394" t="s">
        <v>2698</v>
      </c>
      <c r="ALV152" s="2394"/>
      <c r="ALW152" s="2394"/>
      <c r="ALX152" s="2394"/>
      <c r="ALY152" s="2394"/>
      <c r="ALZ152" s="2394"/>
      <c r="AMA152" s="2394"/>
      <c r="AMB152" s="2394"/>
      <c r="AMC152" s="2394"/>
      <c r="AMD152" s="2394"/>
      <c r="AME152" s="2394"/>
      <c r="AMF152" s="2394"/>
      <c r="AMG152" s="2394"/>
      <c r="AMH152" s="2394"/>
      <c r="AMI152" s="2394"/>
      <c r="AMJ152" s="2394"/>
      <c r="AMK152" s="2394" t="s">
        <v>2698</v>
      </c>
      <c r="AML152" s="2394"/>
      <c r="AMM152" s="2394"/>
      <c r="AMN152" s="2394"/>
      <c r="AMO152" s="2394"/>
      <c r="AMP152" s="2394"/>
      <c r="AMQ152" s="2394"/>
      <c r="AMR152" s="2394"/>
      <c r="AMS152" s="2394"/>
      <c r="AMT152" s="2394"/>
      <c r="AMU152" s="2394"/>
      <c r="AMV152" s="2394"/>
      <c r="AMW152" s="2394"/>
      <c r="AMX152" s="2394"/>
      <c r="AMY152" s="2394"/>
      <c r="AMZ152" s="2394"/>
      <c r="ANA152" s="2394" t="s">
        <v>2698</v>
      </c>
      <c r="ANB152" s="2394"/>
      <c r="ANC152" s="2394"/>
      <c r="AND152" s="2394"/>
      <c r="ANE152" s="2394"/>
      <c r="ANF152" s="2394"/>
      <c r="ANG152" s="2394"/>
      <c r="ANH152" s="2394"/>
      <c r="ANI152" s="2394"/>
      <c r="ANJ152" s="2394"/>
      <c r="ANK152" s="2394"/>
      <c r="ANL152" s="2394"/>
      <c r="ANM152" s="2394"/>
      <c r="ANN152" s="2394"/>
      <c r="ANO152" s="2394"/>
      <c r="ANP152" s="2394"/>
      <c r="ANQ152" s="2394" t="s">
        <v>2698</v>
      </c>
      <c r="ANR152" s="2394"/>
      <c r="ANS152" s="2394"/>
      <c r="ANT152" s="2394"/>
      <c r="ANU152" s="2394"/>
      <c r="ANV152" s="2394"/>
      <c r="ANW152" s="2394"/>
      <c r="ANX152" s="2394"/>
      <c r="ANY152" s="2394"/>
      <c r="ANZ152" s="2394"/>
      <c r="AOA152" s="2394"/>
      <c r="AOB152" s="2394"/>
      <c r="AOC152" s="2394"/>
      <c r="AOD152" s="2394"/>
      <c r="AOE152" s="2394"/>
      <c r="AOF152" s="2394"/>
      <c r="AOG152" s="2394" t="s">
        <v>2698</v>
      </c>
      <c r="AOH152" s="2394"/>
      <c r="AOI152" s="2394"/>
      <c r="AOJ152" s="2394"/>
      <c r="AOK152" s="2394"/>
      <c r="AOL152" s="2394"/>
      <c r="AOM152" s="2394"/>
      <c r="AON152" s="2394"/>
      <c r="AOO152" s="2394"/>
      <c r="AOP152" s="2394"/>
      <c r="AOQ152" s="2394"/>
      <c r="AOR152" s="2394"/>
      <c r="AOS152" s="2394"/>
      <c r="AOT152" s="2394"/>
      <c r="AOU152" s="2394"/>
      <c r="AOV152" s="2394"/>
      <c r="AOW152" s="2394" t="s">
        <v>2698</v>
      </c>
      <c r="AOX152" s="2394"/>
      <c r="AOY152" s="2394"/>
      <c r="AOZ152" s="2394"/>
      <c r="APA152" s="2394"/>
      <c r="APB152" s="2394"/>
      <c r="APC152" s="2394"/>
      <c r="APD152" s="2394"/>
      <c r="APE152" s="2394"/>
      <c r="APF152" s="2394"/>
      <c r="APG152" s="2394"/>
      <c r="APH152" s="2394"/>
      <c r="API152" s="2394"/>
      <c r="APJ152" s="2394"/>
      <c r="APK152" s="2394"/>
      <c r="APL152" s="2394"/>
      <c r="APM152" s="2394" t="s">
        <v>2698</v>
      </c>
      <c r="APN152" s="2394"/>
      <c r="APO152" s="2394"/>
      <c r="APP152" s="2394"/>
      <c r="APQ152" s="2394"/>
      <c r="APR152" s="2394"/>
      <c r="APS152" s="2394"/>
      <c r="APT152" s="2394"/>
      <c r="APU152" s="2394"/>
      <c r="APV152" s="2394"/>
      <c r="APW152" s="2394"/>
      <c r="APX152" s="2394"/>
      <c r="APY152" s="2394"/>
      <c r="APZ152" s="2394"/>
      <c r="AQA152" s="2394"/>
      <c r="AQB152" s="2394"/>
      <c r="AQC152" s="2394" t="s">
        <v>2698</v>
      </c>
      <c r="AQD152" s="2394"/>
      <c r="AQE152" s="2394"/>
      <c r="AQF152" s="2394"/>
      <c r="AQG152" s="2394"/>
      <c r="AQH152" s="2394"/>
      <c r="AQI152" s="2394"/>
      <c r="AQJ152" s="2394"/>
      <c r="AQK152" s="2394"/>
      <c r="AQL152" s="2394"/>
      <c r="AQM152" s="2394"/>
      <c r="AQN152" s="2394"/>
      <c r="AQO152" s="2394"/>
      <c r="AQP152" s="2394"/>
      <c r="AQQ152" s="2394"/>
      <c r="AQR152" s="2394"/>
      <c r="AQS152" s="2394" t="s">
        <v>2698</v>
      </c>
      <c r="AQT152" s="2394"/>
      <c r="AQU152" s="2394"/>
      <c r="AQV152" s="2394"/>
      <c r="AQW152" s="2394"/>
      <c r="AQX152" s="2394"/>
      <c r="AQY152" s="2394"/>
      <c r="AQZ152" s="2394"/>
      <c r="ARA152" s="2394"/>
      <c r="ARB152" s="2394"/>
      <c r="ARC152" s="2394"/>
      <c r="ARD152" s="2394"/>
      <c r="ARE152" s="2394"/>
      <c r="ARF152" s="2394"/>
      <c r="ARG152" s="2394"/>
      <c r="ARH152" s="2394"/>
      <c r="ARI152" s="2394" t="s">
        <v>2698</v>
      </c>
      <c r="ARJ152" s="2394"/>
      <c r="ARK152" s="2394"/>
      <c r="ARL152" s="2394"/>
      <c r="ARM152" s="2394"/>
      <c r="ARN152" s="2394"/>
      <c r="ARO152" s="2394"/>
      <c r="ARP152" s="2394"/>
      <c r="ARQ152" s="2394"/>
      <c r="ARR152" s="2394"/>
      <c r="ARS152" s="2394"/>
      <c r="ART152" s="2394"/>
      <c r="ARU152" s="2394"/>
      <c r="ARV152" s="2394"/>
      <c r="ARW152" s="2394"/>
      <c r="ARX152" s="2394"/>
      <c r="ARY152" s="2394" t="s">
        <v>2698</v>
      </c>
      <c r="ARZ152" s="2394"/>
      <c r="ASA152" s="2394"/>
      <c r="ASB152" s="2394"/>
      <c r="ASC152" s="2394"/>
      <c r="ASD152" s="2394"/>
      <c r="ASE152" s="2394"/>
      <c r="ASF152" s="2394"/>
      <c r="ASG152" s="2394"/>
      <c r="ASH152" s="2394"/>
      <c r="ASI152" s="2394"/>
      <c r="ASJ152" s="2394"/>
      <c r="ASK152" s="2394"/>
      <c r="ASL152" s="2394"/>
      <c r="ASM152" s="2394"/>
      <c r="ASN152" s="2394"/>
      <c r="ASO152" s="2394" t="s">
        <v>2698</v>
      </c>
      <c r="ASP152" s="2394"/>
      <c r="ASQ152" s="2394"/>
      <c r="ASR152" s="2394"/>
      <c r="ASS152" s="2394"/>
      <c r="AST152" s="2394"/>
      <c r="ASU152" s="2394"/>
      <c r="ASV152" s="2394"/>
      <c r="ASW152" s="2394"/>
      <c r="ASX152" s="2394"/>
      <c r="ASY152" s="2394"/>
      <c r="ASZ152" s="2394"/>
      <c r="ATA152" s="2394"/>
      <c r="ATB152" s="2394"/>
      <c r="ATC152" s="2394"/>
      <c r="ATD152" s="2394"/>
      <c r="ATE152" s="2394" t="s">
        <v>2698</v>
      </c>
      <c r="ATF152" s="2394"/>
      <c r="ATG152" s="2394"/>
      <c r="ATH152" s="2394"/>
      <c r="ATI152" s="2394"/>
      <c r="ATJ152" s="2394"/>
      <c r="ATK152" s="2394"/>
      <c r="ATL152" s="2394"/>
      <c r="ATM152" s="2394"/>
      <c r="ATN152" s="2394"/>
      <c r="ATO152" s="2394"/>
      <c r="ATP152" s="2394"/>
      <c r="ATQ152" s="2394"/>
      <c r="ATR152" s="2394"/>
      <c r="ATS152" s="2394"/>
      <c r="ATT152" s="2394"/>
      <c r="ATU152" s="2394" t="s">
        <v>2698</v>
      </c>
      <c r="ATV152" s="2394"/>
      <c r="ATW152" s="2394"/>
      <c r="ATX152" s="2394"/>
      <c r="ATY152" s="2394"/>
      <c r="ATZ152" s="2394"/>
      <c r="AUA152" s="2394"/>
      <c r="AUB152" s="2394"/>
      <c r="AUC152" s="2394"/>
      <c r="AUD152" s="2394"/>
      <c r="AUE152" s="2394"/>
      <c r="AUF152" s="2394"/>
      <c r="AUG152" s="2394"/>
      <c r="AUH152" s="2394"/>
      <c r="AUI152" s="2394"/>
      <c r="AUJ152" s="2394"/>
      <c r="AUK152" s="2394" t="s">
        <v>2698</v>
      </c>
      <c r="AUL152" s="2394"/>
      <c r="AUM152" s="2394"/>
      <c r="AUN152" s="2394"/>
      <c r="AUO152" s="2394"/>
      <c r="AUP152" s="2394"/>
      <c r="AUQ152" s="2394"/>
      <c r="AUR152" s="2394"/>
      <c r="AUS152" s="2394"/>
      <c r="AUT152" s="2394"/>
      <c r="AUU152" s="2394"/>
      <c r="AUV152" s="2394"/>
      <c r="AUW152" s="2394"/>
      <c r="AUX152" s="2394"/>
      <c r="AUY152" s="2394"/>
      <c r="AUZ152" s="2394"/>
      <c r="AVA152" s="2394" t="s">
        <v>2698</v>
      </c>
      <c r="AVB152" s="2394"/>
      <c r="AVC152" s="2394"/>
      <c r="AVD152" s="2394"/>
      <c r="AVE152" s="2394"/>
      <c r="AVF152" s="2394"/>
      <c r="AVG152" s="2394"/>
      <c r="AVH152" s="2394"/>
      <c r="AVI152" s="2394"/>
      <c r="AVJ152" s="2394"/>
      <c r="AVK152" s="2394"/>
      <c r="AVL152" s="2394"/>
      <c r="AVM152" s="2394"/>
      <c r="AVN152" s="2394"/>
      <c r="AVO152" s="2394"/>
      <c r="AVP152" s="2394"/>
      <c r="AVQ152" s="2394" t="s">
        <v>2698</v>
      </c>
      <c r="AVR152" s="2394"/>
      <c r="AVS152" s="2394"/>
      <c r="AVT152" s="2394"/>
      <c r="AVU152" s="2394"/>
      <c r="AVV152" s="2394"/>
      <c r="AVW152" s="2394"/>
      <c r="AVX152" s="2394"/>
      <c r="AVY152" s="2394"/>
      <c r="AVZ152" s="2394"/>
      <c r="AWA152" s="2394"/>
      <c r="AWB152" s="2394"/>
      <c r="AWC152" s="2394"/>
      <c r="AWD152" s="2394"/>
      <c r="AWE152" s="2394"/>
      <c r="AWF152" s="2394"/>
      <c r="AWG152" s="2394" t="s">
        <v>2698</v>
      </c>
      <c r="AWH152" s="2394"/>
      <c r="AWI152" s="2394"/>
      <c r="AWJ152" s="2394"/>
      <c r="AWK152" s="2394"/>
      <c r="AWL152" s="2394"/>
      <c r="AWM152" s="2394"/>
      <c r="AWN152" s="2394"/>
      <c r="AWO152" s="2394"/>
      <c r="AWP152" s="2394"/>
      <c r="AWQ152" s="2394"/>
      <c r="AWR152" s="2394"/>
      <c r="AWS152" s="2394"/>
      <c r="AWT152" s="2394"/>
      <c r="AWU152" s="2394"/>
      <c r="AWV152" s="2394"/>
      <c r="AWW152" s="2394" t="s">
        <v>2698</v>
      </c>
      <c r="AWX152" s="2394"/>
      <c r="AWY152" s="2394"/>
      <c r="AWZ152" s="2394"/>
      <c r="AXA152" s="2394"/>
      <c r="AXB152" s="2394"/>
      <c r="AXC152" s="2394"/>
      <c r="AXD152" s="2394"/>
      <c r="AXE152" s="2394"/>
      <c r="AXF152" s="2394"/>
      <c r="AXG152" s="2394"/>
      <c r="AXH152" s="2394"/>
      <c r="AXI152" s="2394"/>
      <c r="AXJ152" s="2394"/>
      <c r="AXK152" s="2394"/>
      <c r="AXL152" s="2394"/>
      <c r="AXM152" s="2394" t="s">
        <v>2698</v>
      </c>
      <c r="AXN152" s="2394"/>
      <c r="AXO152" s="2394"/>
      <c r="AXP152" s="2394"/>
      <c r="AXQ152" s="2394"/>
      <c r="AXR152" s="2394"/>
      <c r="AXS152" s="2394"/>
      <c r="AXT152" s="2394"/>
      <c r="AXU152" s="2394"/>
      <c r="AXV152" s="2394"/>
      <c r="AXW152" s="2394"/>
      <c r="AXX152" s="2394"/>
      <c r="AXY152" s="2394"/>
      <c r="AXZ152" s="2394"/>
      <c r="AYA152" s="2394"/>
      <c r="AYB152" s="2394"/>
      <c r="AYC152" s="2394" t="s">
        <v>2698</v>
      </c>
      <c r="AYD152" s="2394"/>
      <c r="AYE152" s="2394"/>
      <c r="AYF152" s="2394"/>
      <c r="AYG152" s="2394"/>
      <c r="AYH152" s="2394"/>
      <c r="AYI152" s="2394"/>
      <c r="AYJ152" s="2394"/>
      <c r="AYK152" s="2394"/>
      <c r="AYL152" s="2394"/>
      <c r="AYM152" s="2394"/>
      <c r="AYN152" s="2394"/>
      <c r="AYO152" s="2394"/>
      <c r="AYP152" s="2394"/>
      <c r="AYQ152" s="2394"/>
      <c r="AYR152" s="2394"/>
      <c r="AYS152" s="2394" t="s">
        <v>2698</v>
      </c>
      <c r="AYT152" s="2394"/>
      <c r="AYU152" s="2394"/>
      <c r="AYV152" s="2394"/>
      <c r="AYW152" s="2394"/>
      <c r="AYX152" s="2394"/>
      <c r="AYY152" s="2394"/>
      <c r="AYZ152" s="2394"/>
      <c r="AZA152" s="2394"/>
      <c r="AZB152" s="2394"/>
      <c r="AZC152" s="2394"/>
      <c r="AZD152" s="2394"/>
      <c r="AZE152" s="2394"/>
      <c r="AZF152" s="2394"/>
      <c r="AZG152" s="2394"/>
      <c r="AZH152" s="2394"/>
      <c r="AZI152" s="2394" t="s">
        <v>2698</v>
      </c>
      <c r="AZJ152" s="2394"/>
      <c r="AZK152" s="2394"/>
      <c r="AZL152" s="2394"/>
      <c r="AZM152" s="2394"/>
      <c r="AZN152" s="2394"/>
      <c r="AZO152" s="2394"/>
      <c r="AZP152" s="2394"/>
      <c r="AZQ152" s="2394"/>
      <c r="AZR152" s="2394"/>
      <c r="AZS152" s="2394"/>
      <c r="AZT152" s="2394"/>
      <c r="AZU152" s="2394"/>
      <c r="AZV152" s="2394"/>
      <c r="AZW152" s="2394"/>
      <c r="AZX152" s="2394"/>
      <c r="AZY152" s="2394" t="s">
        <v>2698</v>
      </c>
      <c r="AZZ152" s="2394"/>
      <c r="BAA152" s="2394"/>
      <c r="BAB152" s="2394"/>
      <c r="BAC152" s="2394"/>
      <c r="BAD152" s="2394"/>
      <c r="BAE152" s="2394"/>
      <c r="BAF152" s="2394"/>
      <c r="BAG152" s="2394"/>
      <c r="BAH152" s="2394"/>
      <c r="BAI152" s="2394"/>
      <c r="BAJ152" s="2394"/>
      <c r="BAK152" s="2394"/>
      <c r="BAL152" s="2394"/>
      <c r="BAM152" s="2394"/>
      <c r="BAN152" s="2394"/>
      <c r="BAO152" s="2394" t="s">
        <v>2698</v>
      </c>
      <c r="BAP152" s="2394"/>
      <c r="BAQ152" s="2394"/>
      <c r="BAR152" s="2394"/>
      <c r="BAS152" s="2394"/>
      <c r="BAT152" s="2394"/>
      <c r="BAU152" s="2394"/>
      <c r="BAV152" s="2394"/>
      <c r="BAW152" s="2394"/>
      <c r="BAX152" s="2394"/>
      <c r="BAY152" s="2394"/>
      <c r="BAZ152" s="2394"/>
      <c r="BBA152" s="2394"/>
      <c r="BBB152" s="2394"/>
      <c r="BBC152" s="2394"/>
      <c r="BBD152" s="2394"/>
      <c r="BBE152" s="2394" t="s">
        <v>2698</v>
      </c>
      <c r="BBF152" s="2394"/>
      <c r="BBG152" s="2394"/>
      <c r="BBH152" s="2394"/>
      <c r="BBI152" s="2394"/>
      <c r="BBJ152" s="2394"/>
      <c r="BBK152" s="2394"/>
      <c r="BBL152" s="2394"/>
      <c r="BBM152" s="2394"/>
      <c r="BBN152" s="2394"/>
      <c r="BBO152" s="2394"/>
      <c r="BBP152" s="2394"/>
      <c r="BBQ152" s="2394"/>
      <c r="BBR152" s="2394"/>
      <c r="BBS152" s="2394"/>
      <c r="BBT152" s="2394"/>
      <c r="BBU152" s="2394" t="s">
        <v>2698</v>
      </c>
      <c r="BBV152" s="2394"/>
      <c r="BBW152" s="2394"/>
      <c r="BBX152" s="2394"/>
      <c r="BBY152" s="2394"/>
      <c r="BBZ152" s="2394"/>
      <c r="BCA152" s="2394"/>
      <c r="BCB152" s="2394"/>
      <c r="BCC152" s="2394"/>
      <c r="BCD152" s="2394"/>
      <c r="BCE152" s="2394"/>
      <c r="BCF152" s="2394"/>
      <c r="BCG152" s="2394"/>
      <c r="BCH152" s="2394"/>
      <c r="BCI152" s="2394"/>
      <c r="BCJ152" s="2394"/>
      <c r="BCK152" s="2394" t="s">
        <v>2698</v>
      </c>
      <c r="BCL152" s="2394"/>
      <c r="BCM152" s="2394"/>
      <c r="BCN152" s="2394"/>
      <c r="BCO152" s="2394"/>
      <c r="BCP152" s="2394"/>
      <c r="BCQ152" s="2394"/>
      <c r="BCR152" s="2394"/>
      <c r="BCS152" s="2394"/>
      <c r="BCT152" s="2394"/>
      <c r="BCU152" s="2394"/>
      <c r="BCV152" s="2394"/>
      <c r="BCW152" s="2394"/>
      <c r="BCX152" s="2394"/>
      <c r="BCY152" s="2394"/>
      <c r="BCZ152" s="2394"/>
      <c r="BDA152" s="2394" t="s">
        <v>2698</v>
      </c>
      <c r="BDB152" s="2394"/>
      <c r="BDC152" s="2394"/>
      <c r="BDD152" s="2394"/>
      <c r="BDE152" s="2394"/>
      <c r="BDF152" s="2394"/>
      <c r="BDG152" s="2394"/>
      <c r="BDH152" s="2394"/>
      <c r="BDI152" s="2394"/>
      <c r="BDJ152" s="2394"/>
      <c r="BDK152" s="2394"/>
      <c r="BDL152" s="2394"/>
      <c r="BDM152" s="2394"/>
      <c r="BDN152" s="2394"/>
      <c r="BDO152" s="2394"/>
      <c r="BDP152" s="2394"/>
      <c r="BDQ152" s="2394" t="s">
        <v>2698</v>
      </c>
      <c r="BDR152" s="2394"/>
      <c r="BDS152" s="2394"/>
      <c r="BDT152" s="2394"/>
      <c r="BDU152" s="2394"/>
      <c r="BDV152" s="2394"/>
      <c r="BDW152" s="2394"/>
      <c r="BDX152" s="2394"/>
      <c r="BDY152" s="2394"/>
      <c r="BDZ152" s="2394"/>
      <c r="BEA152" s="2394"/>
      <c r="BEB152" s="2394"/>
      <c r="BEC152" s="2394"/>
      <c r="BED152" s="2394"/>
      <c r="BEE152" s="2394"/>
      <c r="BEF152" s="2394"/>
      <c r="BEG152" s="2394" t="s">
        <v>2698</v>
      </c>
      <c r="BEH152" s="2394"/>
      <c r="BEI152" s="2394"/>
      <c r="BEJ152" s="2394"/>
      <c r="BEK152" s="2394"/>
      <c r="BEL152" s="2394"/>
      <c r="BEM152" s="2394"/>
      <c r="BEN152" s="2394"/>
      <c r="BEO152" s="2394"/>
      <c r="BEP152" s="2394"/>
      <c r="BEQ152" s="2394"/>
      <c r="BER152" s="2394"/>
      <c r="BES152" s="2394"/>
      <c r="BET152" s="2394"/>
      <c r="BEU152" s="2394"/>
      <c r="BEV152" s="2394"/>
      <c r="BEW152" s="2394" t="s">
        <v>2698</v>
      </c>
      <c r="BEX152" s="2394"/>
      <c r="BEY152" s="2394"/>
      <c r="BEZ152" s="2394"/>
      <c r="BFA152" s="2394"/>
      <c r="BFB152" s="2394"/>
      <c r="BFC152" s="2394"/>
      <c r="BFD152" s="2394"/>
      <c r="BFE152" s="2394"/>
      <c r="BFF152" s="2394"/>
      <c r="BFG152" s="2394"/>
      <c r="BFH152" s="2394"/>
      <c r="BFI152" s="2394"/>
      <c r="BFJ152" s="2394"/>
      <c r="BFK152" s="2394"/>
      <c r="BFL152" s="2394"/>
      <c r="BFM152" s="2394" t="s">
        <v>2698</v>
      </c>
      <c r="BFN152" s="2394"/>
      <c r="BFO152" s="2394"/>
      <c r="BFP152" s="2394"/>
      <c r="BFQ152" s="2394"/>
      <c r="BFR152" s="2394"/>
      <c r="BFS152" s="2394"/>
      <c r="BFT152" s="2394"/>
      <c r="BFU152" s="2394"/>
      <c r="BFV152" s="2394"/>
      <c r="BFW152" s="2394"/>
      <c r="BFX152" s="2394"/>
      <c r="BFY152" s="2394"/>
      <c r="BFZ152" s="2394"/>
      <c r="BGA152" s="2394"/>
      <c r="BGB152" s="2394"/>
      <c r="BGC152" s="2394" t="s">
        <v>2698</v>
      </c>
      <c r="BGD152" s="2394"/>
      <c r="BGE152" s="2394"/>
      <c r="BGF152" s="2394"/>
      <c r="BGG152" s="2394"/>
      <c r="BGH152" s="2394"/>
      <c r="BGI152" s="2394"/>
      <c r="BGJ152" s="2394"/>
      <c r="BGK152" s="2394"/>
      <c r="BGL152" s="2394"/>
      <c r="BGM152" s="2394"/>
      <c r="BGN152" s="2394"/>
      <c r="BGO152" s="2394"/>
      <c r="BGP152" s="2394"/>
      <c r="BGQ152" s="2394"/>
      <c r="BGR152" s="2394"/>
      <c r="BGS152" s="2394" t="s">
        <v>2698</v>
      </c>
      <c r="BGT152" s="2394"/>
      <c r="BGU152" s="2394"/>
      <c r="BGV152" s="2394"/>
      <c r="BGW152" s="2394"/>
      <c r="BGX152" s="2394"/>
      <c r="BGY152" s="2394"/>
      <c r="BGZ152" s="2394"/>
      <c r="BHA152" s="2394"/>
      <c r="BHB152" s="2394"/>
      <c r="BHC152" s="2394"/>
      <c r="BHD152" s="2394"/>
      <c r="BHE152" s="2394"/>
      <c r="BHF152" s="2394"/>
      <c r="BHG152" s="2394"/>
      <c r="BHH152" s="2394"/>
      <c r="BHI152" s="2394" t="s">
        <v>2698</v>
      </c>
      <c r="BHJ152" s="2394"/>
      <c r="BHK152" s="2394"/>
      <c r="BHL152" s="2394"/>
      <c r="BHM152" s="2394"/>
      <c r="BHN152" s="2394"/>
      <c r="BHO152" s="2394"/>
      <c r="BHP152" s="2394"/>
      <c r="BHQ152" s="2394"/>
      <c r="BHR152" s="2394"/>
      <c r="BHS152" s="2394"/>
      <c r="BHT152" s="2394"/>
      <c r="BHU152" s="2394"/>
      <c r="BHV152" s="2394"/>
      <c r="BHW152" s="2394"/>
      <c r="BHX152" s="2394"/>
      <c r="BHY152" s="2394" t="s">
        <v>2698</v>
      </c>
      <c r="BHZ152" s="2394"/>
      <c r="BIA152" s="2394"/>
      <c r="BIB152" s="2394"/>
      <c r="BIC152" s="2394"/>
      <c r="BID152" s="2394"/>
      <c r="BIE152" s="2394"/>
      <c r="BIF152" s="2394"/>
      <c r="BIG152" s="2394"/>
      <c r="BIH152" s="2394"/>
      <c r="BII152" s="2394"/>
      <c r="BIJ152" s="2394"/>
      <c r="BIK152" s="2394"/>
      <c r="BIL152" s="2394"/>
      <c r="BIM152" s="2394"/>
      <c r="BIN152" s="2394"/>
      <c r="BIO152" s="2394" t="s">
        <v>2698</v>
      </c>
      <c r="BIP152" s="2394"/>
      <c r="BIQ152" s="2394"/>
      <c r="BIR152" s="2394"/>
      <c r="BIS152" s="2394"/>
      <c r="BIT152" s="2394"/>
      <c r="BIU152" s="2394"/>
      <c r="BIV152" s="2394"/>
      <c r="BIW152" s="2394"/>
      <c r="BIX152" s="2394"/>
      <c r="BIY152" s="2394"/>
      <c r="BIZ152" s="2394"/>
      <c r="BJA152" s="2394"/>
      <c r="BJB152" s="2394"/>
      <c r="BJC152" s="2394"/>
      <c r="BJD152" s="2394"/>
      <c r="BJE152" s="2394" t="s">
        <v>2698</v>
      </c>
      <c r="BJF152" s="2394"/>
      <c r="BJG152" s="2394"/>
      <c r="BJH152" s="2394"/>
      <c r="BJI152" s="2394"/>
      <c r="BJJ152" s="2394"/>
      <c r="BJK152" s="2394"/>
      <c r="BJL152" s="2394"/>
      <c r="BJM152" s="2394"/>
      <c r="BJN152" s="2394"/>
      <c r="BJO152" s="2394"/>
      <c r="BJP152" s="2394"/>
      <c r="BJQ152" s="2394"/>
      <c r="BJR152" s="2394"/>
      <c r="BJS152" s="2394"/>
      <c r="BJT152" s="2394"/>
      <c r="BJU152" s="2394" t="s">
        <v>2698</v>
      </c>
      <c r="BJV152" s="2394"/>
      <c r="BJW152" s="2394"/>
      <c r="BJX152" s="2394"/>
      <c r="BJY152" s="2394"/>
      <c r="BJZ152" s="2394"/>
      <c r="BKA152" s="2394"/>
      <c r="BKB152" s="2394"/>
      <c r="BKC152" s="2394"/>
      <c r="BKD152" s="2394"/>
      <c r="BKE152" s="2394"/>
      <c r="BKF152" s="2394"/>
      <c r="BKG152" s="2394"/>
      <c r="BKH152" s="2394"/>
      <c r="BKI152" s="2394"/>
      <c r="BKJ152" s="2394"/>
      <c r="BKK152" s="2394" t="s">
        <v>2698</v>
      </c>
      <c r="BKL152" s="2394"/>
      <c r="BKM152" s="2394"/>
      <c r="BKN152" s="2394"/>
      <c r="BKO152" s="2394"/>
      <c r="BKP152" s="2394"/>
      <c r="BKQ152" s="2394"/>
      <c r="BKR152" s="2394"/>
      <c r="BKS152" s="2394"/>
      <c r="BKT152" s="2394"/>
      <c r="BKU152" s="2394"/>
      <c r="BKV152" s="2394"/>
      <c r="BKW152" s="2394"/>
      <c r="BKX152" s="2394"/>
      <c r="BKY152" s="2394"/>
      <c r="BKZ152" s="2394"/>
      <c r="BLA152" s="2394" t="s">
        <v>2698</v>
      </c>
      <c r="BLB152" s="2394"/>
      <c r="BLC152" s="2394"/>
      <c r="BLD152" s="2394"/>
      <c r="BLE152" s="2394"/>
      <c r="BLF152" s="2394"/>
      <c r="BLG152" s="2394"/>
      <c r="BLH152" s="2394"/>
      <c r="BLI152" s="2394"/>
      <c r="BLJ152" s="2394"/>
      <c r="BLK152" s="2394"/>
      <c r="BLL152" s="2394"/>
      <c r="BLM152" s="2394"/>
      <c r="BLN152" s="2394"/>
      <c r="BLO152" s="2394"/>
      <c r="BLP152" s="2394"/>
      <c r="BLQ152" s="2394" t="s">
        <v>2698</v>
      </c>
      <c r="BLR152" s="2394"/>
      <c r="BLS152" s="2394"/>
      <c r="BLT152" s="2394"/>
      <c r="BLU152" s="2394"/>
      <c r="BLV152" s="2394"/>
      <c r="BLW152" s="2394"/>
      <c r="BLX152" s="2394"/>
      <c r="BLY152" s="2394"/>
      <c r="BLZ152" s="2394"/>
      <c r="BMA152" s="2394"/>
      <c r="BMB152" s="2394"/>
      <c r="BMC152" s="2394"/>
      <c r="BMD152" s="2394"/>
      <c r="BME152" s="2394"/>
      <c r="BMF152" s="2394"/>
      <c r="BMG152" s="2394" t="s">
        <v>2698</v>
      </c>
      <c r="BMH152" s="2394"/>
      <c r="BMI152" s="2394"/>
      <c r="BMJ152" s="2394"/>
      <c r="BMK152" s="2394"/>
      <c r="BML152" s="2394"/>
      <c r="BMM152" s="2394"/>
      <c r="BMN152" s="2394"/>
      <c r="BMO152" s="2394"/>
      <c r="BMP152" s="2394"/>
      <c r="BMQ152" s="2394"/>
      <c r="BMR152" s="2394"/>
      <c r="BMS152" s="2394"/>
      <c r="BMT152" s="2394"/>
      <c r="BMU152" s="2394"/>
      <c r="BMV152" s="2394"/>
      <c r="BMW152" s="2394" t="s">
        <v>2698</v>
      </c>
      <c r="BMX152" s="2394"/>
      <c r="BMY152" s="2394"/>
      <c r="BMZ152" s="2394"/>
      <c r="BNA152" s="2394"/>
      <c r="BNB152" s="2394"/>
      <c r="BNC152" s="2394"/>
      <c r="BND152" s="2394"/>
      <c r="BNE152" s="2394"/>
      <c r="BNF152" s="2394"/>
      <c r="BNG152" s="2394"/>
      <c r="BNH152" s="2394"/>
      <c r="BNI152" s="2394"/>
      <c r="BNJ152" s="2394"/>
      <c r="BNK152" s="2394"/>
      <c r="BNL152" s="2394"/>
      <c r="BNM152" s="2394" t="s">
        <v>2698</v>
      </c>
      <c r="BNN152" s="2394"/>
      <c r="BNO152" s="2394"/>
      <c r="BNP152" s="2394"/>
      <c r="BNQ152" s="2394"/>
      <c r="BNR152" s="2394"/>
      <c r="BNS152" s="2394"/>
      <c r="BNT152" s="2394"/>
      <c r="BNU152" s="2394"/>
      <c r="BNV152" s="2394"/>
      <c r="BNW152" s="2394"/>
      <c r="BNX152" s="2394"/>
      <c r="BNY152" s="2394"/>
      <c r="BNZ152" s="2394"/>
      <c r="BOA152" s="2394"/>
      <c r="BOB152" s="2394"/>
      <c r="BOC152" s="2394" t="s">
        <v>2698</v>
      </c>
      <c r="BOD152" s="2394"/>
      <c r="BOE152" s="2394"/>
      <c r="BOF152" s="2394"/>
      <c r="BOG152" s="2394"/>
      <c r="BOH152" s="2394"/>
      <c r="BOI152" s="2394"/>
      <c r="BOJ152" s="2394"/>
      <c r="BOK152" s="2394"/>
      <c r="BOL152" s="2394"/>
      <c r="BOM152" s="2394"/>
      <c r="BON152" s="2394"/>
      <c r="BOO152" s="2394"/>
      <c r="BOP152" s="2394"/>
      <c r="BOQ152" s="2394"/>
      <c r="BOR152" s="2394"/>
      <c r="BOS152" s="2394" t="s">
        <v>2698</v>
      </c>
      <c r="BOT152" s="2394"/>
      <c r="BOU152" s="2394"/>
      <c r="BOV152" s="2394"/>
      <c r="BOW152" s="2394"/>
      <c r="BOX152" s="2394"/>
      <c r="BOY152" s="2394"/>
      <c r="BOZ152" s="2394"/>
      <c r="BPA152" s="2394"/>
      <c r="BPB152" s="2394"/>
      <c r="BPC152" s="2394"/>
      <c r="BPD152" s="2394"/>
      <c r="BPE152" s="2394"/>
      <c r="BPF152" s="2394"/>
      <c r="BPG152" s="2394"/>
      <c r="BPH152" s="2394"/>
      <c r="BPI152" s="2394" t="s">
        <v>2698</v>
      </c>
      <c r="BPJ152" s="2394"/>
      <c r="BPK152" s="2394"/>
      <c r="BPL152" s="2394"/>
      <c r="BPM152" s="2394"/>
      <c r="BPN152" s="2394"/>
      <c r="BPO152" s="2394"/>
      <c r="BPP152" s="2394"/>
      <c r="BPQ152" s="2394"/>
      <c r="BPR152" s="2394"/>
      <c r="BPS152" s="2394"/>
      <c r="BPT152" s="2394"/>
      <c r="BPU152" s="2394"/>
      <c r="BPV152" s="2394"/>
      <c r="BPW152" s="2394"/>
      <c r="BPX152" s="2394"/>
      <c r="BPY152" s="2394" t="s">
        <v>2698</v>
      </c>
      <c r="BPZ152" s="2394"/>
      <c r="BQA152" s="2394"/>
      <c r="BQB152" s="2394"/>
      <c r="BQC152" s="2394"/>
      <c r="BQD152" s="2394"/>
      <c r="BQE152" s="2394"/>
      <c r="BQF152" s="2394"/>
      <c r="BQG152" s="2394"/>
      <c r="BQH152" s="2394"/>
      <c r="BQI152" s="2394"/>
      <c r="BQJ152" s="2394"/>
      <c r="BQK152" s="2394"/>
      <c r="BQL152" s="2394"/>
      <c r="BQM152" s="2394"/>
      <c r="BQN152" s="2394"/>
      <c r="BQO152" s="2394" t="s">
        <v>2698</v>
      </c>
      <c r="BQP152" s="2394"/>
      <c r="BQQ152" s="2394"/>
      <c r="BQR152" s="2394"/>
      <c r="BQS152" s="2394"/>
      <c r="BQT152" s="2394"/>
      <c r="BQU152" s="2394"/>
      <c r="BQV152" s="2394"/>
      <c r="BQW152" s="2394"/>
      <c r="BQX152" s="2394"/>
      <c r="BQY152" s="2394"/>
      <c r="BQZ152" s="2394"/>
      <c r="BRA152" s="2394"/>
      <c r="BRB152" s="2394"/>
      <c r="BRC152" s="2394"/>
      <c r="BRD152" s="2394"/>
      <c r="BRE152" s="2394" t="s">
        <v>2698</v>
      </c>
      <c r="BRF152" s="2394"/>
      <c r="BRG152" s="2394"/>
      <c r="BRH152" s="2394"/>
      <c r="BRI152" s="2394"/>
      <c r="BRJ152" s="2394"/>
      <c r="BRK152" s="2394"/>
      <c r="BRL152" s="2394"/>
      <c r="BRM152" s="2394"/>
      <c r="BRN152" s="2394"/>
      <c r="BRO152" s="2394"/>
      <c r="BRP152" s="2394"/>
      <c r="BRQ152" s="2394"/>
      <c r="BRR152" s="2394"/>
      <c r="BRS152" s="2394"/>
      <c r="BRT152" s="2394"/>
      <c r="BRU152" s="2394" t="s">
        <v>2698</v>
      </c>
      <c r="BRV152" s="2394"/>
      <c r="BRW152" s="2394"/>
      <c r="BRX152" s="2394"/>
      <c r="BRY152" s="2394"/>
      <c r="BRZ152" s="2394"/>
      <c r="BSA152" s="2394"/>
      <c r="BSB152" s="2394"/>
      <c r="BSC152" s="2394"/>
      <c r="BSD152" s="2394"/>
      <c r="BSE152" s="2394"/>
      <c r="BSF152" s="2394"/>
      <c r="BSG152" s="2394"/>
      <c r="BSH152" s="2394"/>
      <c r="BSI152" s="2394"/>
      <c r="BSJ152" s="2394"/>
      <c r="BSK152" s="2394" t="s">
        <v>2698</v>
      </c>
      <c r="BSL152" s="2394"/>
      <c r="BSM152" s="2394"/>
      <c r="BSN152" s="2394"/>
      <c r="BSO152" s="2394"/>
      <c r="BSP152" s="2394"/>
      <c r="BSQ152" s="2394"/>
      <c r="BSR152" s="2394"/>
      <c r="BSS152" s="2394"/>
      <c r="BST152" s="2394"/>
      <c r="BSU152" s="2394"/>
      <c r="BSV152" s="2394"/>
      <c r="BSW152" s="2394"/>
      <c r="BSX152" s="2394"/>
      <c r="BSY152" s="2394"/>
      <c r="BSZ152" s="2394"/>
      <c r="BTA152" s="2394" t="s">
        <v>2698</v>
      </c>
      <c r="BTB152" s="2394"/>
      <c r="BTC152" s="2394"/>
      <c r="BTD152" s="2394"/>
      <c r="BTE152" s="2394"/>
      <c r="BTF152" s="2394"/>
      <c r="BTG152" s="2394"/>
      <c r="BTH152" s="2394"/>
      <c r="BTI152" s="2394"/>
      <c r="BTJ152" s="2394"/>
      <c r="BTK152" s="2394"/>
      <c r="BTL152" s="2394"/>
      <c r="BTM152" s="2394"/>
      <c r="BTN152" s="2394"/>
      <c r="BTO152" s="2394"/>
      <c r="BTP152" s="2394"/>
      <c r="BTQ152" s="2394" t="s">
        <v>2698</v>
      </c>
      <c r="BTR152" s="2394"/>
      <c r="BTS152" s="2394"/>
      <c r="BTT152" s="2394"/>
      <c r="BTU152" s="2394"/>
      <c r="BTV152" s="2394"/>
      <c r="BTW152" s="2394"/>
      <c r="BTX152" s="2394"/>
      <c r="BTY152" s="2394"/>
      <c r="BTZ152" s="2394"/>
      <c r="BUA152" s="2394"/>
      <c r="BUB152" s="2394"/>
      <c r="BUC152" s="2394"/>
      <c r="BUD152" s="2394"/>
      <c r="BUE152" s="2394"/>
      <c r="BUF152" s="2394"/>
      <c r="BUG152" s="2394" t="s">
        <v>2698</v>
      </c>
      <c r="BUH152" s="2394"/>
      <c r="BUI152" s="2394"/>
      <c r="BUJ152" s="2394"/>
      <c r="BUK152" s="2394"/>
      <c r="BUL152" s="2394"/>
      <c r="BUM152" s="2394"/>
      <c r="BUN152" s="2394"/>
      <c r="BUO152" s="2394"/>
      <c r="BUP152" s="2394"/>
      <c r="BUQ152" s="2394"/>
      <c r="BUR152" s="2394"/>
      <c r="BUS152" s="2394"/>
      <c r="BUT152" s="2394"/>
      <c r="BUU152" s="2394"/>
      <c r="BUV152" s="2394"/>
      <c r="BUW152" s="2394" t="s">
        <v>2698</v>
      </c>
      <c r="BUX152" s="2394"/>
      <c r="BUY152" s="2394"/>
      <c r="BUZ152" s="2394"/>
      <c r="BVA152" s="2394"/>
      <c r="BVB152" s="2394"/>
      <c r="BVC152" s="2394"/>
      <c r="BVD152" s="2394"/>
      <c r="BVE152" s="2394"/>
      <c r="BVF152" s="2394"/>
      <c r="BVG152" s="2394"/>
      <c r="BVH152" s="2394"/>
      <c r="BVI152" s="2394"/>
      <c r="BVJ152" s="2394"/>
      <c r="BVK152" s="2394"/>
      <c r="BVL152" s="2394"/>
      <c r="BVM152" s="2394" t="s">
        <v>2698</v>
      </c>
      <c r="BVN152" s="2394"/>
      <c r="BVO152" s="2394"/>
      <c r="BVP152" s="2394"/>
      <c r="BVQ152" s="2394"/>
      <c r="BVR152" s="2394"/>
      <c r="BVS152" s="2394"/>
      <c r="BVT152" s="2394"/>
      <c r="BVU152" s="2394"/>
      <c r="BVV152" s="2394"/>
      <c r="BVW152" s="2394"/>
      <c r="BVX152" s="2394"/>
      <c r="BVY152" s="2394"/>
      <c r="BVZ152" s="2394"/>
      <c r="BWA152" s="2394"/>
      <c r="BWB152" s="2394"/>
      <c r="BWC152" s="2394" t="s">
        <v>2698</v>
      </c>
      <c r="BWD152" s="2394"/>
      <c r="BWE152" s="2394"/>
      <c r="BWF152" s="2394"/>
      <c r="BWG152" s="2394"/>
      <c r="BWH152" s="2394"/>
      <c r="BWI152" s="2394"/>
      <c r="BWJ152" s="2394"/>
      <c r="BWK152" s="2394"/>
      <c r="BWL152" s="2394"/>
      <c r="BWM152" s="2394"/>
      <c r="BWN152" s="2394"/>
      <c r="BWO152" s="2394"/>
      <c r="BWP152" s="2394"/>
      <c r="BWQ152" s="2394"/>
      <c r="BWR152" s="2394"/>
      <c r="BWS152" s="2394" t="s">
        <v>2698</v>
      </c>
      <c r="BWT152" s="2394"/>
      <c r="BWU152" s="2394"/>
      <c r="BWV152" s="2394"/>
      <c r="BWW152" s="2394"/>
      <c r="BWX152" s="2394"/>
      <c r="BWY152" s="2394"/>
      <c r="BWZ152" s="2394"/>
      <c r="BXA152" s="2394"/>
      <c r="BXB152" s="2394"/>
      <c r="BXC152" s="2394"/>
      <c r="BXD152" s="2394"/>
      <c r="BXE152" s="2394"/>
      <c r="BXF152" s="2394"/>
      <c r="BXG152" s="2394"/>
      <c r="BXH152" s="2394"/>
      <c r="BXI152" s="2394" t="s">
        <v>2698</v>
      </c>
      <c r="BXJ152" s="2394"/>
      <c r="BXK152" s="2394"/>
      <c r="BXL152" s="2394"/>
      <c r="BXM152" s="2394"/>
      <c r="BXN152" s="2394"/>
      <c r="BXO152" s="2394"/>
      <c r="BXP152" s="2394"/>
      <c r="BXQ152" s="2394"/>
      <c r="BXR152" s="2394"/>
      <c r="BXS152" s="2394"/>
      <c r="BXT152" s="2394"/>
      <c r="BXU152" s="2394"/>
      <c r="BXV152" s="2394"/>
      <c r="BXW152" s="2394"/>
      <c r="BXX152" s="2394"/>
      <c r="BXY152" s="2394" t="s">
        <v>2698</v>
      </c>
      <c r="BXZ152" s="2394"/>
      <c r="BYA152" s="2394"/>
      <c r="BYB152" s="2394"/>
      <c r="BYC152" s="2394"/>
      <c r="BYD152" s="2394"/>
      <c r="BYE152" s="2394"/>
      <c r="BYF152" s="2394"/>
      <c r="BYG152" s="2394"/>
      <c r="BYH152" s="2394"/>
      <c r="BYI152" s="2394"/>
      <c r="BYJ152" s="2394"/>
      <c r="BYK152" s="2394"/>
      <c r="BYL152" s="2394"/>
      <c r="BYM152" s="2394"/>
      <c r="BYN152" s="2394"/>
      <c r="BYO152" s="2394" t="s">
        <v>2698</v>
      </c>
      <c r="BYP152" s="2394"/>
      <c r="BYQ152" s="2394"/>
      <c r="BYR152" s="2394"/>
      <c r="BYS152" s="2394"/>
      <c r="BYT152" s="2394"/>
      <c r="BYU152" s="2394"/>
      <c r="BYV152" s="2394"/>
      <c r="BYW152" s="2394"/>
      <c r="BYX152" s="2394"/>
      <c r="BYY152" s="2394"/>
      <c r="BYZ152" s="2394"/>
      <c r="BZA152" s="2394"/>
      <c r="BZB152" s="2394"/>
      <c r="BZC152" s="2394"/>
      <c r="BZD152" s="2394"/>
      <c r="BZE152" s="2394" t="s">
        <v>2698</v>
      </c>
      <c r="BZF152" s="2394"/>
      <c r="BZG152" s="2394"/>
      <c r="BZH152" s="2394"/>
      <c r="BZI152" s="2394"/>
      <c r="BZJ152" s="2394"/>
      <c r="BZK152" s="2394"/>
      <c r="BZL152" s="2394"/>
      <c r="BZM152" s="2394"/>
      <c r="BZN152" s="2394"/>
      <c r="BZO152" s="2394"/>
      <c r="BZP152" s="2394"/>
      <c r="BZQ152" s="2394"/>
      <c r="BZR152" s="2394"/>
      <c r="BZS152" s="2394"/>
      <c r="BZT152" s="2394"/>
      <c r="BZU152" s="2394" t="s">
        <v>2698</v>
      </c>
      <c r="BZV152" s="2394"/>
      <c r="BZW152" s="2394"/>
      <c r="BZX152" s="2394"/>
      <c r="BZY152" s="2394"/>
      <c r="BZZ152" s="2394"/>
      <c r="CAA152" s="2394"/>
      <c r="CAB152" s="2394"/>
      <c r="CAC152" s="2394"/>
      <c r="CAD152" s="2394"/>
      <c r="CAE152" s="2394"/>
      <c r="CAF152" s="2394"/>
      <c r="CAG152" s="2394"/>
      <c r="CAH152" s="2394"/>
      <c r="CAI152" s="2394"/>
      <c r="CAJ152" s="2394"/>
      <c r="CAK152" s="2394" t="s">
        <v>2698</v>
      </c>
      <c r="CAL152" s="2394"/>
      <c r="CAM152" s="2394"/>
      <c r="CAN152" s="2394"/>
      <c r="CAO152" s="2394"/>
      <c r="CAP152" s="2394"/>
      <c r="CAQ152" s="2394"/>
      <c r="CAR152" s="2394"/>
      <c r="CAS152" s="2394"/>
      <c r="CAT152" s="2394"/>
      <c r="CAU152" s="2394"/>
      <c r="CAV152" s="2394"/>
      <c r="CAW152" s="2394"/>
      <c r="CAX152" s="2394"/>
      <c r="CAY152" s="2394"/>
      <c r="CAZ152" s="2394"/>
      <c r="CBA152" s="2394" t="s">
        <v>2698</v>
      </c>
      <c r="CBB152" s="2394"/>
      <c r="CBC152" s="2394"/>
      <c r="CBD152" s="2394"/>
      <c r="CBE152" s="2394"/>
      <c r="CBF152" s="2394"/>
      <c r="CBG152" s="2394"/>
      <c r="CBH152" s="2394"/>
      <c r="CBI152" s="2394"/>
      <c r="CBJ152" s="2394"/>
      <c r="CBK152" s="2394"/>
      <c r="CBL152" s="2394"/>
      <c r="CBM152" s="2394"/>
      <c r="CBN152" s="2394"/>
      <c r="CBO152" s="2394"/>
      <c r="CBP152" s="2394"/>
      <c r="CBQ152" s="2394" t="s">
        <v>2698</v>
      </c>
      <c r="CBR152" s="2394"/>
      <c r="CBS152" s="2394"/>
      <c r="CBT152" s="2394"/>
      <c r="CBU152" s="2394"/>
      <c r="CBV152" s="2394"/>
      <c r="CBW152" s="2394"/>
      <c r="CBX152" s="2394"/>
      <c r="CBY152" s="2394"/>
      <c r="CBZ152" s="2394"/>
      <c r="CCA152" s="2394"/>
      <c r="CCB152" s="2394"/>
      <c r="CCC152" s="2394"/>
      <c r="CCD152" s="2394"/>
      <c r="CCE152" s="2394"/>
      <c r="CCF152" s="2394"/>
      <c r="CCG152" s="2394" t="s">
        <v>2698</v>
      </c>
      <c r="CCH152" s="2394"/>
      <c r="CCI152" s="2394"/>
      <c r="CCJ152" s="2394"/>
      <c r="CCK152" s="2394"/>
      <c r="CCL152" s="2394"/>
      <c r="CCM152" s="2394"/>
      <c r="CCN152" s="2394"/>
      <c r="CCO152" s="2394"/>
      <c r="CCP152" s="2394"/>
      <c r="CCQ152" s="2394"/>
      <c r="CCR152" s="2394"/>
      <c r="CCS152" s="2394"/>
      <c r="CCT152" s="2394"/>
      <c r="CCU152" s="2394"/>
      <c r="CCV152" s="2394"/>
      <c r="CCW152" s="2394" t="s">
        <v>2698</v>
      </c>
      <c r="CCX152" s="2394"/>
      <c r="CCY152" s="2394"/>
      <c r="CCZ152" s="2394"/>
      <c r="CDA152" s="2394"/>
      <c r="CDB152" s="2394"/>
      <c r="CDC152" s="2394"/>
      <c r="CDD152" s="2394"/>
      <c r="CDE152" s="2394"/>
      <c r="CDF152" s="2394"/>
      <c r="CDG152" s="2394"/>
      <c r="CDH152" s="2394"/>
      <c r="CDI152" s="2394"/>
      <c r="CDJ152" s="2394"/>
      <c r="CDK152" s="2394"/>
      <c r="CDL152" s="2394"/>
      <c r="CDM152" s="2394" t="s">
        <v>2698</v>
      </c>
      <c r="CDN152" s="2394"/>
      <c r="CDO152" s="2394"/>
      <c r="CDP152" s="2394"/>
      <c r="CDQ152" s="2394"/>
      <c r="CDR152" s="2394"/>
      <c r="CDS152" s="2394"/>
      <c r="CDT152" s="2394"/>
      <c r="CDU152" s="2394"/>
      <c r="CDV152" s="2394"/>
      <c r="CDW152" s="2394"/>
      <c r="CDX152" s="2394"/>
      <c r="CDY152" s="2394"/>
      <c r="CDZ152" s="2394"/>
      <c r="CEA152" s="2394"/>
      <c r="CEB152" s="2394"/>
      <c r="CEC152" s="2394" t="s">
        <v>2698</v>
      </c>
      <c r="CED152" s="2394"/>
      <c r="CEE152" s="2394"/>
      <c r="CEF152" s="2394"/>
      <c r="CEG152" s="2394"/>
      <c r="CEH152" s="2394"/>
      <c r="CEI152" s="2394"/>
      <c r="CEJ152" s="2394"/>
      <c r="CEK152" s="2394"/>
      <c r="CEL152" s="2394"/>
      <c r="CEM152" s="2394"/>
      <c r="CEN152" s="2394"/>
      <c r="CEO152" s="2394"/>
      <c r="CEP152" s="2394"/>
      <c r="CEQ152" s="2394"/>
      <c r="CER152" s="2394"/>
      <c r="CES152" s="2394" t="s">
        <v>2698</v>
      </c>
      <c r="CET152" s="2394"/>
      <c r="CEU152" s="2394"/>
      <c r="CEV152" s="2394"/>
      <c r="CEW152" s="2394"/>
      <c r="CEX152" s="2394"/>
      <c r="CEY152" s="2394"/>
      <c r="CEZ152" s="2394"/>
      <c r="CFA152" s="2394"/>
      <c r="CFB152" s="2394"/>
      <c r="CFC152" s="2394"/>
      <c r="CFD152" s="2394"/>
      <c r="CFE152" s="2394"/>
      <c r="CFF152" s="2394"/>
      <c r="CFG152" s="2394"/>
      <c r="CFH152" s="2394"/>
      <c r="CFI152" s="2394" t="s">
        <v>2698</v>
      </c>
      <c r="CFJ152" s="2394"/>
      <c r="CFK152" s="2394"/>
      <c r="CFL152" s="2394"/>
      <c r="CFM152" s="2394"/>
      <c r="CFN152" s="2394"/>
      <c r="CFO152" s="2394"/>
      <c r="CFP152" s="2394"/>
      <c r="CFQ152" s="2394"/>
      <c r="CFR152" s="2394"/>
      <c r="CFS152" s="2394"/>
      <c r="CFT152" s="2394"/>
      <c r="CFU152" s="2394"/>
      <c r="CFV152" s="2394"/>
      <c r="CFW152" s="2394"/>
      <c r="CFX152" s="2394"/>
      <c r="CFY152" s="2394" t="s">
        <v>2698</v>
      </c>
      <c r="CFZ152" s="2394"/>
      <c r="CGA152" s="2394"/>
      <c r="CGB152" s="2394"/>
      <c r="CGC152" s="2394"/>
      <c r="CGD152" s="2394"/>
      <c r="CGE152" s="2394"/>
      <c r="CGF152" s="2394"/>
      <c r="CGG152" s="2394"/>
      <c r="CGH152" s="2394"/>
      <c r="CGI152" s="2394"/>
      <c r="CGJ152" s="2394"/>
      <c r="CGK152" s="2394"/>
      <c r="CGL152" s="2394"/>
      <c r="CGM152" s="2394"/>
      <c r="CGN152" s="2394"/>
      <c r="CGO152" s="2394" t="s">
        <v>2698</v>
      </c>
      <c r="CGP152" s="2394"/>
      <c r="CGQ152" s="2394"/>
      <c r="CGR152" s="2394"/>
      <c r="CGS152" s="2394"/>
      <c r="CGT152" s="2394"/>
      <c r="CGU152" s="2394"/>
      <c r="CGV152" s="2394"/>
      <c r="CGW152" s="2394"/>
      <c r="CGX152" s="2394"/>
      <c r="CGY152" s="2394"/>
      <c r="CGZ152" s="2394"/>
      <c r="CHA152" s="2394"/>
      <c r="CHB152" s="2394"/>
      <c r="CHC152" s="2394"/>
      <c r="CHD152" s="2394"/>
      <c r="CHE152" s="2394" t="s">
        <v>2698</v>
      </c>
      <c r="CHF152" s="2394"/>
      <c r="CHG152" s="2394"/>
      <c r="CHH152" s="2394"/>
      <c r="CHI152" s="2394"/>
      <c r="CHJ152" s="2394"/>
      <c r="CHK152" s="2394"/>
      <c r="CHL152" s="2394"/>
      <c r="CHM152" s="2394"/>
      <c r="CHN152" s="2394"/>
      <c r="CHO152" s="2394"/>
      <c r="CHP152" s="2394"/>
      <c r="CHQ152" s="2394"/>
      <c r="CHR152" s="2394"/>
      <c r="CHS152" s="2394"/>
      <c r="CHT152" s="2394"/>
      <c r="CHU152" s="2394" t="s">
        <v>2698</v>
      </c>
      <c r="CHV152" s="2394"/>
      <c r="CHW152" s="2394"/>
      <c r="CHX152" s="2394"/>
      <c r="CHY152" s="2394"/>
      <c r="CHZ152" s="2394"/>
      <c r="CIA152" s="2394"/>
      <c r="CIB152" s="2394"/>
      <c r="CIC152" s="2394"/>
      <c r="CID152" s="2394"/>
      <c r="CIE152" s="2394"/>
      <c r="CIF152" s="2394"/>
      <c r="CIG152" s="2394"/>
      <c r="CIH152" s="2394"/>
      <c r="CII152" s="2394"/>
      <c r="CIJ152" s="2394"/>
      <c r="CIK152" s="2394" t="s">
        <v>2698</v>
      </c>
      <c r="CIL152" s="2394"/>
      <c r="CIM152" s="2394"/>
      <c r="CIN152" s="2394"/>
      <c r="CIO152" s="2394"/>
      <c r="CIP152" s="2394"/>
      <c r="CIQ152" s="2394"/>
      <c r="CIR152" s="2394"/>
      <c r="CIS152" s="2394"/>
      <c r="CIT152" s="2394"/>
      <c r="CIU152" s="2394"/>
      <c r="CIV152" s="2394"/>
      <c r="CIW152" s="2394"/>
      <c r="CIX152" s="2394"/>
      <c r="CIY152" s="2394"/>
      <c r="CIZ152" s="2394"/>
      <c r="CJA152" s="2394" t="s">
        <v>2698</v>
      </c>
      <c r="CJB152" s="2394"/>
      <c r="CJC152" s="2394"/>
      <c r="CJD152" s="2394"/>
      <c r="CJE152" s="2394"/>
      <c r="CJF152" s="2394"/>
      <c r="CJG152" s="2394"/>
      <c r="CJH152" s="2394"/>
      <c r="CJI152" s="2394"/>
      <c r="CJJ152" s="2394"/>
      <c r="CJK152" s="2394"/>
      <c r="CJL152" s="2394"/>
      <c r="CJM152" s="2394"/>
      <c r="CJN152" s="2394"/>
      <c r="CJO152" s="2394"/>
      <c r="CJP152" s="2394"/>
      <c r="CJQ152" s="2394" t="s">
        <v>2698</v>
      </c>
      <c r="CJR152" s="2394"/>
      <c r="CJS152" s="2394"/>
      <c r="CJT152" s="2394"/>
      <c r="CJU152" s="2394"/>
      <c r="CJV152" s="2394"/>
      <c r="CJW152" s="2394"/>
      <c r="CJX152" s="2394"/>
      <c r="CJY152" s="2394"/>
      <c r="CJZ152" s="2394"/>
      <c r="CKA152" s="2394"/>
      <c r="CKB152" s="2394"/>
      <c r="CKC152" s="2394"/>
      <c r="CKD152" s="2394"/>
      <c r="CKE152" s="2394"/>
      <c r="CKF152" s="2394"/>
      <c r="CKG152" s="2394" t="s">
        <v>2698</v>
      </c>
      <c r="CKH152" s="2394"/>
      <c r="CKI152" s="2394"/>
      <c r="CKJ152" s="2394"/>
      <c r="CKK152" s="2394"/>
      <c r="CKL152" s="2394"/>
      <c r="CKM152" s="2394"/>
      <c r="CKN152" s="2394"/>
      <c r="CKO152" s="2394"/>
      <c r="CKP152" s="2394"/>
      <c r="CKQ152" s="2394"/>
      <c r="CKR152" s="2394"/>
      <c r="CKS152" s="2394"/>
      <c r="CKT152" s="2394"/>
      <c r="CKU152" s="2394"/>
      <c r="CKV152" s="2394"/>
      <c r="CKW152" s="2394" t="s">
        <v>2698</v>
      </c>
      <c r="CKX152" s="2394"/>
      <c r="CKY152" s="2394"/>
      <c r="CKZ152" s="2394"/>
      <c r="CLA152" s="2394"/>
      <c r="CLB152" s="2394"/>
      <c r="CLC152" s="2394"/>
      <c r="CLD152" s="2394"/>
      <c r="CLE152" s="2394"/>
      <c r="CLF152" s="2394"/>
      <c r="CLG152" s="2394"/>
      <c r="CLH152" s="2394"/>
      <c r="CLI152" s="2394"/>
      <c r="CLJ152" s="2394"/>
      <c r="CLK152" s="2394"/>
      <c r="CLL152" s="2394"/>
      <c r="CLM152" s="2394" t="s">
        <v>2698</v>
      </c>
      <c r="CLN152" s="2394"/>
      <c r="CLO152" s="2394"/>
      <c r="CLP152" s="2394"/>
      <c r="CLQ152" s="2394"/>
      <c r="CLR152" s="2394"/>
      <c r="CLS152" s="2394"/>
      <c r="CLT152" s="2394"/>
      <c r="CLU152" s="2394"/>
      <c r="CLV152" s="2394"/>
      <c r="CLW152" s="2394"/>
      <c r="CLX152" s="2394"/>
      <c r="CLY152" s="2394"/>
      <c r="CLZ152" s="2394"/>
      <c r="CMA152" s="2394"/>
      <c r="CMB152" s="2394"/>
      <c r="CMC152" s="2394" t="s">
        <v>2698</v>
      </c>
      <c r="CMD152" s="2394"/>
      <c r="CME152" s="2394"/>
      <c r="CMF152" s="2394"/>
      <c r="CMG152" s="2394"/>
      <c r="CMH152" s="2394"/>
      <c r="CMI152" s="2394"/>
      <c r="CMJ152" s="2394"/>
      <c r="CMK152" s="2394"/>
      <c r="CML152" s="2394"/>
      <c r="CMM152" s="2394"/>
      <c r="CMN152" s="2394"/>
      <c r="CMO152" s="2394"/>
      <c r="CMP152" s="2394"/>
      <c r="CMQ152" s="2394"/>
      <c r="CMR152" s="2394"/>
      <c r="CMS152" s="2394" t="s">
        <v>2698</v>
      </c>
      <c r="CMT152" s="2394"/>
      <c r="CMU152" s="2394"/>
      <c r="CMV152" s="2394"/>
      <c r="CMW152" s="2394"/>
      <c r="CMX152" s="2394"/>
      <c r="CMY152" s="2394"/>
      <c r="CMZ152" s="2394"/>
      <c r="CNA152" s="2394"/>
      <c r="CNB152" s="2394"/>
      <c r="CNC152" s="2394"/>
      <c r="CND152" s="2394"/>
      <c r="CNE152" s="2394"/>
      <c r="CNF152" s="2394"/>
      <c r="CNG152" s="2394"/>
      <c r="CNH152" s="2394"/>
      <c r="CNI152" s="2394" t="s">
        <v>2698</v>
      </c>
      <c r="CNJ152" s="2394"/>
      <c r="CNK152" s="2394"/>
      <c r="CNL152" s="2394"/>
      <c r="CNM152" s="2394"/>
      <c r="CNN152" s="2394"/>
      <c r="CNO152" s="2394"/>
      <c r="CNP152" s="2394"/>
      <c r="CNQ152" s="2394"/>
      <c r="CNR152" s="2394"/>
      <c r="CNS152" s="2394"/>
      <c r="CNT152" s="2394"/>
      <c r="CNU152" s="2394"/>
      <c r="CNV152" s="2394"/>
      <c r="CNW152" s="2394"/>
      <c r="CNX152" s="2394"/>
      <c r="CNY152" s="2394" t="s">
        <v>2698</v>
      </c>
      <c r="CNZ152" s="2394"/>
      <c r="COA152" s="2394"/>
      <c r="COB152" s="2394"/>
      <c r="COC152" s="2394"/>
      <c r="COD152" s="2394"/>
      <c r="COE152" s="2394"/>
      <c r="COF152" s="2394"/>
      <c r="COG152" s="2394"/>
      <c r="COH152" s="2394"/>
      <c r="COI152" s="2394"/>
      <c r="COJ152" s="2394"/>
      <c r="COK152" s="2394"/>
      <c r="COL152" s="2394"/>
      <c r="COM152" s="2394"/>
      <c r="CON152" s="2394"/>
      <c r="COO152" s="2394" t="s">
        <v>2698</v>
      </c>
      <c r="COP152" s="2394"/>
      <c r="COQ152" s="2394"/>
      <c r="COR152" s="2394"/>
      <c r="COS152" s="2394"/>
      <c r="COT152" s="2394"/>
      <c r="COU152" s="2394"/>
      <c r="COV152" s="2394"/>
      <c r="COW152" s="2394"/>
      <c r="COX152" s="2394"/>
      <c r="COY152" s="2394"/>
      <c r="COZ152" s="2394"/>
      <c r="CPA152" s="2394"/>
      <c r="CPB152" s="2394"/>
      <c r="CPC152" s="2394"/>
      <c r="CPD152" s="2394"/>
      <c r="CPE152" s="2394" t="s">
        <v>2698</v>
      </c>
      <c r="CPF152" s="2394"/>
      <c r="CPG152" s="2394"/>
      <c r="CPH152" s="2394"/>
      <c r="CPI152" s="2394"/>
      <c r="CPJ152" s="2394"/>
      <c r="CPK152" s="2394"/>
      <c r="CPL152" s="2394"/>
      <c r="CPM152" s="2394"/>
      <c r="CPN152" s="2394"/>
      <c r="CPO152" s="2394"/>
      <c r="CPP152" s="2394"/>
      <c r="CPQ152" s="2394"/>
      <c r="CPR152" s="2394"/>
      <c r="CPS152" s="2394"/>
      <c r="CPT152" s="2394"/>
      <c r="CPU152" s="2394" t="s">
        <v>2698</v>
      </c>
      <c r="CPV152" s="2394"/>
      <c r="CPW152" s="2394"/>
      <c r="CPX152" s="2394"/>
      <c r="CPY152" s="2394"/>
      <c r="CPZ152" s="2394"/>
      <c r="CQA152" s="2394"/>
      <c r="CQB152" s="2394"/>
      <c r="CQC152" s="2394"/>
      <c r="CQD152" s="2394"/>
      <c r="CQE152" s="2394"/>
      <c r="CQF152" s="2394"/>
      <c r="CQG152" s="2394"/>
      <c r="CQH152" s="2394"/>
      <c r="CQI152" s="2394"/>
      <c r="CQJ152" s="2394"/>
      <c r="CQK152" s="2394" t="s">
        <v>2698</v>
      </c>
      <c r="CQL152" s="2394"/>
      <c r="CQM152" s="2394"/>
      <c r="CQN152" s="2394"/>
      <c r="CQO152" s="2394"/>
      <c r="CQP152" s="2394"/>
      <c r="CQQ152" s="2394"/>
      <c r="CQR152" s="2394"/>
      <c r="CQS152" s="2394"/>
      <c r="CQT152" s="2394"/>
      <c r="CQU152" s="2394"/>
      <c r="CQV152" s="2394"/>
      <c r="CQW152" s="2394"/>
      <c r="CQX152" s="2394"/>
      <c r="CQY152" s="2394"/>
      <c r="CQZ152" s="2394"/>
      <c r="CRA152" s="2394" t="s">
        <v>2698</v>
      </c>
      <c r="CRB152" s="2394"/>
      <c r="CRC152" s="2394"/>
      <c r="CRD152" s="2394"/>
      <c r="CRE152" s="2394"/>
      <c r="CRF152" s="2394"/>
      <c r="CRG152" s="2394"/>
      <c r="CRH152" s="2394"/>
      <c r="CRI152" s="2394"/>
      <c r="CRJ152" s="2394"/>
      <c r="CRK152" s="2394"/>
      <c r="CRL152" s="2394"/>
      <c r="CRM152" s="2394"/>
      <c r="CRN152" s="2394"/>
      <c r="CRO152" s="2394"/>
      <c r="CRP152" s="2394"/>
      <c r="CRQ152" s="2394" t="s">
        <v>2698</v>
      </c>
      <c r="CRR152" s="2394"/>
      <c r="CRS152" s="2394"/>
      <c r="CRT152" s="2394"/>
      <c r="CRU152" s="2394"/>
      <c r="CRV152" s="2394"/>
      <c r="CRW152" s="2394"/>
      <c r="CRX152" s="2394"/>
      <c r="CRY152" s="2394"/>
      <c r="CRZ152" s="2394"/>
      <c r="CSA152" s="2394"/>
      <c r="CSB152" s="2394"/>
      <c r="CSC152" s="2394"/>
      <c r="CSD152" s="2394"/>
      <c r="CSE152" s="2394"/>
      <c r="CSF152" s="2394"/>
      <c r="CSG152" s="2394" t="s">
        <v>2698</v>
      </c>
      <c r="CSH152" s="2394"/>
      <c r="CSI152" s="2394"/>
      <c r="CSJ152" s="2394"/>
      <c r="CSK152" s="2394"/>
      <c r="CSL152" s="2394"/>
      <c r="CSM152" s="2394"/>
      <c r="CSN152" s="2394"/>
      <c r="CSO152" s="2394"/>
      <c r="CSP152" s="2394"/>
      <c r="CSQ152" s="2394"/>
      <c r="CSR152" s="2394"/>
      <c r="CSS152" s="2394"/>
      <c r="CST152" s="2394"/>
      <c r="CSU152" s="2394"/>
      <c r="CSV152" s="2394"/>
      <c r="CSW152" s="2394" t="s">
        <v>2698</v>
      </c>
      <c r="CSX152" s="2394"/>
      <c r="CSY152" s="2394"/>
      <c r="CSZ152" s="2394"/>
      <c r="CTA152" s="2394"/>
      <c r="CTB152" s="2394"/>
      <c r="CTC152" s="2394"/>
      <c r="CTD152" s="2394"/>
      <c r="CTE152" s="2394"/>
      <c r="CTF152" s="2394"/>
      <c r="CTG152" s="2394"/>
      <c r="CTH152" s="2394"/>
      <c r="CTI152" s="2394"/>
      <c r="CTJ152" s="2394"/>
      <c r="CTK152" s="2394"/>
      <c r="CTL152" s="2394"/>
      <c r="CTM152" s="2394" t="s">
        <v>2698</v>
      </c>
      <c r="CTN152" s="2394"/>
      <c r="CTO152" s="2394"/>
      <c r="CTP152" s="2394"/>
      <c r="CTQ152" s="2394"/>
      <c r="CTR152" s="2394"/>
      <c r="CTS152" s="2394"/>
      <c r="CTT152" s="2394"/>
      <c r="CTU152" s="2394"/>
      <c r="CTV152" s="2394"/>
      <c r="CTW152" s="2394"/>
      <c r="CTX152" s="2394"/>
      <c r="CTY152" s="2394"/>
      <c r="CTZ152" s="2394"/>
      <c r="CUA152" s="2394"/>
      <c r="CUB152" s="2394"/>
      <c r="CUC152" s="2394" t="s">
        <v>2698</v>
      </c>
      <c r="CUD152" s="2394"/>
      <c r="CUE152" s="2394"/>
      <c r="CUF152" s="2394"/>
      <c r="CUG152" s="2394"/>
      <c r="CUH152" s="2394"/>
      <c r="CUI152" s="2394"/>
      <c r="CUJ152" s="2394"/>
      <c r="CUK152" s="2394"/>
      <c r="CUL152" s="2394"/>
      <c r="CUM152" s="2394"/>
      <c r="CUN152" s="2394"/>
      <c r="CUO152" s="2394"/>
      <c r="CUP152" s="2394"/>
      <c r="CUQ152" s="2394"/>
      <c r="CUR152" s="2394"/>
      <c r="CUS152" s="2394" t="s">
        <v>2698</v>
      </c>
      <c r="CUT152" s="2394"/>
      <c r="CUU152" s="2394"/>
      <c r="CUV152" s="2394"/>
      <c r="CUW152" s="2394"/>
      <c r="CUX152" s="2394"/>
      <c r="CUY152" s="2394"/>
      <c r="CUZ152" s="2394"/>
      <c r="CVA152" s="2394"/>
      <c r="CVB152" s="2394"/>
      <c r="CVC152" s="2394"/>
      <c r="CVD152" s="2394"/>
      <c r="CVE152" s="2394"/>
      <c r="CVF152" s="2394"/>
      <c r="CVG152" s="2394"/>
      <c r="CVH152" s="2394"/>
      <c r="CVI152" s="2394" t="s">
        <v>2698</v>
      </c>
      <c r="CVJ152" s="2394"/>
      <c r="CVK152" s="2394"/>
      <c r="CVL152" s="2394"/>
      <c r="CVM152" s="2394"/>
      <c r="CVN152" s="2394"/>
      <c r="CVO152" s="2394"/>
      <c r="CVP152" s="2394"/>
      <c r="CVQ152" s="2394"/>
      <c r="CVR152" s="2394"/>
      <c r="CVS152" s="2394"/>
      <c r="CVT152" s="2394"/>
      <c r="CVU152" s="2394"/>
      <c r="CVV152" s="2394"/>
      <c r="CVW152" s="2394"/>
      <c r="CVX152" s="2394"/>
      <c r="CVY152" s="2394" t="s">
        <v>2698</v>
      </c>
      <c r="CVZ152" s="2394"/>
      <c r="CWA152" s="2394"/>
      <c r="CWB152" s="2394"/>
      <c r="CWC152" s="2394"/>
      <c r="CWD152" s="2394"/>
      <c r="CWE152" s="2394"/>
      <c r="CWF152" s="2394"/>
      <c r="CWG152" s="2394"/>
      <c r="CWH152" s="2394"/>
      <c r="CWI152" s="2394"/>
      <c r="CWJ152" s="2394"/>
      <c r="CWK152" s="2394"/>
      <c r="CWL152" s="2394"/>
      <c r="CWM152" s="2394"/>
      <c r="CWN152" s="2394"/>
      <c r="CWO152" s="2394" t="s">
        <v>2698</v>
      </c>
      <c r="CWP152" s="2394"/>
      <c r="CWQ152" s="2394"/>
      <c r="CWR152" s="2394"/>
      <c r="CWS152" s="2394"/>
      <c r="CWT152" s="2394"/>
      <c r="CWU152" s="2394"/>
      <c r="CWV152" s="2394"/>
      <c r="CWW152" s="2394"/>
      <c r="CWX152" s="2394"/>
      <c r="CWY152" s="2394"/>
      <c r="CWZ152" s="2394"/>
      <c r="CXA152" s="2394"/>
      <c r="CXB152" s="2394"/>
      <c r="CXC152" s="2394"/>
      <c r="CXD152" s="2394"/>
      <c r="CXE152" s="2394" t="s">
        <v>2698</v>
      </c>
      <c r="CXF152" s="2394"/>
      <c r="CXG152" s="2394"/>
      <c r="CXH152" s="2394"/>
      <c r="CXI152" s="2394"/>
      <c r="CXJ152" s="2394"/>
      <c r="CXK152" s="2394"/>
      <c r="CXL152" s="2394"/>
      <c r="CXM152" s="2394"/>
      <c r="CXN152" s="2394"/>
      <c r="CXO152" s="2394"/>
      <c r="CXP152" s="2394"/>
      <c r="CXQ152" s="2394"/>
      <c r="CXR152" s="2394"/>
      <c r="CXS152" s="2394"/>
      <c r="CXT152" s="2394"/>
      <c r="CXU152" s="2394" t="s">
        <v>2698</v>
      </c>
      <c r="CXV152" s="2394"/>
      <c r="CXW152" s="2394"/>
      <c r="CXX152" s="2394"/>
      <c r="CXY152" s="2394"/>
      <c r="CXZ152" s="2394"/>
      <c r="CYA152" s="2394"/>
      <c r="CYB152" s="2394"/>
      <c r="CYC152" s="2394"/>
      <c r="CYD152" s="2394"/>
      <c r="CYE152" s="2394"/>
      <c r="CYF152" s="2394"/>
      <c r="CYG152" s="2394"/>
      <c r="CYH152" s="2394"/>
      <c r="CYI152" s="2394"/>
      <c r="CYJ152" s="2394"/>
      <c r="CYK152" s="2394" t="s">
        <v>2698</v>
      </c>
      <c r="CYL152" s="2394"/>
      <c r="CYM152" s="2394"/>
      <c r="CYN152" s="2394"/>
      <c r="CYO152" s="2394"/>
      <c r="CYP152" s="2394"/>
      <c r="CYQ152" s="2394"/>
      <c r="CYR152" s="2394"/>
      <c r="CYS152" s="2394"/>
      <c r="CYT152" s="2394"/>
      <c r="CYU152" s="2394"/>
      <c r="CYV152" s="2394"/>
      <c r="CYW152" s="2394"/>
      <c r="CYX152" s="2394"/>
      <c r="CYY152" s="2394"/>
      <c r="CYZ152" s="2394"/>
      <c r="CZA152" s="2394" t="s">
        <v>2698</v>
      </c>
      <c r="CZB152" s="2394"/>
      <c r="CZC152" s="2394"/>
      <c r="CZD152" s="2394"/>
      <c r="CZE152" s="2394"/>
      <c r="CZF152" s="2394"/>
      <c r="CZG152" s="2394"/>
      <c r="CZH152" s="2394"/>
      <c r="CZI152" s="2394"/>
      <c r="CZJ152" s="2394"/>
      <c r="CZK152" s="2394"/>
      <c r="CZL152" s="2394"/>
      <c r="CZM152" s="2394"/>
      <c r="CZN152" s="2394"/>
      <c r="CZO152" s="2394"/>
      <c r="CZP152" s="2394"/>
      <c r="CZQ152" s="2394" t="s">
        <v>2698</v>
      </c>
      <c r="CZR152" s="2394"/>
      <c r="CZS152" s="2394"/>
      <c r="CZT152" s="2394"/>
      <c r="CZU152" s="2394"/>
      <c r="CZV152" s="2394"/>
      <c r="CZW152" s="2394"/>
      <c r="CZX152" s="2394"/>
      <c r="CZY152" s="2394"/>
      <c r="CZZ152" s="2394"/>
      <c r="DAA152" s="2394"/>
      <c r="DAB152" s="2394"/>
      <c r="DAC152" s="2394"/>
      <c r="DAD152" s="2394"/>
      <c r="DAE152" s="2394"/>
      <c r="DAF152" s="2394"/>
      <c r="DAG152" s="2394" t="s">
        <v>2698</v>
      </c>
      <c r="DAH152" s="2394"/>
      <c r="DAI152" s="2394"/>
      <c r="DAJ152" s="2394"/>
      <c r="DAK152" s="2394"/>
      <c r="DAL152" s="2394"/>
      <c r="DAM152" s="2394"/>
      <c r="DAN152" s="2394"/>
      <c r="DAO152" s="2394"/>
      <c r="DAP152" s="2394"/>
      <c r="DAQ152" s="2394"/>
      <c r="DAR152" s="2394"/>
      <c r="DAS152" s="2394"/>
      <c r="DAT152" s="2394"/>
      <c r="DAU152" s="2394"/>
      <c r="DAV152" s="2394"/>
      <c r="DAW152" s="2394" t="s">
        <v>2698</v>
      </c>
      <c r="DAX152" s="2394"/>
      <c r="DAY152" s="2394"/>
      <c r="DAZ152" s="2394"/>
      <c r="DBA152" s="2394"/>
      <c r="DBB152" s="2394"/>
      <c r="DBC152" s="2394"/>
      <c r="DBD152" s="2394"/>
      <c r="DBE152" s="2394"/>
      <c r="DBF152" s="2394"/>
      <c r="DBG152" s="2394"/>
      <c r="DBH152" s="2394"/>
      <c r="DBI152" s="2394"/>
      <c r="DBJ152" s="2394"/>
      <c r="DBK152" s="2394"/>
      <c r="DBL152" s="2394"/>
      <c r="DBM152" s="2394" t="s">
        <v>2698</v>
      </c>
      <c r="DBN152" s="2394"/>
      <c r="DBO152" s="2394"/>
      <c r="DBP152" s="2394"/>
      <c r="DBQ152" s="2394"/>
      <c r="DBR152" s="2394"/>
      <c r="DBS152" s="2394"/>
      <c r="DBT152" s="2394"/>
      <c r="DBU152" s="2394"/>
      <c r="DBV152" s="2394"/>
      <c r="DBW152" s="2394"/>
      <c r="DBX152" s="2394"/>
      <c r="DBY152" s="2394"/>
      <c r="DBZ152" s="2394"/>
      <c r="DCA152" s="2394"/>
      <c r="DCB152" s="2394"/>
      <c r="DCC152" s="2394" t="s">
        <v>2698</v>
      </c>
      <c r="DCD152" s="2394"/>
      <c r="DCE152" s="2394"/>
      <c r="DCF152" s="2394"/>
      <c r="DCG152" s="2394"/>
      <c r="DCH152" s="2394"/>
      <c r="DCI152" s="2394"/>
      <c r="DCJ152" s="2394"/>
      <c r="DCK152" s="2394"/>
      <c r="DCL152" s="2394"/>
      <c r="DCM152" s="2394"/>
      <c r="DCN152" s="2394"/>
      <c r="DCO152" s="2394"/>
      <c r="DCP152" s="2394"/>
      <c r="DCQ152" s="2394"/>
      <c r="DCR152" s="2394"/>
      <c r="DCS152" s="2394" t="s">
        <v>2698</v>
      </c>
      <c r="DCT152" s="2394"/>
      <c r="DCU152" s="2394"/>
      <c r="DCV152" s="2394"/>
      <c r="DCW152" s="2394"/>
      <c r="DCX152" s="2394"/>
      <c r="DCY152" s="2394"/>
      <c r="DCZ152" s="2394"/>
      <c r="DDA152" s="2394"/>
      <c r="DDB152" s="2394"/>
      <c r="DDC152" s="2394"/>
      <c r="DDD152" s="2394"/>
      <c r="DDE152" s="2394"/>
      <c r="DDF152" s="2394"/>
      <c r="DDG152" s="2394"/>
      <c r="DDH152" s="2394"/>
      <c r="DDI152" s="2394" t="s">
        <v>2698</v>
      </c>
      <c r="DDJ152" s="2394"/>
      <c r="DDK152" s="2394"/>
      <c r="DDL152" s="2394"/>
      <c r="DDM152" s="2394"/>
      <c r="DDN152" s="2394"/>
      <c r="DDO152" s="2394"/>
      <c r="DDP152" s="2394"/>
      <c r="DDQ152" s="2394"/>
      <c r="DDR152" s="2394"/>
      <c r="DDS152" s="2394"/>
      <c r="DDT152" s="2394"/>
      <c r="DDU152" s="2394"/>
      <c r="DDV152" s="2394"/>
      <c r="DDW152" s="2394"/>
      <c r="DDX152" s="2394"/>
      <c r="DDY152" s="2394" t="s">
        <v>2698</v>
      </c>
      <c r="DDZ152" s="2394"/>
      <c r="DEA152" s="2394"/>
      <c r="DEB152" s="2394"/>
      <c r="DEC152" s="2394"/>
      <c r="DED152" s="2394"/>
      <c r="DEE152" s="2394"/>
      <c r="DEF152" s="2394"/>
      <c r="DEG152" s="2394"/>
      <c r="DEH152" s="2394"/>
      <c r="DEI152" s="2394"/>
      <c r="DEJ152" s="2394"/>
      <c r="DEK152" s="2394"/>
      <c r="DEL152" s="2394"/>
      <c r="DEM152" s="2394"/>
      <c r="DEN152" s="2394"/>
      <c r="DEO152" s="2394" t="s">
        <v>2698</v>
      </c>
      <c r="DEP152" s="2394"/>
      <c r="DEQ152" s="2394"/>
      <c r="DER152" s="2394"/>
      <c r="DES152" s="2394"/>
      <c r="DET152" s="2394"/>
      <c r="DEU152" s="2394"/>
      <c r="DEV152" s="2394"/>
      <c r="DEW152" s="2394"/>
      <c r="DEX152" s="2394"/>
      <c r="DEY152" s="2394"/>
      <c r="DEZ152" s="2394"/>
      <c r="DFA152" s="2394"/>
      <c r="DFB152" s="2394"/>
      <c r="DFC152" s="2394"/>
      <c r="DFD152" s="2394"/>
      <c r="DFE152" s="2394" t="s">
        <v>2698</v>
      </c>
      <c r="DFF152" s="2394"/>
      <c r="DFG152" s="2394"/>
      <c r="DFH152" s="2394"/>
      <c r="DFI152" s="2394"/>
      <c r="DFJ152" s="2394"/>
      <c r="DFK152" s="2394"/>
      <c r="DFL152" s="2394"/>
      <c r="DFM152" s="2394"/>
      <c r="DFN152" s="2394"/>
      <c r="DFO152" s="2394"/>
      <c r="DFP152" s="2394"/>
      <c r="DFQ152" s="2394"/>
      <c r="DFR152" s="2394"/>
      <c r="DFS152" s="2394"/>
      <c r="DFT152" s="2394"/>
      <c r="DFU152" s="2394" t="s">
        <v>2698</v>
      </c>
      <c r="DFV152" s="2394"/>
      <c r="DFW152" s="2394"/>
      <c r="DFX152" s="2394"/>
      <c r="DFY152" s="2394"/>
      <c r="DFZ152" s="2394"/>
      <c r="DGA152" s="2394"/>
      <c r="DGB152" s="2394"/>
      <c r="DGC152" s="2394"/>
      <c r="DGD152" s="2394"/>
      <c r="DGE152" s="2394"/>
      <c r="DGF152" s="2394"/>
      <c r="DGG152" s="2394"/>
      <c r="DGH152" s="2394"/>
      <c r="DGI152" s="2394"/>
      <c r="DGJ152" s="2394"/>
      <c r="DGK152" s="2394" t="s">
        <v>2698</v>
      </c>
      <c r="DGL152" s="2394"/>
      <c r="DGM152" s="2394"/>
      <c r="DGN152" s="2394"/>
      <c r="DGO152" s="2394"/>
      <c r="DGP152" s="2394"/>
      <c r="DGQ152" s="2394"/>
      <c r="DGR152" s="2394"/>
      <c r="DGS152" s="2394"/>
      <c r="DGT152" s="2394"/>
      <c r="DGU152" s="2394"/>
      <c r="DGV152" s="2394"/>
      <c r="DGW152" s="2394"/>
      <c r="DGX152" s="2394"/>
      <c r="DGY152" s="2394"/>
      <c r="DGZ152" s="2394"/>
      <c r="DHA152" s="2394" t="s">
        <v>2698</v>
      </c>
      <c r="DHB152" s="2394"/>
      <c r="DHC152" s="2394"/>
      <c r="DHD152" s="2394"/>
      <c r="DHE152" s="2394"/>
      <c r="DHF152" s="2394"/>
      <c r="DHG152" s="2394"/>
      <c r="DHH152" s="2394"/>
      <c r="DHI152" s="2394"/>
      <c r="DHJ152" s="2394"/>
      <c r="DHK152" s="2394"/>
      <c r="DHL152" s="2394"/>
      <c r="DHM152" s="2394"/>
      <c r="DHN152" s="2394"/>
      <c r="DHO152" s="2394"/>
      <c r="DHP152" s="2394"/>
      <c r="DHQ152" s="2394" t="s">
        <v>2698</v>
      </c>
      <c r="DHR152" s="2394"/>
      <c r="DHS152" s="2394"/>
      <c r="DHT152" s="2394"/>
      <c r="DHU152" s="2394"/>
      <c r="DHV152" s="2394"/>
      <c r="DHW152" s="2394"/>
      <c r="DHX152" s="2394"/>
      <c r="DHY152" s="2394"/>
      <c r="DHZ152" s="2394"/>
      <c r="DIA152" s="2394"/>
      <c r="DIB152" s="2394"/>
      <c r="DIC152" s="2394"/>
      <c r="DID152" s="2394"/>
      <c r="DIE152" s="2394"/>
      <c r="DIF152" s="2394"/>
      <c r="DIG152" s="2394" t="s">
        <v>2698</v>
      </c>
      <c r="DIH152" s="2394"/>
      <c r="DII152" s="2394"/>
      <c r="DIJ152" s="2394"/>
      <c r="DIK152" s="2394"/>
      <c r="DIL152" s="2394"/>
      <c r="DIM152" s="2394"/>
      <c r="DIN152" s="2394"/>
      <c r="DIO152" s="2394"/>
      <c r="DIP152" s="2394"/>
      <c r="DIQ152" s="2394"/>
      <c r="DIR152" s="2394"/>
      <c r="DIS152" s="2394"/>
      <c r="DIT152" s="2394"/>
      <c r="DIU152" s="2394"/>
      <c r="DIV152" s="2394"/>
      <c r="DIW152" s="2394" t="s">
        <v>2698</v>
      </c>
      <c r="DIX152" s="2394"/>
      <c r="DIY152" s="2394"/>
      <c r="DIZ152" s="2394"/>
      <c r="DJA152" s="2394"/>
      <c r="DJB152" s="2394"/>
      <c r="DJC152" s="2394"/>
      <c r="DJD152" s="2394"/>
      <c r="DJE152" s="2394"/>
      <c r="DJF152" s="2394"/>
      <c r="DJG152" s="2394"/>
      <c r="DJH152" s="2394"/>
      <c r="DJI152" s="2394"/>
      <c r="DJJ152" s="2394"/>
      <c r="DJK152" s="2394"/>
      <c r="DJL152" s="2394"/>
      <c r="DJM152" s="2394" t="s">
        <v>2698</v>
      </c>
      <c r="DJN152" s="2394"/>
      <c r="DJO152" s="2394"/>
      <c r="DJP152" s="2394"/>
      <c r="DJQ152" s="2394"/>
      <c r="DJR152" s="2394"/>
      <c r="DJS152" s="2394"/>
      <c r="DJT152" s="2394"/>
      <c r="DJU152" s="2394"/>
      <c r="DJV152" s="2394"/>
      <c r="DJW152" s="2394"/>
      <c r="DJX152" s="2394"/>
      <c r="DJY152" s="2394"/>
      <c r="DJZ152" s="2394"/>
      <c r="DKA152" s="2394"/>
      <c r="DKB152" s="2394"/>
      <c r="DKC152" s="2394" t="s">
        <v>2698</v>
      </c>
      <c r="DKD152" s="2394"/>
      <c r="DKE152" s="2394"/>
      <c r="DKF152" s="2394"/>
      <c r="DKG152" s="2394"/>
      <c r="DKH152" s="2394"/>
      <c r="DKI152" s="2394"/>
      <c r="DKJ152" s="2394"/>
      <c r="DKK152" s="2394"/>
      <c r="DKL152" s="2394"/>
      <c r="DKM152" s="2394"/>
      <c r="DKN152" s="2394"/>
      <c r="DKO152" s="2394"/>
      <c r="DKP152" s="2394"/>
      <c r="DKQ152" s="2394"/>
      <c r="DKR152" s="2394"/>
      <c r="DKS152" s="2394" t="s">
        <v>2698</v>
      </c>
      <c r="DKT152" s="2394"/>
      <c r="DKU152" s="2394"/>
      <c r="DKV152" s="2394"/>
      <c r="DKW152" s="2394"/>
      <c r="DKX152" s="2394"/>
      <c r="DKY152" s="2394"/>
      <c r="DKZ152" s="2394"/>
      <c r="DLA152" s="2394"/>
      <c r="DLB152" s="2394"/>
      <c r="DLC152" s="2394"/>
      <c r="DLD152" s="2394"/>
      <c r="DLE152" s="2394"/>
      <c r="DLF152" s="2394"/>
      <c r="DLG152" s="2394"/>
      <c r="DLH152" s="2394"/>
      <c r="DLI152" s="2394" t="s">
        <v>2698</v>
      </c>
      <c r="DLJ152" s="2394"/>
      <c r="DLK152" s="2394"/>
      <c r="DLL152" s="2394"/>
      <c r="DLM152" s="2394"/>
      <c r="DLN152" s="2394"/>
      <c r="DLO152" s="2394"/>
      <c r="DLP152" s="2394"/>
      <c r="DLQ152" s="2394"/>
      <c r="DLR152" s="2394"/>
      <c r="DLS152" s="2394"/>
      <c r="DLT152" s="2394"/>
      <c r="DLU152" s="2394"/>
      <c r="DLV152" s="2394"/>
      <c r="DLW152" s="2394"/>
      <c r="DLX152" s="2394"/>
      <c r="DLY152" s="2394" t="s">
        <v>2698</v>
      </c>
      <c r="DLZ152" s="2394"/>
      <c r="DMA152" s="2394"/>
      <c r="DMB152" s="2394"/>
      <c r="DMC152" s="2394"/>
      <c r="DMD152" s="2394"/>
      <c r="DME152" s="2394"/>
      <c r="DMF152" s="2394"/>
      <c r="DMG152" s="2394"/>
      <c r="DMH152" s="2394"/>
      <c r="DMI152" s="2394"/>
      <c r="DMJ152" s="2394"/>
      <c r="DMK152" s="2394"/>
      <c r="DML152" s="2394"/>
      <c r="DMM152" s="2394"/>
      <c r="DMN152" s="2394"/>
      <c r="DMO152" s="2394" t="s">
        <v>2698</v>
      </c>
      <c r="DMP152" s="2394"/>
      <c r="DMQ152" s="2394"/>
      <c r="DMR152" s="2394"/>
      <c r="DMS152" s="2394"/>
      <c r="DMT152" s="2394"/>
      <c r="DMU152" s="2394"/>
      <c r="DMV152" s="2394"/>
      <c r="DMW152" s="2394"/>
      <c r="DMX152" s="2394"/>
      <c r="DMY152" s="2394"/>
      <c r="DMZ152" s="2394"/>
      <c r="DNA152" s="2394"/>
      <c r="DNB152" s="2394"/>
      <c r="DNC152" s="2394"/>
      <c r="DND152" s="2394"/>
      <c r="DNE152" s="2394" t="s">
        <v>2698</v>
      </c>
      <c r="DNF152" s="2394"/>
      <c r="DNG152" s="2394"/>
      <c r="DNH152" s="2394"/>
      <c r="DNI152" s="2394"/>
      <c r="DNJ152" s="2394"/>
      <c r="DNK152" s="2394"/>
      <c r="DNL152" s="2394"/>
      <c r="DNM152" s="2394"/>
      <c r="DNN152" s="2394"/>
      <c r="DNO152" s="2394"/>
      <c r="DNP152" s="2394"/>
      <c r="DNQ152" s="2394"/>
      <c r="DNR152" s="2394"/>
      <c r="DNS152" s="2394"/>
      <c r="DNT152" s="2394"/>
      <c r="DNU152" s="2394" t="s">
        <v>2698</v>
      </c>
      <c r="DNV152" s="2394"/>
      <c r="DNW152" s="2394"/>
      <c r="DNX152" s="2394"/>
      <c r="DNY152" s="2394"/>
      <c r="DNZ152" s="2394"/>
      <c r="DOA152" s="2394"/>
      <c r="DOB152" s="2394"/>
      <c r="DOC152" s="2394"/>
      <c r="DOD152" s="2394"/>
      <c r="DOE152" s="2394"/>
      <c r="DOF152" s="2394"/>
      <c r="DOG152" s="2394"/>
      <c r="DOH152" s="2394"/>
      <c r="DOI152" s="2394"/>
      <c r="DOJ152" s="2394"/>
      <c r="DOK152" s="2394" t="s">
        <v>2698</v>
      </c>
      <c r="DOL152" s="2394"/>
      <c r="DOM152" s="2394"/>
      <c r="DON152" s="2394"/>
      <c r="DOO152" s="2394"/>
      <c r="DOP152" s="2394"/>
      <c r="DOQ152" s="2394"/>
      <c r="DOR152" s="2394"/>
      <c r="DOS152" s="2394"/>
      <c r="DOT152" s="2394"/>
      <c r="DOU152" s="2394"/>
      <c r="DOV152" s="2394"/>
      <c r="DOW152" s="2394"/>
      <c r="DOX152" s="2394"/>
      <c r="DOY152" s="2394"/>
      <c r="DOZ152" s="2394"/>
      <c r="DPA152" s="2394" t="s">
        <v>2698</v>
      </c>
      <c r="DPB152" s="2394"/>
      <c r="DPC152" s="2394"/>
      <c r="DPD152" s="2394"/>
      <c r="DPE152" s="2394"/>
      <c r="DPF152" s="2394"/>
      <c r="DPG152" s="2394"/>
      <c r="DPH152" s="2394"/>
      <c r="DPI152" s="2394"/>
      <c r="DPJ152" s="2394"/>
      <c r="DPK152" s="2394"/>
      <c r="DPL152" s="2394"/>
      <c r="DPM152" s="2394"/>
      <c r="DPN152" s="2394"/>
      <c r="DPO152" s="2394"/>
      <c r="DPP152" s="2394"/>
      <c r="DPQ152" s="2394" t="s">
        <v>2698</v>
      </c>
      <c r="DPR152" s="2394"/>
      <c r="DPS152" s="2394"/>
      <c r="DPT152" s="2394"/>
      <c r="DPU152" s="2394"/>
      <c r="DPV152" s="2394"/>
      <c r="DPW152" s="2394"/>
      <c r="DPX152" s="2394"/>
      <c r="DPY152" s="2394"/>
      <c r="DPZ152" s="2394"/>
      <c r="DQA152" s="2394"/>
      <c r="DQB152" s="2394"/>
      <c r="DQC152" s="2394"/>
      <c r="DQD152" s="2394"/>
      <c r="DQE152" s="2394"/>
      <c r="DQF152" s="2394"/>
      <c r="DQG152" s="2394" t="s">
        <v>2698</v>
      </c>
      <c r="DQH152" s="2394"/>
      <c r="DQI152" s="2394"/>
      <c r="DQJ152" s="2394"/>
      <c r="DQK152" s="2394"/>
      <c r="DQL152" s="2394"/>
      <c r="DQM152" s="2394"/>
      <c r="DQN152" s="2394"/>
      <c r="DQO152" s="2394"/>
      <c r="DQP152" s="2394"/>
      <c r="DQQ152" s="2394"/>
      <c r="DQR152" s="2394"/>
      <c r="DQS152" s="2394"/>
      <c r="DQT152" s="2394"/>
      <c r="DQU152" s="2394"/>
      <c r="DQV152" s="2394"/>
      <c r="DQW152" s="2394" t="s">
        <v>2698</v>
      </c>
      <c r="DQX152" s="2394"/>
      <c r="DQY152" s="2394"/>
      <c r="DQZ152" s="2394"/>
      <c r="DRA152" s="2394"/>
      <c r="DRB152" s="2394"/>
      <c r="DRC152" s="2394"/>
      <c r="DRD152" s="2394"/>
      <c r="DRE152" s="2394"/>
      <c r="DRF152" s="2394"/>
      <c r="DRG152" s="2394"/>
      <c r="DRH152" s="2394"/>
      <c r="DRI152" s="2394"/>
      <c r="DRJ152" s="2394"/>
      <c r="DRK152" s="2394"/>
      <c r="DRL152" s="2394"/>
      <c r="DRM152" s="2394" t="s">
        <v>2698</v>
      </c>
      <c r="DRN152" s="2394"/>
      <c r="DRO152" s="2394"/>
      <c r="DRP152" s="2394"/>
      <c r="DRQ152" s="2394"/>
      <c r="DRR152" s="2394"/>
      <c r="DRS152" s="2394"/>
      <c r="DRT152" s="2394"/>
      <c r="DRU152" s="2394"/>
      <c r="DRV152" s="2394"/>
      <c r="DRW152" s="2394"/>
      <c r="DRX152" s="2394"/>
      <c r="DRY152" s="2394"/>
      <c r="DRZ152" s="2394"/>
      <c r="DSA152" s="2394"/>
      <c r="DSB152" s="2394"/>
      <c r="DSC152" s="2394" t="s">
        <v>2698</v>
      </c>
      <c r="DSD152" s="2394"/>
      <c r="DSE152" s="2394"/>
      <c r="DSF152" s="2394"/>
      <c r="DSG152" s="2394"/>
      <c r="DSH152" s="2394"/>
      <c r="DSI152" s="2394"/>
      <c r="DSJ152" s="2394"/>
      <c r="DSK152" s="2394"/>
      <c r="DSL152" s="2394"/>
      <c r="DSM152" s="2394"/>
      <c r="DSN152" s="2394"/>
      <c r="DSO152" s="2394"/>
      <c r="DSP152" s="2394"/>
      <c r="DSQ152" s="2394"/>
      <c r="DSR152" s="2394"/>
      <c r="DSS152" s="2394" t="s">
        <v>2698</v>
      </c>
      <c r="DST152" s="2394"/>
      <c r="DSU152" s="2394"/>
      <c r="DSV152" s="2394"/>
      <c r="DSW152" s="2394"/>
      <c r="DSX152" s="2394"/>
      <c r="DSY152" s="2394"/>
      <c r="DSZ152" s="2394"/>
      <c r="DTA152" s="2394"/>
      <c r="DTB152" s="2394"/>
      <c r="DTC152" s="2394"/>
      <c r="DTD152" s="2394"/>
      <c r="DTE152" s="2394"/>
      <c r="DTF152" s="2394"/>
      <c r="DTG152" s="2394"/>
      <c r="DTH152" s="2394"/>
      <c r="DTI152" s="2394" t="s">
        <v>2698</v>
      </c>
      <c r="DTJ152" s="2394"/>
      <c r="DTK152" s="2394"/>
      <c r="DTL152" s="2394"/>
      <c r="DTM152" s="2394"/>
      <c r="DTN152" s="2394"/>
      <c r="DTO152" s="2394"/>
      <c r="DTP152" s="2394"/>
      <c r="DTQ152" s="2394"/>
      <c r="DTR152" s="2394"/>
      <c r="DTS152" s="2394"/>
      <c r="DTT152" s="2394"/>
      <c r="DTU152" s="2394"/>
      <c r="DTV152" s="2394"/>
      <c r="DTW152" s="2394"/>
      <c r="DTX152" s="2394"/>
      <c r="DTY152" s="2394" t="s">
        <v>2698</v>
      </c>
      <c r="DTZ152" s="2394"/>
      <c r="DUA152" s="2394"/>
      <c r="DUB152" s="2394"/>
      <c r="DUC152" s="2394"/>
      <c r="DUD152" s="2394"/>
      <c r="DUE152" s="2394"/>
      <c r="DUF152" s="2394"/>
      <c r="DUG152" s="2394"/>
      <c r="DUH152" s="2394"/>
      <c r="DUI152" s="2394"/>
      <c r="DUJ152" s="2394"/>
      <c r="DUK152" s="2394"/>
      <c r="DUL152" s="2394"/>
      <c r="DUM152" s="2394"/>
      <c r="DUN152" s="2394"/>
      <c r="DUO152" s="2394" t="s">
        <v>2698</v>
      </c>
      <c r="DUP152" s="2394"/>
      <c r="DUQ152" s="2394"/>
      <c r="DUR152" s="2394"/>
      <c r="DUS152" s="2394"/>
      <c r="DUT152" s="2394"/>
      <c r="DUU152" s="2394"/>
      <c r="DUV152" s="2394"/>
      <c r="DUW152" s="2394"/>
      <c r="DUX152" s="2394"/>
      <c r="DUY152" s="2394"/>
      <c r="DUZ152" s="2394"/>
      <c r="DVA152" s="2394"/>
      <c r="DVB152" s="2394"/>
      <c r="DVC152" s="2394"/>
      <c r="DVD152" s="2394"/>
      <c r="DVE152" s="2394" t="s">
        <v>2698</v>
      </c>
      <c r="DVF152" s="2394"/>
      <c r="DVG152" s="2394"/>
      <c r="DVH152" s="2394"/>
      <c r="DVI152" s="2394"/>
      <c r="DVJ152" s="2394"/>
      <c r="DVK152" s="2394"/>
      <c r="DVL152" s="2394"/>
      <c r="DVM152" s="2394"/>
      <c r="DVN152" s="2394"/>
      <c r="DVO152" s="2394"/>
      <c r="DVP152" s="2394"/>
      <c r="DVQ152" s="2394"/>
      <c r="DVR152" s="2394"/>
      <c r="DVS152" s="2394"/>
      <c r="DVT152" s="2394"/>
      <c r="DVU152" s="2394" t="s">
        <v>2698</v>
      </c>
      <c r="DVV152" s="2394"/>
      <c r="DVW152" s="2394"/>
      <c r="DVX152" s="2394"/>
      <c r="DVY152" s="2394"/>
      <c r="DVZ152" s="2394"/>
      <c r="DWA152" s="2394"/>
      <c r="DWB152" s="2394"/>
      <c r="DWC152" s="2394"/>
      <c r="DWD152" s="2394"/>
      <c r="DWE152" s="2394"/>
      <c r="DWF152" s="2394"/>
      <c r="DWG152" s="2394"/>
      <c r="DWH152" s="2394"/>
      <c r="DWI152" s="2394"/>
      <c r="DWJ152" s="2394"/>
      <c r="DWK152" s="2394" t="s">
        <v>2698</v>
      </c>
      <c r="DWL152" s="2394"/>
      <c r="DWM152" s="2394"/>
      <c r="DWN152" s="2394"/>
      <c r="DWO152" s="2394"/>
      <c r="DWP152" s="2394"/>
      <c r="DWQ152" s="2394"/>
      <c r="DWR152" s="2394"/>
      <c r="DWS152" s="2394"/>
      <c r="DWT152" s="2394"/>
      <c r="DWU152" s="2394"/>
      <c r="DWV152" s="2394"/>
      <c r="DWW152" s="2394"/>
      <c r="DWX152" s="2394"/>
      <c r="DWY152" s="2394"/>
      <c r="DWZ152" s="2394"/>
      <c r="DXA152" s="2394" t="s">
        <v>2698</v>
      </c>
      <c r="DXB152" s="2394"/>
      <c r="DXC152" s="2394"/>
      <c r="DXD152" s="2394"/>
      <c r="DXE152" s="2394"/>
      <c r="DXF152" s="2394"/>
      <c r="DXG152" s="2394"/>
      <c r="DXH152" s="2394"/>
      <c r="DXI152" s="2394"/>
      <c r="DXJ152" s="2394"/>
      <c r="DXK152" s="2394"/>
      <c r="DXL152" s="2394"/>
      <c r="DXM152" s="2394"/>
      <c r="DXN152" s="2394"/>
      <c r="DXO152" s="2394"/>
      <c r="DXP152" s="2394"/>
      <c r="DXQ152" s="2394" t="s">
        <v>2698</v>
      </c>
      <c r="DXR152" s="2394"/>
      <c r="DXS152" s="2394"/>
      <c r="DXT152" s="2394"/>
      <c r="DXU152" s="2394"/>
      <c r="DXV152" s="2394"/>
      <c r="DXW152" s="2394"/>
      <c r="DXX152" s="2394"/>
      <c r="DXY152" s="2394"/>
      <c r="DXZ152" s="2394"/>
      <c r="DYA152" s="2394"/>
      <c r="DYB152" s="2394"/>
      <c r="DYC152" s="2394"/>
      <c r="DYD152" s="2394"/>
      <c r="DYE152" s="2394"/>
      <c r="DYF152" s="2394"/>
      <c r="DYG152" s="2394" t="s">
        <v>2698</v>
      </c>
      <c r="DYH152" s="2394"/>
      <c r="DYI152" s="2394"/>
      <c r="DYJ152" s="2394"/>
      <c r="DYK152" s="2394"/>
      <c r="DYL152" s="2394"/>
      <c r="DYM152" s="2394"/>
      <c r="DYN152" s="2394"/>
      <c r="DYO152" s="2394"/>
      <c r="DYP152" s="2394"/>
      <c r="DYQ152" s="2394"/>
      <c r="DYR152" s="2394"/>
      <c r="DYS152" s="2394"/>
      <c r="DYT152" s="2394"/>
      <c r="DYU152" s="2394"/>
      <c r="DYV152" s="2394"/>
      <c r="DYW152" s="2394" t="s">
        <v>2698</v>
      </c>
      <c r="DYX152" s="2394"/>
      <c r="DYY152" s="2394"/>
      <c r="DYZ152" s="2394"/>
      <c r="DZA152" s="2394"/>
      <c r="DZB152" s="2394"/>
      <c r="DZC152" s="2394"/>
      <c r="DZD152" s="2394"/>
      <c r="DZE152" s="2394"/>
      <c r="DZF152" s="2394"/>
      <c r="DZG152" s="2394"/>
      <c r="DZH152" s="2394"/>
      <c r="DZI152" s="2394"/>
      <c r="DZJ152" s="2394"/>
      <c r="DZK152" s="2394"/>
      <c r="DZL152" s="2394"/>
      <c r="DZM152" s="2394" t="s">
        <v>2698</v>
      </c>
      <c r="DZN152" s="2394"/>
      <c r="DZO152" s="2394"/>
      <c r="DZP152" s="2394"/>
      <c r="DZQ152" s="2394"/>
      <c r="DZR152" s="2394"/>
      <c r="DZS152" s="2394"/>
      <c r="DZT152" s="2394"/>
      <c r="DZU152" s="2394"/>
      <c r="DZV152" s="2394"/>
      <c r="DZW152" s="2394"/>
      <c r="DZX152" s="2394"/>
      <c r="DZY152" s="2394"/>
      <c r="DZZ152" s="2394"/>
      <c r="EAA152" s="2394"/>
      <c r="EAB152" s="2394"/>
      <c r="EAC152" s="2394" t="s">
        <v>2698</v>
      </c>
      <c r="EAD152" s="2394"/>
      <c r="EAE152" s="2394"/>
      <c r="EAF152" s="2394"/>
      <c r="EAG152" s="2394"/>
      <c r="EAH152" s="2394"/>
      <c r="EAI152" s="2394"/>
      <c r="EAJ152" s="2394"/>
      <c r="EAK152" s="2394"/>
      <c r="EAL152" s="2394"/>
      <c r="EAM152" s="2394"/>
      <c r="EAN152" s="2394"/>
      <c r="EAO152" s="2394"/>
      <c r="EAP152" s="2394"/>
      <c r="EAQ152" s="2394"/>
      <c r="EAR152" s="2394"/>
      <c r="EAS152" s="2394" t="s">
        <v>2698</v>
      </c>
      <c r="EAT152" s="2394"/>
      <c r="EAU152" s="2394"/>
      <c r="EAV152" s="2394"/>
      <c r="EAW152" s="2394"/>
      <c r="EAX152" s="2394"/>
      <c r="EAY152" s="2394"/>
      <c r="EAZ152" s="2394"/>
      <c r="EBA152" s="2394"/>
      <c r="EBB152" s="2394"/>
      <c r="EBC152" s="2394"/>
      <c r="EBD152" s="2394"/>
      <c r="EBE152" s="2394"/>
      <c r="EBF152" s="2394"/>
      <c r="EBG152" s="2394"/>
      <c r="EBH152" s="2394"/>
      <c r="EBI152" s="2394" t="s">
        <v>2698</v>
      </c>
      <c r="EBJ152" s="2394"/>
      <c r="EBK152" s="2394"/>
      <c r="EBL152" s="2394"/>
      <c r="EBM152" s="2394"/>
      <c r="EBN152" s="2394"/>
      <c r="EBO152" s="2394"/>
      <c r="EBP152" s="2394"/>
      <c r="EBQ152" s="2394"/>
      <c r="EBR152" s="2394"/>
      <c r="EBS152" s="2394"/>
      <c r="EBT152" s="2394"/>
      <c r="EBU152" s="2394"/>
      <c r="EBV152" s="2394"/>
      <c r="EBW152" s="2394"/>
      <c r="EBX152" s="2394"/>
      <c r="EBY152" s="2394" t="s">
        <v>2698</v>
      </c>
      <c r="EBZ152" s="2394"/>
      <c r="ECA152" s="2394"/>
      <c r="ECB152" s="2394"/>
      <c r="ECC152" s="2394"/>
      <c r="ECD152" s="2394"/>
      <c r="ECE152" s="2394"/>
      <c r="ECF152" s="2394"/>
      <c r="ECG152" s="2394"/>
      <c r="ECH152" s="2394"/>
      <c r="ECI152" s="2394"/>
      <c r="ECJ152" s="2394"/>
      <c r="ECK152" s="2394"/>
      <c r="ECL152" s="2394"/>
      <c r="ECM152" s="2394"/>
      <c r="ECN152" s="2394"/>
      <c r="ECO152" s="2394" t="s">
        <v>2698</v>
      </c>
      <c r="ECP152" s="2394"/>
      <c r="ECQ152" s="2394"/>
      <c r="ECR152" s="2394"/>
      <c r="ECS152" s="2394"/>
      <c r="ECT152" s="2394"/>
      <c r="ECU152" s="2394"/>
      <c r="ECV152" s="2394"/>
      <c r="ECW152" s="2394"/>
      <c r="ECX152" s="2394"/>
      <c r="ECY152" s="2394"/>
      <c r="ECZ152" s="2394"/>
      <c r="EDA152" s="2394"/>
      <c r="EDB152" s="2394"/>
      <c r="EDC152" s="2394"/>
      <c r="EDD152" s="2394"/>
      <c r="EDE152" s="2394" t="s">
        <v>2698</v>
      </c>
      <c r="EDF152" s="2394"/>
      <c r="EDG152" s="2394"/>
      <c r="EDH152" s="2394"/>
      <c r="EDI152" s="2394"/>
      <c r="EDJ152" s="2394"/>
      <c r="EDK152" s="2394"/>
      <c r="EDL152" s="2394"/>
      <c r="EDM152" s="2394"/>
      <c r="EDN152" s="2394"/>
      <c r="EDO152" s="2394"/>
      <c r="EDP152" s="2394"/>
      <c r="EDQ152" s="2394"/>
      <c r="EDR152" s="2394"/>
      <c r="EDS152" s="2394"/>
      <c r="EDT152" s="2394"/>
      <c r="EDU152" s="2394" t="s">
        <v>2698</v>
      </c>
      <c r="EDV152" s="2394"/>
      <c r="EDW152" s="2394"/>
      <c r="EDX152" s="2394"/>
      <c r="EDY152" s="2394"/>
      <c r="EDZ152" s="2394"/>
      <c r="EEA152" s="2394"/>
      <c r="EEB152" s="2394"/>
      <c r="EEC152" s="2394"/>
      <c r="EED152" s="2394"/>
      <c r="EEE152" s="2394"/>
      <c r="EEF152" s="2394"/>
      <c r="EEG152" s="2394"/>
      <c r="EEH152" s="2394"/>
      <c r="EEI152" s="2394"/>
      <c r="EEJ152" s="2394"/>
      <c r="EEK152" s="2394" t="s">
        <v>2698</v>
      </c>
      <c r="EEL152" s="2394"/>
      <c r="EEM152" s="2394"/>
      <c r="EEN152" s="2394"/>
      <c r="EEO152" s="2394"/>
      <c r="EEP152" s="2394"/>
      <c r="EEQ152" s="2394"/>
      <c r="EER152" s="2394"/>
      <c r="EES152" s="2394"/>
      <c r="EET152" s="2394"/>
      <c r="EEU152" s="2394"/>
      <c r="EEV152" s="2394"/>
      <c r="EEW152" s="2394"/>
      <c r="EEX152" s="2394"/>
      <c r="EEY152" s="2394"/>
      <c r="EEZ152" s="2394"/>
      <c r="EFA152" s="2394" t="s">
        <v>2698</v>
      </c>
      <c r="EFB152" s="2394"/>
      <c r="EFC152" s="2394"/>
      <c r="EFD152" s="2394"/>
      <c r="EFE152" s="2394"/>
      <c r="EFF152" s="2394"/>
      <c r="EFG152" s="2394"/>
      <c r="EFH152" s="2394"/>
      <c r="EFI152" s="2394"/>
      <c r="EFJ152" s="2394"/>
      <c r="EFK152" s="2394"/>
      <c r="EFL152" s="2394"/>
      <c r="EFM152" s="2394"/>
      <c r="EFN152" s="2394"/>
      <c r="EFO152" s="2394"/>
      <c r="EFP152" s="2394"/>
      <c r="EFQ152" s="2394" t="s">
        <v>2698</v>
      </c>
      <c r="EFR152" s="2394"/>
      <c r="EFS152" s="2394"/>
      <c r="EFT152" s="2394"/>
      <c r="EFU152" s="2394"/>
      <c r="EFV152" s="2394"/>
      <c r="EFW152" s="2394"/>
      <c r="EFX152" s="2394"/>
      <c r="EFY152" s="2394"/>
      <c r="EFZ152" s="2394"/>
      <c r="EGA152" s="2394"/>
      <c r="EGB152" s="2394"/>
      <c r="EGC152" s="2394"/>
      <c r="EGD152" s="2394"/>
      <c r="EGE152" s="2394"/>
      <c r="EGF152" s="2394"/>
      <c r="EGG152" s="2394" t="s">
        <v>2698</v>
      </c>
      <c r="EGH152" s="2394"/>
      <c r="EGI152" s="2394"/>
      <c r="EGJ152" s="2394"/>
      <c r="EGK152" s="2394"/>
      <c r="EGL152" s="2394"/>
      <c r="EGM152" s="2394"/>
      <c r="EGN152" s="2394"/>
      <c r="EGO152" s="2394"/>
      <c r="EGP152" s="2394"/>
      <c r="EGQ152" s="2394"/>
      <c r="EGR152" s="2394"/>
      <c r="EGS152" s="2394"/>
      <c r="EGT152" s="2394"/>
      <c r="EGU152" s="2394"/>
      <c r="EGV152" s="2394"/>
      <c r="EGW152" s="2394" t="s">
        <v>2698</v>
      </c>
      <c r="EGX152" s="2394"/>
      <c r="EGY152" s="2394"/>
      <c r="EGZ152" s="2394"/>
      <c r="EHA152" s="2394"/>
      <c r="EHB152" s="2394"/>
      <c r="EHC152" s="2394"/>
      <c r="EHD152" s="2394"/>
      <c r="EHE152" s="2394"/>
      <c r="EHF152" s="2394"/>
      <c r="EHG152" s="2394"/>
      <c r="EHH152" s="2394"/>
      <c r="EHI152" s="2394"/>
      <c r="EHJ152" s="2394"/>
      <c r="EHK152" s="2394"/>
      <c r="EHL152" s="2394"/>
      <c r="EHM152" s="2394" t="s">
        <v>2698</v>
      </c>
      <c r="EHN152" s="2394"/>
      <c r="EHO152" s="2394"/>
      <c r="EHP152" s="2394"/>
      <c r="EHQ152" s="2394"/>
      <c r="EHR152" s="2394"/>
      <c r="EHS152" s="2394"/>
      <c r="EHT152" s="2394"/>
      <c r="EHU152" s="2394"/>
      <c r="EHV152" s="2394"/>
      <c r="EHW152" s="2394"/>
      <c r="EHX152" s="2394"/>
      <c r="EHY152" s="2394"/>
      <c r="EHZ152" s="2394"/>
      <c r="EIA152" s="2394"/>
      <c r="EIB152" s="2394"/>
      <c r="EIC152" s="2394" t="s">
        <v>2698</v>
      </c>
      <c r="EID152" s="2394"/>
      <c r="EIE152" s="2394"/>
      <c r="EIF152" s="2394"/>
      <c r="EIG152" s="2394"/>
      <c r="EIH152" s="2394"/>
      <c r="EII152" s="2394"/>
      <c r="EIJ152" s="2394"/>
      <c r="EIK152" s="2394"/>
      <c r="EIL152" s="2394"/>
      <c r="EIM152" s="2394"/>
      <c r="EIN152" s="2394"/>
      <c r="EIO152" s="2394"/>
      <c r="EIP152" s="2394"/>
      <c r="EIQ152" s="2394"/>
      <c r="EIR152" s="2394"/>
      <c r="EIS152" s="2394" t="s">
        <v>2698</v>
      </c>
      <c r="EIT152" s="2394"/>
      <c r="EIU152" s="2394"/>
      <c r="EIV152" s="2394"/>
      <c r="EIW152" s="2394"/>
      <c r="EIX152" s="2394"/>
      <c r="EIY152" s="2394"/>
      <c r="EIZ152" s="2394"/>
      <c r="EJA152" s="2394"/>
      <c r="EJB152" s="2394"/>
      <c r="EJC152" s="2394"/>
      <c r="EJD152" s="2394"/>
      <c r="EJE152" s="2394"/>
      <c r="EJF152" s="2394"/>
      <c r="EJG152" s="2394"/>
      <c r="EJH152" s="2394"/>
      <c r="EJI152" s="2394" t="s">
        <v>2698</v>
      </c>
      <c r="EJJ152" s="2394"/>
      <c r="EJK152" s="2394"/>
      <c r="EJL152" s="2394"/>
      <c r="EJM152" s="2394"/>
      <c r="EJN152" s="2394"/>
      <c r="EJO152" s="2394"/>
      <c r="EJP152" s="2394"/>
      <c r="EJQ152" s="2394"/>
      <c r="EJR152" s="2394"/>
      <c r="EJS152" s="2394"/>
      <c r="EJT152" s="2394"/>
      <c r="EJU152" s="2394"/>
      <c r="EJV152" s="2394"/>
      <c r="EJW152" s="2394"/>
      <c r="EJX152" s="2394"/>
      <c r="EJY152" s="2394" t="s">
        <v>2698</v>
      </c>
      <c r="EJZ152" s="2394"/>
      <c r="EKA152" s="2394"/>
      <c r="EKB152" s="2394"/>
      <c r="EKC152" s="2394"/>
      <c r="EKD152" s="2394"/>
      <c r="EKE152" s="2394"/>
      <c r="EKF152" s="2394"/>
      <c r="EKG152" s="2394"/>
      <c r="EKH152" s="2394"/>
      <c r="EKI152" s="2394"/>
      <c r="EKJ152" s="2394"/>
      <c r="EKK152" s="2394"/>
      <c r="EKL152" s="2394"/>
      <c r="EKM152" s="2394"/>
      <c r="EKN152" s="2394"/>
      <c r="EKO152" s="2394" t="s">
        <v>2698</v>
      </c>
      <c r="EKP152" s="2394"/>
      <c r="EKQ152" s="2394"/>
      <c r="EKR152" s="2394"/>
      <c r="EKS152" s="2394"/>
      <c r="EKT152" s="2394"/>
      <c r="EKU152" s="2394"/>
      <c r="EKV152" s="2394"/>
      <c r="EKW152" s="2394"/>
      <c r="EKX152" s="2394"/>
      <c r="EKY152" s="2394"/>
      <c r="EKZ152" s="2394"/>
      <c r="ELA152" s="2394"/>
      <c r="ELB152" s="2394"/>
      <c r="ELC152" s="2394"/>
      <c r="ELD152" s="2394"/>
      <c r="ELE152" s="2394" t="s">
        <v>2698</v>
      </c>
      <c r="ELF152" s="2394"/>
      <c r="ELG152" s="2394"/>
      <c r="ELH152" s="2394"/>
      <c r="ELI152" s="2394"/>
      <c r="ELJ152" s="2394"/>
      <c r="ELK152" s="2394"/>
      <c r="ELL152" s="2394"/>
      <c r="ELM152" s="2394"/>
      <c r="ELN152" s="2394"/>
      <c r="ELO152" s="2394"/>
      <c r="ELP152" s="2394"/>
      <c r="ELQ152" s="2394"/>
      <c r="ELR152" s="2394"/>
      <c r="ELS152" s="2394"/>
      <c r="ELT152" s="2394"/>
      <c r="ELU152" s="2394" t="s">
        <v>2698</v>
      </c>
      <c r="ELV152" s="2394"/>
      <c r="ELW152" s="2394"/>
      <c r="ELX152" s="2394"/>
      <c r="ELY152" s="2394"/>
      <c r="ELZ152" s="2394"/>
      <c r="EMA152" s="2394"/>
      <c r="EMB152" s="2394"/>
      <c r="EMC152" s="2394"/>
      <c r="EMD152" s="2394"/>
      <c r="EME152" s="2394"/>
      <c r="EMF152" s="2394"/>
      <c r="EMG152" s="2394"/>
      <c r="EMH152" s="2394"/>
      <c r="EMI152" s="2394"/>
      <c r="EMJ152" s="2394"/>
      <c r="EMK152" s="2394" t="s">
        <v>2698</v>
      </c>
      <c r="EML152" s="2394"/>
      <c r="EMM152" s="2394"/>
      <c r="EMN152" s="2394"/>
      <c r="EMO152" s="2394"/>
      <c r="EMP152" s="2394"/>
      <c r="EMQ152" s="2394"/>
      <c r="EMR152" s="2394"/>
      <c r="EMS152" s="2394"/>
      <c r="EMT152" s="2394"/>
      <c r="EMU152" s="2394"/>
      <c r="EMV152" s="2394"/>
      <c r="EMW152" s="2394"/>
      <c r="EMX152" s="2394"/>
      <c r="EMY152" s="2394"/>
      <c r="EMZ152" s="2394"/>
      <c r="ENA152" s="2394" t="s">
        <v>2698</v>
      </c>
      <c r="ENB152" s="2394"/>
      <c r="ENC152" s="2394"/>
      <c r="END152" s="2394"/>
      <c r="ENE152" s="2394"/>
      <c r="ENF152" s="2394"/>
      <c r="ENG152" s="2394"/>
      <c r="ENH152" s="2394"/>
      <c r="ENI152" s="2394"/>
      <c r="ENJ152" s="2394"/>
      <c r="ENK152" s="2394"/>
      <c r="ENL152" s="2394"/>
      <c r="ENM152" s="2394"/>
      <c r="ENN152" s="2394"/>
      <c r="ENO152" s="2394"/>
      <c r="ENP152" s="2394"/>
      <c r="ENQ152" s="2394" t="s">
        <v>2698</v>
      </c>
      <c r="ENR152" s="2394"/>
      <c r="ENS152" s="2394"/>
      <c r="ENT152" s="2394"/>
      <c r="ENU152" s="2394"/>
      <c r="ENV152" s="2394"/>
      <c r="ENW152" s="2394"/>
      <c r="ENX152" s="2394"/>
      <c r="ENY152" s="2394"/>
      <c r="ENZ152" s="2394"/>
      <c r="EOA152" s="2394"/>
      <c r="EOB152" s="2394"/>
      <c r="EOC152" s="2394"/>
      <c r="EOD152" s="2394"/>
      <c r="EOE152" s="2394"/>
      <c r="EOF152" s="2394"/>
      <c r="EOG152" s="2394" t="s">
        <v>2698</v>
      </c>
      <c r="EOH152" s="2394"/>
      <c r="EOI152" s="2394"/>
      <c r="EOJ152" s="2394"/>
      <c r="EOK152" s="2394"/>
      <c r="EOL152" s="2394"/>
      <c r="EOM152" s="2394"/>
      <c r="EON152" s="2394"/>
      <c r="EOO152" s="2394"/>
      <c r="EOP152" s="2394"/>
      <c r="EOQ152" s="2394"/>
      <c r="EOR152" s="2394"/>
      <c r="EOS152" s="2394"/>
      <c r="EOT152" s="2394"/>
      <c r="EOU152" s="2394"/>
      <c r="EOV152" s="2394"/>
      <c r="EOW152" s="2394" t="s">
        <v>2698</v>
      </c>
      <c r="EOX152" s="2394"/>
      <c r="EOY152" s="2394"/>
      <c r="EOZ152" s="2394"/>
      <c r="EPA152" s="2394"/>
      <c r="EPB152" s="2394"/>
      <c r="EPC152" s="2394"/>
      <c r="EPD152" s="2394"/>
      <c r="EPE152" s="2394"/>
      <c r="EPF152" s="2394"/>
      <c r="EPG152" s="2394"/>
      <c r="EPH152" s="2394"/>
      <c r="EPI152" s="2394"/>
      <c r="EPJ152" s="2394"/>
      <c r="EPK152" s="2394"/>
      <c r="EPL152" s="2394"/>
      <c r="EPM152" s="2394" t="s">
        <v>2698</v>
      </c>
      <c r="EPN152" s="2394"/>
      <c r="EPO152" s="2394"/>
      <c r="EPP152" s="2394"/>
      <c r="EPQ152" s="2394"/>
      <c r="EPR152" s="2394"/>
      <c r="EPS152" s="2394"/>
      <c r="EPT152" s="2394"/>
      <c r="EPU152" s="2394"/>
      <c r="EPV152" s="2394"/>
      <c r="EPW152" s="2394"/>
      <c r="EPX152" s="2394"/>
      <c r="EPY152" s="2394"/>
      <c r="EPZ152" s="2394"/>
      <c r="EQA152" s="2394"/>
      <c r="EQB152" s="2394"/>
      <c r="EQC152" s="2394" t="s">
        <v>2698</v>
      </c>
      <c r="EQD152" s="2394"/>
      <c r="EQE152" s="2394"/>
      <c r="EQF152" s="2394"/>
      <c r="EQG152" s="2394"/>
      <c r="EQH152" s="2394"/>
      <c r="EQI152" s="2394"/>
      <c r="EQJ152" s="2394"/>
      <c r="EQK152" s="2394"/>
      <c r="EQL152" s="2394"/>
      <c r="EQM152" s="2394"/>
      <c r="EQN152" s="2394"/>
      <c r="EQO152" s="2394"/>
      <c r="EQP152" s="2394"/>
      <c r="EQQ152" s="2394"/>
      <c r="EQR152" s="2394"/>
      <c r="EQS152" s="2394" t="s">
        <v>2698</v>
      </c>
      <c r="EQT152" s="2394"/>
      <c r="EQU152" s="2394"/>
      <c r="EQV152" s="2394"/>
      <c r="EQW152" s="2394"/>
      <c r="EQX152" s="2394"/>
      <c r="EQY152" s="2394"/>
      <c r="EQZ152" s="2394"/>
      <c r="ERA152" s="2394"/>
      <c r="ERB152" s="2394"/>
      <c r="ERC152" s="2394"/>
      <c r="ERD152" s="2394"/>
      <c r="ERE152" s="2394"/>
      <c r="ERF152" s="2394"/>
      <c r="ERG152" s="2394"/>
      <c r="ERH152" s="2394"/>
      <c r="ERI152" s="2394" t="s">
        <v>2698</v>
      </c>
      <c r="ERJ152" s="2394"/>
      <c r="ERK152" s="2394"/>
      <c r="ERL152" s="2394"/>
      <c r="ERM152" s="2394"/>
      <c r="ERN152" s="2394"/>
      <c r="ERO152" s="2394"/>
      <c r="ERP152" s="2394"/>
      <c r="ERQ152" s="2394"/>
      <c r="ERR152" s="2394"/>
      <c r="ERS152" s="2394"/>
      <c r="ERT152" s="2394"/>
      <c r="ERU152" s="2394"/>
      <c r="ERV152" s="2394"/>
      <c r="ERW152" s="2394"/>
      <c r="ERX152" s="2394"/>
      <c r="ERY152" s="2394" t="s">
        <v>2698</v>
      </c>
      <c r="ERZ152" s="2394"/>
      <c r="ESA152" s="2394"/>
      <c r="ESB152" s="2394"/>
      <c r="ESC152" s="2394"/>
      <c r="ESD152" s="2394"/>
      <c r="ESE152" s="2394"/>
      <c r="ESF152" s="2394"/>
      <c r="ESG152" s="2394"/>
      <c r="ESH152" s="2394"/>
      <c r="ESI152" s="2394"/>
      <c r="ESJ152" s="2394"/>
      <c r="ESK152" s="2394"/>
      <c r="ESL152" s="2394"/>
      <c r="ESM152" s="2394"/>
      <c r="ESN152" s="2394"/>
      <c r="ESO152" s="2394" t="s">
        <v>2698</v>
      </c>
      <c r="ESP152" s="2394"/>
      <c r="ESQ152" s="2394"/>
      <c r="ESR152" s="2394"/>
      <c r="ESS152" s="2394"/>
      <c r="EST152" s="2394"/>
      <c r="ESU152" s="2394"/>
      <c r="ESV152" s="2394"/>
      <c r="ESW152" s="2394"/>
      <c r="ESX152" s="2394"/>
      <c r="ESY152" s="2394"/>
      <c r="ESZ152" s="2394"/>
      <c r="ETA152" s="2394"/>
      <c r="ETB152" s="2394"/>
      <c r="ETC152" s="2394"/>
      <c r="ETD152" s="2394"/>
      <c r="ETE152" s="2394" t="s">
        <v>2698</v>
      </c>
      <c r="ETF152" s="2394"/>
      <c r="ETG152" s="2394"/>
      <c r="ETH152" s="2394"/>
      <c r="ETI152" s="2394"/>
      <c r="ETJ152" s="2394"/>
      <c r="ETK152" s="2394"/>
      <c r="ETL152" s="2394"/>
      <c r="ETM152" s="2394"/>
      <c r="ETN152" s="2394"/>
      <c r="ETO152" s="2394"/>
      <c r="ETP152" s="2394"/>
      <c r="ETQ152" s="2394"/>
      <c r="ETR152" s="2394"/>
      <c r="ETS152" s="2394"/>
      <c r="ETT152" s="2394"/>
      <c r="ETU152" s="2394" t="s">
        <v>2698</v>
      </c>
      <c r="ETV152" s="2394"/>
      <c r="ETW152" s="2394"/>
      <c r="ETX152" s="2394"/>
      <c r="ETY152" s="2394"/>
      <c r="ETZ152" s="2394"/>
      <c r="EUA152" s="2394"/>
      <c r="EUB152" s="2394"/>
      <c r="EUC152" s="2394"/>
      <c r="EUD152" s="2394"/>
      <c r="EUE152" s="2394"/>
      <c r="EUF152" s="2394"/>
      <c r="EUG152" s="2394"/>
      <c r="EUH152" s="2394"/>
      <c r="EUI152" s="2394"/>
      <c r="EUJ152" s="2394"/>
      <c r="EUK152" s="2394" t="s">
        <v>2698</v>
      </c>
      <c r="EUL152" s="2394"/>
      <c r="EUM152" s="2394"/>
      <c r="EUN152" s="2394"/>
      <c r="EUO152" s="2394"/>
      <c r="EUP152" s="2394"/>
      <c r="EUQ152" s="2394"/>
      <c r="EUR152" s="2394"/>
      <c r="EUS152" s="2394"/>
      <c r="EUT152" s="2394"/>
      <c r="EUU152" s="2394"/>
      <c r="EUV152" s="2394"/>
      <c r="EUW152" s="2394"/>
      <c r="EUX152" s="2394"/>
      <c r="EUY152" s="2394"/>
      <c r="EUZ152" s="2394"/>
      <c r="EVA152" s="2394" t="s">
        <v>2698</v>
      </c>
      <c r="EVB152" s="2394"/>
      <c r="EVC152" s="2394"/>
      <c r="EVD152" s="2394"/>
      <c r="EVE152" s="2394"/>
      <c r="EVF152" s="2394"/>
      <c r="EVG152" s="2394"/>
      <c r="EVH152" s="2394"/>
      <c r="EVI152" s="2394"/>
      <c r="EVJ152" s="2394"/>
      <c r="EVK152" s="2394"/>
      <c r="EVL152" s="2394"/>
      <c r="EVM152" s="2394"/>
      <c r="EVN152" s="2394"/>
      <c r="EVO152" s="2394"/>
      <c r="EVP152" s="2394"/>
      <c r="EVQ152" s="2394" t="s">
        <v>2698</v>
      </c>
      <c r="EVR152" s="2394"/>
      <c r="EVS152" s="2394"/>
      <c r="EVT152" s="2394"/>
      <c r="EVU152" s="2394"/>
      <c r="EVV152" s="2394"/>
      <c r="EVW152" s="2394"/>
      <c r="EVX152" s="2394"/>
      <c r="EVY152" s="2394"/>
      <c r="EVZ152" s="2394"/>
      <c r="EWA152" s="2394"/>
      <c r="EWB152" s="2394"/>
      <c r="EWC152" s="2394"/>
      <c r="EWD152" s="2394"/>
      <c r="EWE152" s="2394"/>
      <c r="EWF152" s="2394"/>
      <c r="EWG152" s="2394" t="s">
        <v>2698</v>
      </c>
      <c r="EWH152" s="2394"/>
      <c r="EWI152" s="2394"/>
      <c r="EWJ152" s="2394"/>
      <c r="EWK152" s="2394"/>
      <c r="EWL152" s="2394"/>
      <c r="EWM152" s="2394"/>
      <c r="EWN152" s="2394"/>
      <c r="EWO152" s="2394"/>
      <c r="EWP152" s="2394"/>
      <c r="EWQ152" s="2394"/>
      <c r="EWR152" s="2394"/>
      <c r="EWS152" s="2394"/>
      <c r="EWT152" s="2394"/>
      <c r="EWU152" s="2394"/>
      <c r="EWV152" s="2394"/>
      <c r="EWW152" s="2394" t="s">
        <v>2698</v>
      </c>
      <c r="EWX152" s="2394"/>
      <c r="EWY152" s="2394"/>
      <c r="EWZ152" s="2394"/>
      <c r="EXA152" s="2394"/>
      <c r="EXB152" s="2394"/>
      <c r="EXC152" s="2394"/>
      <c r="EXD152" s="2394"/>
      <c r="EXE152" s="2394"/>
      <c r="EXF152" s="2394"/>
      <c r="EXG152" s="2394"/>
      <c r="EXH152" s="2394"/>
      <c r="EXI152" s="2394"/>
      <c r="EXJ152" s="2394"/>
      <c r="EXK152" s="2394"/>
      <c r="EXL152" s="2394"/>
      <c r="EXM152" s="2394" t="s">
        <v>2698</v>
      </c>
      <c r="EXN152" s="2394"/>
      <c r="EXO152" s="2394"/>
      <c r="EXP152" s="2394"/>
      <c r="EXQ152" s="2394"/>
      <c r="EXR152" s="2394"/>
      <c r="EXS152" s="2394"/>
      <c r="EXT152" s="2394"/>
      <c r="EXU152" s="2394"/>
      <c r="EXV152" s="2394"/>
      <c r="EXW152" s="2394"/>
      <c r="EXX152" s="2394"/>
      <c r="EXY152" s="2394"/>
      <c r="EXZ152" s="2394"/>
      <c r="EYA152" s="2394"/>
      <c r="EYB152" s="2394"/>
      <c r="EYC152" s="2394" t="s">
        <v>2698</v>
      </c>
      <c r="EYD152" s="2394"/>
      <c r="EYE152" s="2394"/>
      <c r="EYF152" s="2394"/>
      <c r="EYG152" s="2394"/>
      <c r="EYH152" s="2394"/>
      <c r="EYI152" s="2394"/>
      <c r="EYJ152" s="2394"/>
      <c r="EYK152" s="2394"/>
      <c r="EYL152" s="2394"/>
      <c r="EYM152" s="2394"/>
      <c r="EYN152" s="2394"/>
      <c r="EYO152" s="2394"/>
      <c r="EYP152" s="2394"/>
      <c r="EYQ152" s="2394"/>
      <c r="EYR152" s="2394"/>
      <c r="EYS152" s="2394" t="s">
        <v>2698</v>
      </c>
      <c r="EYT152" s="2394"/>
      <c r="EYU152" s="2394"/>
      <c r="EYV152" s="2394"/>
      <c r="EYW152" s="2394"/>
      <c r="EYX152" s="2394"/>
      <c r="EYY152" s="2394"/>
      <c r="EYZ152" s="2394"/>
      <c r="EZA152" s="2394"/>
      <c r="EZB152" s="2394"/>
      <c r="EZC152" s="2394"/>
      <c r="EZD152" s="2394"/>
      <c r="EZE152" s="2394"/>
      <c r="EZF152" s="2394"/>
      <c r="EZG152" s="2394"/>
      <c r="EZH152" s="2394"/>
      <c r="EZI152" s="2394" t="s">
        <v>2698</v>
      </c>
      <c r="EZJ152" s="2394"/>
      <c r="EZK152" s="2394"/>
      <c r="EZL152" s="2394"/>
      <c r="EZM152" s="2394"/>
      <c r="EZN152" s="2394"/>
      <c r="EZO152" s="2394"/>
      <c r="EZP152" s="2394"/>
      <c r="EZQ152" s="2394"/>
      <c r="EZR152" s="2394"/>
      <c r="EZS152" s="2394"/>
      <c r="EZT152" s="2394"/>
      <c r="EZU152" s="2394"/>
      <c r="EZV152" s="2394"/>
      <c r="EZW152" s="2394"/>
      <c r="EZX152" s="2394"/>
      <c r="EZY152" s="2394" t="s">
        <v>2698</v>
      </c>
      <c r="EZZ152" s="2394"/>
      <c r="FAA152" s="2394"/>
      <c r="FAB152" s="2394"/>
      <c r="FAC152" s="2394"/>
      <c r="FAD152" s="2394"/>
      <c r="FAE152" s="2394"/>
      <c r="FAF152" s="2394"/>
      <c r="FAG152" s="2394"/>
      <c r="FAH152" s="2394"/>
      <c r="FAI152" s="2394"/>
      <c r="FAJ152" s="2394"/>
      <c r="FAK152" s="2394"/>
      <c r="FAL152" s="2394"/>
      <c r="FAM152" s="2394"/>
      <c r="FAN152" s="2394"/>
      <c r="FAO152" s="2394" t="s">
        <v>2698</v>
      </c>
      <c r="FAP152" s="2394"/>
      <c r="FAQ152" s="2394"/>
      <c r="FAR152" s="2394"/>
      <c r="FAS152" s="2394"/>
      <c r="FAT152" s="2394"/>
      <c r="FAU152" s="2394"/>
      <c r="FAV152" s="2394"/>
      <c r="FAW152" s="2394"/>
      <c r="FAX152" s="2394"/>
      <c r="FAY152" s="2394"/>
      <c r="FAZ152" s="2394"/>
      <c r="FBA152" s="2394"/>
      <c r="FBB152" s="2394"/>
      <c r="FBC152" s="2394"/>
      <c r="FBD152" s="2394"/>
      <c r="FBE152" s="2394" t="s">
        <v>2698</v>
      </c>
      <c r="FBF152" s="2394"/>
      <c r="FBG152" s="2394"/>
      <c r="FBH152" s="2394"/>
      <c r="FBI152" s="2394"/>
      <c r="FBJ152" s="2394"/>
      <c r="FBK152" s="2394"/>
      <c r="FBL152" s="2394"/>
      <c r="FBM152" s="2394"/>
      <c r="FBN152" s="2394"/>
      <c r="FBO152" s="2394"/>
      <c r="FBP152" s="2394"/>
      <c r="FBQ152" s="2394"/>
      <c r="FBR152" s="2394"/>
      <c r="FBS152" s="2394"/>
      <c r="FBT152" s="2394"/>
      <c r="FBU152" s="2394" t="s">
        <v>2698</v>
      </c>
      <c r="FBV152" s="2394"/>
      <c r="FBW152" s="2394"/>
      <c r="FBX152" s="2394"/>
      <c r="FBY152" s="2394"/>
      <c r="FBZ152" s="2394"/>
      <c r="FCA152" s="2394"/>
      <c r="FCB152" s="2394"/>
      <c r="FCC152" s="2394"/>
      <c r="FCD152" s="2394"/>
      <c r="FCE152" s="2394"/>
      <c r="FCF152" s="2394"/>
      <c r="FCG152" s="2394"/>
      <c r="FCH152" s="2394"/>
      <c r="FCI152" s="2394"/>
      <c r="FCJ152" s="2394"/>
      <c r="FCK152" s="2394" t="s">
        <v>2698</v>
      </c>
      <c r="FCL152" s="2394"/>
      <c r="FCM152" s="2394"/>
      <c r="FCN152" s="2394"/>
      <c r="FCO152" s="2394"/>
      <c r="FCP152" s="2394"/>
      <c r="FCQ152" s="2394"/>
      <c r="FCR152" s="2394"/>
      <c r="FCS152" s="2394"/>
      <c r="FCT152" s="2394"/>
      <c r="FCU152" s="2394"/>
      <c r="FCV152" s="2394"/>
      <c r="FCW152" s="2394"/>
      <c r="FCX152" s="2394"/>
      <c r="FCY152" s="2394"/>
      <c r="FCZ152" s="2394"/>
      <c r="FDA152" s="2394" t="s">
        <v>2698</v>
      </c>
      <c r="FDB152" s="2394"/>
      <c r="FDC152" s="2394"/>
      <c r="FDD152" s="2394"/>
      <c r="FDE152" s="2394"/>
      <c r="FDF152" s="2394"/>
      <c r="FDG152" s="2394"/>
      <c r="FDH152" s="2394"/>
      <c r="FDI152" s="2394"/>
      <c r="FDJ152" s="2394"/>
      <c r="FDK152" s="2394"/>
      <c r="FDL152" s="2394"/>
      <c r="FDM152" s="2394"/>
      <c r="FDN152" s="2394"/>
      <c r="FDO152" s="2394"/>
      <c r="FDP152" s="2394"/>
      <c r="FDQ152" s="2394" t="s">
        <v>2698</v>
      </c>
      <c r="FDR152" s="2394"/>
      <c r="FDS152" s="2394"/>
      <c r="FDT152" s="2394"/>
      <c r="FDU152" s="2394"/>
      <c r="FDV152" s="2394"/>
      <c r="FDW152" s="2394"/>
      <c r="FDX152" s="2394"/>
      <c r="FDY152" s="2394"/>
      <c r="FDZ152" s="2394"/>
      <c r="FEA152" s="2394"/>
      <c r="FEB152" s="2394"/>
      <c r="FEC152" s="2394"/>
      <c r="FED152" s="2394"/>
      <c r="FEE152" s="2394"/>
      <c r="FEF152" s="2394"/>
      <c r="FEG152" s="2394" t="s">
        <v>2698</v>
      </c>
      <c r="FEH152" s="2394"/>
      <c r="FEI152" s="2394"/>
      <c r="FEJ152" s="2394"/>
      <c r="FEK152" s="2394"/>
      <c r="FEL152" s="2394"/>
      <c r="FEM152" s="2394"/>
      <c r="FEN152" s="2394"/>
      <c r="FEO152" s="2394"/>
      <c r="FEP152" s="2394"/>
      <c r="FEQ152" s="2394"/>
      <c r="FER152" s="2394"/>
      <c r="FES152" s="2394"/>
      <c r="FET152" s="2394"/>
      <c r="FEU152" s="2394"/>
      <c r="FEV152" s="2394"/>
      <c r="FEW152" s="2394" t="s">
        <v>2698</v>
      </c>
      <c r="FEX152" s="2394"/>
      <c r="FEY152" s="2394"/>
      <c r="FEZ152" s="2394"/>
      <c r="FFA152" s="2394"/>
      <c r="FFB152" s="2394"/>
      <c r="FFC152" s="2394"/>
      <c r="FFD152" s="2394"/>
      <c r="FFE152" s="2394"/>
      <c r="FFF152" s="2394"/>
      <c r="FFG152" s="2394"/>
      <c r="FFH152" s="2394"/>
      <c r="FFI152" s="2394"/>
      <c r="FFJ152" s="2394"/>
      <c r="FFK152" s="2394"/>
      <c r="FFL152" s="2394"/>
      <c r="FFM152" s="2394" t="s">
        <v>2698</v>
      </c>
      <c r="FFN152" s="2394"/>
      <c r="FFO152" s="2394"/>
      <c r="FFP152" s="2394"/>
      <c r="FFQ152" s="2394"/>
      <c r="FFR152" s="2394"/>
      <c r="FFS152" s="2394"/>
      <c r="FFT152" s="2394"/>
      <c r="FFU152" s="2394"/>
      <c r="FFV152" s="2394"/>
      <c r="FFW152" s="2394"/>
      <c r="FFX152" s="2394"/>
      <c r="FFY152" s="2394"/>
      <c r="FFZ152" s="2394"/>
      <c r="FGA152" s="2394"/>
      <c r="FGB152" s="2394"/>
      <c r="FGC152" s="2394" t="s">
        <v>2698</v>
      </c>
      <c r="FGD152" s="2394"/>
      <c r="FGE152" s="2394"/>
      <c r="FGF152" s="2394"/>
      <c r="FGG152" s="2394"/>
      <c r="FGH152" s="2394"/>
      <c r="FGI152" s="2394"/>
      <c r="FGJ152" s="2394"/>
      <c r="FGK152" s="2394"/>
      <c r="FGL152" s="2394"/>
      <c r="FGM152" s="2394"/>
      <c r="FGN152" s="2394"/>
      <c r="FGO152" s="2394"/>
      <c r="FGP152" s="2394"/>
      <c r="FGQ152" s="2394"/>
      <c r="FGR152" s="2394"/>
      <c r="FGS152" s="2394" t="s">
        <v>2698</v>
      </c>
      <c r="FGT152" s="2394"/>
      <c r="FGU152" s="2394"/>
      <c r="FGV152" s="2394"/>
      <c r="FGW152" s="2394"/>
      <c r="FGX152" s="2394"/>
      <c r="FGY152" s="2394"/>
      <c r="FGZ152" s="2394"/>
      <c r="FHA152" s="2394"/>
      <c r="FHB152" s="2394"/>
      <c r="FHC152" s="2394"/>
      <c r="FHD152" s="2394"/>
      <c r="FHE152" s="2394"/>
      <c r="FHF152" s="2394"/>
      <c r="FHG152" s="2394"/>
      <c r="FHH152" s="2394"/>
      <c r="FHI152" s="2394" t="s">
        <v>2698</v>
      </c>
      <c r="FHJ152" s="2394"/>
      <c r="FHK152" s="2394"/>
      <c r="FHL152" s="2394"/>
      <c r="FHM152" s="2394"/>
      <c r="FHN152" s="2394"/>
      <c r="FHO152" s="2394"/>
      <c r="FHP152" s="2394"/>
      <c r="FHQ152" s="2394"/>
      <c r="FHR152" s="2394"/>
      <c r="FHS152" s="2394"/>
      <c r="FHT152" s="2394"/>
      <c r="FHU152" s="2394"/>
      <c r="FHV152" s="2394"/>
      <c r="FHW152" s="2394"/>
      <c r="FHX152" s="2394"/>
      <c r="FHY152" s="2394" t="s">
        <v>2698</v>
      </c>
      <c r="FHZ152" s="2394"/>
      <c r="FIA152" s="2394"/>
      <c r="FIB152" s="2394"/>
      <c r="FIC152" s="2394"/>
      <c r="FID152" s="2394"/>
      <c r="FIE152" s="2394"/>
      <c r="FIF152" s="2394"/>
      <c r="FIG152" s="2394"/>
      <c r="FIH152" s="2394"/>
      <c r="FII152" s="2394"/>
      <c r="FIJ152" s="2394"/>
      <c r="FIK152" s="2394"/>
      <c r="FIL152" s="2394"/>
      <c r="FIM152" s="2394"/>
      <c r="FIN152" s="2394"/>
      <c r="FIO152" s="2394" t="s">
        <v>2698</v>
      </c>
      <c r="FIP152" s="2394"/>
      <c r="FIQ152" s="2394"/>
      <c r="FIR152" s="2394"/>
      <c r="FIS152" s="2394"/>
      <c r="FIT152" s="2394"/>
      <c r="FIU152" s="2394"/>
      <c r="FIV152" s="2394"/>
      <c r="FIW152" s="2394"/>
      <c r="FIX152" s="2394"/>
      <c r="FIY152" s="2394"/>
      <c r="FIZ152" s="2394"/>
      <c r="FJA152" s="2394"/>
      <c r="FJB152" s="2394"/>
      <c r="FJC152" s="2394"/>
      <c r="FJD152" s="2394"/>
      <c r="FJE152" s="2394" t="s">
        <v>2698</v>
      </c>
      <c r="FJF152" s="2394"/>
      <c r="FJG152" s="2394"/>
      <c r="FJH152" s="2394"/>
      <c r="FJI152" s="2394"/>
      <c r="FJJ152" s="2394"/>
      <c r="FJK152" s="2394"/>
      <c r="FJL152" s="2394"/>
      <c r="FJM152" s="2394"/>
      <c r="FJN152" s="2394"/>
      <c r="FJO152" s="2394"/>
      <c r="FJP152" s="2394"/>
      <c r="FJQ152" s="2394"/>
      <c r="FJR152" s="2394"/>
      <c r="FJS152" s="2394"/>
      <c r="FJT152" s="2394"/>
      <c r="FJU152" s="2394" t="s">
        <v>2698</v>
      </c>
      <c r="FJV152" s="2394"/>
      <c r="FJW152" s="2394"/>
      <c r="FJX152" s="2394"/>
      <c r="FJY152" s="2394"/>
      <c r="FJZ152" s="2394"/>
      <c r="FKA152" s="2394"/>
      <c r="FKB152" s="2394"/>
      <c r="FKC152" s="2394"/>
      <c r="FKD152" s="2394"/>
      <c r="FKE152" s="2394"/>
      <c r="FKF152" s="2394"/>
      <c r="FKG152" s="2394"/>
      <c r="FKH152" s="2394"/>
      <c r="FKI152" s="2394"/>
      <c r="FKJ152" s="2394"/>
      <c r="FKK152" s="2394" t="s">
        <v>2698</v>
      </c>
      <c r="FKL152" s="2394"/>
      <c r="FKM152" s="2394"/>
      <c r="FKN152" s="2394"/>
      <c r="FKO152" s="2394"/>
      <c r="FKP152" s="2394"/>
      <c r="FKQ152" s="2394"/>
      <c r="FKR152" s="2394"/>
      <c r="FKS152" s="2394"/>
      <c r="FKT152" s="2394"/>
      <c r="FKU152" s="2394"/>
      <c r="FKV152" s="2394"/>
      <c r="FKW152" s="2394"/>
      <c r="FKX152" s="2394"/>
      <c r="FKY152" s="2394"/>
      <c r="FKZ152" s="2394"/>
      <c r="FLA152" s="2394" t="s">
        <v>2698</v>
      </c>
      <c r="FLB152" s="2394"/>
      <c r="FLC152" s="2394"/>
      <c r="FLD152" s="2394"/>
      <c r="FLE152" s="2394"/>
      <c r="FLF152" s="2394"/>
      <c r="FLG152" s="2394"/>
      <c r="FLH152" s="2394"/>
      <c r="FLI152" s="2394"/>
      <c r="FLJ152" s="2394"/>
      <c r="FLK152" s="2394"/>
      <c r="FLL152" s="2394"/>
      <c r="FLM152" s="2394"/>
      <c r="FLN152" s="2394"/>
      <c r="FLO152" s="2394"/>
      <c r="FLP152" s="2394"/>
      <c r="FLQ152" s="2394" t="s">
        <v>2698</v>
      </c>
      <c r="FLR152" s="2394"/>
      <c r="FLS152" s="2394"/>
      <c r="FLT152" s="2394"/>
      <c r="FLU152" s="2394"/>
      <c r="FLV152" s="2394"/>
      <c r="FLW152" s="2394"/>
      <c r="FLX152" s="2394"/>
      <c r="FLY152" s="2394"/>
      <c r="FLZ152" s="2394"/>
      <c r="FMA152" s="2394"/>
      <c r="FMB152" s="2394"/>
      <c r="FMC152" s="2394"/>
      <c r="FMD152" s="2394"/>
      <c r="FME152" s="2394"/>
      <c r="FMF152" s="2394"/>
      <c r="FMG152" s="2394" t="s">
        <v>2698</v>
      </c>
      <c r="FMH152" s="2394"/>
      <c r="FMI152" s="2394"/>
      <c r="FMJ152" s="2394"/>
      <c r="FMK152" s="2394"/>
      <c r="FML152" s="2394"/>
      <c r="FMM152" s="2394"/>
      <c r="FMN152" s="2394"/>
      <c r="FMO152" s="2394"/>
      <c r="FMP152" s="2394"/>
      <c r="FMQ152" s="2394"/>
      <c r="FMR152" s="2394"/>
      <c r="FMS152" s="2394"/>
      <c r="FMT152" s="2394"/>
      <c r="FMU152" s="2394"/>
      <c r="FMV152" s="2394"/>
      <c r="FMW152" s="2394" t="s">
        <v>2698</v>
      </c>
      <c r="FMX152" s="2394"/>
      <c r="FMY152" s="2394"/>
      <c r="FMZ152" s="2394"/>
      <c r="FNA152" s="2394"/>
      <c r="FNB152" s="2394"/>
      <c r="FNC152" s="2394"/>
      <c r="FND152" s="2394"/>
      <c r="FNE152" s="2394"/>
      <c r="FNF152" s="2394"/>
      <c r="FNG152" s="2394"/>
      <c r="FNH152" s="2394"/>
      <c r="FNI152" s="2394"/>
      <c r="FNJ152" s="2394"/>
      <c r="FNK152" s="2394"/>
      <c r="FNL152" s="2394"/>
      <c r="FNM152" s="2394" t="s">
        <v>2698</v>
      </c>
      <c r="FNN152" s="2394"/>
      <c r="FNO152" s="2394"/>
      <c r="FNP152" s="2394"/>
      <c r="FNQ152" s="2394"/>
      <c r="FNR152" s="2394"/>
      <c r="FNS152" s="2394"/>
      <c r="FNT152" s="2394"/>
      <c r="FNU152" s="2394"/>
      <c r="FNV152" s="2394"/>
      <c r="FNW152" s="2394"/>
      <c r="FNX152" s="2394"/>
      <c r="FNY152" s="2394"/>
      <c r="FNZ152" s="2394"/>
      <c r="FOA152" s="2394"/>
      <c r="FOB152" s="2394"/>
      <c r="FOC152" s="2394" t="s">
        <v>2698</v>
      </c>
      <c r="FOD152" s="2394"/>
      <c r="FOE152" s="2394"/>
      <c r="FOF152" s="2394"/>
      <c r="FOG152" s="2394"/>
      <c r="FOH152" s="2394"/>
      <c r="FOI152" s="2394"/>
      <c r="FOJ152" s="2394"/>
      <c r="FOK152" s="2394"/>
      <c r="FOL152" s="2394"/>
      <c r="FOM152" s="2394"/>
      <c r="FON152" s="2394"/>
      <c r="FOO152" s="2394"/>
      <c r="FOP152" s="2394"/>
      <c r="FOQ152" s="2394"/>
      <c r="FOR152" s="2394"/>
      <c r="FOS152" s="2394" t="s">
        <v>2698</v>
      </c>
      <c r="FOT152" s="2394"/>
      <c r="FOU152" s="2394"/>
      <c r="FOV152" s="2394"/>
      <c r="FOW152" s="2394"/>
      <c r="FOX152" s="2394"/>
      <c r="FOY152" s="2394"/>
      <c r="FOZ152" s="2394"/>
      <c r="FPA152" s="2394"/>
      <c r="FPB152" s="2394"/>
      <c r="FPC152" s="2394"/>
      <c r="FPD152" s="2394"/>
      <c r="FPE152" s="2394"/>
      <c r="FPF152" s="2394"/>
      <c r="FPG152" s="2394"/>
      <c r="FPH152" s="2394"/>
      <c r="FPI152" s="2394" t="s">
        <v>2698</v>
      </c>
      <c r="FPJ152" s="2394"/>
      <c r="FPK152" s="2394"/>
      <c r="FPL152" s="2394"/>
      <c r="FPM152" s="2394"/>
      <c r="FPN152" s="2394"/>
      <c r="FPO152" s="2394"/>
      <c r="FPP152" s="2394"/>
      <c r="FPQ152" s="2394"/>
      <c r="FPR152" s="2394"/>
      <c r="FPS152" s="2394"/>
      <c r="FPT152" s="2394"/>
      <c r="FPU152" s="2394"/>
      <c r="FPV152" s="2394"/>
      <c r="FPW152" s="2394"/>
      <c r="FPX152" s="2394"/>
      <c r="FPY152" s="2394" t="s">
        <v>2698</v>
      </c>
      <c r="FPZ152" s="2394"/>
      <c r="FQA152" s="2394"/>
      <c r="FQB152" s="2394"/>
      <c r="FQC152" s="2394"/>
      <c r="FQD152" s="2394"/>
      <c r="FQE152" s="2394"/>
      <c r="FQF152" s="2394"/>
      <c r="FQG152" s="2394"/>
      <c r="FQH152" s="2394"/>
      <c r="FQI152" s="2394"/>
      <c r="FQJ152" s="2394"/>
      <c r="FQK152" s="2394"/>
      <c r="FQL152" s="2394"/>
      <c r="FQM152" s="2394"/>
      <c r="FQN152" s="2394"/>
      <c r="FQO152" s="2394" t="s">
        <v>2698</v>
      </c>
      <c r="FQP152" s="2394"/>
      <c r="FQQ152" s="2394"/>
      <c r="FQR152" s="2394"/>
      <c r="FQS152" s="2394"/>
      <c r="FQT152" s="2394"/>
      <c r="FQU152" s="2394"/>
      <c r="FQV152" s="2394"/>
      <c r="FQW152" s="2394"/>
      <c r="FQX152" s="2394"/>
      <c r="FQY152" s="2394"/>
      <c r="FQZ152" s="2394"/>
      <c r="FRA152" s="2394"/>
      <c r="FRB152" s="2394"/>
      <c r="FRC152" s="2394"/>
      <c r="FRD152" s="2394"/>
      <c r="FRE152" s="2394" t="s">
        <v>2698</v>
      </c>
      <c r="FRF152" s="2394"/>
      <c r="FRG152" s="2394"/>
      <c r="FRH152" s="2394"/>
      <c r="FRI152" s="2394"/>
      <c r="FRJ152" s="2394"/>
      <c r="FRK152" s="2394"/>
      <c r="FRL152" s="2394"/>
      <c r="FRM152" s="2394"/>
      <c r="FRN152" s="2394"/>
      <c r="FRO152" s="2394"/>
      <c r="FRP152" s="2394"/>
      <c r="FRQ152" s="2394"/>
      <c r="FRR152" s="2394"/>
      <c r="FRS152" s="2394"/>
      <c r="FRT152" s="2394"/>
      <c r="FRU152" s="2394" t="s">
        <v>2698</v>
      </c>
      <c r="FRV152" s="2394"/>
      <c r="FRW152" s="2394"/>
      <c r="FRX152" s="2394"/>
      <c r="FRY152" s="2394"/>
      <c r="FRZ152" s="2394"/>
      <c r="FSA152" s="2394"/>
      <c r="FSB152" s="2394"/>
      <c r="FSC152" s="2394"/>
      <c r="FSD152" s="2394"/>
      <c r="FSE152" s="2394"/>
      <c r="FSF152" s="2394"/>
      <c r="FSG152" s="2394"/>
      <c r="FSH152" s="2394"/>
      <c r="FSI152" s="2394"/>
      <c r="FSJ152" s="2394"/>
      <c r="FSK152" s="2394" t="s">
        <v>2698</v>
      </c>
      <c r="FSL152" s="2394"/>
      <c r="FSM152" s="2394"/>
      <c r="FSN152" s="2394"/>
      <c r="FSO152" s="2394"/>
      <c r="FSP152" s="2394"/>
      <c r="FSQ152" s="2394"/>
      <c r="FSR152" s="2394"/>
      <c r="FSS152" s="2394"/>
      <c r="FST152" s="2394"/>
      <c r="FSU152" s="2394"/>
      <c r="FSV152" s="2394"/>
      <c r="FSW152" s="2394"/>
      <c r="FSX152" s="2394"/>
      <c r="FSY152" s="2394"/>
      <c r="FSZ152" s="2394"/>
      <c r="FTA152" s="2394" t="s">
        <v>2698</v>
      </c>
      <c r="FTB152" s="2394"/>
      <c r="FTC152" s="2394"/>
      <c r="FTD152" s="2394"/>
      <c r="FTE152" s="2394"/>
      <c r="FTF152" s="2394"/>
      <c r="FTG152" s="2394"/>
      <c r="FTH152" s="2394"/>
      <c r="FTI152" s="2394"/>
      <c r="FTJ152" s="2394"/>
      <c r="FTK152" s="2394"/>
      <c r="FTL152" s="2394"/>
      <c r="FTM152" s="2394"/>
      <c r="FTN152" s="2394"/>
      <c r="FTO152" s="2394"/>
      <c r="FTP152" s="2394"/>
      <c r="FTQ152" s="2394" t="s">
        <v>2698</v>
      </c>
      <c r="FTR152" s="2394"/>
      <c r="FTS152" s="2394"/>
      <c r="FTT152" s="2394"/>
      <c r="FTU152" s="2394"/>
      <c r="FTV152" s="2394"/>
      <c r="FTW152" s="2394"/>
      <c r="FTX152" s="2394"/>
      <c r="FTY152" s="2394"/>
      <c r="FTZ152" s="2394"/>
      <c r="FUA152" s="2394"/>
      <c r="FUB152" s="2394"/>
      <c r="FUC152" s="2394"/>
      <c r="FUD152" s="2394"/>
      <c r="FUE152" s="2394"/>
      <c r="FUF152" s="2394"/>
      <c r="FUG152" s="2394" t="s">
        <v>2698</v>
      </c>
      <c r="FUH152" s="2394"/>
      <c r="FUI152" s="2394"/>
      <c r="FUJ152" s="2394"/>
      <c r="FUK152" s="2394"/>
      <c r="FUL152" s="2394"/>
      <c r="FUM152" s="2394"/>
      <c r="FUN152" s="2394"/>
      <c r="FUO152" s="2394"/>
      <c r="FUP152" s="2394"/>
      <c r="FUQ152" s="2394"/>
      <c r="FUR152" s="2394"/>
      <c r="FUS152" s="2394"/>
      <c r="FUT152" s="2394"/>
      <c r="FUU152" s="2394"/>
      <c r="FUV152" s="2394"/>
      <c r="FUW152" s="2394" t="s">
        <v>2698</v>
      </c>
      <c r="FUX152" s="2394"/>
      <c r="FUY152" s="2394"/>
      <c r="FUZ152" s="2394"/>
      <c r="FVA152" s="2394"/>
      <c r="FVB152" s="2394"/>
      <c r="FVC152" s="2394"/>
      <c r="FVD152" s="2394"/>
      <c r="FVE152" s="2394"/>
      <c r="FVF152" s="2394"/>
      <c r="FVG152" s="2394"/>
      <c r="FVH152" s="2394"/>
      <c r="FVI152" s="2394"/>
      <c r="FVJ152" s="2394"/>
      <c r="FVK152" s="2394"/>
      <c r="FVL152" s="2394"/>
      <c r="FVM152" s="2394" t="s">
        <v>2698</v>
      </c>
      <c r="FVN152" s="2394"/>
      <c r="FVO152" s="2394"/>
      <c r="FVP152" s="2394"/>
      <c r="FVQ152" s="2394"/>
      <c r="FVR152" s="2394"/>
      <c r="FVS152" s="2394"/>
      <c r="FVT152" s="2394"/>
      <c r="FVU152" s="2394"/>
      <c r="FVV152" s="2394"/>
      <c r="FVW152" s="2394"/>
      <c r="FVX152" s="2394"/>
      <c r="FVY152" s="2394"/>
      <c r="FVZ152" s="2394"/>
      <c r="FWA152" s="2394"/>
      <c r="FWB152" s="2394"/>
      <c r="FWC152" s="2394" t="s">
        <v>2698</v>
      </c>
      <c r="FWD152" s="2394"/>
      <c r="FWE152" s="2394"/>
      <c r="FWF152" s="2394"/>
      <c r="FWG152" s="2394"/>
      <c r="FWH152" s="2394"/>
      <c r="FWI152" s="2394"/>
      <c r="FWJ152" s="2394"/>
      <c r="FWK152" s="2394"/>
      <c r="FWL152" s="2394"/>
      <c r="FWM152" s="2394"/>
      <c r="FWN152" s="2394"/>
      <c r="FWO152" s="2394"/>
      <c r="FWP152" s="2394"/>
      <c r="FWQ152" s="2394"/>
      <c r="FWR152" s="2394"/>
      <c r="FWS152" s="2394" t="s">
        <v>2698</v>
      </c>
      <c r="FWT152" s="2394"/>
      <c r="FWU152" s="2394"/>
      <c r="FWV152" s="2394"/>
      <c r="FWW152" s="2394"/>
      <c r="FWX152" s="2394"/>
      <c r="FWY152" s="2394"/>
      <c r="FWZ152" s="2394"/>
      <c r="FXA152" s="2394"/>
      <c r="FXB152" s="2394"/>
      <c r="FXC152" s="2394"/>
      <c r="FXD152" s="2394"/>
      <c r="FXE152" s="2394"/>
      <c r="FXF152" s="2394"/>
      <c r="FXG152" s="2394"/>
      <c r="FXH152" s="2394"/>
      <c r="FXI152" s="2394" t="s">
        <v>2698</v>
      </c>
      <c r="FXJ152" s="2394"/>
      <c r="FXK152" s="2394"/>
      <c r="FXL152" s="2394"/>
      <c r="FXM152" s="2394"/>
      <c r="FXN152" s="2394"/>
      <c r="FXO152" s="2394"/>
      <c r="FXP152" s="2394"/>
      <c r="FXQ152" s="2394"/>
      <c r="FXR152" s="2394"/>
      <c r="FXS152" s="2394"/>
      <c r="FXT152" s="2394"/>
      <c r="FXU152" s="2394"/>
      <c r="FXV152" s="2394"/>
      <c r="FXW152" s="2394"/>
      <c r="FXX152" s="2394"/>
      <c r="FXY152" s="2394" t="s">
        <v>2698</v>
      </c>
      <c r="FXZ152" s="2394"/>
      <c r="FYA152" s="2394"/>
      <c r="FYB152" s="2394"/>
      <c r="FYC152" s="2394"/>
      <c r="FYD152" s="2394"/>
      <c r="FYE152" s="2394"/>
      <c r="FYF152" s="2394"/>
      <c r="FYG152" s="2394"/>
      <c r="FYH152" s="2394"/>
      <c r="FYI152" s="2394"/>
      <c r="FYJ152" s="2394"/>
      <c r="FYK152" s="2394"/>
      <c r="FYL152" s="2394"/>
      <c r="FYM152" s="2394"/>
      <c r="FYN152" s="2394"/>
      <c r="FYO152" s="2394" t="s">
        <v>2698</v>
      </c>
      <c r="FYP152" s="2394"/>
      <c r="FYQ152" s="2394"/>
      <c r="FYR152" s="2394"/>
      <c r="FYS152" s="2394"/>
      <c r="FYT152" s="2394"/>
      <c r="FYU152" s="2394"/>
      <c r="FYV152" s="2394"/>
      <c r="FYW152" s="2394"/>
      <c r="FYX152" s="2394"/>
      <c r="FYY152" s="2394"/>
      <c r="FYZ152" s="2394"/>
      <c r="FZA152" s="2394"/>
      <c r="FZB152" s="2394"/>
      <c r="FZC152" s="2394"/>
      <c r="FZD152" s="2394"/>
      <c r="FZE152" s="2394" t="s">
        <v>2698</v>
      </c>
      <c r="FZF152" s="2394"/>
      <c r="FZG152" s="2394"/>
      <c r="FZH152" s="2394"/>
      <c r="FZI152" s="2394"/>
      <c r="FZJ152" s="2394"/>
      <c r="FZK152" s="2394"/>
      <c r="FZL152" s="2394"/>
      <c r="FZM152" s="2394"/>
      <c r="FZN152" s="2394"/>
      <c r="FZO152" s="2394"/>
      <c r="FZP152" s="2394"/>
      <c r="FZQ152" s="2394"/>
      <c r="FZR152" s="2394"/>
      <c r="FZS152" s="2394"/>
      <c r="FZT152" s="2394"/>
      <c r="FZU152" s="2394" t="s">
        <v>2698</v>
      </c>
      <c r="FZV152" s="2394"/>
      <c r="FZW152" s="2394"/>
      <c r="FZX152" s="2394"/>
      <c r="FZY152" s="2394"/>
      <c r="FZZ152" s="2394"/>
      <c r="GAA152" s="2394"/>
      <c r="GAB152" s="2394"/>
      <c r="GAC152" s="2394"/>
      <c r="GAD152" s="2394"/>
      <c r="GAE152" s="2394"/>
      <c r="GAF152" s="2394"/>
      <c r="GAG152" s="2394"/>
      <c r="GAH152" s="2394"/>
      <c r="GAI152" s="2394"/>
      <c r="GAJ152" s="2394"/>
      <c r="GAK152" s="2394" t="s">
        <v>2698</v>
      </c>
      <c r="GAL152" s="2394"/>
      <c r="GAM152" s="2394"/>
      <c r="GAN152" s="2394"/>
      <c r="GAO152" s="2394"/>
      <c r="GAP152" s="2394"/>
      <c r="GAQ152" s="2394"/>
      <c r="GAR152" s="2394"/>
      <c r="GAS152" s="2394"/>
      <c r="GAT152" s="2394"/>
      <c r="GAU152" s="2394"/>
      <c r="GAV152" s="2394"/>
      <c r="GAW152" s="2394"/>
      <c r="GAX152" s="2394"/>
      <c r="GAY152" s="2394"/>
      <c r="GAZ152" s="2394"/>
      <c r="GBA152" s="2394" t="s">
        <v>2698</v>
      </c>
      <c r="GBB152" s="2394"/>
      <c r="GBC152" s="2394"/>
      <c r="GBD152" s="2394"/>
      <c r="GBE152" s="2394"/>
      <c r="GBF152" s="2394"/>
      <c r="GBG152" s="2394"/>
      <c r="GBH152" s="2394"/>
      <c r="GBI152" s="2394"/>
      <c r="GBJ152" s="2394"/>
      <c r="GBK152" s="2394"/>
      <c r="GBL152" s="2394"/>
      <c r="GBM152" s="2394"/>
      <c r="GBN152" s="2394"/>
      <c r="GBO152" s="2394"/>
      <c r="GBP152" s="2394"/>
      <c r="GBQ152" s="2394" t="s">
        <v>2698</v>
      </c>
      <c r="GBR152" s="2394"/>
      <c r="GBS152" s="2394"/>
      <c r="GBT152" s="2394"/>
      <c r="GBU152" s="2394"/>
      <c r="GBV152" s="2394"/>
      <c r="GBW152" s="2394"/>
      <c r="GBX152" s="2394"/>
      <c r="GBY152" s="2394"/>
      <c r="GBZ152" s="2394"/>
      <c r="GCA152" s="2394"/>
      <c r="GCB152" s="2394"/>
      <c r="GCC152" s="2394"/>
      <c r="GCD152" s="2394"/>
      <c r="GCE152" s="2394"/>
      <c r="GCF152" s="2394"/>
      <c r="GCG152" s="2394" t="s">
        <v>2698</v>
      </c>
      <c r="GCH152" s="2394"/>
      <c r="GCI152" s="2394"/>
      <c r="GCJ152" s="2394"/>
      <c r="GCK152" s="2394"/>
      <c r="GCL152" s="2394"/>
      <c r="GCM152" s="2394"/>
      <c r="GCN152" s="2394"/>
      <c r="GCO152" s="2394"/>
      <c r="GCP152" s="2394"/>
      <c r="GCQ152" s="2394"/>
      <c r="GCR152" s="2394"/>
      <c r="GCS152" s="2394"/>
      <c r="GCT152" s="2394"/>
      <c r="GCU152" s="2394"/>
      <c r="GCV152" s="2394"/>
      <c r="GCW152" s="2394" t="s">
        <v>2698</v>
      </c>
      <c r="GCX152" s="2394"/>
      <c r="GCY152" s="2394"/>
      <c r="GCZ152" s="2394"/>
      <c r="GDA152" s="2394"/>
      <c r="GDB152" s="2394"/>
      <c r="GDC152" s="2394"/>
      <c r="GDD152" s="2394"/>
      <c r="GDE152" s="2394"/>
      <c r="GDF152" s="2394"/>
      <c r="GDG152" s="2394"/>
      <c r="GDH152" s="2394"/>
      <c r="GDI152" s="2394"/>
      <c r="GDJ152" s="2394"/>
      <c r="GDK152" s="2394"/>
      <c r="GDL152" s="2394"/>
      <c r="GDM152" s="2394" t="s">
        <v>2698</v>
      </c>
      <c r="GDN152" s="2394"/>
      <c r="GDO152" s="2394"/>
      <c r="GDP152" s="2394"/>
      <c r="GDQ152" s="2394"/>
      <c r="GDR152" s="2394"/>
      <c r="GDS152" s="2394"/>
      <c r="GDT152" s="2394"/>
      <c r="GDU152" s="2394"/>
      <c r="GDV152" s="2394"/>
      <c r="GDW152" s="2394"/>
      <c r="GDX152" s="2394"/>
      <c r="GDY152" s="2394"/>
      <c r="GDZ152" s="2394"/>
      <c r="GEA152" s="2394"/>
      <c r="GEB152" s="2394"/>
      <c r="GEC152" s="2394" t="s">
        <v>2698</v>
      </c>
      <c r="GED152" s="2394"/>
      <c r="GEE152" s="2394"/>
      <c r="GEF152" s="2394"/>
      <c r="GEG152" s="2394"/>
      <c r="GEH152" s="2394"/>
      <c r="GEI152" s="2394"/>
      <c r="GEJ152" s="2394"/>
      <c r="GEK152" s="2394"/>
      <c r="GEL152" s="2394"/>
      <c r="GEM152" s="2394"/>
      <c r="GEN152" s="2394"/>
      <c r="GEO152" s="2394"/>
      <c r="GEP152" s="2394"/>
      <c r="GEQ152" s="2394"/>
      <c r="GER152" s="2394"/>
      <c r="GES152" s="2394" t="s">
        <v>2698</v>
      </c>
      <c r="GET152" s="2394"/>
      <c r="GEU152" s="2394"/>
      <c r="GEV152" s="2394"/>
      <c r="GEW152" s="2394"/>
      <c r="GEX152" s="2394"/>
      <c r="GEY152" s="2394"/>
      <c r="GEZ152" s="2394"/>
      <c r="GFA152" s="2394"/>
      <c r="GFB152" s="2394"/>
      <c r="GFC152" s="2394"/>
      <c r="GFD152" s="2394"/>
      <c r="GFE152" s="2394"/>
      <c r="GFF152" s="2394"/>
      <c r="GFG152" s="2394"/>
      <c r="GFH152" s="2394"/>
      <c r="GFI152" s="2394" t="s">
        <v>2698</v>
      </c>
      <c r="GFJ152" s="2394"/>
      <c r="GFK152" s="2394"/>
      <c r="GFL152" s="2394"/>
      <c r="GFM152" s="2394"/>
      <c r="GFN152" s="2394"/>
      <c r="GFO152" s="2394"/>
      <c r="GFP152" s="2394"/>
      <c r="GFQ152" s="2394"/>
      <c r="GFR152" s="2394"/>
      <c r="GFS152" s="2394"/>
      <c r="GFT152" s="2394"/>
      <c r="GFU152" s="2394"/>
      <c r="GFV152" s="2394"/>
      <c r="GFW152" s="2394"/>
      <c r="GFX152" s="2394"/>
      <c r="GFY152" s="2394" t="s">
        <v>2698</v>
      </c>
      <c r="GFZ152" s="2394"/>
      <c r="GGA152" s="2394"/>
      <c r="GGB152" s="2394"/>
      <c r="GGC152" s="2394"/>
      <c r="GGD152" s="2394"/>
      <c r="GGE152" s="2394"/>
      <c r="GGF152" s="2394"/>
      <c r="GGG152" s="2394"/>
      <c r="GGH152" s="2394"/>
      <c r="GGI152" s="2394"/>
      <c r="GGJ152" s="2394"/>
      <c r="GGK152" s="2394"/>
      <c r="GGL152" s="2394"/>
      <c r="GGM152" s="2394"/>
      <c r="GGN152" s="2394"/>
      <c r="GGO152" s="2394" t="s">
        <v>2698</v>
      </c>
      <c r="GGP152" s="2394"/>
      <c r="GGQ152" s="2394"/>
      <c r="GGR152" s="2394"/>
      <c r="GGS152" s="2394"/>
      <c r="GGT152" s="2394"/>
      <c r="GGU152" s="2394"/>
      <c r="GGV152" s="2394"/>
      <c r="GGW152" s="2394"/>
      <c r="GGX152" s="2394"/>
      <c r="GGY152" s="2394"/>
      <c r="GGZ152" s="2394"/>
      <c r="GHA152" s="2394"/>
      <c r="GHB152" s="2394"/>
      <c r="GHC152" s="2394"/>
      <c r="GHD152" s="2394"/>
      <c r="GHE152" s="2394" t="s">
        <v>2698</v>
      </c>
      <c r="GHF152" s="2394"/>
      <c r="GHG152" s="2394"/>
      <c r="GHH152" s="2394"/>
      <c r="GHI152" s="2394"/>
      <c r="GHJ152" s="2394"/>
      <c r="GHK152" s="2394"/>
      <c r="GHL152" s="2394"/>
      <c r="GHM152" s="2394"/>
      <c r="GHN152" s="2394"/>
      <c r="GHO152" s="2394"/>
      <c r="GHP152" s="2394"/>
      <c r="GHQ152" s="2394"/>
      <c r="GHR152" s="2394"/>
      <c r="GHS152" s="2394"/>
      <c r="GHT152" s="2394"/>
      <c r="GHU152" s="2394" t="s">
        <v>2698</v>
      </c>
      <c r="GHV152" s="2394"/>
      <c r="GHW152" s="2394"/>
      <c r="GHX152" s="2394"/>
      <c r="GHY152" s="2394"/>
      <c r="GHZ152" s="2394"/>
      <c r="GIA152" s="2394"/>
      <c r="GIB152" s="2394"/>
      <c r="GIC152" s="2394"/>
      <c r="GID152" s="2394"/>
      <c r="GIE152" s="2394"/>
      <c r="GIF152" s="2394"/>
      <c r="GIG152" s="2394"/>
      <c r="GIH152" s="2394"/>
      <c r="GII152" s="2394"/>
      <c r="GIJ152" s="2394"/>
      <c r="GIK152" s="2394" t="s">
        <v>2698</v>
      </c>
      <c r="GIL152" s="2394"/>
      <c r="GIM152" s="2394"/>
      <c r="GIN152" s="2394"/>
      <c r="GIO152" s="2394"/>
      <c r="GIP152" s="2394"/>
      <c r="GIQ152" s="2394"/>
      <c r="GIR152" s="2394"/>
      <c r="GIS152" s="2394"/>
      <c r="GIT152" s="2394"/>
      <c r="GIU152" s="2394"/>
      <c r="GIV152" s="2394"/>
      <c r="GIW152" s="2394"/>
      <c r="GIX152" s="2394"/>
      <c r="GIY152" s="2394"/>
      <c r="GIZ152" s="2394"/>
      <c r="GJA152" s="2394" t="s">
        <v>2698</v>
      </c>
      <c r="GJB152" s="2394"/>
      <c r="GJC152" s="2394"/>
      <c r="GJD152" s="2394"/>
      <c r="GJE152" s="2394"/>
      <c r="GJF152" s="2394"/>
      <c r="GJG152" s="2394"/>
      <c r="GJH152" s="2394"/>
      <c r="GJI152" s="2394"/>
      <c r="GJJ152" s="2394"/>
      <c r="GJK152" s="2394"/>
      <c r="GJL152" s="2394"/>
      <c r="GJM152" s="2394"/>
      <c r="GJN152" s="2394"/>
      <c r="GJO152" s="2394"/>
      <c r="GJP152" s="2394"/>
      <c r="GJQ152" s="2394" t="s">
        <v>2698</v>
      </c>
      <c r="GJR152" s="2394"/>
      <c r="GJS152" s="2394"/>
      <c r="GJT152" s="2394"/>
      <c r="GJU152" s="2394"/>
      <c r="GJV152" s="2394"/>
      <c r="GJW152" s="2394"/>
      <c r="GJX152" s="2394"/>
      <c r="GJY152" s="2394"/>
      <c r="GJZ152" s="2394"/>
      <c r="GKA152" s="2394"/>
      <c r="GKB152" s="2394"/>
      <c r="GKC152" s="2394"/>
      <c r="GKD152" s="2394"/>
      <c r="GKE152" s="2394"/>
      <c r="GKF152" s="2394"/>
      <c r="GKG152" s="2394" t="s">
        <v>2698</v>
      </c>
      <c r="GKH152" s="2394"/>
      <c r="GKI152" s="2394"/>
      <c r="GKJ152" s="2394"/>
      <c r="GKK152" s="2394"/>
      <c r="GKL152" s="2394"/>
      <c r="GKM152" s="2394"/>
      <c r="GKN152" s="2394"/>
      <c r="GKO152" s="2394"/>
      <c r="GKP152" s="2394"/>
      <c r="GKQ152" s="2394"/>
      <c r="GKR152" s="2394"/>
      <c r="GKS152" s="2394"/>
      <c r="GKT152" s="2394"/>
      <c r="GKU152" s="2394"/>
      <c r="GKV152" s="2394"/>
      <c r="GKW152" s="2394" t="s">
        <v>2698</v>
      </c>
      <c r="GKX152" s="2394"/>
      <c r="GKY152" s="2394"/>
      <c r="GKZ152" s="2394"/>
      <c r="GLA152" s="2394"/>
      <c r="GLB152" s="2394"/>
      <c r="GLC152" s="2394"/>
      <c r="GLD152" s="2394"/>
      <c r="GLE152" s="2394"/>
      <c r="GLF152" s="2394"/>
      <c r="GLG152" s="2394"/>
      <c r="GLH152" s="2394"/>
      <c r="GLI152" s="2394"/>
      <c r="GLJ152" s="2394"/>
      <c r="GLK152" s="2394"/>
      <c r="GLL152" s="2394"/>
      <c r="GLM152" s="2394" t="s">
        <v>2698</v>
      </c>
      <c r="GLN152" s="2394"/>
      <c r="GLO152" s="2394"/>
      <c r="GLP152" s="2394"/>
      <c r="GLQ152" s="2394"/>
      <c r="GLR152" s="2394"/>
      <c r="GLS152" s="2394"/>
      <c r="GLT152" s="2394"/>
      <c r="GLU152" s="2394"/>
      <c r="GLV152" s="2394"/>
      <c r="GLW152" s="2394"/>
      <c r="GLX152" s="2394"/>
      <c r="GLY152" s="2394"/>
      <c r="GLZ152" s="2394"/>
      <c r="GMA152" s="2394"/>
      <c r="GMB152" s="2394"/>
      <c r="GMC152" s="2394" t="s">
        <v>2698</v>
      </c>
      <c r="GMD152" s="2394"/>
      <c r="GME152" s="2394"/>
      <c r="GMF152" s="2394"/>
      <c r="GMG152" s="2394"/>
      <c r="GMH152" s="2394"/>
      <c r="GMI152" s="2394"/>
      <c r="GMJ152" s="2394"/>
      <c r="GMK152" s="2394"/>
      <c r="GML152" s="2394"/>
      <c r="GMM152" s="2394"/>
      <c r="GMN152" s="2394"/>
      <c r="GMO152" s="2394"/>
      <c r="GMP152" s="2394"/>
      <c r="GMQ152" s="2394"/>
      <c r="GMR152" s="2394"/>
      <c r="GMS152" s="2394" t="s">
        <v>2698</v>
      </c>
      <c r="GMT152" s="2394"/>
      <c r="GMU152" s="2394"/>
      <c r="GMV152" s="2394"/>
      <c r="GMW152" s="2394"/>
      <c r="GMX152" s="2394"/>
      <c r="GMY152" s="2394"/>
      <c r="GMZ152" s="2394"/>
      <c r="GNA152" s="2394"/>
      <c r="GNB152" s="2394"/>
      <c r="GNC152" s="2394"/>
      <c r="GND152" s="2394"/>
      <c r="GNE152" s="2394"/>
      <c r="GNF152" s="2394"/>
      <c r="GNG152" s="2394"/>
      <c r="GNH152" s="2394"/>
      <c r="GNI152" s="2394" t="s">
        <v>2698</v>
      </c>
      <c r="GNJ152" s="2394"/>
      <c r="GNK152" s="2394"/>
      <c r="GNL152" s="2394"/>
      <c r="GNM152" s="2394"/>
      <c r="GNN152" s="2394"/>
      <c r="GNO152" s="2394"/>
      <c r="GNP152" s="2394"/>
      <c r="GNQ152" s="2394"/>
      <c r="GNR152" s="2394"/>
      <c r="GNS152" s="2394"/>
      <c r="GNT152" s="2394"/>
      <c r="GNU152" s="2394"/>
      <c r="GNV152" s="2394"/>
      <c r="GNW152" s="2394"/>
      <c r="GNX152" s="2394"/>
      <c r="GNY152" s="2394" t="s">
        <v>2698</v>
      </c>
      <c r="GNZ152" s="2394"/>
      <c r="GOA152" s="2394"/>
      <c r="GOB152" s="2394"/>
      <c r="GOC152" s="2394"/>
      <c r="GOD152" s="2394"/>
      <c r="GOE152" s="2394"/>
      <c r="GOF152" s="2394"/>
      <c r="GOG152" s="2394"/>
      <c r="GOH152" s="2394"/>
      <c r="GOI152" s="2394"/>
      <c r="GOJ152" s="2394"/>
      <c r="GOK152" s="2394"/>
      <c r="GOL152" s="2394"/>
      <c r="GOM152" s="2394"/>
      <c r="GON152" s="2394"/>
      <c r="GOO152" s="2394" t="s">
        <v>2698</v>
      </c>
      <c r="GOP152" s="2394"/>
      <c r="GOQ152" s="2394"/>
      <c r="GOR152" s="2394"/>
      <c r="GOS152" s="2394"/>
      <c r="GOT152" s="2394"/>
      <c r="GOU152" s="2394"/>
      <c r="GOV152" s="2394"/>
      <c r="GOW152" s="2394"/>
      <c r="GOX152" s="2394"/>
      <c r="GOY152" s="2394"/>
      <c r="GOZ152" s="2394"/>
      <c r="GPA152" s="2394"/>
      <c r="GPB152" s="2394"/>
      <c r="GPC152" s="2394"/>
      <c r="GPD152" s="2394"/>
      <c r="GPE152" s="2394" t="s">
        <v>2698</v>
      </c>
      <c r="GPF152" s="2394"/>
      <c r="GPG152" s="2394"/>
      <c r="GPH152" s="2394"/>
      <c r="GPI152" s="2394"/>
      <c r="GPJ152" s="2394"/>
      <c r="GPK152" s="2394"/>
      <c r="GPL152" s="2394"/>
      <c r="GPM152" s="2394"/>
      <c r="GPN152" s="2394"/>
      <c r="GPO152" s="2394"/>
      <c r="GPP152" s="2394"/>
      <c r="GPQ152" s="2394"/>
      <c r="GPR152" s="2394"/>
      <c r="GPS152" s="2394"/>
      <c r="GPT152" s="2394"/>
      <c r="GPU152" s="2394" t="s">
        <v>2698</v>
      </c>
      <c r="GPV152" s="2394"/>
      <c r="GPW152" s="2394"/>
      <c r="GPX152" s="2394"/>
      <c r="GPY152" s="2394"/>
      <c r="GPZ152" s="2394"/>
      <c r="GQA152" s="2394"/>
      <c r="GQB152" s="2394"/>
      <c r="GQC152" s="2394"/>
      <c r="GQD152" s="2394"/>
      <c r="GQE152" s="2394"/>
      <c r="GQF152" s="2394"/>
      <c r="GQG152" s="2394"/>
      <c r="GQH152" s="2394"/>
      <c r="GQI152" s="2394"/>
      <c r="GQJ152" s="2394"/>
      <c r="GQK152" s="2394" t="s">
        <v>2698</v>
      </c>
      <c r="GQL152" s="2394"/>
      <c r="GQM152" s="2394"/>
      <c r="GQN152" s="2394"/>
      <c r="GQO152" s="2394"/>
      <c r="GQP152" s="2394"/>
      <c r="GQQ152" s="2394"/>
      <c r="GQR152" s="2394"/>
      <c r="GQS152" s="2394"/>
      <c r="GQT152" s="2394"/>
      <c r="GQU152" s="2394"/>
      <c r="GQV152" s="2394"/>
      <c r="GQW152" s="2394"/>
      <c r="GQX152" s="2394"/>
      <c r="GQY152" s="2394"/>
      <c r="GQZ152" s="2394"/>
      <c r="GRA152" s="2394" t="s">
        <v>2698</v>
      </c>
      <c r="GRB152" s="2394"/>
      <c r="GRC152" s="2394"/>
      <c r="GRD152" s="2394"/>
      <c r="GRE152" s="2394"/>
      <c r="GRF152" s="2394"/>
      <c r="GRG152" s="2394"/>
      <c r="GRH152" s="2394"/>
      <c r="GRI152" s="2394"/>
      <c r="GRJ152" s="2394"/>
      <c r="GRK152" s="2394"/>
      <c r="GRL152" s="2394"/>
      <c r="GRM152" s="2394"/>
      <c r="GRN152" s="2394"/>
      <c r="GRO152" s="2394"/>
      <c r="GRP152" s="2394"/>
      <c r="GRQ152" s="2394" t="s">
        <v>2698</v>
      </c>
      <c r="GRR152" s="2394"/>
      <c r="GRS152" s="2394"/>
      <c r="GRT152" s="2394"/>
      <c r="GRU152" s="2394"/>
      <c r="GRV152" s="2394"/>
      <c r="GRW152" s="2394"/>
      <c r="GRX152" s="2394"/>
      <c r="GRY152" s="2394"/>
      <c r="GRZ152" s="2394"/>
      <c r="GSA152" s="2394"/>
      <c r="GSB152" s="2394"/>
      <c r="GSC152" s="2394"/>
      <c r="GSD152" s="2394"/>
      <c r="GSE152" s="2394"/>
      <c r="GSF152" s="2394"/>
      <c r="GSG152" s="2394" t="s">
        <v>2698</v>
      </c>
      <c r="GSH152" s="2394"/>
      <c r="GSI152" s="2394"/>
      <c r="GSJ152" s="2394"/>
      <c r="GSK152" s="2394"/>
      <c r="GSL152" s="2394"/>
      <c r="GSM152" s="2394"/>
      <c r="GSN152" s="2394"/>
      <c r="GSO152" s="2394"/>
      <c r="GSP152" s="2394"/>
      <c r="GSQ152" s="2394"/>
      <c r="GSR152" s="2394"/>
      <c r="GSS152" s="2394"/>
      <c r="GST152" s="2394"/>
      <c r="GSU152" s="2394"/>
      <c r="GSV152" s="2394"/>
      <c r="GSW152" s="2394" t="s">
        <v>2698</v>
      </c>
      <c r="GSX152" s="2394"/>
      <c r="GSY152" s="2394"/>
      <c r="GSZ152" s="2394"/>
      <c r="GTA152" s="2394"/>
      <c r="GTB152" s="2394"/>
      <c r="GTC152" s="2394"/>
      <c r="GTD152" s="2394"/>
      <c r="GTE152" s="2394"/>
      <c r="GTF152" s="2394"/>
      <c r="GTG152" s="2394"/>
      <c r="GTH152" s="2394"/>
      <c r="GTI152" s="2394"/>
      <c r="GTJ152" s="2394"/>
      <c r="GTK152" s="2394"/>
      <c r="GTL152" s="2394"/>
      <c r="GTM152" s="2394" t="s">
        <v>2698</v>
      </c>
      <c r="GTN152" s="2394"/>
      <c r="GTO152" s="2394"/>
      <c r="GTP152" s="2394"/>
      <c r="GTQ152" s="2394"/>
      <c r="GTR152" s="2394"/>
      <c r="GTS152" s="2394"/>
      <c r="GTT152" s="2394"/>
      <c r="GTU152" s="2394"/>
      <c r="GTV152" s="2394"/>
      <c r="GTW152" s="2394"/>
      <c r="GTX152" s="2394"/>
      <c r="GTY152" s="2394"/>
      <c r="GTZ152" s="2394"/>
      <c r="GUA152" s="2394"/>
      <c r="GUB152" s="2394"/>
      <c r="GUC152" s="2394" t="s">
        <v>2698</v>
      </c>
      <c r="GUD152" s="2394"/>
      <c r="GUE152" s="2394"/>
      <c r="GUF152" s="2394"/>
      <c r="GUG152" s="2394"/>
      <c r="GUH152" s="2394"/>
      <c r="GUI152" s="2394"/>
      <c r="GUJ152" s="2394"/>
      <c r="GUK152" s="2394"/>
      <c r="GUL152" s="2394"/>
      <c r="GUM152" s="2394"/>
      <c r="GUN152" s="2394"/>
      <c r="GUO152" s="2394"/>
      <c r="GUP152" s="2394"/>
      <c r="GUQ152" s="2394"/>
      <c r="GUR152" s="2394"/>
      <c r="GUS152" s="2394" t="s">
        <v>2698</v>
      </c>
      <c r="GUT152" s="2394"/>
      <c r="GUU152" s="2394"/>
      <c r="GUV152" s="2394"/>
      <c r="GUW152" s="2394"/>
      <c r="GUX152" s="2394"/>
      <c r="GUY152" s="2394"/>
      <c r="GUZ152" s="2394"/>
      <c r="GVA152" s="2394"/>
      <c r="GVB152" s="2394"/>
      <c r="GVC152" s="2394"/>
      <c r="GVD152" s="2394"/>
      <c r="GVE152" s="2394"/>
      <c r="GVF152" s="2394"/>
      <c r="GVG152" s="2394"/>
      <c r="GVH152" s="2394"/>
      <c r="GVI152" s="2394" t="s">
        <v>2698</v>
      </c>
      <c r="GVJ152" s="2394"/>
      <c r="GVK152" s="2394"/>
      <c r="GVL152" s="2394"/>
      <c r="GVM152" s="2394"/>
      <c r="GVN152" s="2394"/>
      <c r="GVO152" s="2394"/>
      <c r="GVP152" s="2394"/>
      <c r="GVQ152" s="2394"/>
      <c r="GVR152" s="2394"/>
      <c r="GVS152" s="2394"/>
      <c r="GVT152" s="2394"/>
      <c r="GVU152" s="2394"/>
      <c r="GVV152" s="2394"/>
      <c r="GVW152" s="2394"/>
      <c r="GVX152" s="2394"/>
      <c r="GVY152" s="2394" t="s">
        <v>2698</v>
      </c>
      <c r="GVZ152" s="2394"/>
      <c r="GWA152" s="2394"/>
      <c r="GWB152" s="2394"/>
      <c r="GWC152" s="2394"/>
      <c r="GWD152" s="2394"/>
      <c r="GWE152" s="2394"/>
      <c r="GWF152" s="2394"/>
      <c r="GWG152" s="2394"/>
      <c r="GWH152" s="2394"/>
      <c r="GWI152" s="2394"/>
      <c r="GWJ152" s="2394"/>
      <c r="GWK152" s="2394"/>
      <c r="GWL152" s="2394"/>
      <c r="GWM152" s="2394"/>
      <c r="GWN152" s="2394"/>
      <c r="GWO152" s="2394" t="s">
        <v>2698</v>
      </c>
      <c r="GWP152" s="2394"/>
      <c r="GWQ152" s="2394"/>
      <c r="GWR152" s="2394"/>
      <c r="GWS152" s="2394"/>
      <c r="GWT152" s="2394"/>
      <c r="GWU152" s="2394"/>
      <c r="GWV152" s="2394"/>
      <c r="GWW152" s="2394"/>
      <c r="GWX152" s="2394"/>
      <c r="GWY152" s="2394"/>
      <c r="GWZ152" s="2394"/>
      <c r="GXA152" s="2394"/>
      <c r="GXB152" s="2394"/>
      <c r="GXC152" s="2394"/>
      <c r="GXD152" s="2394"/>
      <c r="GXE152" s="2394" t="s">
        <v>2698</v>
      </c>
      <c r="GXF152" s="2394"/>
      <c r="GXG152" s="2394"/>
      <c r="GXH152" s="2394"/>
      <c r="GXI152" s="2394"/>
      <c r="GXJ152" s="2394"/>
      <c r="GXK152" s="2394"/>
      <c r="GXL152" s="2394"/>
      <c r="GXM152" s="2394"/>
      <c r="GXN152" s="2394"/>
      <c r="GXO152" s="2394"/>
      <c r="GXP152" s="2394"/>
      <c r="GXQ152" s="2394"/>
      <c r="GXR152" s="2394"/>
      <c r="GXS152" s="2394"/>
      <c r="GXT152" s="2394"/>
      <c r="GXU152" s="2394" t="s">
        <v>2698</v>
      </c>
      <c r="GXV152" s="2394"/>
      <c r="GXW152" s="2394"/>
      <c r="GXX152" s="2394"/>
      <c r="GXY152" s="2394"/>
      <c r="GXZ152" s="2394"/>
      <c r="GYA152" s="2394"/>
      <c r="GYB152" s="2394"/>
      <c r="GYC152" s="2394"/>
      <c r="GYD152" s="2394"/>
      <c r="GYE152" s="2394"/>
      <c r="GYF152" s="2394"/>
      <c r="GYG152" s="2394"/>
      <c r="GYH152" s="2394"/>
      <c r="GYI152" s="2394"/>
      <c r="GYJ152" s="2394"/>
      <c r="GYK152" s="2394" t="s">
        <v>2698</v>
      </c>
      <c r="GYL152" s="2394"/>
      <c r="GYM152" s="2394"/>
      <c r="GYN152" s="2394"/>
      <c r="GYO152" s="2394"/>
      <c r="GYP152" s="2394"/>
      <c r="GYQ152" s="2394"/>
      <c r="GYR152" s="2394"/>
      <c r="GYS152" s="2394"/>
      <c r="GYT152" s="2394"/>
      <c r="GYU152" s="2394"/>
      <c r="GYV152" s="2394"/>
      <c r="GYW152" s="2394"/>
      <c r="GYX152" s="2394"/>
      <c r="GYY152" s="2394"/>
      <c r="GYZ152" s="2394"/>
      <c r="GZA152" s="2394" t="s">
        <v>2698</v>
      </c>
      <c r="GZB152" s="2394"/>
      <c r="GZC152" s="2394"/>
      <c r="GZD152" s="2394"/>
      <c r="GZE152" s="2394"/>
      <c r="GZF152" s="2394"/>
      <c r="GZG152" s="2394"/>
      <c r="GZH152" s="2394"/>
      <c r="GZI152" s="2394"/>
      <c r="GZJ152" s="2394"/>
      <c r="GZK152" s="2394"/>
      <c r="GZL152" s="2394"/>
      <c r="GZM152" s="2394"/>
      <c r="GZN152" s="2394"/>
      <c r="GZO152" s="2394"/>
      <c r="GZP152" s="2394"/>
      <c r="GZQ152" s="2394" t="s">
        <v>2698</v>
      </c>
      <c r="GZR152" s="2394"/>
      <c r="GZS152" s="2394"/>
      <c r="GZT152" s="2394"/>
      <c r="GZU152" s="2394"/>
      <c r="GZV152" s="2394"/>
      <c r="GZW152" s="2394"/>
      <c r="GZX152" s="2394"/>
      <c r="GZY152" s="2394"/>
      <c r="GZZ152" s="2394"/>
      <c r="HAA152" s="2394"/>
      <c r="HAB152" s="2394"/>
      <c r="HAC152" s="2394"/>
      <c r="HAD152" s="2394"/>
      <c r="HAE152" s="2394"/>
      <c r="HAF152" s="2394"/>
      <c r="HAG152" s="2394" t="s">
        <v>2698</v>
      </c>
      <c r="HAH152" s="2394"/>
      <c r="HAI152" s="2394"/>
      <c r="HAJ152" s="2394"/>
      <c r="HAK152" s="2394"/>
      <c r="HAL152" s="2394"/>
      <c r="HAM152" s="2394"/>
      <c r="HAN152" s="2394"/>
      <c r="HAO152" s="2394"/>
      <c r="HAP152" s="2394"/>
      <c r="HAQ152" s="2394"/>
      <c r="HAR152" s="2394"/>
      <c r="HAS152" s="2394"/>
      <c r="HAT152" s="2394"/>
      <c r="HAU152" s="2394"/>
      <c r="HAV152" s="2394"/>
      <c r="HAW152" s="2394" t="s">
        <v>2698</v>
      </c>
      <c r="HAX152" s="2394"/>
      <c r="HAY152" s="2394"/>
      <c r="HAZ152" s="2394"/>
      <c r="HBA152" s="2394"/>
      <c r="HBB152" s="2394"/>
      <c r="HBC152" s="2394"/>
      <c r="HBD152" s="2394"/>
      <c r="HBE152" s="2394"/>
      <c r="HBF152" s="2394"/>
      <c r="HBG152" s="2394"/>
      <c r="HBH152" s="2394"/>
      <c r="HBI152" s="2394"/>
      <c r="HBJ152" s="2394"/>
      <c r="HBK152" s="2394"/>
      <c r="HBL152" s="2394"/>
      <c r="HBM152" s="2394" t="s">
        <v>2698</v>
      </c>
      <c r="HBN152" s="2394"/>
      <c r="HBO152" s="2394"/>
      <c r="HBP152" s="2394"/>
      <c r="HBQ152" s="2394"/>
      <c r="HBR152" s="2394"/>
      <c r="HBS152" s="2394"/>
      <c r="HBT152" s="2394"/>
      <c r="HBU152" s="2394"/>
      <c r="HBV152" s="2394"/>
      <c r="HBW152" s="2394"/>
      <c r="HBX152" s="2394"/>
      <c r="HBY152" s="2394"/>
      <c r="HBZ152" s="2394"/>
      <c r="HCA152" s="2394"/>
      <c r="HCB152" s="2394"/>
      <c r="HCC152" s="2394" t="s">
        <v>2698</v>
      </c>
      <c r="HCD152" s="2394"/>
      <c r="HCE152" s="2394"/>
      <c r="HCF152" s="2394"/>
      <c r="HCG152" s="2394"/>
      <c r="HCH152" s="2394"/>
      <c r="HCI152" s="2394"/>
      <c r="HCJ152" s="2394"/>
      <c r="HCK152" s="2394"/>
      <c r="HCL152" s="2394"/>
      <c r="HCM152" s="2394"/>
      <c r="HCN152" s="2394"/>
      <c r="HCO152" s="2394"/>
      <c r="HCP152" s="2394"/>
      <c r="HCQ152" s="2394"/>
      <c r="HCR152" s="2394"/>
      <c r="HCS152" s="2394" t="s">
        <v>2698</v>
      </c>
      <c r="HCT152" s="2394"/>
      <c r="HCU152" s="2394"/>
      <c r="HCV152" s="2394"/>
      <c r="HCW152" s="2394"/>
      <c r="HCX152" s="2394"/>
      <c r="HCY152" s="2394"/>
      <c r="HCZ152" s="2394"/>
      <c r="HDA152" s="2394"/>
      <c r="HDB152" s="2394"/>
      <c r="HDC152" s="2394"/>
      <c r="HDD152" s="2394"/>
      <c r="HDE152" s="2394"/>
      <c r="HDF152" s="2394"/>
      <c r="HDG152" s="2394"/>
      <c r="HDH152" s="2394"/>
      <c r="HDI152" s="2394" t="s">
        <v>2698</v>
      </c>
      <c r="HDJ152" s="2394"/>
      <c r="HDK152" s="2394"/>
      <c r="HDL152" s="2394"/>
      <c r="HDM152" s="2394"/>
      <c r="HDN152" s="2394"/>
      <c r="HDO152" s="2394"/>
      <c r="HDP152" s="2394"/>
      <c r="HDQ152" s="2394"/>
      <c r="HDR152" s="2394"/>
      <c r="HDS152" s="2394"/>
      <c r="HDT152" s="2394"/>
      <c r="HDU152" s="2394"/>
      <c r="HDV152" s="2394"/>
      <c r="HDW152" s="2394"/>
      <c r="HDX152" s="2394"/>
      <c r="HDY152" s="2394" t="s">
        <v>2698</v>
      </c>
      <c r="HDZ152" s="2394"/>
      <c r="HEA152" s="2394"/>
      <c r="HEB152" s="2394"/>
      <c r="HEC152" s="2394"/>
      <c r="HED152" s="2394"/>
      <c r="HEE152" s="2394"/>
      <c r="HEF152" s="2394"/>
      <c r="HEG152" s="2394"/>
      <c r="HEH152" s="2394"/>
      <c r="HEI152" s="2394"/>
      <c r="HEJ152" s="2394"/>
      <c r="HEK152" s="2394"/>
      <c r="HEL152" s="2394"/>
      <c r="HEM152" s="2394"/>
      <c r="HEN152" s="2394"/>
      <c r="HEO152" s="2394" t="s">
        <v>2698</v>
      </c>
      <c r="HEP152" s="2394"/>
      <c r="HEQ152" s="2394"/>
      <c r="HER152" s="2394"/>
      <c r="HES152" s="2394"/>
      <c r="HET152" s="2394"/>
      <c r="HEU152" s="2394"/>
      <c r="HEV152" s="2394"/>
      <c r="HEW152" s="2394"/>
      <c r="HEX152" s="2394"/>
      <c r="HEY152" s="2394"/>
      <c r="HEZ152" s="2394"/>
      <c r="HFA152" s="2394"/>
      <c r="HFB152" s="2394"/>
      <c r="HFC152" s="2394"/>
      <c r="HFD152" s="2394"/>
      <c r="HFE152" s="2394" t="s">
        <v>2698</v>
      </c>
      <c r="HFF152" s="2394"/>
      <c r="HFG152" s="2394"/>
      <c r="HFH152" s="2394"/>
      <c r="HFI152" s="2394"/>
      <c r="HFJ152" s="2394"/>
      <c r="HFK152" s="2394"/>
      <c r="HFL152" s="2394"/>
      <c r="HFM152" s="2394"/>
      <c r="HFN152" s="2394"/>
      <c r="HFO152" s="2394"/>
      <c r="HFP152" s="2394"/>
      <c r="HFQ152" s="2394"/>
      <c r="HFR152" s="2394"/>
      <c r="HFS152" s="2394"/>
      <c r="HFT152" s="2394"/>
      <c r="HFU152" s="2394" t="s">
        <v>2698</v>
      </c>
      <c r="HFV152" s="2394"/>
      <c r="HFW152" s="2394"/>
      <c r="HFX152" s="2394"/>
      <c r="HFY152" s="2394"/>
      <c r="HFZ152" s="2394"/>
      <c r="HGA152" s="2394"/>
      <c r="HGB152" s="2394"/>
      <c r="HGC152" s="2394"/>
      <c r="HGD152" s="2394"/>
      <c r="HGE152" s="2394"/>
      <c r="HGF152" s="2394"/>
      <c r="HGG152" s="2394"/>
      <c r="HGH152" s="2394"/>
      <c r="HGI152" s="2394"/>
      <c r="HGJ152" s="2394"/>
      <c r="HGK152" s="2394" t="s">
        <v>2698</v>
      </c>
      <c r="HGL152" s="2394"/>
      <c r="HGM152" s="2394"/>
      <c r="HGN152" s="2394"/>
      <c r="HGO152" s="2394"/>
      <c r="HGP152" s="2394"/>
      <c r="HGQ152" s="2394"/>
      <c r="HGR152" s="2394"/>
      <c r="HGS152" s="2394"/>
      <c r="HGT152" s="2394"/>
      <c r="HGU152" s="2394"/>
      <c r="HGV152" s="2394"/>
      <c r="HGW152" s="2394"/>
      <c r="HGX152" s="2394"/>
      <c r="HGY152" s="2394"/>
      <c r="HGZ152" s="2394"/>
      <c r="HHA152" s="2394" t="s">
        <v>2698</v>
      </c>
      <c r="HHB152" s="2394"/>
      <c r="HHC152" s="2394"/>
      <c r="HHD152" s="2394"/>
      <c r="HHE152" s="2394"/>
      <c r="HHF152" s="2394"/>
      <c r="HHG152" s="2394"/>
      <c r="HHH152" s="2394"/>
      <c r="HHI152" s="2394"/>
      <c r="HHJ152" s="2394"/>
      <c r="HHK152" s="2394"/>
      <c r="HHL152" s="2394"/>
      <c r="HHM152" s="2394"/>
      <c r="HHN152" s="2394"/>
      <c r="HHO152" s="2394"/>
      <c r="HHP152" s="2394"/>
      <c r="HHQ152" s="2394" t="s">
        <v>2698</v>
      </c>
      <c r="HHR152" s="2394"/>
      <c r="HHS152" s="2394"/>
      <c r="HHT152" s="2394"/>
      <c r="HHU152" s="2394"/>
      <c r="HHV152" s="2394"/>
      <c r="HHW152" s="2394"/>
      <c r="HHX152" s="2394"/>
      <c r="HHY152" s="2394"/>
      <c r="HHZ152" s="2394"/>
      <c r="HIA152" s="2394"/>
      <c r="HIB152" s="2394"/>
      <c r="HIC152" s="2394"/>
      <c r="HID152" s="2394"/>
      <c r="HIE152" s="2394"/>
      <c r="HIF152" s="2394"/>
      <c r="HIG152" s="2394" t="s">
        <v>2698</v>
      </c>
      <c r="HIH152" s="2394"/>
      <c r="HII152" s="2394"/>
      <c r="HIJ152" s="2394"/>
      <c r="HIK152" s="2394"/>
      <c r="HIL152" s="2394"/>
      <c r="HIM152" s="2394"/>
      <c r="HIN152" s="2394"/>
      <c r="HIO152" s="2394"/>
      <c r="HIP152" s="2394"/>
      <c r="HIQ152" s="2394"/>
      <c r="HIR152" s="2394"/>
      <c r="HIS152" s="2394"/>
      <c r="HIT152" s="2394"/>
      <c r="HIU152" s="2394"/>
      <c r="HIV152" s="2394"/>
      <c r="HIW152" s="2394" t="s">
        <v>2698</v>
      </c>
      <c r="HIX152" s="2394"/>
      <c r="HIY152" s="2394"/>
      <c r="HIZ152" s="2394"/>
      <c r="HJA152" s="2394"/>
      <c r="HJB152" s="2394"/>
      <c r="HJC152" s="2394"/>
      <c r="HJD152" s="2394"/>
      <c r="HJE152" s="2394"/>
      <c r="HJF152" s="2394"/>
      <c r="HJG152" s="2394"/>
      <c r="HJH152" s="2394"/>
      <c r="HJI152" s="2394"/>
      <c r="HJJ152" s="2394"/>
      <c r="HJK152" s="2394"/>
      <c r="HJL152" s="2394"/>
      <c r="HJM152" s="2394" t="s">
        <v>2698</v>
      </c>
      <c r="HJN152" s="2394"/>
      <c r="HJO152" s="2394"/>
      <c r="HJP152" s="2394"/>
      <c r="HJQ152" s="2394"/>
      <c r="HJR152" s="2394"/>
      <c r="HJS152" s="2394"/>
      <c r="HJT152" s="2394"/>
      <c r="HJU152" s="2394"/>
      <c r="HJV152" s="2394"/>
      <c r="HJW152" s="2394"/>
      <c r="HJX152" s="2394"/>
      <c r="HJY152" s="2394"/>
      <c r="HJZ152" s="2394"/>
      <c r="HKA152" s="2394"/>
      <c r="HKB152" s="2394"/>
      <c r="HKC152" s="2394" t="s">
        <v>2698</v>
      </c>
      <c r="HKD152" s="2394"/>
      <c r="HKE152" s="2394"/>
      <c r="HKF152" s="2394"/>
      <c r="HKG152" s="2394"/>
      <c r="HKH152" s="2394"/>
      <c r="HKI152" s="2394"/>
      <c r="HKJ152" s="2394"/>
      <c r="HKK152" s="2394"/>
      <c r="HKL152" s="2394"/>
      <c r="HKM152" s="2394"/>
      <c r="HKN152" s="2394"/>
      <c r="HKO152" s="2394"/>
      <c r="HKP152" s="2394"/>
      <c r="HKQ152" s="2394"/>
      <c r="HKR152" s="2394"/>
      <c r="HKS152" s="2394" t="s">
        <v>2698</v>
      </c>
      <c r="HKT152" s="2394"/>
      <c r="HKU152" s="2394"/>
      <c r="HKV152" s="2394"/>
      <c r="HKW152" s="2394"/>
      <c r="HKX152" s="2394"/>
      <c r="HKY152" s="2394"/>
      <c r="HKZ152" s="2394"/>
      <c r="HLA152" s="2394"/>
      <c r="HLB152" s="2394"/>
      <c r="HLC152" s="2394"/>
      <c r="HLD152" s="2394"/>
      <c r="HLE152" s="2394"/>
      <c r="HLF152" s="2394"/>
      <c r="HLG152" s="2394"/>
      <c r="HLH152" s="2394"/>
      <c r="HLI152" s="2394" t="s">
        <v>2698</v>
      </c>
      <c r="HLJ152" s="2394"/>
      <c r="HLK152" s="2394"/>
      <c r="HLL152" s="2394"/>
      <c r="HLM152" s="2394"/>
      <c r="HLN152" s="2394"/>
      <c r="HLO152" s="2394"/>
      <c r="HLP152" s="2394"/>
      <c r="HLQ152" s="2394"/>
      <c r="HLR152" s="2394"/>
      <c r="HLS152" s="2394"/>
      <c r="HLT152" s="2394"/>
      <c r="HLU152" s="2394"/>
      <c r="HLV152" s="2394"/>
      <c r="HLW152" s="2394"/>
      <c r="HLX152" s="2394"/>
      <c r="HLY152" s="2394" t="s">
        <v>2698</v>
      </c>
      <c r="HLZ152" s="2394"/>
      <c r="HMA152" s="2394"/>
      <c r="HMB152" s="2394"/>
      <c r="HMC152" s="2394"/>
      <c r="HMD152" s="2394"/>
      <c r="HME152" s="2394"/>
      <c r="HMF152" s="2394"/>
      <c r="HMG152" s="2394"/>
      <c r="HMH152" s="2394"/>
      <c r="HMI152" s="2394"/>
      <c r="HMJ152" s="2394"/>
      <c r="HMK152" s="2394"/>
      <c r="HML152" s="2394"/>
      <c r="HMM152" s="2394"/>
      <c r="HMN152" s="2394"/>
      <c r="HMO152" s="2394" t="s">
        <v>2698</v>
      </c>
      <c r="HMP152" s="2394"/>
      <c r="HMQ152" s="2394"/>
      <c r="HMR152" s="2394"/>
      <c r="HMS152" s="2394"/>
      <c r="HMT152" s="2394"/>
      <c r="HMU152" s="2394"/>
      <c r="HMV152" s="2394"/>
      <c r="HMW152" s="2394"/>
      <c r="HMX152" s="2394"/>
      <c r="HMY152" s="2394"/>
      <c r="HMZ152" s="2394"/>
      <c r="HNA152" s="2394"/>
      <c r="HNB152" s="2394"/>
      <c r="HNC152" s="2394"/>
      <c r="HND152" s="2394"/>
      <c r="HNE152" s="2394" t="s">
        <v>2698</v>
      </c>
      <c r="HNF152" s="2394"/>
      <c r="HNG152" s="2394"/>
      <c r="HNH152" s="2394"/>
      <c r="HNI152" s="2394"/>
      <c r="HNJ152" s="2394"/>
      <c r="HNK152" s="2394"/>
      <c r="HNL152" s="2394"/>
      <c r="HNM152" s="2394"/>
      <c r="HNN152" s="2394"/>
      <c r="HNO152" s="2394"/>
      <c r="HNP152" s="2394"/>
      <c r="HNQ152" s="2394"/>
      <c r="HNR152" s="2394"/>
      <c r="HNS152" s="2394"/>
      <c r="HNT152" s="2394"/>
      <c r="HNU152" s="2394" t="s">
        <v>2698</v>
      </c>
      <c r="HNV152" s="2394"/>
      <c r="HNW152" s="2394"/>
      <c r="HNX152" s="2394"/>
      <c r="HNY152" s="2394"/>
      <c r="HNZ152" s="2394"/>
      <c r="HOA152" s="2394"/>
      <c r="HOB152" s="2394"/>
      <c r="HOC152" s="2394"/>
      <c r="HOD152" s="2394"/>
      <c r="HOE152" s="2394"/>
      <c r="HOF152" s="2394"/>
      <c r="HOG152" s="2394"/>
      <c r="HOH152" s="2394"/>
      <c r="HOI152" s="2394"/>
      <c r="HOJ152" s="2394"/>
      <c r="HOK152" s="2394" t="s">
        <v>2698</v>
      </c>
      <c r="HOL152" s="2394"/>
      <c r="HOM152" s="2394"/>
      <c r="HON152" s="2394"/>
      <c r="HOO152" s="2394"/>
      <c r="HOP152" s="2394"/>
      <c r="HOQ152" s="2394"/>
      <c r="HOR152" s="2394"/>
      <c r="HOS152" s="2394"/>
      <c r="HOT152" s="2394"/>
      <c r="HOU152" s="2394"/>
      <c r="HOV152" s="2394"/>
      <c r="HOW152" s="2394"/>
      <c r="HOX152" s="2394"/>
      <c r="HOY152" s="2394"/>
      <c r="HOZ152" s="2394"/>
      <c r="HPA152" s="2394" t="s">
        <v>2698</v>
      </c>
      <c r="HPB152" s="2394"/>
      <c r="HPC152" s="2394"/>
      <c r="HPD152" s="2394"/>
      <c r="HPE152" s="2394"/>
      <c r="HPF152" s="2394"/>
      <c r="HPG152" s="2394"/>
      <c r="HPH152" s="2394"/>
      <c r="HPI152" s="2394"/>
      <c r="HPJ152" s="2394"/>
      <c r="HPK152" s="2394"/>
      <c r="HPL152" s="2394"/>
      <c r="HPM152" s="2394"/>
      <c r="HPN152" s="2394"/>
      <c r="HPO152" s="2394"/>
      <c r="HPP152" s="2394"/>
      <c r="HPQ152" s="2394" t="s">
        <v>2698</v>
      </c>
      <c r="HPR152" s="2394"/>
      <c r="HPS152" s="2394"/>
      <c r="HPT152" s="2394"/>
      <c r="HPU152" s="2394"/>
      <c r="HPV152" s="2394"/>
      <c r="HPW152" s="2394"/>
      <c r="HPX152" s="2394"/>
      <c r="HPY152" s="2394"/>
      <c r="HPZ152" s="2394"/>
      <c r="HQA152" s="2394"/>
      <c r="HQB152" s="2394"/>
      <c r="HQC152" s="2394"/>
      <c r="HQD152" s="2394"/>
      <c r="HQE152" s="2394"/>
      <c r="HQF152" s="2394"/>
      <c r="HQG152" s="2394" t="s">
        <v>2698</v>
      </c>
      <c r="HQH152" s="2394"/>
      <c r="HQI152" s="2394"/>
      <c r="HQJ152" s="2394"/>
      <c r="HQK152" s="2394"/>
      <c r="HQL152" s="2394"/>
      <c r="HQM152" s="2394"/>
      <c r="HQN152" s="2394"/>
      <c r="HQO152" s="2394"/>
      <c r="HQP152" s="2394"/>
      <c r="HQQ152" s="2394"/>
      <c r="HQR152" s="2394"/>
      <c r="HQS152" s="2394"/>
      <c r="HQT152" s="2394"/>
      <c r="HQU152" s="2394"/>
      <c r="HQV152" s="2394"/>
      <c r="HQW152" s="2394" t="s">
        <v>2698</v>
      </c>
      <c r="HQX152" s="2394"/>
      <c r="HQY152" s="2394"/>
      <c r="HQZ152" s="2394"/>
      <c r="HRA152" s="2394"/>
      <c r="HRB152" s="2394"/>
      <c r="HRC152" s="2394"/>
      <c r="HRD152" s="2394"/>
      <c r="HRE152" s="2394"/>
      <c r="HRF152" s="2394"/>
      <c r="HRG152" s="2394"/>
      <c r="HRH152" s="2394"/>
      <c r="HRI152" s="2394"/>
      <c r="HRJ152" s="2394"/>
      <c r="HRK152" s="2394"/>
      <c r="HRL152" s="2394"/>
      <c r="HRM152" s="2394" t="s">
        <v>2698</v>
      </c>
      <c r="HRN152" s="2394"/>
      <c r="HRO152" s="2394"/>
      <c r="HRP152" s="2394"/>
      <c r="HRQ152" s="2394"/>
      <c r="HRR152" s="2394"/>
      <c r="HRS152" s="2394"/>
      <c r="HRT152" s="2394"/>
      <c r="HRU152" s="2394"/>
      <c r="HRV152" s="2394"/>
      <c r="HRW152" s="2394"/>
      <c r="HRX152" s="2394"/>
      <c r="HRY152" s="2394"/>
      <c r="HRZ152" s="2394"/>
      <c r="HSA152" s="2394"/>
      <c r="HSB152" s="2394"/>
      <c r="HSC152" s="2394" t="s">
        <v>2698</v>
      </c>
      <c r="HSD152" s="2394"/>
      <c r="HSE152" s="2394"/>
      <c r="HSF152" s="2394"/>
      <c r="HSG152" s="2394"/>
      <c r="HSH152" s="2394"/>
      <c r="HSI152" s="2394"/>
      <c r="HSJ152" s="2394"/>
      <c r="HSK152" s="2394"/>
      <c r="HSL152" s="2394"/>
      <c r="HSM152" s="2394"/>
      <c r="HSN152" s="2394"/>
      <c r="HSO152" s="2394"/>
      <c r="HSP152" s="2394"/>
      <c r="HSQ152" s="2394"/>
      <c r="HSR152" s="2394"/>
      <c r="HSS152" s="2394" t="s">
        <v>2698</v>
      </c>
      <c r="HST152" s="2394"/>
      <c r="HSU152" s="2394"/>
      <c r="HSV152" s="2394"/>
      <c r="HSW152" s="2394"/>
      <c r="HSX152" s="2394"/>
      <c r="HSY152" s="2394"/>
      <c r="HSZ152" s="2394"/>
      <c r="HTA152" s="2394"/>
      <c r="HTB152" s="2394"/>
      <c r="HTC152" s="2394"/>
      <c r="HTD152" s="2394"/>
      <c r="HTE152" s="2394"/>
      <c r="HTF152" s="2394"/>
      <c r="HTG152" s="2394"/>
      <c r="HTH152" s="2394"/>
      <c r="HTI152" s="2394" t="s">
        <v>2698</v>
      </c>
      <c r="HTJ152" s="2394"/>
      <c r="HTK152" s="2394"/>
      <c r="HTL152" s="2394"/>
      <c r="HTM152" s="2394"/>
      <c r="HTN152" s="2394"/>
      <c r="HTO152" s="2394"/>
      <c r="HTP152" s="2394"/>
      <c r="HTQ152" s="2394"/>
      <c r="HTR152" s="2394"/>
      <c r="HTS152" s="2394"/>
      <c r="HTT152" s="2394"/>
      <c r="HTU152" s="2394"/>
      <c r="HTV152" s="2394"/>
      <c r="HTW152" s="2394"/>
      <c r="HTX152" s="2394"/>
      <c r="HTY152" s="2394" t="s">
        <v>2698</v>
      </c>
      <c r="HTZ152" s="2394"/>
      <c r="HUA152" s="2394"/>
      <c r="HUB152" s="2394"/>
      <c r="HUC152" s="2394"/>
      <c r="HUD152" s="2394"/>
      <c r="HUE152" s="2394"/>
      <c r="HUF152" s="2394"/>
      <c r="HUG152" s="2394"/>
      <c r="HUH152" s="2394"/>
      <c r="HUI152" s="2394"/>
      <c r="HUJ152" s="2394"/>
      <c r="HUK152" s="2394"/>
      <c r="HUL152" s="2394"/>
      <c r="HUM152" s="2394"/>
      <c r="HUN152" s="2394"/>
      <c r="HUO152" s="2394" t="s">
        <v>2698</v>
      </c>
      <c r="HUP152" s="2394"/>
      <c r="HUQ152" s="2394"/>
      <c r="HUR152" s="2394"/>
      <c r="HUS152" s="2394"/>
      <c r="HUT152" s="2394"/>
      <c r="HUU152" s="2394"/>
      <c r="HUV152" s="2394"/>
      <c r="HUW152" s="2394"/>
      <c r="HUX152" s="2394"/>
      <c r="HUY152" s="2394"/>
      <c r="HUZ152" s="2394"/>
      <c r="HVA152" s="2394"/>
      <c r="HVB152" s="2394"/>
      <c r="HVC152" s="2394"/>
      <c r="HVD152" s="2394"/>
      <c r="HVE152" s="2394" t="s">
        <v>2698</v>
      </c>
      <c r="HVF152" s="2394"/>
      <c r="HVG152" s="2394"/>
      <c r="HVH152" s="2394"/>
      <c r="HVI152" s="2394"/>
      <c r="HVJ152" s="2394"/>
      <c r="HVK152" s="2394"/>
      <c r="HVL152" s="2394"/>
      <c r="HVM152" s="2394"/>
      <c r="HVN152" s="2394"/>
      <c r="HVO152" s="2394"/>
      <c r="HVP152" s="2394"/>
      <c r="HVQ152" s="2394"/>
      <c r="HVR152" s="2394"/>
      <c r="HVS152" s="2394"/>
      <c r="HVT152" s="2394"/>
      <c r="HVU152" s="2394" t="s">
        <v>2698</v>
      </c>
      <c r="HVV152" s="2394"/>
      <c r="HVW152" s="2394"/>
      <c r="HVX152" s="2394"/>
      <c r="HVY152" s="2394"/>
      <c r="HVZ152" s="2394"/>
      <c r="HWA152" s="2394"/>
      <c r="HWB152" s="2394"/>
      <c r="HWC152" s="2394"/>
      <c r="HWD152" s="2394"/>
      <c r="HWE152" s="2394"/>
      <c r="HWF152" s="2394"/>
      <c r="HWG152" s="2394"/>
      <c r="HWH152" s="2394"/>
      <c r="HWI152" s="2394"/>
      <c r="HWJ152" s="2394"/>
      <c r="HWK152" s="2394" t="s">
        <v>2698</v>
      </c>
      <c r="HWL152" s="2394"/>
      <c r="HWM152" s="2394"/>
      <c r="HWN152" s="2394"/>
      <c r="HWO152" s="2394"/>
      <c r="HWP152" s="2394"/>
      <c r="HWQ152" s="2394"/>
      <c r="HWR152" s="2394"/>
      <c r="HWS152" s="2394"/>
      <c r="HWT152" s="2394"/>
      <c r="HWU152" s="2394"/>
      <c r="HWV152" s="2394"/>
      <c r="HWW152" s="2394"/>
      <c r="HWX152" s="2394"/>
      <c r="HWY152" s="2394"/>
      <c r="HWZ152" s="2394"/>
      <c r="HXA152" s="2394" t="s">
        <v>2698</v>
      </c>
      <c r="HXB152" s="2394"/>
      <c r="HXC152" s="2394"/>
      <c r="HXD152" s="2394"/>
      <c r="HXE152" s="2394"/>
      <c r="HXF152" s="2394"/>
      <c r="HXG152" s="2394"/>
      <c r="HXH152" s="2394"/>
      <c r="HXI152" s="2394"/>
      <c r="HXJ152" s="2394"/>
      <c r="HXK152" s="2394"/>
      <c r="HXL152" s="2394"/>
      <c r="HXM152" s="2394"/>
      <c r="HXN152" s="2394"/>
      <c r="HXO152" s="2394"/>
      <c r="HXP152" s="2394"/>
      <c r="HXQ152" s="2394" t="s">
        <v>2698</v>
      </c>
      <c r="HXR152" s="2394"/>
      <c r="HXS152" s="2394"/>
      <c r="HXT152" s="2394"/>
      <c r="HXU152" s="2394"/>
      <c r="HXV152" s="2394"/>
      <c r="HXW152" s="2394"/>
      <c r="HXX152" s="2394"/>
      <c r="HXY152" s="2394"/>
      <c r="HXZ152" s="2394"/>
      <c r="HYA152" s="2394"/>
      <c r="HYB152" s="2394"/>
      <c r="HYC152" s="2394"/>
      <c r="HYD152" s="2394"/>
      <c r="HYE152" s="2394"/>
      <c r="HYF152" s="2394"/>
      <c r="HYG152" s="2394" t="s">
        <v>2698</v>
      </c>
      <c r="HYH152" s="2394"/>
      <c r="HYI152" s="2394"/>
      <c r="HYJ152" s="2394"/>
      <c r="HYK152" s="2394"/>
      <c r="HYL152" s="2394"/>
      <c r="HYM152" s="2394"/>
      <c r="HYN152" s="2394"/>
      <c r="HYO152" s="2394"/>
      <c r="HYP152" s="2394"/>
      <c r="HYQ152" s="2394"/>
      <c r="HYR152" s="2394"/>
      <c r="HYS152" s="2394"/>
      <c r="HYT152" s="2394"/>
      <c r="HYU152" s="2394"/>
      <c r="HYV152" s="2394"/>
      <c r="HYW152" s="2394" t="s">
        <v>2698</v>
      </c>
      <c r="HYX152" s="2394"/>
      <c r="HYY152" s="2394"/>
      <c r="HYZ152" s="2394"/>
      <c r="HZA152" s="2394"/>
      <c r="HZB152" s="2394"/>
      <c r="HZC152" s="2394"/>
      <c r="HZD152" s="2394"/>
      <c r="HZE152" s="2394"/>
      <c r="HZF152" s="2394"/>
      <c r="HZG152" s="2394"/>
      <c r="HZH152" s="2394"/>
      <c r="HZI152" s="2394"/>
      <c r="HZJ152" s="2394"/>
      <c r="HZK152" s="2394"/>
      <c r="HZL152" s="2394"/>
      <c r="HZM152" s="2394" t="s">
        <v>2698</v>
      </c>
      <c r="HZN152" s="2394"/>
      <c r="HZO152" s="2394"/>
      <c r="HZP152" s="2394"/>
      <c r="HZQ152" s="2394"/>
      <c r="HZR152" s="2394"/>
      <c r="HZS152" s="2394"/>
      <c r="HZT152" s="2394"/>
      <c r="HZU152" s="2394"/>
      <c r="HZV152" s="2394"/>
      <c r="HZW152" s="2394"/>
      <c r="HZX152" s="2394"/>
      <c r="HZY152" s="2394"/>
      <c r="HZZ152" s="2394"/>
      <c r="IAA152" s="2394"/>
      <c r="IAB152" s="2394"/>
      <c r="IAC152" s="2394" t="s">
        <v>2698</v>
      </c>
      <c r="IAD152" s="2394"/>
      <c r="IAE152" s="2394"/>
      <c r="IAF152" s="2394"/>
      <c r="IAG152" s="2394"/>
      <c r="IAH152" s="2394"/>
      <c r="IAI152" s="2394"/>
      <c r="IAJ152" s="2394"/>
      <c r="IAK152" s="2394"/>
      <c r="IAL152" s="2394"/>
      <c r="IAM152" s="2394"/>
      <c r="IAN152" s="2394"/>
      <c r="IAO152" s="2394"/>
      <c r="IAP152" s="2394"/>
      <c r="IAQ152" s="2394"/>
      <c r="IAR152" s="2394"/>
      <c r="IAS152" s="2394" t="s">
        <v>2698</v>
      </c>
      <c r="IAT152" s="2394"/>
      <c r="IAU152" s="2394"/>
      <c r="IAV152" s="2394"/>
      <c r="IAW152" s="2394"/>
      <c r="IAX152" s="2394"/>
      <c r="IAY152" s="2394"/>
      <c r="IAZ152" s="2394"/>
      <c r="IBA152" s="2394"/>
      <c r="IBB152" s="2394"/>
      <c r="IBC152" s="2394"/>
      <c r="IBD152" s="2394"/>
      <c r="IBE152" s="2394"/>
      <c r="IBF152" s="2394"/>
      <c r="IBG152" s="2394"/>
      <c r="IBH152" s="2394"/>
      <c r="IBI152" s="2394" t="s">
        <v>2698</v>
      </c>
      <c r="IBJ152" s="2394"/>
      <c r="IBK152" s="2394"/>
      <c r="IBL152" s="2394"/>
      <c r="IBM152" s="2394"/>
      <c r="IBN152" s="2394"/>
      <c r="IBO152" s="2394"/>
      <c r="IBP152" s="2394"/>
      <c r="IBQ152" s="2394"/>
      <c r="IBR152" s="2394"/>
      <c r="IBS152" s="2394"/>
      <c r="IBT152" s="2394"/>
      <c r="IBU152" s="2394"/>
      <c r="IBV152" s="2394"/>
      <c r="IBW152" s="2394"/>
      <c r="IBX152" s="2394"/>
      <c r="IBY152" s="2394" t="s">
        <v>2698</v>
      </c>
      <c r="IBZ152" s="2394"/>
      <c r="ICA152" s="2394"/>
      <c r="ICB152" s="2394"/>
      <c r="ICC152" s="2394"/>
      <c r="ICD152" s="2394"/>
      <c r="ICE152" s="2394"/>
      <c r="ICF152" s="2394"/>
      <c r="ICG152" s="2394"/>
      <c r="ICH152" s="2394"/>
      <c r="ICI152" s="2394"/>
      <c r="ICJ152" s="2394"/>
      <c r="ICK152" s="2394"/>
      <c r="ICL152" s="2394"/>
      <c r="ICM152" s="2394"/>
      <c r="ICN152" s="2394"/>
      <c r="ICO152" s="2394" t="s">
        <v>2698</v>
      </c>
      <c r="ICP152" s="2394"/>
      <c r="ICQ152" s="2394"/>
      <c r="ICR152" s="2394"/>
      <c r="ICS152" s="2394"/>
      <c r="ICT152" s="2394"/>
      <c r="ICU152" s="2394"/>
      <c r="ICV152" s="2394"/>
      <c r="ICW152" s="2394"/>
      <c r="ICX152" s="2394"/>
      <c r="ICY152" s="2394"/>
      <c r="ICZ152" s="2394"/>
      <c r="IDA152" s="2394"/>
      <c r="IDB152" s="2394"/>
      <c r="IDC152" s="2394"/>
      <c r="IDD152" s="2394"/>
      <c r="IDE152" s="2394" t="s">
        <v>2698</v>
      </c>
      <c r="IDF152" s="2394"/>
      <c r="IDG152" s="2394"/>
      <c r="IDH152" s="2394"/>
      <c r="IDI152" s="2394"/>
      <c r="IDJ152" s="2394"/>
      <c r="IDK152" s="2394"/>
      <c r="IDL152" s="2394"/>
      <c r="IDM152" s="2394"/>
      <c r="IDN152" s="2394"/>
      <c r="IDO152" s="2394"/>
      <c r="IDP152" s="2394"/>
      <c r="IDQ152" s="2394"/>
      <c r="IDR152" s="2394"/>
      <c r="IDS152" s="2394"/>
      <c r="IDT152" s="2394"/>
      <c r="IDU152" s="2394" t="s">
        <v>2698</v>
      </c>
      <c r="IDV152" s="2394"/>
      <c r="IDW152" s="2394"/>
      <c r="IDX152" s="2394"/>
      <c r="IDY152" s="2394"/>
      <c r="IDZ152" s="2394"/>
      <c r="IEA152" s="2394"/>
      <c r="IEB152" s="2394"/>
      <c r="IEC152" s="2394"/>
      <c r="IED152" s="2394"/>
      <c r="IEE152" s="2394"/>
      <c r="IEF152" s="2394"/>
      <c r="IEG152" s="2394"/>
      <c r="IEH152" s="2394"/>
      <c r="IEI152" s="2394"/>
      <c r="IEJ152" s="2394"/>
      <c r="IEK152" s="2394" t="s">
        <v>2698</v>
      </c>
      <c r="IEL152" s="2394"/>
      <c r="IEM152" s="2394"/>
      <c r="IEN152" s="2394"/>
      <c r="IEO152" s="2394"/>
      <c r="IEP152" s="2394"/>
      <c r="IEQ152" s="2394"/>
      <c r="IER152" s="2394"/>
      <c r="IES152" s="2394"/>
      <c r="IET152" s="2394"/>
      <c r="IEU152" s="2394"/>
      <c r="IEV152" s="2394"/>
      <c r="IEW152" s="2394"/>
      <c r="IEX152" s="2394"/>
      <c r="IEY152" s="2394"/>
      <c r="IEZ152" s="2394"/>
      <c r="IFA152" s="2394" t="s">
        <v>2698</v>
      </c>
      <c r="IFB152" s="2394"/>
      <c r="IFC152" s="2394"/>
      <c r="IFD152" s="2394"/>
      <c r="IFE152" s="2394"/>
      <c r="IFF152" s="2394"/>
      <c r="IFG152" s="2394"/>
      <c r="IFH152" s="2394"/>
      <c r="IFI152" s="2394"/>
      <c r="IFJ152" s="2394"/>
      <c r="IFK152" s="2394"/>
      <c r="IFL152" s="2394"/>
      <c r="IFM152" s="2394"/>
      <c r="IFN152" s="2394"/>
      <c r="IFO152" s="2394"/>
      <c r="IFP152" s="2394"/>
      <c r="IFQ152" s="2394" t="s">
        <v>2698</v>
      </c>
      <c r="IFR152" s="2394"/>
      <c r="IFS152" s="2394"/>
      <c r="IFT152" s="2394"/>
      <c r="IFU152" s="2394"/>
      <c r="IFV152" s="2394"/>
      <c r="IFW152" s="2394"/>
      <c r="IFX152" s="2394"/>
      <c r="IFY152" s="2394"/>
      <c r="IFZ152" s="2394"/>
      <c r="IGA152" s="2394"/>
      <c r="IGB152" s="2394"/>
      <c r="IGC152" s="2394"/>
      <c r="IGD152" s="2394"/>
      <c r="IGE152" s="2394"/>
      <c r="IGF152" s="2394"/>
      <c r="IGG152" s="2394" t="s">
        <v>2698</v>
      </c>
      <c r="IGH152" s="2394"/>
      <c r="IGI152" s="2394"/>
      <c r="IGJ152" s="2394"/>
      <c r="IGK152" s="2394"/>
      <c r="IGL152" s="2394"/>
      <c r="IGM152" s="2394"/>
      <c r="IGN152" s="2394"/>
      <c r="IGO152" s="2394"/>
      <c r="IGP152" s="2394"/>
      <c r="IGQ152" s="2394"/>
      <c r="IGR152" s="2394"/>
      <c r="IGS152" s="2394"/>
      <c r="IGT152" s="2394"/>
      <c r="IGU152" s="2394"/>
      <c r="IGV152" s="2394"/>
      <c r="IGW152" s="2394" t="s">
        <v>2698</v>
      </c>
      <c r="IGX152" s="2394"/>
      <c r="IGY152" s="2394"/>
      <c r="IGZ152" s="2394"/>
      <c r="IHA152" s="2394"/>
      <c r="IHB152" s="2394"/>
      <c r="IHC152" s="2394"/>
      <c r="IHD152" s="2394"/>
      <c r="IHE152" s="2394"/>
      <c r="IHF152" s="2394"/>
      <c r="IHG152" s="2394"/>
      <c r="IHH152" s="2394"/>
      <c r="IHI152" s="2394"/>
      <c r="IHJ152" s="2394"/>
      <c r="IHK152" s="2394"/>
      <c r="IHL152" s="2394"/>
      <c r="IHM152" s="2394" t="s">
        <v>2698</v>
      </c>
      <c r="IHN152" s="2394"/>
      <c r="IHO152" s="2394"/>
      <c r="IHP152" s="2394"/>
      <c r="IHQ152" s="2394"/>
      <c r="IHR152" s="2394"/>
      <c r="IHS152" s="2394"/>
      <c r="IHT152" s="2394"/>
      <c r="IHU152" s="2394"/>
      <c r="IHV152" s="2394"/>
      <c r="IHW152" s="2394"/>
      <c r="IHX152" s="2394"/>
      <c r="IHY152" s="2394"/>
      <c r="IHZ152" s="2394"/>
      <c r="IIA152" s="2394"/>
      <c r="IIB152" s="2394"/>
      <c r="IIC152" s="2394" t="s">
        <v>2698</v>
      </c>
      <c r="IID152" s="2394"/>
      <c r="IIE152" s="2394"/>
      <c r="IIF152" s="2394"/>
      <c r="IIG152" s="2394"/>
      <c r="IIH152" s="2394"/>
      <c r="III152" s="2394"/>
      <c r="IIJ152" s="2394"/>
      <c r="IIK152" s="2394"/>
      <c r="IIL152" s="2394"/>
      <c r="IIM152" s="2394"/>
      <c r="IIN152" s="2394"/>
      <c r="IIO152" s="2394"/>
      <c r="IIP152" s="2394"/>
      <c r="IIQ152" s="2394"/>
      <c r="IIR152" s="2394"/>
      <c r="IIS152" s="2394" t="s">
        <v>2698</v>
      </c>
      <c r="IIT152" s="2394"/>
      <c r="IIU152" s="2394"/>
      <c r="IIV152" s="2394"/>
      <c r="IIW152" s="2394"/>
      <c r="IIX152" s="2394"/>
      <c r="IIY152" s="2394"/>
      <c r="IIZ152" s="2394"/>
      <c r="IJA152" s="2394"/>
      <c r="IJB152" s="2394"/>
      <c r="IJC152" s="2394"/>
      <c r="IJD152" s="2394"/>
      <c r="IJE152" s="2394"/>
      <c r="IJF152" s="2394"/>
      <c r="IJG152" s="2394"/>
      <c r="IJH152" s="2394"/>
      <c r="IJI152" s="2394" t="s">
        <v>2698</v>
      </c>
      <c r="IJJ152" s="2394"/>
      <c r="IJK152" s="2394"/>
      <c r="IJL152" s="2394"/>
      <c r="IJM152" s="2394"/>
      <c r="IJN152" s="2394"/>
      <c r="IJO152" s="2394"/>
      <c r="IJP152" s="2394"/>
      <c r="IJQ152" s="2394"/>
      <c r="IJR152" s="2394"/>
      <c r="IJS152" s="2394"/>
      <c r="IJT152" s="2394"/>
      <c r="IJU152" s="2394"/>
      <c r="IJV152" s="2394"/>
      <c r="IJW152" s="2394"/>
      <c r="IJX152" s="2394"/>
      <c r="IJY152" s="2394" t="s">
        <v>2698</v>
      </c>
      <c r="IJZ152" s="2394"/>
      <c r="IKA152" s="2394"/>
      <c r="IKB152" s="2394"/>
      <c r="IKC152" s="2394"/>
      <c r="IKD152" s="2394"/>
      <c r="IKE152" s="2394"/>
      <c r="IKF152" s="2394"/>
      <c r="IKG152" s="2394"/>
      <c r="IKH152" s="2394"/>
      <c r="IKI152" s="2394"/>
      <c r="IKJ152" s="2394"/>
      <c r="IKK152" s="2394"/>
      <c r="IKL152" s="2394"/>
      <c r="IKM152" s="2394"/>
      <c r="IKN152" s="2394"/>
      <c r="IKO152" s="2394" t="s">
        <v>2698</v>
      </c>
      <c r="IKP152" s="2394"/>
      <c r="IKQ152" s="2394"/>
      <c r="IKR152" s="2394"/>
      <c r="IKS152" s="2394"/>
      <c r="IKT152" s="2394"/>
      <c r="IKU152" s="2394"/>
      <c r="IKV152" s="2394"/>
      <c r="IKW152" s="2394"/>
      <c r="IKX152" s="2394"/>
      <c r="IKY152" s="2394"/>
      <c r="IKZ152" s="2394"/>
      <c r="ILA152" s="2394"/>
      <c r="ILB152" s="2394"/>
      <c r="ILC152" s="2394"/>
      <c r="ILD152" s="2394"/>
      <c r="ILE152" s="2394" t="s">
        <v>2698</v>
      </c>
      <c r="ILF152" s="2394"/>
      <c r="ILG152" s="2394"/>
      <c r="ILH152" s="2394"/>
      <c r="ILI152" s="2394"/>
      <c r="ILJ152" s="2394"/>
      <c r="ILK152" s="2394"/>
      <c r="ILL152" s="2394"/>
      <c r="ILM152" s="2394"/>
      <c r="ILN152" s="2394"/>
      <c r="ILO152" s="2394"/>
      <c r="ILP152" s="2394"/>
      <c r="ILQ152" s="2394"/>
      <c r="ILR152" s="2394"/>
      <c r="ILS152" s="2394"/>
      <c r="ILT152" s="2394"/>
      <c r="ILU152" s="2394" t="s">
        <v>2698</v>
      </c>
      <c r="ILV152" s="2394"/>
      <c r="ILW152" s="2394"/>
      <c r="ILX152" s="2394"/>
      <c r="ILY152" s="2394"/>
      <c r="ILZ152" s="2394"/>
      <c r="IMA152" s="2394"/>
      <c r="IMB152" s="2394"/>
      <c r="IMC152" s="2394"/>
      <c r="IMD152" s="2394"/>
      <c r="IME152" s="2394"/>
      <c r="IMF152" s="2394"/>
      <c r="IMG152" s="2394"/>
      <c r="IMH152" s="2394"/>
      <c r="IMI152" s="2394"/>
      <c r="IMJ152" s="2394"/>
      <c r="IMK152" s="2394" t="s">
        <v>2698</v>
      </c>
      <c r="IML152" s="2394"/>
      <c r="IMM152" s="2394"/>
      <c r="IMN152" s="2394"/>
      <c r="IMO152" s="2394"/>
      <c r="IMP152" s="2394"/>
      <c r="IMQ152" s="2394"/>
      <c r="IMR152" s="2394"/>
      <c r="IMS152" s="2394"/>
      <c r="IMT152" s="2394"/>
      <c r="IMU152" s="2394"/>
      <c r="IMV152" s="2394"/>
      <c r="IMW152" s="2394"/>
      <c r="IMX152" s="2394"/>
      <c r="IMY152" s="2394"/>
      <c r="IMZ152" s="2394"/>
      <c r="INA152" s="2394" t="s">
        <v>2698</v>
      </c>
      <c r="INB152" s="2394"/>
      <c r="INC152" s="2394"/>
      <c r="IND152" s="2394"/>
      <c r="INE152" s="2394"/>
      <c r="INF152" s="2394"/>
      <c r="ING152" s="2394"/>
      <c r="INH152" s="2394"/>
      <c r="INI152" s="2394"/>
      <c r="INJ152" s="2394"/>
      <c r="INK152" s="2394"/>
      <c r="INL152" s="2394"/>
      <c r="INM152" s="2394"/>
      <c r="INN152" s="2394"/>
      <c r="INO152" s="2394"/>
      <c r="INP152" s="2394"/>
      <c r="INQ152" s="2394" t="s">
        <v>2698</v>
      </c>
      <c r="INR152" s="2394"/>
      <c r="INS152" s="2394"/>
      <c r="INT152" s="2394"/>
      <c r="INU152" s="2394"/>
      <c r="INV152" s="2394"/>
      <c r="INW152" s="2394"/>
      <c r="INX152" s="2394"/>
      <c r="INY152" s="2394"/>
      <c r="INZ152" s="2394"/>
      <c r="IOA152" s="2394"/>
      <c r="IOB152" s="2394"/>
      <c r="IOC152" s="2394"/>
      <c r="IOD152" s="2394"/>
      <c r="IOE152" s="2394"/>
      <c r="IOF152" s="2394"/>
      <c r="IOG152" s="2394" t="s">
        <v>2698</v>
      </c>
      <c r="IOH152" s="2394"/>
      <c r="IOI152" s="2394"/>
      <c r="IOJ152" s="2394"/>
      <c r="IOK152" s="2394"/>
      <c r="IOL152" s="2394"/>
      <c r="IOM152" s="2394"/>
      <c r="ION152" s="2394"/>
      <c r="IOO152" s="2394"/>
      <c r="IOP152" s="2394"/>
      <c r="IOQ152" s="2394"/>
      <c r="IOR152" s="2394"/>
      <c r="IOS152" s="2394"/>
      <c r="IOT152" s="2394"/>
      <c r="IOU152" s="2394"/>
      <c r="IOV152" s="2394"/>
      <c r="IOW152" s="2394" t="s">
        <v>2698</v>
      </c>
      <c r="IOX152" s="2394"/>
      <c r="IOY152" s="2394"/>
      <c r="IOZ152" s="2394"/>
      <c r="IPA152" s="2394"/>
      <c r="IPB152" s="2394"/>
      <c r="IPC152" s="2394"/>
      <c r="IPD152" s="2394"/>
      <c r="IPE152" s="2394"/>
      <c r="IPF152" s="2394"/>
      <c r="IPG152" s="2394"/>
      <c r="IPH152" s="2394"/>
      <c r="IPI152" s="2394"/>
      <c r="IPJ152" s="2394"/>
      <c r="IPK152" s="2394"/>
      <c r="IPL152" s="2394"/>
      <c r="IPM152" s="2394" t="s">
        <v>2698</v>
      </c>
      <c r="IPN152" s="2394"/>
      <c r="IPO152" s="2394"/>
      <c r="IPP152" s="2394"/>
      <c r="IPQ152" s="2394"/>
      <c r="IPR152" s="2394"/>
      <c r="IPS152" s="2394"/>
      <c r="IPT152" s="2394"/>
      <c r="IPU152" s="2394"/>
      <c r="IPV152" s="2394"/>
      <c r="IPW152" s="2394"/>
      <c r="IPX152" s="2394"/>
      <c r="IPY152" s="2394"/>
      <c r="IPZ152" s="2394"/>
      <c r="IQA152" s="2394"/>
      <c r="IQB152" s="2394"/>
      <c r="IQC152" s="2394" t="s">
        <v>2698</v>
      </c>
      <c r="IQD152" s="2394"/>
      <c r="IQE152" s="2394"/>
      <c r="IQF152" s="2394"/>
      <c r="IQG152" s="2394"/>
      <c r="IQH152" s="2394"/>
      <c r="IQI152" s="2394"/>
      <c r="IQJ152" s="2394"/>
      <c r="IQK152" s="2394"/>
      <c r="IQL152" s="2394"/>
      <c r="IQM152" s="2394"/>
      <c r="IQN152" s="2394"/>
      <c r="IQO152" s="2394"/>
      <c r="IQP152" s="2394"/>
      <c r="IQQ152" s="2394"/>
      <c r="IQR152" s="2394"/>
      <c r="IQS152" s="2394" t="s">
        <v>2698</v>
      </c>
      <c r="IQT152" s="2394"/>
      <c r="IQU152" s="2394"/>
      <c r="IQV152" s="2394"/>
      <c r="IQW152" s="2394"/>
      <c r="IQX152" s="2394"/>
      <c r="IQY152" s="2394"/>
      <c r="IQZ152" s="2394"/>
      <c r="IRA152" s="2394"/>
      <c r="IRB152" s="2394"/>
      <c r="IRC152" s="2394"/>
      <c r="IRD152" s="2394"/>
      <c r="IRE152" s="2394"/>
      <c r="IRF152" s="2394"/>
      <c r="IRG152" s="2394"/>
      <c r="IRH152" s="2394"/>
      <c r="IRI152" s="2394" t="s">
        <v>2698</v>
      </c>
      <c r="IRJ152" s="2394"/>
      <c r="IRK152" s="2394"/>
      <c r="IRL152" s="2394"/>
      <c r="IRM152" s="2394"/>
      <c r="IRN152" s="2394"/>
      <c r="IRO152" s="2394"/>
      <c r="IRP152" s="2394"/>
      <c r="IRQ152" s="2394"/>
      <c r="IRR152" s="2394"/>
      <c r="IRS152" s="2394"/>
      <c r="IRT152" s="2394"/>
      <c r="IRU152" s="2394"/>
      <c r="IRV152" s="2394"/>
      <c r="IRW152" s="2394"/>
      <c r="IRX152" s="2394"/>
      <c r="IRY152" s="2394" t="s">
        <v>2698</v>
      </c>
      <c r="IRZ152" s="2394"/>
      <c r="ISA152" s="2394"/>
      <c r="ISB152" s="2394"/>
      <c r="ISC152" s="2394"/>
      <c r="ISD152" s="2394"/>
      <c r="ISE152" s="2394"/>
      <c r="ISF152" s="2394"/>
      <c r="ISG152" s="2394"/>
      <c r="ISH152" s="2394"/>
      <c r="ISI152" s="2394"/>
      <c r="ISJ152" s="2394"/>
      <c r="ISK152" s="2394"/>
      <c r="ISL152" s="2394"/>
      <c r="ISM152" s="2394"/>
      <c r="ISN152" s="2394"/>
      <c r="ISO152" s="2394" t="s">
        <v>2698</v>
      </c>
      <c r="ISP152" s="2394"/>
      <c r="ISQ152" s="2394"/>
      <c r="ISR152" s="2394"/>
      <c r="ISS152" s="2394"/>
      <c r="IST152" s="2394"/>
      <c r="ISU152" s="2394"/>
      <c r="ISV152" s="2394"/>
      <c r="ISW152" s="2394"/>
      <c r="ISX152" s="2394"/>
      <c r="ISY152" s="2394"/>
      <c r="ISZ152" s="2394"/>
      <c r="ITA152" s="2394"/>
      <c r="ITB152" s="2394"/>
      <c r="ITC152" s="2394"/>
      <c r="ITD152" s="2394"/>
      <c r="ITE152" s="2394" t="s">
        <v>2698</v>
      </c>
      <c r="ITF152" s="2394"/>
      <c r="ITG152" s="2394"/>
      <c r="ITH152" s="2394"/>
      <c r="ITI152" s="2394"/>
      <c r="ITJ152" s="2394"/>
      <c r="ITK152" s="2394"/>
      <c r="ITL152" s="2394"/>
      <c r="ITM152" s="2394"/>
      <c r="ITN152" s="2394"/>
      <c r="ITO152" s="2394"/>
      <c r="ITP152" s="2394"/>
      <c r="ITQ152" s="2394"/>
      <c r="ITR152" s="2394"/>
      <c r="ITS152" s="2394"/>
      <c r="ITT152" s="2394"/>
      <c r="ITU152" s="2394" t="s">
        <v>2698</v>
      </c>
      <c r="ITV152" s="2394"/>
      <c r="ITW152" s="2394"/>
      <c r="ITX152" s="2394"/>
      <c r="ITY152" s="2394"/>
      <c r="ITZ152" s="2394"/>
      <c r="IUA152" s="2394"/>
      <c r="IUB152" s="2394"/>
      <c r="IUC152" s="2394"/>
      <c r="IUD152" s="2394"/>
      <c r="IUE152" s="2394"/>
      <c r="IUF152" s="2394"/>
      <c r="IUG152" s="2394"/>
      <c r="IUH152" s="2394"/>
      <c r="IUI152" s="2394"/>
      <c r="IUJ152" s="2394"/>
      <c r="IUK152" s="2394" t="s">
        <v>2698</v>
      </c>
      <c r="IUL152" s="2394"/>
      <c r="IUM152" s="2394"/>
      <c r="IUN152" s="2394"/>
      <c r="IUO152" s="2394"/>
      <c r="IUP152" s="2394"/>
      <c r="IUQ152" s="2394"/>
      <c r="IUR152" s="2394"/>
      <c r="IUS152" s="2394"/>
      <c r="IUT152" s="2394"/>
      <c r="IUU152" s="2394"/>
      <c r="IUV152" s="2394"/>
      <c r="IUW152" s="2394"/>
      <c r="IUX152" s="2394"/>
      <c r="IUY152" s="2394"/>
      <c r="IUZ152" s="2394"/>
      <c r="IVA152" s="2394" t="s">
        <v>2698</v>
      </c>
      <c r="IVB152" s="2394"/>
      <c r="IVC152" s="2394"/>
      <c r="IVD152" s="2394"/>
      <c r="IVE152" s="2394"/>
      <c r="IVF152" s="2394"/>
      <c r="IVG152" s="2394"/>
      <c r="IVH152" s="2394"/>
      <c r="IVI152" s="2394"/>
      <c r="IVJ152" s="2394"/>
      <c r="IVK152" s="2394"/>
      <c r="IVL152" s="2394"/>
      <c r="IVM152" s="2394"/>
      <c r="IVN152" s="2394"/>
      <c r="IVO152" s="2394"/>
      <c r="IVP152" s="2394"/>
      <c r="IVQ152" s="2394" t="s">
        <v>2698</v>
      </c>
      <c r="IVR152" s="2394"/>
      <c r="IVS152" s="2394"/>
      <c r="IVT152" s="2394"/>
      <c r="IVU152" s="2394"/>
      <c r="IVV152" s="2394"/>
      <c r="IVW152" s="2394"/>
      <c r="IVX152" s="2394"/>
      <c r="IVY152" s="2394"/>
      <c r="IVZ152" s="2394"/>
      <c r="IWA152" s="2394"/>
      <c r="IWB152" s="2394"/>
      <c r="IWC152" s="2394"/>
      <c r="IWD152" s="2394"/>
      <c r="IWE152" s="2394"/>
      <c r="IWF152" s="2394"/>
      <c r="IWG152" s="2394" t="s">
        <v>2698</v>
      </c>
      <c r="IWH152" s="2394"/>
      <c r="IWI152" s="2394"/>
      <c r="IWJ152" s="2394"/>
      <c r="IWK152" s="2394"/>
      <c r="IWL152" s="2394"/>
      <c r="IWM152" s="2394"/>
      <c r="IWN152" s="2394"/>
      <c r="IWO152" s="2394"/>
      <c r="IWP152" s="2394"/>
      <c r="IWQ152" s="2394"/>
      <c r="IWR152" s="2394"/>
      <c r="IWS152" s="2394"/>
      <c r="IWT152" s="2394"/>
      <c r="IWU152" s="2394"/>
      <c r="IWV152" s="2394"/>
      <c r="IWW152" s="2394" t="s">
        <v>2698</v>
      </c>
      <c r="IWX152" s="2394"/>
      <c r="IWY152" s="2394"/>
      <c r="IWZ152" s="2394"/>
      <c r="IXA152" s="2394"/>
      <c r="IXB152" s="2394"/>
      <c r="IXC152" s="2394"/>
      <c r="IXD152" s="2394"/>
      <c r="IXE152" s="2394"/>
      <c r="IXF152" s="2394"/>
      <c r="IXG152" s="2394"/>
      <c r="IXH152" s="2394"/>
      <c r="IXI152" s="2394"/>
      <c r="IXJ152" s="2394"/>
      <c r="IXK152" s="2394"/>
      <c r="IXL152" s="2394"/>
      <c r="IXM152" s="2394" t="s">
        <v>2698</v>
      </c>
      <c r="IXN152" s="2394"/>
      <c r="IXO152" s="2394"/>
      <c r="IXP152" s="2394"/>
      <c r="IXQ152" s="2394"/>
      <c r="IXR152" s="2394"/>
      <c r="IXS152" s="2394"/>
      <c r="IXT152" s="2394"/>
      <c r="IXU152" s="2394"/>
      <c r="IXV152" s="2394"/>
      <c r="IXW152" s="2394"/>
      <c r="IXX152" s="2394"/>
      <c r="IXY152" s="2394"/>
      <c r="IXZ152" s="2394"/>
      <c r="IYA152" s="2394"/>
      <c r="IYB152" s="2394"/>
      <c r="IYC152" s="2394" t="s">
        <v>2698</v>
      </c>
      <c r="IYD152" s="2394"/>
      <c r="IYE152" s="2394"/>
      <c r="IYF152" s="2394"/>
      <c r="IYG152" s="2394"/>
      <c r="IYH152" s="2394"/>
      <c r="IYI152" s="2394"/>
      <c r="IYJ152" s="2394"/>
      <c r="IYK152" s="2394"/>
      <c r="IYL152" s="2394"/>
      <c r="IYM152" s="2394"/>
      <c r="IYN152" s="2394"/>
      <c r="IYO152" s="2394"/>
      <c r="IYP152" s="2394"/>
      <c r="IYQ152" s="2394"/>
      <c r="IYR152" s="2394"/>
      <c r="IYS152" s="2394" t="s">
        <v>2698</v>
      </c>
      <c r="IYT152" s="2394"/>
      <c r="IYU152" s="2394"/>
      <c r="IYV152" s="2394"/>
      <c r="IYW152" s="2394"/>
      <c r="IYX152" s="2394"/>
      <c r="IYY152" s="2394"/>
      <c r="IYZ152" s="2394"/>
      <c r="IZA152" s="2394"/>
      <c r="IZB152" s="2394"/>
      <c r="IZC152" s="2394"/>
      <c r="IZD152" s="2394"/>
      <c r="IZE152" s="2394"/>
      <c r="IZF152" s="2394"/>
      <c r="IZG152" s="2394"/>
      <c r="IZH152" s="2394"/>
      <c r="IZI152" s="2394" t="s">
        <v>2698</v>
      </c>
      <c r="IZJ152" s="2394"/>
      <c r="IZK152" s="2394"/>
      <c r="IZL152" s="2394"/>
      <c r="IZM152" s="2394"/>
      <c r="IZN152" s="2394"/>
      <c r="IZO152" s="2394"/>
      <c r="IZP152" s="2394"/>
      <c r="IZQ152" s="2394"/>
      <c r="IZR152" s="2394"/>
      <c r="IZS152" s="2394"/>
      <c r="IZT152" s="2394"/>
      <c r="IZU152" s="2394"/>
      <c r="IZV152" s="2394"/>
      <c r="IZW152" s="2394"/>
      <c r="IZX152" s="2394"/>
      <c r="IZY152" s="2394" t="s">
        <v>2698</v>
      </c>
      <c r="IZZ152" s="2394"/>
      <c r="JAA152" s="2394"/>
      <c r="JAB152" s="2394"/>
      <c r="JAC152" s="2394"/>
      <c r="JAD152" s="2394"/>
      <c r="JAE152" s="2394"/>
      <c r="JAF152" s="2394"/>
      <c r="JAG152" s="2394"/>
      <c r="JAH152" s="2394"/>
      <c r="JAI152" s="2394"/>
      <c r="JAJ152" s="2394"/>
      <c r="JAK152" s="2394"/>
      <c r="JAL152" s="2394"/>
      <c r="JAM152" s="2394"/>
      <c r="JAN152" s="2394"/>
      <c r="JAO152" s="2394" t="s">
        <v>2698</v>
      </c>
      <c r="JAP152" s="2394"/>
      <c r="JAQ152" s="2394"/>
      <c r="JAR152" s="2394"/>
      <c r="JAS152" s="2394"/>
      <c r="JAT152" s="2394"/>
      <c r="JAU152" s="2394"/>
      <c r="JAV152" s="2394"/>
      <c r="JAW152" s="2394"/>
      <c r="JAX152" s="2394"/>
      <c r="JAY152" s="2394"/>
      <c r="JAZ152" s="2394"/>
      <c r="JBA152" s="2394"/>
      <c r="JBB152" s="2394"/>
      <c r="JBC152" s="2394"/>
      <c r="JBD152" s="2394"/>
      <c r="JBE152" s="2394" t="s">
        <v>2698</v>
      </c>
      <c r="JBF152" s="2394"/>
      <c r="JBG152" s="2394"/>
      <c r="JBH152" s="2394"/>
      <c r="JBI152" s="2394"/>
      <c r="JBJ152" s="2394"/>
      <c r="JBK152" s="2394"/>
      <c r="JBL152" s="2394"/>
      <c r="JBM152" s="2394"/>
      <c r="JBN152" s="2394"/>
      <c r="JBO152" s="2394"/>
      <c r="JBP152" s="2394"/>
      <c r="JBQ152" s="2394"/>
      <c r="JBR152" s="2394"/>
      <c r="JBS152" s="2394"/>
      <c r="JBT152" s="2394"/>
      <c r="JBU152" s="2394" t="s">
        <v>2698</v>
      </c>
      <c r="JBV152" s="2394"/>
      <c r="JBW152" s="2394"/>
      <c r="JBX152" s="2394"/>
      <c r="JBY152" s="2394"/>
      <c r="JBZ152" s="2394"/>
      <c r="JCA152" s="2394"/>
      <c r="JCB152" s="2394"/>
      <c r="JCC152" s="2394"/>
      <c r="JCD152" s="2394"/>
      <c r="JCE152" s="2394"/>
      <c r="JCF152" s="2394"/>
      <c r="JCG152" s="2394"/>
      <c r="JCH152" s="2394"/>
      <c r="JCI152" s="2394"/>
      <c r="JCJ152" s="2394"/>
      <c r="JCK152" s="2394" t="s">
        <v>2698</v>
      </c>
      <c r="JCL152" s="2394"/>
      <c r="JCM152" s="2394"/>
      <c r="JCN152" s="2394"/>
      <c r="JCO152" s="2394"/>
      <c r="JCP152" s="2394"/>
      <c r="JCQ152" s="2394"/>
      <c r="JCR152" s="2394"/>
      <c r="JCS152" s="2394"/>
      <c r="JCT152" s="2394"/>
      <c r="JCU152" s="2394"/>
      <c r="JCV152" s="2394"/>
      <c r="JCW152" s="2394"/>
      <c r="JCX152" s="2394"/>
      <c r="JCY152" s="2394"/>
      <c r="JCZ152" s="2394"/>
      <c r="JDA152" s="2394" t="s">
        <v>2698</v>
      </c>
      <c r="JDB152" s="2394"/>
      <c r="JDC152" s="2394"/>
      <c r="JDD152" s="2394"/>
      <c r="JDE152" s="2394"/>
      <c r="JDF152" s="2394"/>
      <c r="JDG152" s="2394"/>
      <c r="JDH152" s="2394"/>
      <c r="JDI152" s="2394"/>
      <c r="JDJ152" s="2394"/>
      <c r="JDK152" s="2394"/>
      <c r="JDL152" s="2394"/>
      <c r="JDM152" s="2394"/>
      <c r="JDN152" s="2394"/>
      <c r="JDO152" s="2394"/>
      <c r="JDP152" s="2394"/>
      <c r="JDQ152" s="2394" t="s">
        <v>2698</v>
      </c>
      <c r="JDR152" s="2394"/>
      <c r="JDS152" s="2394"/>
      <c r="JDT152" s="2394"/>
      <c r="JDU152" s="2394"/>
      <c r="JDV152" s="2394"/>
      <c r="JDW152" s="2394"/>
      <c r="JDX152" s="2394"/>
      <c r="JDY152" s="2394"/>
      <c r="JDZ152" s="2394"/>
      <c r="JEA152" s="2394"/>
      <c r="JEB152" s="2394"/>
      <c r="JEC152" s="2394"/>
      <c r="JED152" s="2394"/>
      <c r="JEE152" s="2394"/>
      <c r="JEF152" s="2394"/>
      <c r="JEG152" s="2394" t="s">
        <v>2698</v>
      </c>
      <c r="JEH152" s="2394"/>
      <c r="JEI152" s="2394"/>
      <c r="JEJ152" s="2394"/>
      <c r="JEK152" s="2394"/>
      <c r="JEL152" s="2394"/>
      <c r="JEM152" s="2394"/>
      <c r="JEN152" s="2394"/>
      <c r="JEO152" s="2394"/>
      <c r="JEP152" s="2394"/>
      <c r="JEQ152" s="2394"/>
      <c r="JER152" s="2394"/>
      <c r="JES152" s="2394"/>
      <c r="JET152" s="2394"/>
      <c r="JEU152" s="2394"/>
      <c r="JEV152" s="2394"/>
      <c r="JEW152" s="2394" t="s">
        <v>2698</v>
      </c>
      <c r="JEX152" s="2394"/>
      <c r="JEY152" s="2394"/>
      <c r="JEZ152" s="2394"/>
      <c r="JFA152" s="2394"/>
      <c r="JFB152" s="2394"/>
      <c r="JFC152" s="2394"/>
      <c r="JFD152" s="2394"/>
      <c r="JFE152" s="2394"/>
      <c r="JFF152" s="2394"/>
      <c r="JFG152" s="2394"/>
      <c r="JFH152" s="2394"/>
      <c r="JFI152" s="2394"/>
      <c r="JFJ152" s="2394"/>
      <c r="JFK152" s="2394"/>
      <c r="JFL152" s="2394"/>
      <c r="JFM152" s="2394" t="s">
        <v>2698</v>
      </c>
      <c r="JFN152" s="2394"/>
      <c r="JFO152" s="2394"/>
      <c r="JFP152" s="2394"/>
      <c r="JFQ152" s="2394"/>
      <c r="JFR152" s="2394"/>
      <c r="JFS152" s="2394"/>
      <c r="JFT152" s="2394"/>
      <c r="JFU152" s="2394"/>
      <c r="JFV152" s="2394"/>
      <c r="JFW152" s="2394"/>
      <c r="JFX152" s="2394"/>
      <c r="JFY152" s="2394"/>
      <c r="JFZ152" s="2394"/>
      <c r="JGA152" s="2394"/>
      <c r="JGB152" s="2394"/>
      <c r="JGC152" s="2394" t="s">
        <v>2698</v>
      </c>
      <c r="JGD152" s="2394"/>
      <c r="JGE152" s="2394"/>
      <c r="JGF152" s="2394"/>
      <c r="JGG152" s="2394"/>
      <c r="JGH152" s="2394"/>
      <c r="JGI152" s="2394"/>
      <c r="JGJ152" s="2394"/>
      <c r="JGK152" s="2394"/>
      <c r="JGL152" s="2394"/>
      <c r="JGM152" s="2394"/>
      <c r="JGN152" s="2394"/>
      <c r="JGO152" s="2394"/>
      <c r="JGP152" s="2394"/>
      <c r="JGQ152" s="2394"/>
      <c r="JGR152" s="2394"/>
      <c r="JGS152" s="2394" t="s">
        <v>2698</v>
      </c>
      <c r="JGT152" s="2394"/>
      <c r="JGU152" s="2394"/>
      <c r="JGV152" s="2394"/>
      <c r="JGW152" s="2394"/>
      <c r="JGX152" s="2394"/>
      <c r="JGY152" s="2394"/>
      <c r="JGZ152" s="2394"/>
      <c r="JHA152" s="2394"/>
      <c r="JHB152" s="2394"/>
      <c r="JHC152" s="2394"/>
      <c r="JHD152" s="2394"/>
      <c r="JHE152" s="2394"/>
      <c r="JHF152" s="2394"/>
      <c r="JHG152" s="2394"/>
      <c r="JHH152" s="2394"/>
      <c r="JHI152" s="2394" t="s">
        <v>2698</v>
      </c>
      <c r="JHJ152" s="2394"/>
      <c r="JHK152" s="2394"/>
      <c r="JHL152" s="2394"/>
      <c r="JHM152" s="2394"/>
      <c r="JHN152" s="2394"/>
      <c r="JHO152" s="2394"/>
      <c r="JHP152" s="2394"/>
      <c r="JHQ152" s="2394"/>
      <c r="JHR152" s="2394"/>
      <c r="JHS152" s="2394"/>
      <c r="JHT152" s="2394"/>
      <c r="JHU152" s="2394"/>
      <c r="JHV152" s="2394"/>
      <c r="JHW152" s="2394"/>
      <c r="JHX152" s="2394"/>
      <c r="JHY152" s="2394" t="s">
        <v>2698</v>
      </c>
      <c r="JHZ152" s="2394"/>
      <c r="JIA152" s="2394"/>
      <c r="JIB152" s="2394"/>
      <c r="JIC152" s="2394"/>
      <c r="JID152" s="2394"/>
      <c r="JIE152" s="2394"/>
      <c r="JIF152" s="2394"/>
      <c r="JIG152" s="2394"/>
      <c r="JIH152" s="2394"/>
      <c r="JII152" s="2394"/>
      <c r="JIJ152" s="2394"/>
      <c r="JIK152" s="2394"/>
      <c r="JIL152" s="2394"/>
      <c r="JIM152" s="2394"/>
      <c r="JIN152" s="2394"/>
      <c r="JIO152" s="2394" t="s">
        <v>2698</v>
      </c>
      <c r="JIP152" s="2394"/>
      <c r="JIQ152" s="2394"/>
      <c r="JIR152" s="2394"/>
      <c r="JIS152" s="2394"/>
      <c r="JIT152" s="2394"/>
      <c r="JIU152" s="2394"/>
      <c r="JIV152" s="2394"/>
      <c r="JIW152" s="2394"/>
      <c r="JIX152" s="2394"/>
      <c r="JIY152" s="2394"/>
      <c r="JIZ152" s="2394"/>
      <c r="JJA152" s="2394"/>
      <c r="JJB152" s="2394"/>
      <c r="JJC152" s="2394"/>
      <c r="JJD152" s="2394"/>
      <c r="JJE152" s="2394" t="s">
        <v>2698</v>
      </c>
      <c r="JJF152" s="2394"/>
      <c r="JJG152" s="2394"/>
      <c r="JJH152" s="2394"/>
      <c r="JJI152" s="2394"/>
      <c r="JJJ152" s="2394"/>
      <c r="JJK152" s="2394"/>
      <c r="JJL152" s="2394"/>
      <c r="JJM152" s="2394"/>
      <c r="JJN152" s="2394"/>
      <c r="JJO152" s="2394"/>
      <c r="JJP152" s="2394"/>
      <c r="JJQ152" s="2394"/>
      <c r="JJR152" s="2394"/>
      <c r="JJS152" s="2394"/>
      <c r="JJT152" s="2394"/>
      <c r="JJU152" s="2394" t="s">
        <v>2698</v>
      </c>
      <c r="JJV152" s="2394"/>
      <c r="JJW152" s="2394"/>
      <c r="JJX152" s="2394"/>
      <c r="JJY152" s="2394"/>
      <c r="JJZ152" s="2394"/>
      <c r="JKA152" s="2394"/>
      <c r="JKB152" s="2394"/>
      <c r="JKC152" s="2394"/>
      <c r="JKD152" s="2394"/>
      <c r="JKE152" s="2394"/>
      <c r="JKF152" s="2394"/>
      <c r="JKG152" s="2394"/>
      <c r="JKH152" s="2394"/>
      <c r="JKI152" s="2394"/>
      <c r="JKJ152" s="2394"/>
      <c r="JKK152" s="2394" t="s">
        <v>2698</v>
      </c>
      <c r="JKL152" s="2394"/>
      <c r="JKM152" s="2394"/>
      <c r="JKN152" s="2394"/>
      <c r="JKO152" s="2394"/>
      <c r="JKP152" s="2394"/>
      <c r="JKQ152" s="2394"/>
      <c r="JKR152" s="2394"/>
      <c r="JKS152" s="2394"/>
      <c r="JKT152" s="2394"/>
      <c r="JKU152" s="2394"/>
      <c r="JKV152" s="2394"/>
      <c r="JKW152" s="2394"/>
      <c r="JKX152" s="2394"/>
      <c r="JKY152" s="2394"/>
      <c r="JKZ152" s="2394"/>
      <c r="JLA152" s="2394" t="s">
        <v>2698</v>
      </c>
      <c r="JLB152" s="2394"/>
      <c r="JLC152" s="2394"/>
      <c r="JLD152" s="2394"/>
      <c r="JLE152" s="2394"/>
      <c r="JLF152" s="2394"/>
      <c r="JLG152" s="2394"/>
      <c r="JLH152" s="2394"/>
      <c r="JLI152" s="2394"/>
      <c r="JLJ152" s="2394"/>
      <c r="JLK152" s="2394"/>
      <c r="JLL152" s="2394"/>
      <c r="JLM152" s="2394"/>
      <c r="JLN152" s="2394"/>
      <c r="JLO152" s="2394"/>
      <c r="JLP152" s="2394"/>
      <c r="JLQ152" s="2394" t="s">
        <v>2698</v>
      </c>
      <c r="JLR152" s="2394"/>
      <c r="JLS152" s="2394"/>
      <c r="JLT152" s="2394"/>
      <c r="JLU152" s="2394"/>
      <c r="JLV152" s="2394"/>
      <c r="JLW152" s="2394"/>
      <c r="JLX152" s="2394"/>
      <c r="JLY152" s="2394"/>
      <c r="JLZ152" s="2394"/>
      <c r="JMA152" s="2394"/>
      <c r="JMB152" s="2394"/>
      <c r="JMC152" s="2394"/>
      <c r="JMD152" s="2394"/>
      <c r="JME152" s="2394"/>
      <c r="JMF152" s="2394"/>
      <c r="JMG152" s="2394" t="s">
        <v>2698</v>
      </c>
      <c r="JMH152" s="2394"/>
      <c r="JMI152" s="2394"/>
      <c r="JMJ152" s="2394"/>
      <c r="JMK152" s="2394"/>
      <c r="JML152" s="2394"/>
      <c r="JMM152" s="2394"/>
      <c r="JMN152" s="2394"/>
      <c r="JMO152" s="2394"/>
      <c r="JMP152" s="2394"/>
      <c r="JMQ152" s="2394"/>
      <c r="JMR152" s="2394"/>
      <c r="JMS152" s="2394"/>
      <c r="JMT152" s="2394"/>
      <c r="JMU152" s="2394"/>
      <c r="JMV152" s="2394"/>
      <c r="JMW152" s="2394" t="s">
        <v>2698</v>
      </c>
      <c r="JMX152" s="2394"/>
      <c r="JMY152" s="2394"/>
      <c r="JMZ152" s="2394"/>
      <c r="JNA152" s="2394"/>
      <c r="JNB152" s="2394"/>
      <c r="JNC152" s="2394"/>
      <c r="JND152" s="2394"/>
      <c r="JNE152" s="2394"/>
      <c r="JNF152" s="2394"/>
      <c r="JNG152" s="2394"/>
      <c r="JNH152" s="2394"/>
      <c r="JNI152" s="2394"/>
      <c r="JNJ152" s="2394"/>
      <c r="JNK152" s="2394"/>
      <c r="JNL152" s="2394"/>
      <c r="JNM152" s="2394" t="s">
        <v>2698</v>
      </c>
      <c r="JNN152" s="2394"/>
      <c r="JNO152" s="2394"/>
      <c r="JNP152" s="2394"/>
      <c r="JNQ152" s="2394"/>
      <c r="JNR152" s="2394"/>
      <c r="JNS152" s="2394"/>
      <c r="JNT152" s="2394"/>
      <c r="JNU152" s="2394"/>
      <c r="JNV152" s="2394"/>
      <c r="JNW152" s="2394"/>
      <c r="JNX152" s="2394"/>
      <c r="JNY152" s="2394"/>
      <c r="JNZ152" s="2394"/>
      <c r="JOA152" s="2394"/>
      <c r="JOB152" s="2394"/>
      <c r="JOC152" s="2394" t="s">
        <v>2698</v>
      </c>
      <c r="JOD152" s="2394"/>
      <c r="JOE152" s="2394"/>
      <c r="JOF152" s="2394"/>
      <c r="JOG152" s="2394"/>
      <c r="JOH152" s="2394"/>
      <c r="JOI152" s="2394"/>
      <c r="JOJ152" s="2394"/>
      <c r="JOK152" s="2394"/>
      <c r="JOL152" s="2394"/>
      <c r="JOM152" s="2394"/>
      <c r="JON152" s="2394"/>
      <c r="JOO152" s="2394"/>
      <c r="JOP152" s="2394"/>
      <c r="JOQ152" s="2394"/>
      <c r="JOR152" s="2394"/>
      <c r="JOS152" s="2394" t="s">
        <v>2698</v>
      </c>
      <c r="JOT152" s="2394"/>
      <c r="JOU152" s="2394"/>
      <c r="JOV152" s="2394"/>
      <c r="JOW152" s="2394"/>
      <c r="JOX152" s="2394"/>
      <c r="JOY152" s="2394"/>
      <c r="JOZ152" s="2394"/>
      <c r="JPA152" s="2394"/>
      <c r="JPB152" s="2394"/>
      <c r="JPC152" s="2394"/>
      <c r="JPD152" s="2394"/>
      <c r="JPE152" s="2394"/>
      <c r="JPF152" s="2394"/>
      <c r="JPG152" s="2394"/>
      <c r="JPH152" s="2394"/>
      <c r="JPI152" s="2394" t="s">
        <v>2698</v>
      </c>
      <c r="JPJ152" s="2394"/>
      <c r="JPK152" s="2394"/>
      <c r="JPL152" s="2394"/>
      <c r="JPM152" s="2394"/>
      <c r="JPN152" s="2394"/>
      <c r="JPO152" s="2394"/>
      <c r="JPP152" s="2394"/>
      <c r="JPQ152" s="2394"/>
      <c r="JPR152" s="2394"/>
      <c r="JPS152" s="2394"/>
      <c r="JPT152" s="2394"/>
      <c r="JPU152" s="2394"/>
      <c r="JPV152" s="2394"/>
      <c r="JPW152" s="2394"/>
      <c r="JPX152" s="2394"/>
      <c r="JPY152" s="2394" t="s">
        <v>2698</v>
      </c>
      <c r="JPZ152" s="2394"/>
      <c r="JQA152" s="2394"/>
      <c r="JQB152" s="2394"/>
      <c r="JQC152" s="2394"/>
      <c r="JQD152" s="2394"/>
      <c r="JQE152" s="2394"/>
      <c r="JQF152" s="2394"/>
      <c r="JQG152" s="2394"/>
      <c r="JQH152" s="2394"/>
      <c r="JQI152" s="2394"/>
      <c r="JQJ152" s="2394"/>
      <c r="JQK152" s="2394"/>
      <c r="JQL152" s="2394"/>
      <c r="JQM152" s="2394"/>
      <c r="JQN152" s="2394"/>
      <c r="JQO152" s="2394" t="s">
        <v>2698</v>
      </c>
      <c r="JQP152" s="2394"/>
      <c r="JQQ152" s="2394"/>
      <c r="JQR152" s="2394"/>
      <c r="JQS152" s="2394"/>
      <c r="JQT152" s="2394"/>
      <c r="JQU152" s="2394"/>
      <c r="JQV152" s="2394"/>
      <c r="JQW152" s="2394"/>
      <c r="JQX152" s="2394"/>
      <c r="JQY152" s="2394"/>
      <c r="JQZ152" s="2394"/>
      <c r="JRA152" s="2394"/>
      <c r="JRB152" s="2394"/>
      <c r="JRC152" s="2394"/>
      <c r="JRD152" s="2394"/>
      <c r="JRE152" s="2394" t="s">
        <v>2698</v>
      </c>
      <c r="JRF152" s="2394"/>
      <c r="JRG152" s="2394"/>
      <c r="JRH152" s="2394"/>
      <c r="JRI152" s="2394"/>
      <c r="JRJ152" s="2394"/>
      <c r="JRK152" s="2394"/>
      <c r="JRL152" s="2394"/>
      <c r="JRM152" s="2394"/>
      <c r="JRN152" s="2394"/>
      <c r="JRO152" s="2394"/>
      <c r="JRP152" s="2394"/>
      <c r="JRQ152" s="2394"/>
      <c r="JRR152" s="2394"/>
      <c r="JRS152" s="2394"/>
      <c r="JRT152" s="2394"/>
      <c r="JRU152" s="2394" t="s">
        <v>2698</v>
      </c>
      <c r="JRV152" s="2394"/>
      <c r="JRW152" s="2394"/>
      <c r="JRX152" s="2394"/>
      <c r="JRY152" s="2394"/>
      <c r="JRZ152" s="2394"/>
      <c r="JSA152" s="2394"/>
      <c r="JSB152" s="2394"/>
      <c r="JSC152" s="2394"/>
      <c r="JSD152" s="2394"/>
      <c r="JSE152" s="2394"/>
      <c r="JSF152" s="2394"/>
      <c r="JSG152" s="2394"/>
      <c r="JSH152" s="2394"/>
      <c r="JSI152" s="2394"/>
      <c r="JSJ152" s="2394"/>
      <c r="JSK152" s="2394" t="s">
        <v>2698</v>
      </c>
      <c r="JSL152" s="2394"/>
      <c r="JSM152" s="2394"/>
      <c r="JSN152" s="2394"/>
      <c r="JSO152" s="2394"/>
      <c r="JSP152" s="2394"/>
      <c r="JSQ152" s="2394"/>
      <c r="JSR152" s="2394"/>
      <c r="JSS152" s="2394"/>
      <c r="JST152" s="2394"/>
      <c r="JSU152" s="2394"/>
      <c r="JSV152" s="2394"/>
      <c r="JSW152" s="2394"/>
      <c r="JSX152" s="2394"/>
      <c r="JSY152" s="2394"/>
      <c r="JSZ152" s="2394"/>
      <c r="JTA152" s="2394" t="s">
        <v>2698</v>
      </c>
      <c r="JTB152" s="2394"/>
      <c r="JTC152" s="2394"/>
      <c r="JTD152" s="2394"/>
      <c r="JTE152" s="2394"/>
      <c r="JTF152" s="2394"/>
      <c r="JTG152" s="2394"/>
      <c r="JTH152" s="2394"/>
      <c r="JTI152" s="2394"/>
      <c r="JTJ152" s="2394"/>
      <c r="JTK152" s="2394"/>
      <c r="JTL152" s="2394"/>
      <c r="JTM152" s="2394"/>
      <c r="JTN152" s="2394"/>
      <c r="JTO152" s="2394"/>
      <c r="JTP152" s="2394"/>
      <c r="JTQ152" s="2394" t="s">
        <v>2698</v>
      </c>
      <c r="JTR152" s="2394"/>
      <c r="JTS152" s="2394"/>
      <c r="JTT152" s="2394"/>
      <c r="JTU152" s="2394"/>
      <c r="JTV152" s="2394"/>
      <c r="JTW152" s="2394"/>
      <c r="JTX152" s="2394"/>
      <c r="JTY152" s="2394"/>
      <c r="JTZ152" s="2394"/>
      <c r="JUA152" s="2394"/>
      <c r="JUB152" s="2394"/>
      <c r="JUC152" s="2394"/>
      <c r="JUD152" s="2394"/>
      <c r="JUE152" s="2394"/>
      <c r="JUF152" s="2394"/>
      <c r="JUG152" s="2394" t="s">
        <v>2698</v>
      </c>
      <c r="JUH152" s="2394"/>
      <c r="JUI152" s="2394"/>
      <c r="JUJ152" s="2394"/>
      <c r="JUK152" s="2394"/>
      <c r="JUL152" s="2394"/>
      <c r="JUM152" s="2394"/>
      <c r="JUN152" s="2394"/>
      <c r="JUO152" s="2394"/>
      <c r="JUP152" s="2394"/>
      <c r="JUQ152" s="2394"/>
      <c r="JUR152" s="2394"/>
      <c r="JUS152" s="2394"/>
      <c r="JUT152" s="2394"/>
      <c r="JUU152" s="2394"/>
      <c r="JUV152" s="2394"/>
      <c r="JUW152" s="2394" t="s">
        <v>2698</v>
      </c>
      <c r="JUX152" s="2394"/>
      <c r="JUY152" s="2394"/>
      <c r="JUZ152" s="2394"/>
      <c r="JVA152" s="2394"/>
      <c r="JVB152" s="2394"/>
      <c r="JVC152" s="2394"/>
      <c r="JVD152" s="2394"/>
      <c r="JVE152" s="2394"/>
      <c r="JVF152" s="2394"/>
      <c r="JVG152" s="2394"/>
      <c r="JVH152" s="2394"/>
      <c r="JVI152" s="2394"/>
      <c r="JVJ152" s="2394"/>
      <c r="JVK152" s="2394"/>
      <c r="JVL152" s="2394"/>
      <c r="JVM152" s="2394" t="s">
        <v>2698</v>
      </c>
      <c r="JVN152" s="2394"/>
      <c r="JVO152" s="2394"/>
      <c r="JVP152" s="2394"/>
      <c r="JVQ152" s="2394"/>
      <c r="JVR152" s="2394"/>
      <c r="JVS152" s="2394"/>
      <c r="JVT152" s="2394"/>
      <c r="JVU152" s="2394"/>
      <c r="JVV152" s="2394"/>
      <c r="JVW152" s="2394"/>
      <c r="JVX152" s="2394"/>
      <c r="JVY152" s="2394"/>
      <c r="JVZ152" s="2394"/>
      <c r="JWA152" s="2394"/>
      <c r="JWB152" s="2394"/>
      <c r="JWC152" s="2394" t="s">
        <v>2698</v>
      </c>
      <c r="JWD152" s="2394"/>
      <c r="JWE152" s="2394"/>
      <c r="JWF152" s="2394"/>
      <c r="JWG152" s="2394"/>
      <c r="JWH152" s="2394"/>
      <c r="JWI152" s="2394"/>
      <c r="JWJ152" s="2394"/>
      <c r="JWK152" s="2394"/>
      <c r="JWL152" s="2394"/>
      <c r="JWM152" s="2394"/>
      <c r="JWN152" s="2394"/>
      <c r="JWO152" s="2394"/>
      <c r="JWP152" s="2394"/>
      <c r="JWQ152" s="2394"/>
      <c r="JWR152" s="2394"/>
      <c r="JWS152" s="2394" t="s">
        <v>2698</v>
      </c>
      <c r="JWT152" s="2394"/>
      <c r="JWU152" s="2394"/>
      <c r="JWV152" s="2394"/>
      <c r="JWW152" s="2394"/>
      <c r="JWX152" s="2394"/>
      <c r="JWY152" s="2394"/>
      <c r="JWZ152" s="2394"/>
      <c r="JXA152" s="2394"/>
      <c r="JXB152" s="2394"/>
      <c r="JXC152" s="2394"/>
      <c r="JXD152" s="2394"/>
      <c r="JXE152" s="2394"/>
      <c r="JXF152" s="2394"/>
      <c r="JXG152" s="2394"/>
      <c r="JXH152" s="2394"/>
      <c r="JXI152" s="2394" t="s">
        <v>2698</v>
      </c>
      <c r="JXJ152" s="2394"/>
      <c r="JXK152" s="2394"/>
      <c r="JXL152" s="2394"/>
      <c r="JXM152" s="2394"/>
      <c r="JXN152" s="2394"/>
      <c r="JXO152" s="2394"/>
      <c r="JXP152" s="2394"/>
      <c r="JXQ152" s="2394"/>
      <c r="JXR152" s="2394"/>
      <c r="JXS152" s="2394"/>
      <c r="JXT152" s="2394"/>
      <c r="JXU152" s="2394"/>
      <c r="JXV152" s="2394"/>
      <c r="JXW152" s="2394"/>
      <c r="JXX152" s="2394"/>
      <c r="JXY152" s="2394" t="s">
        <v>2698</v>
      </c>
      <c r="JXZ152" s="2394"/>
      <c r="JYA152" s="2394"/>
      <c r="JYB152" s="2394"/>
      <c r="JYC152" s="2394"/>
      <c r="JYD152" s="2394"/>
      <c r="JYE152" s="2394"/>
      <c r="JYF152" s="2394"/>
      <c r="JYG152" s="2394"/>
      <c r="JYH152" s="2394"/>
      <c r="JYI152" s="2394"/>
      <c r="JYJ152" s="2394"/>
      <c r="JYK152" s="2394"/>
      <c r="JYL152" s="2394"/>
      <c r="JYM152" s="2394"/>
      <c r="JYN152" s="2394"/>
      <c r="JYO152" s="2394" t="s">
        <v>2698</v>
      </c>
      <c r="JYP152" s="2394"/>
      <c r="JYQ152" s="2394"/>
      <c r="JYR152" s="2394"/>
      <c r="JYS152" s="2394"/>
      <c r="JYT152" s="2394"/>
      <c r="JYU152" s="2394"/>
      <c r="JYV152" s="2394"/>
      <c r="JYW152" s="2394"/>
      <c r="JYX152" s="2394"/>
      <c r="JYY152" s="2394"/>
      <c r="JYZ152" s="2394"/>
      <c r="JZA152" s="2394"/>
      <c r="JZB152" s="2394"/>
      <c r="JZC152" s="2394"/>
      <c r="JZD152" s="2394"/>
      <c r="JZE152" s="2394" t="s">
        <v>2698</v>
      </c>
      <c r="JZF152" s="2394"/>
      <c r="JZG152" s="2394"/>
      <c r="JZH152" s="2394"/>
      <c r="JZI152" s="2394"/>
      <c r="JZJ152" s="2394"/>
      <c r="JZK152" s="2394"/>
      <c r="JZL152" s="2394"/>
      <c r="JZM152" s="2394"/>
      <c r="JZN152" s="2394"/>
      <c r="JZO152" s="2394"/>
      <c r="JZP152" s="2394"/>
      <c r="JZQ152" s="2394"/>
      <c r="JZR152" s="2394"/>
      <c r="JZS152" s="2394"/>
      <c r="JZT152" s="2394"/>
      <c r="JZU152" s="2394" t="s">
        <v>2698</v>
      </c>
      <c r="JZV152" s="2394"/>
      <c r="JZW152" s="2394"/>
      <c r="JZX152" s="2394"/>
      <c r="JZY152" s="2394"/>
      <c r="JZZ152" s="2394"/>
      <c r="KAA152" s="2394"/>
      <c r="KAB152" s="2394"/>
      <c r="KAC152" s="2394"/>
      <c r="KAD152" s="2394"/>
      <c r="KAE152" s="2394"/>
      <c r="KAF152" s="2394"/>
      <c r="KAG152" s="2394"/>
      <c r="KAH152" s="2394"/>
      <c r="KAI152" s="2394"/>
      <c r="KAJ152" s="2394"/>
      <c r="KAK152" s="2394" t="s">
        <v>2698</v>
      </c>
      <c r="KAL152" s="2394"/>
      <c r="KAM152" s="2394"/>
      <c r="KAN152" s="2394"/>
      <c r="KAO152" s="2394"/>
      <c r="KAP152" s="2394"/>
      <c r="KAQ152" s="2394"/>
      <c r="KAR152" s="2394"/>
      <c r="KAS152" s="2394"/>
      <c r="KAT152" s="2394"/>
      <c r="KAU152" s="2394"/>
      <c r="KAV152" s="2394"/>
      <c r="KAW152" s="2394"/>
      <c r="KAX152" s="2394"/>
      <c r="KAY152" s="2394"/>
      <c r="KAZ152" s="2394"/>
      <c r="KBA152" s="2394" t="s">
        <v>2698</v>
      </c>
      <c r="KBB152" s="2394"/>
      <c r="KBC152" s="2394"/>
      <c r="KBD152" s="2394"/>
      <c r="KBE152" s="2394"/>
      <c r="KBF152" s="2394"/>
      <c r="KBG152" s="2394"/>
      <c r="KBH152" s="2394"/>
      <c r="KBI152" s="2394"/>
      <c r="KBJ152" s="2394"/>
      <c r="KBK152" s="2394"/>
      <c r="KBL152" s="2394"/>
      <c r="KBM152" s="2394"/>
      <c r="KBN152" s="2394"/>
      <c r="KBO152" s="2394"/>
      <c r="KBP152" s="2394"/>
      <c r="KBQ152" s="2394" t="s">
        <v>2698</v>
      </c>
      <c r="KBR152" s="2394"/>
      <c r="KBS152" s="2394"/>
      <c r="KBT152" s="2394"/>
      <c r="KBU152" s="2394"/>
      <c r="KBV152" s="2394"/>
      <c r="KBW152" s="2394"/>
      <c r="KBX152" s="2394"/>
      <c r="KBY152" s="2394"/>
      <c r="KBZ152" s="2394"/>
      <c r="KCA152" s="2394"/>
      <c r="KCB152" s="2394"/>
      <c r="KCC152" s="2394"/>
      <c r="KCD152" s="2394"/>
      <c r="KCE152" s="2394"/>
      <c r="KCF152" s="2394"/>
      <c r="KCG152" s="2394" t="s">
        <v>2698</v>
      </c>
      <c r="KCH152" s="2394"/>
      <c r="KCI152" s="2394"/>
      <c r="KCJ152" s="2394"/>
      <c r="KCK152" s="2394"/>
      <c r="KCL152" s="2394"/>
      <c r="KCM152" s="2394"/>
      <c r="KCN152" s="2394"/>
      <c r="KCO152" s="2394"/>
      <c r="KCP152" s="2394"/>
      <c r="KCQ152" s="2394"/>
      <c r="KCR152" s="2394"/>
      <c r="KCS152" s="2394"/>
      <c r="KCT152" s="2394"/>
      <c r="KCU152" s="2394"/>
      <c r="KCV152" s="2394"/>
      <c r="KCW152" s="2394" t="s">
        <v>2698</v>
      </c>
      <c r="KCX152" s="2394"/>
      <c r="KCY152" s="2394"/>
      <c r="KCZ152" s="2394"/>
      <c r="KDA152" s="2394"/>
      <c r="KDB152" s="2394"/>
      <c r="KDC152" s="2394"/>
      <c r="KDD152" s="2394"/>
      <c r="KDE152" s="2394"/>
      <c r="KDF152" s="2394"/>
      <c r="KDG152" s="2394"/>
      <c r="KDH152" s="2394"/>
      <c r="KDI152" s="2394"/>
      <c r="KDJ152" s="2394"/>
      <c r="KDK152" s="2394"/>
      <c r="KDL152" s="2394"/>
      <c r="KDM152" s="2394" t="s">
        <v>2698</v>
      </c>
      <c r="KDN152" s="2394"/>
      <c r="KDO152" s="2394"/>
      <c r="KDP152" s="2394"/>
      <c r="KDQ152" s="2394"/>
      <c r="KDR152" s="2394"/>
      <c r="KDS152" s="2394"/>
      <c r="KDT152" s="2394"/>
      <c r="KDU152" s="2394"/>
      <c r="KDV152" s="2394"/>
      <c r="KDW152" s="2394"/>
      <c r="KDX152" s="2394"/>
      <c r="KDY152" s="2394"/>
      <c r="KDZ152" s="2394"/>
      <c r="KEA152" s="2394"/>
      <c r="KEB152" s="2394"/>
      <c r="KEC152" s="2394" t="s">
        <v>2698</v>
      </c>
      <c r="KED152" s="2394"/>
      <c r="KEE152" s="2394"/>
      <c r="KEF152" s="2394"/>
      <c r="KEG152" s="2394"/>
      <c r="KEH152" s="2394"/>
      <c r="KEI152" s="2394"/>
      <c r="KEJ152" s="2394"/>
      <c r="KEK152" s="2394"/>
      <c r="KEL152" s="2394"/>
      <c r="KEM152" s="2394"/>
      <c r="KEN152" s="2394"/>
      <c r="KEO152" s="2394"/>
      <c r="KEP152" s="2394"/>
      <c r="KEQ152" s="2394"/>
      <c r="KER152" s="2394"/>
      <c r="KES152" s="2394" t="s">
        <v>2698</v>
      </c>
      <c r="KET152" s="2394"/>
      <c r="KEU152" s="2394"/>
      <c r="KEV152" s="2394"/>
      <c r="KEW152" s="2394"/>
      <c r="KEX152" s="2394"/>
      <c r="KEY152" s="2394"/>
      <c r="KEZ152" s="2394"/>
      <c r="KFA152" s="2394"/>
      <c r="KFB152" s="2394"/>
      <c r="KFC152" s="2394"/>
      <c r="KFD152" s="2394"/>
      <c r="KFE152" s="2394"/>
      <c r="KFF152" s="2394"/>
      <c r="KFG152" s="2394"/>
      <c r="KFH152" s="2394"/>
      <c r="KFI152" s="2394" t="s">
        <v>2698</v>
      </c>
      <c r="KFJ152" s="2394"/>
      <c r="KFK152" s="2394"/>
      <c r="KFL152" s="2394"/>
      <c r="KFM152" s="2394"/>
      <c r="KFN152" s="2394"/>
      <c r="KFO152" s="2394"/>
      <c r="KFP152" s="2394"/>
      <c r="KFQ152" s="2394"/>
      <c r="KFR152" s="2394"/>
      <c r="KFS152" s="2394"/>
      <c r="KFT152" s="2394"/>
      <c r="KFU152" s="2394"/>
      <c r="KFV152" s="2394"/>
      <c r="KFW152" s="2394"/>
      <c r="KFX152" s="2394"/>
      <c r="KFY152" s="2394" t="s">
        <v>2698</v>
      </c>
      <c r="KFZ152" s="2394"/>
      <c r="KGA152" s="2394"/>
      <c r="KGB152" s="2394"/>
      <c r="KGC152" s="2394"/>
      <c r="KGD152" s="2394"/>
      <c r="KGE152" s="2394"/>
      <c r="KGF152" s="2394"/>
      <c r="KGG152" s="2394"/>
      <c r="KGH152" s="2394"/>
      <c r="KGI152" s="2394"/>
      <c r="KGJ152" s="2394"/>
      <c r="KGK152" s="2394"/>
      <c r="KGL152" s="2394"/>
      <c r="KGM152" s="2394"/>
      <c r="KGN152" s="2394"/>
      <c r="KGO152" s="2394" t="s">
        <v>2698</v>
      </c>
      <c r="KGP152" s="2394"/>
      <c r="KGQ152" s="2394"/>
      <c r="KGR152" s="2394"/>
      <c r="KGS152" s="2394"/>
      <c r="KGT152" s="2394"/>
      <c r="KGU152" s="2394"/>
      <c r="KGV152" s="2394"/>
      <c r="KGW152" s="2394"/>
      <c r="KGX152" s="2394"/>
      <c r="KGY152" s="2394"/>
      <c r="KGZ152" s="2394"/>
      <c r="KHA152" s="2394"/>
      <c r="KHB152" s="2394"/>
      <c r="KHC152" s="2394"/>
      <c r="KHD152" s="2394"/>
      <c r="KHE152" s="2394" t="s">
        <v>2698</v>
      </c>
      <c r="KHF152" s="2394"/>
      <c r="KHG152" s="2394"/>
      <c r="KHH152" s="2394"/>
      <c r="KHI152" s="2394"/>
      <c r="KHJ152" s="2394"/>
      <c r="KHK152" s="2394"/>
      <c r="KHL152" s="2394"/>
      <c r="KHM152" s="2394"/>
      <c r="KHN152" s="2394"/>
      <c r="KHO152" s="2394"/>
      <c r="KHP152" s="2394"/>
      <c r="KHQ152" s="2394"/>
      <c r="KHR152" s="2394"/>
      <c r="KHS152" s="2394"/>
      <c r="KHT152" s="2394"/>
      <c r="KHU152" s="2394" t="s">
        <v>2698</v>
      </c>
      <c r="KHV152" s="2394"/>
      <c r="KHW152" s="2394"/>
      <c r="KHX152" s="2394"/>
      <c r="KHY152" s="2394"/>
      <c r="KHZ152" s="2394"/>
      <c r="KIA152" s="2394"/>
      <c r="KIB152" s="2394"/>
      <c r="KIC152" s="2394"/>
      <c r="KID152" s="2394"/>
      <c r="KIE152" s="2394"/>
      <c r="KIF152" s="2394"/>
      <c r="KIG152" s="2394"/>
      <c r="KIH152" s="2394"/>
      <c r="KII152" s="2394"/>
      <c r="KIJ152" s="2394"/>
      <c r="KIK152" s="2394" t="s">
        <v>2698</v>
      </c>
      <c r="KIL152" s="2394"/>
      <c r="KIM152" s="2394"/>
      <c r="KIN152" s="2394"/>
      <c r="KIO152" s="2394"/>
      <c r="KIP152" s="2394"/>
      <c r="KIQ152" s="2394"/>
      <c r="KIR152" s="2394"/>
      <c r="KIS152" s="2394"/>
      <c r="KIT152" s="2394"/>
      <c r="KIU152" s="2394"/>
      <c r="KIV152" s="2394"/>
      <c r="KIW152" s="2394"/>
      <c r="KIX152" s="2394"/>
      <c r="KIY152" s="2394"/>
      <c r="KIZ152" s="2394"/>
      <c r="KJA152" s="2394" t="s">
        <v>2698</v>
      </c>
      <c r="KJB152" s="2394"/>
      <c r="KJC152" s="2394"/>
      <c r="KJD152" s="2394"/>
      <c r="KJE152" s="2394"/>
      <c r="KJF152" s="2394"/>
      <c r="KJG152" s="2394"/>
      <c r="KJH152" s="2394"/>
      <c r="KJI152" s="2394"/>
      <c r="KJJ152" s="2394"/>
      <c r="KJK152" s="2394"/>
      <c r="KJL152" s="2394"/>
      <c r="KJM152" s="2394"/>
      <c r="KJN152" s="2394"/>
      <c r="KJO152" s="2394"/>
      <c r="KJP152" s="2394"/>
      <c r="KJQ152" s="2394" t="s">
        <v>2698</v>
      </c>
      <c r="KJR152" s="2394"/>
      <c r="KJS152" s="2394"/>
      <c r="KJT152" s="2394"/>
      <c r="KJU152" s="2394"/>
      <c r="KJV152" s="2394"/>
      <c r="KJW152" s="2394"/>
      <c r="KJX152" s="2394"/>
      <c r="KJY152" s="2394"/>
      <c r="KJZ152" s="2394"/>
      <c r="KKA152" s="2394"/>
      <c r="KKB152" s="2394"/>
      <c r="KKC152" s="2394"/>
      <c r="KKD152" s="2394"/>
      <c r="KKE152" s="2394"/>
      <c r="KKF152" s="2394"/>
      <c r="KKG152" s="2394" t="s">
        <v>2698</v>
      </c>
      <c r="KKH152" s="2394"/>
      <c r="KKI152" s="2394"/>
      <c r="KKJ152" s="2394"/>
      <c r="KKK152" s="2394"/>
      <c r="KKL152" s="2394"/>
      <c r="KKM152" s="2394"/>
      <c r="KKN152" s="2394"/>
      <c r="KKO152" s="2394"/>
      <c r="KKP152" s="2394"/>
      <c r="KKQ152" s="2394"/>
      <c r="KKR152" s="2394"/>
      <c r="KKS152" s="2394"/>
      <c r="KKT152" s="2394"/>
      <c r="KKU152" s="2394"/>
      <c r="KKV152" s="2394"/>
      <c r="KKW152" s="2394" t="s">
        <v>2698</v>
      </c>
      <c r="KKX152" s="2394"/>
      <c r="KKY152" s="2394"/>
      <c r="KKZ152" s="2394"/>
      <c r="KLA152" s="2394"/>
      <c r="KLB152" s="2394"/>
      <c r="KLC152" s="2394"/>
      <c r="KLD152" s="2394"/>
      <c r="KLE152" s="2394"/>
      <c r="KLF152" s="2394"/>
      <c r="KLG152" s="2394"/>
      <c r="KLH152" s="2394"/>
      <c r="KLI152" s="2394"/>
      <c r="KLJ152" s="2394"/>
      <c r="KLK152" s="2394"/>
      <c r="KLL152" s="2394"/>
      <c r="KLM152" s="2394" t="s">
        <v>2698</v>
      </c>
      <c r="KLN152" s="2394"/>
      <c r="KLO152" s="2394"/>
      <c r="KLP152" s="2394"/>
      <c r="KLQ152" s="2394"/>
      <c r="KLR152" s="2394"/>
      <c r="KLS152" s="2394"/>
      <c r="KLT152" s="2394"/>
      <c r="KLU152" s="2394"/>
      <c r="KLV152" s="2394"/>
      <c r="KLW152" s="2394"/>
      <c r="KLX152" s="2394"/>
      <c r="KLY152" s="2394"/>
      <c r="KLZ152" s="2394"/>
      <c r="KMA152" s="2394"/>
      <c r="KMB152" s="2394"/>
      <c r="KMC152" s="2394" t="s">
        <v>2698</v>
      </c>
      <c r="KMD152" s="2394"/>
      <c r="KME152" s="2394"/>
      <c r="KMF152" s="2394"/>
      <c r="KMG152" s="2394"/>
      <c r="KMH152" s="2394"/>
      <c r="KMI152" s="2394"/>
      <c r="KMJ152" s="2394"/>
      <c r="KMK152" s="2394"/>
      <c r="KML152" s="2394"/>
      <c r="KMM152" s="2394"/>
      <c r="KMN152" s="2394"/>
      <c r="KMO152" s="2394"/>
      <c r="KMP152" s="2394"/>
      <c r="KMQ152" s="2394"/>
      <c r="KMR152" s="2394"/>
      <c r="KMS152" s="2394" t="s">
        <v>2698</v>
      </c>
      <c r="KMT152" s="2394"/>
      <c r="KMU152" s="2394"/>
      <c r="KMV152" s="2394"/>
      <c r="KMW152" s="2394"/>
      <c r="KMX152" s="2394"/>
      <c r="KMY152" s="2394"/>
      <c r="KMZ152" s="2394"/>
      <c r="KNA152" s="2394"/>
      <c r="KNB152" s="2394"/>
      <c r="KNC152" s="2394"/>
      <c r="KND152" s="2394"/>
      <c r="KNE152" s="2394"/>
      <c r="KNF152" s="2394"/>
      <c r="KNG152" s="2394"/>
      <c r="KNH152" s="2394"/>
      <c r="KNI152" s="2394" t="s">
        <v>2698</v>
      </c>
      <c r="KNJ152" s="2394"/>
      <c r="KNK152" s="2394"/>
      <c r="KNL152" s="2394"/>
      <c r="KNM152" s="2394"/>
      <c r="KNN152" s="2394"/>
      <c r="KNO152" s="2394"/>
      <c r="KNP152" s="2394"/>
      <c r="KNQ152" s="2394"/>
      <c r="KNR152" s="2394"/>
      <c r="KNS152" s="2394"/>
      <c r="KNT152" s="2394"/>
      <c r="KNU152" s="2394"/>
      <c r="KNV152" s="2394"/>
      <c r="KNW152" s="2394"/>
      <c r="KNX152" s="2394"/>
      <c r="KNY152" s="2394" t="s">
        <v>2698</v>
      </c>
      <c r="KNZ152" s="2394"/>
      <c r="KOA152" s="2394"/>
      <c r="KOB152" s="2394"/>
      <c r="KOC152" s="2394"/>
      <c r="KOD152" s="2394"/>
      <c r="KOE152" s="2394"/>
      <c r="KOF152" s="2394"/>
      <c r="KOG152" s="2394"/>
      <c r="KOH152" s="2394"/>
      <c r="KOI152" s="2394"/>
      <c r="KOJ152" s="2394"/>
      <c r="KOK152" s="2394"/>
      <c r="KOL152" s="2394"/>
      <c r="KOM152" s="2394"/>
      <c r="KON152" s="2394"/>
      <c r="KOO152" s="2394" t="s">
        <v>2698</v>
      </c>
      <c r="KOP152" s="2394"/>
      <c r="KOQ152" s="2394"/>
      <c r="KOR152" s="2394"/>
      <c r="KOS152" s="2394"/>
      <c r="KOT152" s="2394"/>
      <c r="KOU152" s="2394"/>
      <c r="KOV152" s="2394"/>
      <c r="KOW152" s="2394"/>
      <c r="KOX152" s="2394"/>
      <c r="KOY152" s="2394"/>
      <c r="KOZ152" s="2394"/>
      <c r="KPA152" s="2394"/>
      <c r="KPB152" s="2394"/>
      <c r="KPC152" s="2394"/>
      <c r="KPD152" s="2394"/>
      <c r="KPE152" s="2394" t="s">
        <v>2698</v>
      </c>
      <c r="KPF152" s="2394"/>
      <c r="KPG152" s="2394"/>
      <c r="KPH152" s="2394"/>
      <c r="KPI152" s="2394"/>
      <c r="KPJ152" s="2394"/>
      <c r="KPK152" s="2394"/>
      <c r="KPL152" s="2394"/>
      <c r="KPM152" s="2394"/>
      <c r="KPN152" s="2394"/>
      <c r="KPO152" s="2394"/>
      <c r="KPP152" s="2394"/>
      <c r="KPQ152" s="2394"/>
      <c r="KPR152" s="2394"/>
      <c r="KPS152" s="2394"/>
      <c r="KPT152" s="2394"/>
      <c r="KPU152" s="2394" t="s">
        <v>2698</v>
      </c>
      <c r="KPV152" s="2394"/>
      <c r="KPW152" s="2394"/>
      <c r="KPX152" s="2394"/>
      <c r="KPY152" s="2394"/>
      <c r="KPZ152" s="2394"/>
      <c r="KQA152" s="2394"/>
      <c r="KQB152" s="2394"/>
      <c r="KQC152" s="2394"/>
      <c r="KQD152" s="2394"/>
      <c r="KQE152" s="2394"/>
      <c r="KQF152" s="2394"/>
      <c r="KQG152" s="2394"/>
      <c r="KQH152" s="2394"/>
      <c r="KQI152" s="2394"/>
      <c r="KQJ152" s="2394"/>
      <c r="KQK152" s="2394" t="s">
        <v>2698</v>
      </c>
      <c r="KQL152" s="2394"/>
      <c r="KQM152" s="2394"/>
      <c r="KQN152" s="2394"/>
      <c r="KQO152" s="2394"/>
      <c r="KQP152" s="2394"/>
      <c r="KQQ152" s="2394"/>
      <c r="KQR152" s="2394"/>
      <c r="KQS152" s="2394"/>
      <c r="KQT152" s="2394"/>
      <c r="KQU152" s="2394"/>
      <c r="KQV152" s="2394"/>
      <c r="KQW152" s="2394"/>
      <c r="KQX152" s="2394"/>
      <c r="KQY152" s="2394"/>
      <c r="KQZ152" s="2394"/>
      <c r="KRA152" s="2394" t="s">
        <v>2698</v>
      </c>
      <c r="KRB152" s="2394"/>
      <c r="KRC152" s="2394"/>
      <c r="KRD152" s="2394"/>
      <c r="KRE152" s="2394"/>
      <c r="KRF152" s="2394"/>
      <c r="KRG152" s="2394"/>
      <c r="KRH152" s="2394"/>
      <c r="KRI152" s="2394"/>
      <c r="KRJ152" s="2394"/>
      <c r="KRK152" s="2394"/>
      <c r="KRL152" s="2394"/>
      <c r="KRM152" s="2394"/>
      <c r="KRN152" s="2394"/>
      <c r="KRO152" s="2394"/>
      <c r="KRP152" s="2394"/>
      <c r="KRQ152" s="2394" t="s">
        <v>2698</v>
      </c>
      <c r="KRR152" s="2394"/>
      <c r="KRS152" s="2394"/>
      <c r="KRT152" s="2394"/>
      <c r="KRU152" s="2394"/>
      <c r="KRV152" s="2394"/>
      <c r="KRW152" s="2394"/>
      <c r="KRX152" s="2394"/>
      <c r="KRY152" s="2394"/>
      <c r="KRZ152" s="2394"/>
      <c r="KSA152" s="2394"/>
      <c r="KSB152" s="2394"/>
      <c r="KSC152" s="2394"/>
      <c r="KSD152" s="2394"/>
      <c r="KSE152" s="2394"/>
      <c r="KSF152" s="2394"/>
      <c r="KSG152" s="2394" t="s">
        <v>2698</v>
      </c>
      <c r="KSH152" s="2394"/>
      <c r="KSI152" s="2394"/>
      <c r="KSJ152" s="2394"/>
      <c r="KSK152" s="2394"/>
      <c r="KSL152" s="2394"/>
      <c r="KSM152" s="2394"/>
      <c r="KSN152" s="2394"/>
      <c r="KSO152" s="2394"/>
      <c r="KSP152" s="2394"/>
      <c r="KSQ152" s="2394"/>
      <c r="KSR152" s="2394"/>
      <c r="KSS152" s="2394"/>
      <c r="KST152" s="2394"/>
      <c r="KSU152" s="2394"/>
      <c r="KSV152" s="2394"/>
      <c r="KSW152" s="2394" t="s">
        <v>2698</v>
      </c>
      <c r="KSX152" s="2394"/>
      <c r="KSY152" s="2394"/>
      <c r="KSZ152" s="2394"/>
      <c r="KTA152" s="2394"/>
      <c r="KTB152" s="2394"/>
      <c r="KTC152" s="2394"/>
      <c r="KTD152" s="2394"/>
      <c r="KTE152" s="2394"/>
      <c r="KTF152" s="2394"/>
      <c r="KTG152" s="2394"/>
      <c r="KTH152" s="2394"/>
      <c r="KTI152" s="2394"/>
      <c r="KTJ152" s="2394"/>
      <c r="KTK152" s="2394"/>
      <c r="KTL152" s="2394"/>
      <c r="KTM152" s="2394" t="s">
        <v>2698</v>
      </c>
      <c r="KTN152" s="2394"/>
      <c r="KTO152" s="2394"/>
      <c r="KTP152" s="2394"/>
      <c r="KTQ152" s="2394"/>
      <c r="KTR152" s="2394"/>
      <c r="KTS152" s="2394"/>
      <c r="KTT152" s="2394"/>
      <c r="KTU152" s="2394"/>
      <c r="KTV152" s="2394"/>
      <c r="KTW152" s="2394"/>
      <c r="KTX152" s="2394"/>
      <c r="KTY152" s="2394"/>
      <c r="KTZ152" s="2394"/>
      <c r="KUA152" s="2394"/>
      <c r="KUB152" s="2394"/>
      <c r="KUC152" s="2394" t="s">
        <v>2698</v>
      </c>
      <c r="KUD152" s="2394"/>
      <c r="KUE152" s="2394"/>
      <c r="KUF152" s="2394"/>
      <c r="KUG152" s="2394"/>
      <c r="KUH152" s="2394"/>
      <c r="KUI152" s="2394"/>
      <c r="KUJ152" s="2394"/>
      <c r="KUK152" s="2394"/>
      <c r="KUL152" s="2394"/>
      <c r="KUM152" s="2394"/>
      <c r="KUN152" s="2394"/>
      <c r="KUO152" s="2394"/>
      <c r="KUP152" s="2394"/>
      <c r="KUQ152" s="2394"/>
      <c r="KUR152" s="2394"/>
      <c r="KUS152" s="2394" t="s">
        <v>2698</v>
      </c>
      <c r="KUT152" s="2394"/>
      <c r="KUU152" s="2394"/>
      <c r="KUV152" s="2394"/>
      <c r="KUW152" s="2394"/>
      <c r="KUX152" s="2394"/>
      <c r="KUY152" s="2394"/>
      <c r="KUZ152" s="2394"/>
      <c r="KVA152" s="2394"/>
      <c r="KVB152" s="2394"/>
      <c r="KVC152" s="2394"/>
      <c r="KVD152" s="2394"/>
      <c r="KVE152" s="2394"/>
      <c r="KVF152" s="2394"/>
      <c r="KVG152" s="2394"/>
      <c r="KVH152" s="2394"/>
      <c r="KVI152" s="2394" t="s">
        <v>2698</v>
      </c>
      <c r="KVJ152" s="2394"/>
      <c r="KVK152" s="2394"/>
      <c r="KVL152" s="2394"/>
      <c r="KVM152" s="2394"/>
      <c r="KVN152" s="2394"/>
      <c r="KVO152" s="2394"/>
      <c r="KVP152" s="2394"/>
      <c r="KVQ152" s="2394"/>
      <c r="KVR152" s="2394"/>
      <c r="KVS152" s="2394"/>
      <c r="KVT152" s="2394"/>
      <c r="KVU152" s="2394"/>
      <c r="KVV152" s="2394"/>
      <c r="KVW152" s="2394"/>
      <c r="KVX152" s="2394"/>
      <c r="KVY152" s="2394" t="s">
        <v>2698</v>
      </c>
      <c r="KVZ152" s="2394"/>
      <c r="KWA152" s="2394"/>
      <c r="KWB152" s="2394"/>
      <c r="KWC152" s="2394"/>
      <c r="KWD152" s="2394"/>
      <c r="KWE152" s="2394"/>
      <c r="KWF152" s="2394"/>
      <c r="KWG152" s="2394"/>
      <c r="KWH152" s="2394"/>
      <c r="KWI152" s="2394"/>
      <c r="KWJ152" s="2394"/>
      <c r="KWK152" s="2394"/>
      <c r="KWL152" s="2394"/>
      <c r="KWM152" s="2394"/>
      <c r="KWN152" s="2394"/>
      <c r="KWO152" s="2394" t="s">
        <v>2698</v>
      </c>
      <c r="KWP152" s="2394"/>
      <c r="KWQ152" s="2394"/>
      <c r="KWR152" s="2394"/>
      <c r="KWS152" s="2394"/>
      <c r="KWT152" s="2394"/>
      <c r="KWU152" s="2394"/>
      <c r="KWV152" s="2394"/>
      <c r="KWW152" s="2394"/>
      <c r="KWX152" s="2394"/>
      <c r="KWY152" s="2394"/>
      <c r="KWZ152" s="2394"/>
      <c r="KXA152" s="2394"/>
      <c r="KXB152" s="2394"/>
      <c r="KXC152" s="2394"/>
      <c r="KXD152" s="2394"/>
      <c r="KXE152" s="2394" t="s">
        <v>2698</v>
      </c>
      <c r="KXF152" s="2394"/>
      <c r="KXG152" s="2394"/>
      <c r="KXH152" s="2394"/>
      <c r="KXI152" s="2394"/>
      <c r="KXJ152" s="2394"/>
      <c r="KXK152" s="2394"/>
      <c r="KXL152" s="2394"/>
      <c r="KXM152" s="2394"/>
      <c r="KXN152" s="2394"/>
      <c r="KXO152" s="2394"/>
      <c r="KXP152" s="2394"/>
      <c r="KXQ152" s="2394"/>
      <c r="KXR152" s="2394"/>
      <c r="KXS152" s="2394"/>
      <c r="KXT152" s="2394"/>
      <c r="KXU152" s="2394" t="s">
        <v>2698</v>
      </c>
      <c r="KXV152" s="2394"/>
      <c r="KXW152" s="2394"/>
      <c r="KXX152" s="2394"/>
      <c r="KXY152" s="2394"/>
      <c r="KXZ152" s="2394"/>
      <c r="KYA152" s="2394"/>
      <c r="KYB152" s="2394"/>
      <c r="KYC152" s="2394"/>
      <c r="KYD152" s="2394"/>
      <c r="KYE152" s="2394"/>
      <c r="KYF152" s="2394"/>
      <c r="KYG152" s="2394"/>
      <c r="KYH152" s="2394"/>
      <c r="KYI152" s="2394"/>
      <c r="KYJ152" s="2394"/>
      <c r="KYK152" s="2394" t="s">
        <v>2698</v>
      </c>
      <c r="KYL152" s="2394"/>
      <c r="KYM152" s="2394"/>
      <c r="KYN152" s="2394"/>
      <c r="KYO152" s="2394"/>
      <c r="KYP152" s="2394"/>
      <c r="KYQ152" s="2394"/>
      <c r="KYR152" s="2394"/>
      <c r="KYS152" s="2394"/>
      <c r="KYT152" s="2394"/>
      <c r="KYU152" s="2394"/>
      <c r="KYV152" s="2394"/>
      <c r="KYW152" s="2394"/>
      <c r="KYX152" s="2394"/>
      <c r="KYY152" s="2394"/>
      <c r="KYZ152" s="2394"/>
      <c r="KZA152" s="2394" t="s">
        <v>2698</v>
      </c>
      <c r="KZB152" s="2394"/>
      <c r="KZC152" s="2394"/>
      <c r="KZD152" s="2394"/>
      <c r="KZE152" s="2394"/>
      <c r="KZF152" s="2394"/>
      <c r="KZG152" s="2394"/>
      <c r="KZH152" s="2394"/>
      <c r="KZI152" s="2394"/>
      <c r="KZJ152" s="2394"/>
      <c r="KZK152" s="2394"/>
      <c r="KZL152" s="2394"/>
      <c r="KZM152" s="2394"/>
      <c r="KZN152" s="2394"/>
      <c r="KZO152" s="2394"/>
      <c r="KZP152" s="2394"/>
      <c r="KZQ152" s="2394" t="s">
        <v>2698</v>
      </c>
      <c r="KZR152" s="2394"/>
      <c r="KZS152" s="2394"/>
      <c r="KZT152" s="2394"/>
      <c r="KZU152" s="2394"/>
      <c r="KZV152" s="2394"/>
      <c r="KZW152" s="2394"/>
      <c r="KZX152" s="2394"/>
      <c r="KZY152" s="2394"/>
      <c r="KZZ152" s="2394"/>
      <c r="LAA152" s="2394"/>
      <c r="LAB152" s="2394"/>
      <c r="LAC152" s="2394"/>
      <c r="LAD152" s="2394"/>
      <c r="LAE152" s="2394"/>
      <c r="LAF152" s="2394"/>
      <c r="LAG152" s="2394" t="s">
        <v>2698</v>
      </c>
      <c r="LAH152" s="2394"/>
      <c r="LAI152" s="2394"/>
      <c r="LAJ152" s="2394"/>
      <c r="LAK152" s="2394"/>
      <c r="LAL152" s="2394"/>
      <c r="LAM152" s="2394"/>
      <c r="LAN152" s="2394"/>
      <c r="LAO152" s="2394"/>
      <c r="LAP152" s="2394"/>
      <c r="LAQ152" s="2394"/>
      <c r="LAR152" s="2394"/>
      <c r="LAS152" s="2394"/>
      <c r="LAT152" s="2394"/>
      <c r="LAU152" s="2394"/>
      <c r="LAV152" s="2394"/>
      <c r="LAW152" s="2394" t="s">
        <v>2698</v>
      </c>
      <c r="LAX152" s="2394"/>
      <c r="LAY152" s="2394"/>
      <c r="LAZ152" s="2394"/>
      <c r="LBA152" s="2394"/>
      <c r="LBB152" s="2394"/>
      <c r="LBC152" s="2394"/>
      <c r="LBD152" s="2394"/>
      <c r="LBE152" s="2394"/>
      <c r="LBF152" s="2394"/>
      <c r="LBG152" s="2394"/>
      <c r="LBH152" s="2394"/>
      <c r="LBI152" s="2394"/>
      <c r="LBJ152" s="2394"/>
      <c r="LBK152" s="2394"/>
      <c r="LBL152" s="2394"/>
      <c r="LBM152" s="2394" t="s">
        <v>2698</v>
      </c>
      <c r="LBN152" s="2394"/>
      <c r="LBO152" s="2394"/>
      <c r="LBP152" s="2394"/>
      <c r="LBQ152" s="2394"/>
      <c r="LBR152" s="2394"/>
      <c r="LBS152" s="2394"/>
      <c r="LBT152" s="2394"/>
      <c r="LBU152" s="2394"/>
      <c r="LBV152" s="2394"/>
      <c r="LBW152" s="2394"/>
      <c r="LBX152" s="2394"/>
      <c r="LBY152" s="2394"/>
      <c r="LBZ152" s="2394"/>
      <c r="LCA152" s="2394"/>
      <c r="LCB152" s="2394"/>
      <c r="LCC152" s="2394" t="s">
        <v>2698</v>
      </c>
      <c r="LCD152" s="2394"/>
      <c r="LCE152" s="2394"/>
      <c r="LCF152" s="2394"/>
      <c r="LCG152" s="2394"/>
      <c r="LCH152" s="2394"/>
      <c r="LCI152" s="2394"/>
      <c r="LCJ152" s="2394"/>
      <c r="LCK152" s="2394"/>
      <c r="LCL152" s="2394"/>
      <c r="LCM152" s="2394"/>
      <c r="LCN152" s="2394"/>
      <c r="LCO152" s="2394"/>
      <c r="LCP152" s="2394"/>
      <c r="LCQ152" s="2394"/>
      <c r="LCR152" s="2394"/>
      <c r="LCS152" s="2394" t="s">
        <v>2698</v>
      </c>
      <c r="LCT152" s="2394"/>
      <c r="LCU152" s="2394"/>
      <c r="LCV152" s="2394"/>
      <c r="LCW152" s="2394"/>
      <c r="LCX152" s="2394"/>
      <c r="LCY152" s="2394"/>
      <c r="LCZ152" s="2394"/>
      <c r="LDA152" s="2394"/>
      <c r="LDB152" s="2394"/>
      <c r="LDC152" s="2394"/>
      <c r="LDD152" s="2394"/>
      <c r="LDE152" s="2394"/>
      <c r="LDF152" s="2394"/>
      <c r="LDG152" s="2394"/>
      <c r="LDH152" s="2394"/>
      <c r="LDI152" s="2394" t="s">
        <v>2698</v>
      </c>
      <c r="LDJ152" s="2394"/>
      <c r="LDK152" s="2394"/>
      <c r="LDL152" s="2394"/>
      <c r="LDM152" s="2394"/>
      <c r="LDN152" s="2394"/>
      <c r="LDO152" s="2394"/>
      <c r="LDP152" s="2394"/>
      <c r="LDQ152" s="2394"/>
      <c r="LDR152" s="2394"/>
      <c r="LDS152" s="2394"/>
      <c r="LDT152" s="2394"/>
      <c r="LDU152" s="2394"/>
      <c r="LDV152" s="2394"/>
      <c r="LDW152" s="2394"/>
      <c r="LDX152" s="2394"/>
      <c r="LDY152" s="2394" t="s">
        <v>2698</v>
      </c>
      <c r="LDZ152" s="2394"/>
      <c r="LEA152" s="2394"/>
      <c r="LEB152" s="2394"/>
      <c r="LEC152" s="2394"/>
      <c r="LED152" s="2394"/>
      <c r="LEE152" s="2394"/>
      <c r="LEF152" s="2394"/>
      <c r="LEG152" s="2394"/>
      <c r="LEH152" s="2394"/>
      <c r="LEI152" s="2394"/>
      <c r="LEJ152" s="2394"/>
      <c r="LEK152" s="2394"/>
      <c r="LEL152" s="2394"/>
      <c r="LEM152" s="2394"/>
      <c r="LEN152" s="2394"/>
      <c r="LEO152" s="2394" t="s">
        <v>2698</v>
      </c>
      <c r="LEP152" s="2394"/>
      <c r="LEQ152" s="2394"/>
      <c r="LER152" s="2394"/>
      <c r="LES152" s="2394"/>
      <c r="LET152" s="2394"/>
      <c r="LEU152" s="2394"/>
      <c r="LEV152" s="2394"/>
      <c r="LEW152" s="2394"/>
      <c r="LEX152" s="2394"/>
      <c r="LEY152" s="2394"/>
      <c r="LEZ152" s="2394"/>
      <c r="LFA152" s="2394"/>
      <c r="LFB152" s="2394"/>
      <c r="LFC152" s="2394"/>
      <c r="LFD152" s="2394"/>
      <c r="LFE152" s="2394" t="s">
        <v>2698</v>
      </c>
      <c r="LFF152" s="2394"/>
      <c r="LFG152" s="2394"/>
      <c r="LFH152" s="2394"/>
      <c r="LFI152" s="2394"/>
      <c r="LFJ152" s="2394"/>
      <c r="LFK152" s="2394"/>
      <c r="LFL152" s="2394"/>
      <c r="LFM152" s="2394"/>
      <c r="LFN152" s="2394"/>
      <c r="LFO152" s="2394"/>
      <c r="LFP152" s="2394"/>
      <c r="LFQ152" s="2394"/>
      <c r="LFR152" s="2394"/>
      <c r="LFS152" s="2394"/>
      <c r="LFT152" s="2394"/>
      <c r="LFU152" s="2394" t="s">
        <v>2698</v>
      </c>
      <c r="LFV152" s="2394"/>
      <c r="LFW152" s="2394"/>
      <c r="LFX152" s="2394"/>
      <c r="LFY152" s="2394"/>
      <c r="LFZ152" s="2394"/>
      <c r="LGA152" s="2394"/>
      <c r="LGB152" s="2394"/>
      <c r="LGC152" s="2394"/>
      <c r="LGD152" s="2394"/>
      <c r="LGE152" s="2394"/>
      <c r="LGF152" s="2394"/>
      <c r="LGG152" s="2394"/>
      <c r="LGH152" s="2394"/>
      <c r="LGI152" s="2394"/>
      <c r="LGJ152" s="2394"/>
      <c r="LGK152" s="2394" t="s">
        <v>2698</v>
      </c>
      <c r="LGL152" s="2394"/>
      <c r="LGM152" s="2394"/>
      <c r="LGN152" s="2394"/>
      <c r="LGO152" s="2394"/>
      <c r="LGP152" s="2394"/>
      <c r="LGQ152" s="2394"/>
      <c r="LGR152" s="2394"/>
      <c r="LGS152" s="2394"/>
      <c r="LGT152" s="2394"/>
      <c r="LGU152" s="2394"/>
      <c r="LGV152" s="2394"/>
      <c r="LGW152" s="2394"/>
      <c r="LGX152" s="2394"/>
      <c r="LGY152" s="2394"/>
      <c r="LGZ152" s="2394"/>
      <c r="LHA152" s="2394" t="s">
        <v>2698</v>
      </c>
      <c r="LHB152" s="2394"/>
      <c r="LHC152" s="2394"/>
      <c r="LHD152" s="2394"/>
      <c r="LHE152" s="2394"/>
      <c r="LHF152" s="2394"/>
      <c r="LHG152" s="2394"/>
      <c r="LHH152" s="2394"/>
      <c r="LHI152" s="2394"/>
      <c r="LHJ152" s="2394"/>
      <c r="LHK152" s="2394"/>
      <c r="LHL152" s="2394"/>
      <c r="LHM152" s="2394"/>
      <c r="LHN152" s="2394"/>
      <c r="LHO152" s="2394"/>
      <c r="LHP152" s="2394"/>
      <c r="LHQ152" s="2394" t="s">
        <v>2698</v>
      </c>
      <c r="LHR152" s="2394"/>
      <c r="LHS152" s="2394"/>
      <c r="LHT152" s="2394"/>
      <c r="LHU152" s="2394"/>
      <c r="LHV152" s="2394"/>
      <c r="LHW152" s="2394"/>
      <c r="LHX152" s="2394"/>
      <c r="LHY152" s="2394"/>
      <c r="LHZ152" s="2394"/>
      <c r="LIA152" s="2394"/>
      <c r="LIB152" s="2394"/>
      <c r="LIC152" s="2394"/>
      <c r="LID152" s="2394"/>
      <c r="LIE152" s="2394"/>
      <c r="LIF152" s="2394"/>
      <c r="LIG152" s="2394" t="s">
        <v>2698</v>
      </c>
      <c r="LIH152" s="2394"/>
      <c r="LII152" s="2394"/>
      <c r="LIJ152" s="2394"/>
      <c r="LIK152" s="2394"/>
      <c r="LIL152" s="2394"/>
      <c r="LIM152" s="2394"/>
      <c r="LIN152" s="2394"/>
      <c r="LIO152" s="2394"/>
      <c r="LIP152" s="2394"/>
      <c r="LIQ152" s="2394"/>
      <c r="LIR152" s="2394"/>
      <c r="LIS152" s="2394"/>
      <c r="LIT152" s="2394"/>
      <c r="LIU152" s="2394"/>
      <c r="LIV152" s="2394"/>
      <c r="LIW152" s="2394" t="s">
        <v>2698</v>
      </c>
      <c r="LIX152" s="2394"/>
      <c r="LIY152" s="2394"/>
      <c r="LIZ152" s="2394"/>
      <c r="LJA152" s="2394"/>
      <c r="LJB152" s="2394"/>
      <c r="LJC152" s="2394"/>
      <c r="LJD152" s="2394"/>
      <c r="LJE152" s="2394"/>
      <c r="LJF152" s="2394"/>
      <c r="LJG152" s="2394"/>
      <c r="LJH152" s="2394"/>
      <c r="LJI152" s="2394"/>
      <c r="LJJ152" s="2394"/>
      <c r="LJK152" s="2394"/>
      <c r="LJL152" s="2394"/>
      <c r="LJM152" s="2394" t="s">
        <v>2698</v>
      </c>
      <c r="LJN152" s="2394"/>
      <c r="LJO152" s="2394"/>
      <c r="LJP152" s="2394"/>
      <c r="LJQ152" s="2394"/>
      <c r="LJR152" s="2394"/>
      <c r="LJS152" s="2394"/>
      <c r="LJT152" s="2394"/>
      <c r="LJU152" s="2394"/>
      <c r="LJV152" s="2394"/>
      <c r="LJW152" s="2394"/>
      <c r="LJX152" s="2394"/>
      <c r="LJY152" s="2394"/>
      <c r="LJZ152" s="2394"/>
      <c r="LKA152" s="2394"/>
      <c r="LKB152" s="2394"/>
      <c r="LKC152" s="2394" t="s">
        <v>2698</v>
      </c>
      <c r="LKD152" s="2394"/>
      <c r="LKE152" s="2394"/>
      <c r="LKF152" s="2394"/>
      <c r="LKG152" s="2394"/>
      <c r="LKH152" s="2394"/>
      <c r="LKI152" s="2394"/>
      <c r="LKJ152" s="2394"/>
      <c r="LKK152" s="2394"/>
      <c r="LKL152" s="2394"/>
      <c r="LKM152" s="2394"/>
      <c r="LKN152" s="2394"/>
      <c r="LKO152" s="2394"/>
      <c r="LKP152" s="2394"/>
      <c r="LKQ152" s="2394"/>
      <c r="LKR152" s="2394"/>
      <c r="LKS152" s="2394" t="s">
        <v>2698</v>
      </c>
      <c r="LKT152" s="2394"/>
      <c r="LKU152" s="2394"/>
      <c r="LKV152" s="2394"/>
      <c r="LKW152" s="2394"/>
      <c r="LKX152" s="2394"/>
      <c r="LKY152" s="2394"/>
      <c r="LKZ152" s="2394"/>
      <c r="LLA152" s="2394"/>
      <c r="LLB152" s="2394"/>
      <c r="LLC152" s="2394"/>
      <c r="LLD152" s="2394"/>
      <c r="LLE152" s="2394"/>
      <c r="LLF152" s="2394"/>
      <c r="LLG152" s="2394"/>
      <c r="LLH152" s="2394"/>
      <c r="LLI152" s="2394" t="s">
        <v>2698</v>
      </c>
      <c r="LLJ152" s="2394"/>
      <c r="LLK152" s="2394"/>
      <c r="LLL152" s="2394"/>
      <c r="LLM152" s="2394"/>
      <c r="LLN152" s="2394"/>
      <c r="LLO152" s="2394"/>
      <c r="LLP152" s="2394"/>
      <c r="LLQ152" s="2394"/>
      <c r="LLR152" s="2394"/>
      <c r="LLS152" s="2394"/>
      <c r="LLT152" s="2394"/>
      <c r="LLU152" s="2394"/>
      <c r="LLV152" s="2394"/>
      <c r="LLW152" s="2394"/>
      <c r="LLX152" s="2394"/>
      <c r="LLY152" s="2394" t="s">
        <v>2698</v>
      </c>
      <c r="LLZ152" s="2394"/>
      <c r="LMA152" s="2394"/>
      <c r="LMB152" s="2394"/>
      <c r="LMC152" s="2394"/>
      <c r="LMD152" s="2394"/>
      <c r="LME152" s="2394"/>
      <c r="LMF152" s="2394"/>
      <c r="LMG152" s="2394"/>
      <c r="LMH152" s="2394"/>
      <c r="LMI152" s="2394"/>
      <c r="LMJ152" s="2394"/>
      <c r="LMK152" s="2394"/>
      <c r="LML152" s="2394"/>
      <c r="LMM152" s="2394"/>
      <c r="LMN152" s="2394"/>
      <c r="LMO152" s="2394" t="s">
        <v>2698</v>
      </c>
      <c r="LMP152" s="2394"/>
      <c r="LMQ152" s="2394"/>
      <c r="LMR152" s="2394"/>
      <c r="LMS152" s="2394"/>
      <c r="LMT152" s="2394"/>
      <c r="LMU152" s="2394"/>
      <c r="LMV152" s="2394"/>
      <c r="LMW152" s="2394"/>
      <c r="LMX152" s="2394"/>
      <c r="LMY152" s="2394"/>
      <c r="LMZ152" s="2394"/>
      <c r="LNA152" s="2394"/>
      <c r="LNB152" s="2394"/>
      <c r="LNC152" s="2394"/>
      <c r="LND152" s="2394"/>
      <c r="LNE152" s="2394" t="s">
        <v>2698</v>
      </c>
      <c r="LNF152" s="2394"/>
      <c r="LNG152" s="2394"/>
      <c r="LNH152" s="2394"/>
      <c r="LNI152" s="2394"/>
      <c r="LNJ152" s="2394"/>
      <c r="LNK152" s="2394"/>
      <c r="LNL152" s="2394"/>
      <c r="LNM152" s="2394"/>
      <c r="LNN152" s="2394"/>
      <c r="LNO152" s="2394"/>
      <c r="LNP152" s="2394"/>
      <c r="LNQ152" s="2394"/>
      <c r="LNR152" s="2394"/>
      <c r="LNS152" s="2394"/>
      <c r="LNT152" s="2394"/>
      <c r="LNU152" s="2394" t="s">
        <v>2698</v>
      </c>
      <c r="LNV152" s="2394"/>
      <c r="LNW152" s="2394"/>
      <c r="LNX152" s="2394"/>
      <c r="LNY152" s="2394"/>
      <c r="LNZ152" s="2394"/>
      <c r="LOA152" s="2394"/>
      <c r="LOB152" s="2394"/>
      <c r="LOC152" s="2394"/>
      <c r="LOD152" s="2394"/>
      <c r="LOE152" s="2394"/>
      <c r="LOF152" s="2394"/>
      <c r="LOG152" s="2394"/>
      <c r="LOH152" s="2394"/>
      <c r="LOI152" s="2394"/>
      <c r="LOJ152" s="2394"/>
      <c r="LOK152" s="2394" t="s">
        <v>2698</v>
      </c>
      <c r="LOL152" s="2394"/>
      <c r="LOM152" s="2394"/>
      <c r="LON152" s="2394"/>
      <c r="LOO152" s="2394"/>
      <c r="LOP152" s="2394"/>
      <c r="LOQ152" s="2394"/>
      <c r="LOR152" s="2394"/>
      <c r="LOS152" s="2394"/>
      <c r="LOT152" s="2394"/>
      <c r="LOU152" s="2394"/>
      <c r="LOV152" s="2394"/>
      <c r="LOW152" s="2394"/>
      <c r="LOX152" s="2394"/>
      <c r="LOY152" s="2394"/>
      <c r="LOZ152" s="2394"/>
      <c r="LPA152" s="2394" t="s">
        <v>2698</v>
      </c>
      <c r="LPB152" s="2394"/>
      <c r="LPC152" s="2394"/>
      <c r="LPD152" s="2394"/>
      <c r="LPE152" s="2394"/>
      <c r="LPF152" s="2394"/>
      <c r="LPG152" s="2394"/>
      <c r="LPH152" s="2394"/>
      <c r="LPI152" s="2394"/>
      <c r="LPJ152" s="2394"/>
      <c r="LPK152" s="2394"/>
      <c r="LPL152" s="2394"/>
      <c r="LPM152" s="2394"/>
      <c r="LPN152" s="2394"/>
      <c r="LPO152" s="2394"/>
      <c r="LPP152" s="2394"/>
      <c r="LPQ152" s="2394" t="s">
        <v>2698</v>
      </c>
      <c r="LPR152" s="2394"/>
      <c r="LPS152" s="2394"/>
      <c r="LPT152" s="2394"/>
      <c r="LPU152" s="2394"/>
      <c r="LPV152" s="2394"/>
      <c r="LPW152" s="2394"/>
      <c r="LPX152" s="2394"/>
      <c r="LPY152" s="2394"/>
      <c r="LPZ152" s="2394"/>
      <c r="LQA152" s="2394"/>
      <c r="LQB152" s="2394"/>
      <c r="LQC152" s="2394"/>
      <c r="LQD152" s="2394"/>
      <c r="LQE152" s="2394"/>
      <c r="LQF152" s="2394"/>
      <c r="LQG152" s="2394" t="s">
        <v>2698</v>
      </c>
      <c r="LQH152" s="2394"/>
      <c r="LQI152" s="2394"/>
      <c r="LQJ152" s="2394"/>
      <c r="LQK152" s="2394"/>
      <c r="LQL152" s="2394"/>
      <c r="LQM152" s="2394"/>
      <c r="LQN152" s="2394"/>
      <c r="LQO152" s="2394"/>
      <c r="LQP152" s="2394"/>
      <c r="LQQ152" s="2394"/>
      <c r="LQR152" s="2394"/>
      <c r="LQS152" s="2394"/>
      <c r="LQT152" s="2394"/>
      <c r="LQU152" s="2394"/>
      <c r="LQV152" s="2394"/>
      <c r="LQW152" s="2394" t="s">
        <v>2698</v>
      </c>
      <c r="LQX152" s="2394"/>
      <c r="LQY152" s="2394"/>
      <c r="LQZ152" s="2394"/>
      <c r="LRA152" s="2394"/>
      <c r="LRB152" s="2394"/>
      <c r="LRC152" s="2394"/>
      <c r="LRD152" s="2394"/>
      <c r="LRE152" s="2394"/>
      <c r="LRF152" s="2394"/>
      <c r="LRG152" s="2394"/>
      <c r="LRH152" s="2394"/>
      <c r="LRI152" s="2394"/>
      <c r="LRJ152" s="2394"/>
      <c r="LRK152" s="2394"/>
      <c r="LRL152" s="2394"/>
      <c r="LRM152" s="2394" t="s">
        <v>2698</v>
      </c>
      <c r="LRN152" s="2394"/>
      <c r="LRO152" s="2394"/>
      <c r="LRP152" s="2394"/>
      <c r="LRQ152" s="2394"/>
      <c r="LRR152" s="2394"/>
      <c r="LRS152" s="2394"/>
      <c r="LRT152" s="2394"/>
      <c r="LRU152" s="2394"/>
      <c r="LRV152" s="2394"/>
      <c r="LRW152" s="2394"/>
      <c r="LRX152" s="2394"/>
      <c r="LRY152" s="2394"/>
      <c r="LRZ152" s="2394"/>
      <c r="LSA152" s="2394"/>
      <c r="LSB152" s="2394"/>
      <c r="LSC152" s="2394" t="s">
        <v>2698</v>
      </c>
      <c r="LSD152" s="2394"/>
      <c r="LSE152" s="2394"/>
      <c r="LSF152" s="2394"/>
      <c r="LSG152" s="2394"/>
      <c r="LSH152" s="2394"/>
      <c r="LSI152" s="2394"/>
      <c r="LSJ152" s="2394"/>
      <c r="LSK152" s="2394"/>
      <c r="LSL152" s="2394"/>
      <c r="LSM152" s="2394"/>
      <c r="LSN152" s="2394"/>
      <c r="LSO152" s="2394"/>
      <c r="LSP152" s="2394"/>
      <c r="LSQ152" s="2394"/>
      <c r="LSR152" s="2394"/>
      <c r="LSS152" s="2394" t="s">
        <v>2698</v>
      </c>
      <c r="LST152" s="2394"/>
      <c r="LSU152" s="2394"/>
      <c r="LSV152" s="2394"/>
      <c r="LSW152" s="2394"/>
      <c r="LSX152" s="2394"/>
      <c r="LSY152" s="2394"/>
      <c r="LSZ152" s="2394"/>
      <c r="LTA152" s="2394"/>
      <c r="LTB152" s="2394"/>
      <c r="LTC152" s="2394"/>
      <c r="LTD152" s="2394"/>
      <c r="LTE152" s="2394"/>
      <c r="LTF152" s="2394"/>
      <c r="LTG152" s="2394"/>
      <c r="LTH152" s="2394"/>
      <c r="LTI152" s="2394" t="s">
        <v>2698</v>
      </c>
      <c r="LTJ152" s="2394"/>
      <c r="LTK152" s="2394"/>
      <c r="LTL152" s="2394"/>
      <c r="LTM152" s="2394"/>
      <c r="LTN152" s="2394"/>
      <c r="LTO152" s="2394"/>
      <c r="LTP152" s="2394"/>
      <c r="LTQ152" s="2394"/>
      <c r="LTR152" s="2394"/>
      <c r="LTS152" s="2394"/>
      <c r="LTT152" s="2394"/>
      <c r="LTU152" s="2394"/>
      <c r="LTV152" s="2394"/>
      <c r="LTW152" s="2394"/>
      <c r="LTX152" s="2394"/>
      <c r="LTY152" s="2394" t="s">
        <v>2698</v>
      </c>
      <c r="LTZ152" s="2394"/>
      <c r="LUA152" s="2394"/>
      <c r="LUB152" s="2394"/>
      <c r="LUC152" s="2394"/>
      <c r="LUD152" s="2394"/>
      <c r="LUE152" s="2394"/>
      <c r="LUF152" s="2394"/>
      <c r="LUG152" s="2394"/>
      <c r="LUH152" s="2394"/>
      <c r="LUI152" s="2394"/>
      <c r="LUJ152" s="2394"/>
      <c r="LUK152" s="2394"/>
      <c r="LUL152" s="2394"/>
      <c r="LUM152" s="2394"/>
      <c r="LUN152" s="2394"/>
      <c r="LUO152" s="2394" t="s">
        <v>2698</v>
      </c>
      <c r="LUP152" s="2394"/>
      <c r="LUQ152" s="2394"/>
      <c r="LUR152" s="2394"/>
      <c r="LUS152" s="2394"/>
      <c r="LUT152" s="2394"/>
      <c r="LUU152" s="2394"/>
      <c r="LUV152" s="2394"/>
      <c r="LUW152" s="2394"/>
      <c r="LUX152" s="2394"/>
      <c r="LUY152" s="2394"/>
      <c r="LUZ152" s="2394"/>
      <c r="LVA152" s="2394"/>
      <c r="LVB152" s="2394"/>
      <c r="LVC152" s="2394"/>
      <c r="LVD152" s="2394"/>
      <c r="LVE152" s="2394" t="s">
        <v>2698</v>
      </c>
      <c r="LVF152" s="2394"/>
      <c r="LVG152" s="2394"/>
      <c r="LVH152" s="2394"/>
      <c r="LVI152" s="2394"/>
      <c r="LVJ152" s="2394"/>
      <c r="LVK152" s="2394"/>
      <c r="LVL152" s="2394"/>
      <c r="LVM152" s="2394"/>
      <c r="LVN152" s="2394"/>
      <c r="LVO152" s="2394"/>
      <c r="LVP152" s="2394"/>
      <c r="LVQ152" s="2394"/>
      <c r="LVR152" s="2394"/>
      <c r="LVS152" s="2394"/>
      <c r="LVT152" s="2394"/>
      <c r="LVU152" s="2394" t="s">
        <v>2698</v>
      </c>
      <c r="LVV152" s="2394"/>
      <c r="LVW152" s="2394"/>
      <c r="LVX152" s="2394"/>
      <c r="LVY152" s="2394"/>
      <c r="LVZ152" s="2394"/>
      <c r="LWA152" s="2394"/>
      <c r="LWB152" s="2394"/>
      <c r="LWC152" s="2394"/>
      <c r="LWD152" s="2394"/>
      <c r="LWE152" s="2394"/>
      <c r="LWF152" s="2394"/>
      <c r="LWG152" s="2394"/>
      <c r="LWH152" s="2394"/>
      <c r="LWI152" s="2394"/>
      <c r="LWJ152" s="2394"/>
      <c r="LWK152" s="2394" t="s">
        <v>2698</v>
      </c>
      <c r="LWL152" s="2394"/>
      <c r="LWM152" s="2394"/>
      <c r="LWN152" s="2394"/>
      <c r="LWO152" s="2394"/>
      <c r="LWP152" s="2394"/>
      <c r="LWQ152" s="2394"/>
      <c r="LWR152" s="2394"/>
      <c r="LWS152" s="2394"/>
      <c r="LWT152" s="2394"/>
      <c r="LWU152" s="2394"/>
      <c r="LWV152" s="2394"/>
      <c r="LWW152" s="2394"/>
      <c r="LWX152" s="2394"/>
      <c r="LWY152" s="2394"/>
      <c r="LWZ152" s="2394"/>
      <c r="LXA152" s="2394" t="s">
        <v>2698</v>
      </c>
      <c r="LXB152" s="2394"/>
      <c r="LXC152" s="2394"/>
      <c r="LXD152" s="2394"/>
      <c r="LXE152" s="2394"/>
      <c r="LXF152" s="2394"/>
      <c r="LXG152" s="2394"/>
      <c r="LXH152" s="2394"/>
      <c r="LXI152" s="2394"/>
      <c r="LXJ152" s="2394"/>
      <c r="LXK152" s="2394"/>
      <c r="LXL152" s="2394"/>
      <c r="LXM152" s="2394"/>
      <c r="LXN152" s="2394"/>
      <c r="LXO152" s="2394"/>
      <c r="LXP152" s="2394"/>
      <c r="LXQ152" s="2394" t="s">
        <v>2698</v>
      </c>
      <c r="LXR152" s="2394"/>
      <c r="LXS152" s="2394"/>
      <c r="LXT152" s="2394"/>
      <c r="LXU152" s="2394"/>
      <c r="LXV152" s="2394"/>
      <c r="LXW152" s="2394"/>
      <c r="LXX152" s="2394"/>
      <c r="LXY152" s="2394"/>
      <c r="LXZ152" s="2394"/>
      <c r="LYA152" s="2394"/>
      <c r="LYB152" s="2394"/>
      <c r="LYC152" s="2394"/>
      <c r="LYD152" s="2394"/>
      <c r="LYE152" s="2394"/>
      <c r="LYF152" s="2394"/>
      <c r="LYG152" s="2394" t="s">
        <v>2698</v>
      </c>
      <c r="LYH152" s="2394"/>
      <c r="LYI152" s="2394"/>
      <c r="LYJ152" s="2394"/>
      <c r="LYK152" s="2394"/>
      <c r="LYL152" s="2394"/>
      <c r="LYM152" s="2394"/>
      <c r="LYN152" s="2394"/>
      <c r="LYO152" s="2394"/>
      <c r="LYP152" s="2394"/>
      <c r="LYQ152" s="2394"/>
      <c r="LYR152" s="2394"/>
      <c r="LYS152" s="2394"/>
      <c r="LYT152" s="2394"/>
      <c r="LYU152" s="2394"/>
      <c r="LYV152" s="2394"/>
      <c r="LYW152" s="2394" t="s">
        <v>2698</v>
      </c>
      <c r="LYX152" s="2394"/>
      <c r="LYY152" s="2394"/>
      <c r="LYZ152" s="2394"/>
      <c r="LZA152" s="2394"/>
      <c r="LZB152" s="2394"/>
      <c r="LZC152" s="2394"/>
      <c r="LZD152" s="2394"/>
      <c r="LZE152" s="2394"/>
      <c r="LZF152" s="2394"/>
      <c r="LZG152" s="2394"/>
      <c r="LZH152" s="2394"/>
      <c r="LZI152" s="2394"/>
      <c r="LZJ152" s="2394"/>
      <c r="LZK152" s="2394"/>
      <c r="LZL152" s="2394"/>
      <c r="LZM152" s="2394" t="s">
        <v>2698</v>
      </c>
      <c r="LZN152" s="2394"/>
      <c r="LZO152" s="2394"/>
      <c r="LZP152" s="2394"/>
      <c r="LZQ152" s="2394"/>
      <c r="LZR152" s="2394"/>
      <c r="LZS152" s="2394"/>
      <c r="LZT152" s="2394"/>
      <c r="LZU152" s="2394"/>
      <c r="LZV152" s="2394"/>
      <c r="LZW152" s="2394"/>
      <c r="LZX152" s="2394"/>
      <c r="LZY152" s="2394"/>
      <c r="LZZ152" s="2394"/>
      <c r="MAA152" s="2394"/>
      <c r="MAB152" s="2394"/>
      <c r="MAC152" s="2394" t="s">
        <v>2698</v>
      </c>
      <c r="MAD152" s="2394"/>
      <c r="MAE152" s="2394"/>
      <c r="MAF152" s="2394"/>
      <c r="MAG152" s="2394"/>
      <c r="MAH152" s="2394"/>
      <c r="MAI152" s="2394"/>
      <c r="MAJ152" s="2394"/>
      <c r="MAK152" s="2394"/>
      <c r="MAL152" s="2394"/>
      <c r="MAM152" s="2394"/>
      <c r="MAN152" s="2394"/>
      <c r="MAO152" s="2394"/>
      <c r="MAP152" s="2394"/>
      <c r="MAQ152" s="2394"/>
      <c r="MAR152" s="2394"/>
      <c r="MAS152" s="2394" t="s">
        <v>2698</v>
      </c>
      <c r="MAT152" s="2394"/>
      <c r="MAU152" s="2394"/>
      <c r="MAV152" s="2394"/>
      <c r="MAW152" s="2394"/>
      <c r="MAX152" s="2394"/>
      <c r="MAY152" s="2394"/>
      <c r="MAZ152" s="2394"/>
      <c r="MBA152" s="2394"/>
      <c r="MBB152" s="2394"/>
      <c r="MBC152" s="2394"/>
      <c r="MBD152" s="2394"/>
      <c r="MBE152" s="2394"/>
      <c r="MBF152" s="2394"/>
      <c r="MBG152" s="2394"/>
      <c r="MBH152" s="2394"/>
      <c r="MBI152" s="2394" t="s">
        <v>2698</v>
      </c>
      <c r="MBJ152" s="2394"/>
      <c r="MBK152" s="2394"/>
      <c r="MBL152" s="2394"/>
      <c r="MBM152" s="2394"/>
      <c r="MBN152" s="2394"/>
      <c r="MBO152" s="2394"/>
      <c r="MBP152" s="2394"/>
      <c r="MBQ152" s="2394"/>
      <c r="MBR152" s="2394"/>
      <c r="MBS152" s="2394"/>
      <c r="MBT152" s="2394"/>
      <c r="MBU152" s="2394"/>
      <c r="MBV152" s="2394"/>
      <c r="MBW152" s="2394"/>
      <c r="MBX152" s="2394"/>
      <c r="MBY152" s="2394" t="s">
        <v>2698</v>
      </c>
      <c r="MBZ152" s="2394"/>
      <c r="MCA152" s="2394"/>
      <c r="MCB152" s="2394"/>
      <c r="MCC152" s="2394"/>
      <c r="MCD152" s="2394"/>
      <c r="MCE152" s="2394"/>
      <c r="MCF152" s="2394"/>
      <c r="MCG152" s="2394"/>
      <c r="MCH152" s="2394"/>
      <c r="MCI152" s="2394"/>
      <c r="MCJ152" s="2394"/>
      <c r="MCK152" s="2394"/>
      <c r="MCL152" s="2394"/>
      <c r="MCM152" s="2394"/>
      <c r="MCN152" s="2394"/>
      <c r="MCO152" s="2394" t="s">
        <v>2698</v>
      </c>
      <c r="MCP152" s="2394"/>
      <c r="MCQ152" s="2394"/>
      <c r="MCR152" s="2394"/>
      <c r="MCS152" s="2394"/>
      <c r="MCT152" s="2394"/>
      <c r="MCU152" s="2394"/>
      <c r="MCV152" s="2394"/>
      <c r="MCW152" s="2394"/>
      <c r="MCX152" s="2394"/>
      <c r="MCY152" s="2394"/>
      <c r="MCZ152" s="2394"/>
      <c r="MDA152" s="2394"/>
      <c r="MDB152" s="2394"/>
      <c r="MDC152" s="2394"/>
      <c r="MDD152" s="2394"/>
      <c r="MDE152" s="2394" t="s">
        <v>2698</v>
      </c>
      <c r="MDF152" s="2394"/>
      <c r="MDG152" s="2394"/>
      <c r="MDH152" s="2394"/>
      <c r="MDI152" s="2394"/>
      <c r="MDJ152" s="2394"/>
      <c r="MDK152" s="2394"/>
      <c r="MDL152" s="2394"/>
      <c r="MDM152" s="2394"/>
      <c r="MDN152" s="2394"/>
      <c r="MDO152" s="2394"/>
      <c r="MDP152" s="2394"/>
      <c r="MDQ152" s="2394"/>
      <c r="MDR152" s="2394"/>
      <c r="MDS152" s="2394"/>
      <c r="MDT152" s="2394"/>
      <c r="MDU152" s="2394" t="s">
        <v>2698</v>
      </c>
      <c r="MDV152" s="2394"/>
      <c r="MDW152" s="2394"/>
      <c r="MDX152" s="2394"/>
      <c r="MDY152" s="2394"/>
      <c r="MDZ152" s="2394"/>
      <c r="MEA152" s="2394"/>
      <c r="MEB152" s="2394"/>
      <c r="MEC152" s="2394"/>
      <c r="MED152" s="2394"/>
      <c r="MEE152" s="2394"/>
      <c r="MEF152" s="2394"/>
      <c r="MEG152" s="2394"/>
      <c r="MEH152" s="2394"/>
      <c r="MEI152" s="2394"/>
      <c r="MEJ152" s="2394"/>
      <c r="MEK152" s="2394" t="s">
        <v>2698</v>
      </c>
      <c r="MEL152" s="2394"/>
      <c r="MEM152" s="2394"/>
      <c r="MEN152" s="2394"/>
      <c r="MEO152" s="2394"/>
      <c r="MEP152" s="2394"/>
      <c r="MEQ152" s="2394"/>
      <c r="MER152" s="2394"/>
      <c r="MES152" s="2394"/>
      <c r="MET152" s="2394"/>
      <c r="MEU152" s="2394"/>
      <c r="MEV152" s="2394"/>
      <c r="MEW152" s="2394"/>
      <c r="MEX152" s="2394"/>
      <c r="MEY152" s="2394"/>
      <c r="MEZ152" s="2394"/>
      <c r="MFA152" s="2394" t="s">
        <v>2698</v>
      </c>
      <c r="MFB152" s="2394"/>
      <c r="MFC152" s="2394"/>
      <c r="MFD152" s="2394"/>
      <c r="MFE152" s="2394"/>
      <c r="MFF152" s="2394"/>
      <c r="MFG152" s="2394"/>
      <c r="MFH152" s="2394"/>
      <c r="MFI152" s="2394"/>
      <c r="MFJ152" s="2394"/>
      <c r="MFK152" s="2394"/>
      <c r="MFL152" s="2394"/>
      <c r="MFM152" s="2394"/>
      <c r="MFN152" s="2394"/>
      <c r="MFO152" s="2394"/>
      <c r="MFP152" s="2394"/>
      <c r="MFQ152" s="2394" t="s">
        <v>2698</v>
      </c>
      <c r="MFR152" s="2394"/>
      <c r="MFS152" s="2394"/>
      <c r="MFT152" s="2394"/>
      <c r="MFU152" s="2394"/>
      <c r="MFV152" s="2394"/>
      <c r="MFW152" s="2394"/>
      <c r="MFX152" s="2394"/>
      <c r="MFY152" s="2394"/>
      <c r="MFZ152" s="2394"/>
      <c r="MGA152" s="2394"/>
      <c r="MGB152" s="2394"/>
      <c r="MGC152" s="2394"/>
      <c r="MGD152" s="2394"/>
      <c r="MGE152" s="2394"/>
      <c r="MGF152" s="2394"/>
      <c r="MGG152" s="2394" t="s">
        <v>2698</v>
      </c>
      <c r="MGH152" s="2394"/>
      <c r="MGI152" s="2394"/>
      <c r="MGJ152" s="2394"/>
      <c r="MGK152" s="2394"/>
      <c r="MGL152" s="2394"/>
      <c r="MGM152" s="2394"/>
      <c r="MGN152" s="2394"/>
      <c r="MGO152" s="2394"/>
      <c r="MGP152" s="2394"/>
      <c r="MGQ152" s="2394"/>
      <c r="MGR152" s="2394"/>
      <c r="MGS152" s="2394"/>
      <c r="MGT152" s="2394"/>
      <c r="MGU152" s="2394"/>
      <c r="MGV152" s="2394"/>
      <c r="MGW152" s="2394" t="s">
        <v>2698</v>
      </c>
      <c r="MGX152" s="2394"/>
      <c r="MGY152" s="2394"/>
      <c r="MGZ152" s="2394"/>
      <c r="MHA152" s="2394"/>
      <c r="MHB152" s="2394"/>
      <c r="MHC152" s="2394"/>
      <c r="MHD152" s="2394"/>
      <c r="MHE152" s="2394"/>
      <c r="MHF152" s="2394"/>
      <c r="MHG152" s="2394"/>
      <c r="MHH152" s="2394"/>
      <c r="MHI152" s="2394"/>
      <c r="MHJ152" s="2394"/>
      <c r="MHK152" s="2394"/>
      <c r="MHL152" s="2394"/>
      <c r="MHM152" s="2394" t="s">
        <v>2698</v>
      </c>
      <c r="MHN152" s="2394"/>
      <c r="MHO152" s="2394"/>
      <c r="MHP152" s="2394"/>
      <c r="MHQ152" s="2394"/>
      <c r="MHR152" s="2394"/>
      <c r="MHS152" s="2394"/>
      <c r="MHT152" s="2394"/>
      <c r="MHU152" s="2394"/>
      <c r="MHV152" s="2394"/>
      <c r="MHW152" s="2394"/>
      <c r="MHX152" s="2394"/>
      <c r="MHY152" s="2394"/>
      <c r="MHZ152" s="2394"/>
      <c r="MIA152" s="2394"/>
      <c r="MIB152" s="2394"/>
      <c r="MIC152" s="2394" t="s">
        <v>2698</v>
      </c>
      <c r="MID152" s="2394"/>
      <c r="MIE152" s="2394"/>
      <c r="MIF152" s="2394"/>
      <c r="MIG152" s="2394"/>
      <c r="MIH152" s="2394"/>
      <c r="MII152" s="2394"/>
      <c r="MIJ152" s="2394"/>
      <c r="MIK152" s="2394"/>
      <c r="MIL152" s="2394"/>
      <c r="MIM152" s="2394"/>
      <c r="MIN152" s="2394"/>
      <c r="MIO152" s="2394"/>
      <c r="MIP152" s="2394"/>
      <c r="MIQ152" s="2394"/>
      <c r="MIR152" s="2394"/>
      <c r="MIS152" s="2394" t="s">
        <v>2698</v>
      </c>
      <c r="MIT152" s="2394"/>
      <c r="MIU152" s="2394"/>
      <c r="MIV152" s="2394"/>
      <c r="MIW152" s="2394"/>
      <c r="MIX152" s="2394"/>
      <c r="MIY152" s="2394"/>
      <c r="MIZ152" s="2394"/>
      <c r="MJA152" s="2394"/>
      <c r="MJB152" s="2394"/>
      <c r="MJC152" s="2394"/>
      <c r="MJD152" s="2394"/>
      <c r="MJE152" s="2394"/>
      <c r="MJF152" s="2394"/>
      <c r="MJG152" s="2394"/>
      <c r="MJH152" s="2394"/>
      <c r="MJI152" s="2394" t="s">
        <v>2698</v>
      </c>
      <c r="MJJ152" s="2394"/>
      <c r="MJK152" s="2394"/>
      <c r="MJL152" s="2394"/>
      <c r="MJM152" s="2394"/>
      <c r="MJN152" s="2394"/>
      <c r="MJO152" s="2394"/>
      <c r="MJP152" s="2394"/>
      <c r="MJQ152" s="2394"/>
      <c r="MJR152" s="2394"/>
      <c r="MJS152" s="2394"/>
      <c r="MJT152" s="2394"/>
      <c r="MJU152" s="2394"/>
      <c r="MJV152" s="2394"/>
      <c r="MJW152" s="2394"/>
      <c r="MJX152" s="2394"/>
      <c r="MJY152" s="2394" t="s">
        <v>2698</v>
      </c>
      <c r="MJZ152" s="2394"/>
      <c r="MKA152" s="2394"/>
      <c r="MKB152" s="2394"/>
      <c r="MKC152" s="2394"/>
      <c r="MKD152" s="2394"/>
      <c r="MKE152" s="2394"/>
      <c r="MKF152" s="2394"/>
      <c r="MKG152" s="2394"/>
      <c r="MKH152" s="2394"/>
      <c r="MKI152" s="2394"/>
      <c r="MKJ152" s="2394"/>
      <c r="MKK152" s="2394"/>
      <c r="MKL152" s="2394"/>
      <c r="MKM152" s="2394"/>
      <c r="MKN152" s="2394"/>
      <c r="MKO152" s="2394" t="s">
        <v>2698</v>
      </c>
      <c r="MKP152" s="2394"/>
      <c r="MKQ152" s="2394"/>
      <c r="MKR152" s="2394"/>
      <c r="MKS152" s="2394"/>
      <c r="MKT152" s="2394"/>
      <c r="MKU152" s="2394"/>
      <c r="MKV152" s="2394"/>
      <c r="MKW152" s="2394"/>
      <c r="MKX152" s="2394"/>
      <c r="MKY152" s="2394"/>
      <c r="MKZ152" s="2394"/>
      <c r="MLA152" s="2394"/>
      <c r="MLB152" s="2394"/>
      <c r="MLC152" s="2394"/>
      <c r="MLD152" s="2394"/>
      <c r="MLE152" s="2394" t="s">
        <v>2698</v>
      </c>
      <c r="MLF152" s="2394"/>
      <c r="MLG152" s="2394"/>
      <c r="MLH152" s="2394"/>
      <c r="MLI152" s="2394"/>
      <c r="MLJ152" s="2394"/>
      <c r="MLK152" s="2394"/>
      <c r="MLL152" s="2394"/>
      <c r="MLM152" s="2394"/>
      <c r="MLN152" s="2394"/>
      <c r="MLO152" s="2394"/>
      <c r="MLP152" s="2394"/>
      <c r="MLQ152" s="2394"/>
      <c r="MLR152" s="2394"/>
      <c r="MLS152" s="2394"/>
      <c r="MLT152" s="2394"/>
      <c r="MLU152" s="2394" t="s">
        <v>2698</v>
      </c>
      <c r="MLV152" s="2394"/>
      <c r="MLW152" s="2394"/>
      <c r="MLX152" s="2394"/>
      <c r="MLY152" s="2394"/>
      <c r="MLZ152" s="2394"/>
      <c r="MMA152" s="2394"/>
      <c r="MMB152" s="2394"/>
      <c r="MMC152" s="2394"/>
      <c r="MMD152" s="2394"/>
      <c r="MME152" s="2394"/>
      <c r="MMF152" s="2394"/>
      <c r="MMG152" s="2394"/>
      <c r="MMH152" s="2394"/>
      <c r="MMI152" s="2394"/>
      <c r="MMJ152" s="2394"/>
      <c r="MMK152" s="2394" t="s">
        <v>2698</v>
      </c>
      <c r="MML152" s="2394"/>
      <c r="MMM152" s="2394"/>
      <c r="MMN152" s="2394"/>
      <c r="MMO152" s="2394"/>
      <c r="MMP152" s="2394"/>
      <c r="MMQ152" s="2394"/>
      <c r="MMR152" s="2394"/>
      <c r="MMS152" s="2394"/>
      <c r="MMT152" s="2394"/>
      <c r="MMU152" s="2394"/>
      <c r="MMV152" s="2394"/>
      <c r="MMW152" s="2394"/>
      <c r="MMX152" s="2394"/>
      <c r="MMY152" s="2394"/>
      <c r="MMZ152" s="2394"/>
      <c r="MNA152" s="2394" t="s">
        <v>2698</v>
      </c>
      <c r="MNB152" s="2394"/>
      <c r="MNC152" s="2394"/>
      <c r="MND152" s="2394"/>
      <c r="MNE152" s="2394"/>
      <c r="MNF152" s="2394"/>
      <c r="MNG152" s="2394"/>
      <c r="MNH152" s="2394"/>
      <c r="MNI152" s="2394"/>
      <c r="MNJ152" s="2394"/>
      <c r="MNK152" s="2394"/>
      <c r="MNL152" s="2394"/>
      <c r="MNM152" s="2394"/>
      <c r="MNN152" s="2394"/>
      <c r="MNO152" s="2394"/>
      <c r="MNP152" s="2394"/>
      <c r="MNQ152" s="2394" t="s">
        <v>2698</v>
      </c>
      <c r="MNR152" s="2394"/>
      <c r="MNS152" s="2394"/>
      <c r="MNT152" s="2394"/>
      <c r="MNU152" s="2394"/>
      <c r="MNV152" s="2394"/>
      <c r="MNW152" s="2394"/>
      <c r="MNX152" s="2394"/>
      <c r="MNY152" s="2394"/>
      <c r="MNZ152" s="2394"/>
      <c r="MOA152" s="2394"/>
      <c r="MOB152" s="2394"/>
      <c r="MOC152" s="2394"/>
      <c r="MOD152" s="2394"/>
      <c r="MOE152" s="2394"/>
      <c r="MOF152" s="2394"/>
      <c r="MOG152" s="2394" t="s">
        <v>2698</v>
      </c>
      <c r="MOH152" s="2394"/>
      <c r="MOI152" s="2394"/>
      <c r="MOJ152" s="2394"/>
      <c r="MOK152" s="2394"/>
      <c r="MOL152" s="2394"/>
      <c r="MOM152" s="2394"/>
      <c r="MON152" s="2394"/>
      <c r="MOO152" s="2394"/>
      <c r="MOP152" s="2394"/>
      <c r="MOQ152" s="2394"/>
      <c r="MOR152" s="2394"/>
      <c r="MOS152" s="2394"/>
      <c r="MOT152" s="2394"/>
      <c r="MOU152" s="2394"/>
      <c r="MOV152" s="2394"/>
      <c r="MOW152" s="2394" t="s">
        <v>2698</v>
      </c>
      <c r="MOX152" s="2394"/>
      <c r="MOY152" s="2394"/>
      <c r="MOZ152" s="2394"/>
      <c r="MPA152" s="2394"/>
      <c r="MPB152" s="2394"/>
      <c r="MPC152" s="2394"/>
      <c r="MPD152" s="2394"/>
      <c r="MPE152" s="2394"/>
      <c r="MPF152" s="2394"/>
      <c r="MPG152" s="2394"/>
      <c r="MPH152" s="2394"/>
      <c r="MPI152" s="2394"/>
      <c r="MPJ152" s="2394"/>
      <c r="MPK152" s="2394"/>
      <c r="MPL152" s="2394"/>
      <c r="MPM152" s="2394" t="s">
        <v>2698</v>
      </c>
      <c r="MPN152" s="2394"/>
      <c r="MPO152" s="2394"/>
      <c r="MPP152" s="2394"/>
      <c r="MPQ152" s="2394"/>
      <c r="MPR152" s="2394"/>
      <c r="MPS152" s="2394"/>
      <c r="MPT152" s="2394"/>
      <c r="MPU152" s="2394"/>
      <c r="MPV152" s="2394"/>
      <c r="MPW152" s="2394"/>
      <c r="MPX152" s="2394"/>
      <c r="MPY152" s="2394"/>
      <c r="MPZ152" s="2394"/>
      <c r="MQA152" s="2394"/>
      <c r="MQB152" s="2394"/>
      <c r="MQC152" s="2394" t="s">
        <v>2698</v>
      </c>
      <c r="MQD152" s="2394"/>
      <c r="MQE152" s="2394"/>
      <c r="MQF152" s="2394"/>
      <c r="MQG152" s="2394"/>
      <c r="MQH152" s="2394"/>
      <c r="MQI152" s="2394"/>
      <c r="MQJ152" s="2394"/>
      <c r="MQK152" s="2394"/>
      <c r="MQL152" s="2394"/>
      <c r="MQM152" s="2394"/>
      <c r="MQN152" s="2394"/>
      <c r="MQO152" s="2394"/>
      <c r="MQP152" s="2394"/>
      <c r="MQQ152" s="2394"/>
      <c r="MQR152" s="2394"/>
      <c r="MQS152" s="2394" t="s">
        <v>2698</v>
      </c>
      <c r="MQT152" s="2394"/>
      <c r="MQU152" s="2394"/>
      <c r="MQV152" s="2394"/>
      <c r="MQW152" s="2394"/>
      <c r="MQX152" s="2394"/>
      <c r="MQY152" s="2394"/>
      <c r="MQZ152" s="2394"/>
      <c r="MRA152" s="2394"/>
      <c r="MRB152" s="2394"/>
      <c r="MRC152" s="2394"/>
      <c r="MRD152" s="2394"/>
      <c r="MRE152" s="2394"/>
      <c r="MRF152" s="2394"/>
      <c r="MRG152" s="2394"/>
      <c r="MRH152" s="2394"/>
      <c r="MRI152" s="2394" t="s">
        <v>2698</v>
      </c>
      <c r="MRJ152" s="2394"/>
      <c r="MRK152" s="2394"/>
      <c r="MRL152" s="2394"/>
      <c r="MRM152" s="2394"/>
      <c r="MRN152" s="2394"/>
      <c r="MRO152" s="2394"/>
      <c r="MRP152" s="2394"/>
      <c r="MRQ152" s="2394"/>
      <c r="MRR152" s="2394"/>
      <c r="MRS152" s="2394"/>
      <c r="MRT152" s="2394"/>
      <c r="MRU152" s="2394"/>
      <c r="MRV152" s="2394"/>
      <c r="MRW152" s="2394"/>
      <c r="MRX152" s="2394"/>
      <c r="MRY152" s="2394" t="s">
        <v>2698</v>
      </c>
      <c r="MRZ152" s="2394"/>
      <c r="MSA152" s="2394"/>
      <c r="MSB152" s="2394"/>
      <c r="MSC152" s="2394"/>
      <c r="MSD152" s="2394"/>
      <c r="MSE152" s="2394"/>
      <c r="MSF152" s="2394"/>
      <c r="MSG152" s="2394"/>
      <c r="MSH152" s="2394"/>
      <c r="MSI152" s="2394"/>
      <c r="MSJ152" s="2394"/>
      <c r="MSK152" s="2394"/>
      <c r="MSL152" s="2394"/>
      <c r="MSM152" s="2394"/>
      <c r="MSN152" s="2394"/>
      <c r="MSO152" s="2394" t="s">
        <v>2698</v>
      </c>
      <c r="MSP152" s="2394"/>
      <c r="MSQ152" s="2394"/>
      <c r="MSR152" s="2394"/>
      <c r="MSS152" s="2394"/>
      <c r="MST152" s="2394"/>
      <c r="MSU152" s="2394"/>
      <c r="MSV152" s="2394"/>
      <c r="MSW152" s="2394"/>
      <c r="MSX152" s="2394"/>
      <c r="MSY152" s="2394"/>
      <c r="MSZ152" s="2394"/>
      <c r="MTA152" s="2394"/>
      <c r="MTB152" s="2394"/>
      <c r="MTC152" s="2394"/>
      <c r="MTD152" s="2394"/>
      <c r="MTE152" s="2394" t="s">
        <v>2698</v>
      </c>
      <c r="MTF152" s="2394"/>
      <c r="MTG152" s="2394"/>
      <c r="MTH152" s="2394"/>
      <c r="MTI152" s="2394"/>
      <c r="MTJ152" s="2394"/>
      <c r="MTK152" s="2394"/>
      <c r="MTL152" s="2394"/>
      <c r="MTM152" s="2394"/>
      <c r="MTN152" s="2394"/>
      <c r="MTO152" s="2394"/>
      <c r="MTP152" s="2394"/>
      <c r="MTQ152" s="2394"/>
      <c r="MTR152" s="2394"/>
      <c r="MTS152" s="2394"/>
      <c r="MTT152" s="2394"/>
      <c r="MTU152" s="2394" t="s">
        <v>2698</v>
      </c>
      <c r="MTV152" s="2394"/>
      <c r="MTW152" s="2394"/>
      <c r="MTX152" s="2394"/>
      <c r="MTY152" s="2394"/>
      <c r="MTZ152" s="2394"/>
      <c r="MUA152" s="2394"/>
      <c r="MUB152" s="2394"/>
      <c r="MUC152" s="2394"/>
      <c r="MUD152" s="2394"/>
      <c r="MUE152" s="2394"/>
      <c r="MUF152" s="2394"/>
      <c r="MUG152" s="2394"/>
      <c r="MUH152" s="2394"/>
      <c r="MUI152" s="2394"/>
      <c r="MUJ152" s="2394"/>
      <c r="MUK152" s="2394" t="s">
        <v>2698</v>
      </c>
      <c r="MUL152" s="2394"/>
      <c r="MUM152" s="2394"/>
      <c r="MUN152" s="2394"/>
      <c r="MUO152" s="2394"/>
      <c r="MUP152" s="2394"/>
      <c r="MUQ152" s="2394"/>
      <c r="MUR152" s="2394"/>
      <c r="MUS152" s="2394"/>
      <c r="MUT152" s="2394"/>
      <c r="MUU152" s="2394"/>
      <c r="MUV152" s="2394"/>
      <c r="MUW152" s="2394"/>
      <c r="MUX152" s="2394"/>
      <c r="MUY152" s="2394"/>
      <c r="MUZ152" s="2394"/>
      <c r="MVA152" s="2394" t="s">
        <v>2698</v>
      </c>
      <c r="MVB152" s="2394"/>
      <c r="MVC152" s="2394"/>
      <c r="MVD152" s="2394"/>
      <c r="MVE152" s="2394"/>
      <c r="MVF152" s="2394"/>
      <c r="MVG152" s="2394"/>
      <c r="MVH152" s="2394"/>
      <c r="MVI152" s="2394"/>
      <c r="MVJ152" s="2394"/>
      <c r="MVK152" s="2394"/>
      <c r="MVL152" s="2394"/>
      <c r="MVM152" s="2394"/>
      <c r="MVN152" s="2394"/>
      <c r="MVO152" s="2394"/>
      <c r="MVP152" s="2394"/>
      <c r="MVQ152" s="2394" t="s">
        <v>2698</v>
      </c>
      <c r="MVR152" s="2394"/>
      <c r="MVS152" s="2394"/>
      <c r="MVT152" s="2394"/>
      <c r="MVU152" s="2394"/>
      <c r="MVV152" s="2394"/>
      <c r="MVW152" s="2394"/>
      <c r="MVX152" s="2394"/>
      <c r="MVY152" s="2394"/>
      <c r="MVZ152" s="2394"/>
      <c r="MWA152" s="2394"/>
      <c r="MWB152" s="2394"/>
      <c r="MWC152" s="2394"/>
      <c r="MWD152" s="2394"/>
      <c r="MWE152" s="2394"/>
      <c r="MWF152" s="2394"/>
      <c r="MWG152" s="2394" t="s">
        <v>2698</v>
      </c>
      <c r="MWH152" s="2394"/>
      <c r="MWI152" s="2394"/>
      <c r="MWJ152" s="2394"/>
      <c r="MWK152" s="2394"/>
      <c r="MWL152" s="2394"/>
      <c r="MWM152" s="2394"/>
      <c r="MWN152" s="2394"/>
      <c r="MWO152" s="2394"/>
      <c r="MWP152" s="2394"/>
      <c r="MWQ152" s="2394"/>
      <c r="MWR152" s="2394"/>
      <c r="MWS152" s="2394"/>
      <c r="MWT152" s="2394"/>
      <c r="MWU152" s="2394"/>
      <c r="MWV152" s="2394"/>
      <c r="MWW152" s="2394" t="s">
        <v>2698</v>
      </c>
      <c r="MWX152" s="2394"/>
      <c r="MWY152" s="2394"/>
      <c r="MWZ152" s="2394"/>
      <c r="MXA152" s="2394"/>
      <c r="MXB152" s="2394"/>
      <c r="MXC152" s="2394"/>
      <c r="MXD152" s="2394"/>
      <c r="MXE152" s="2394"/>
      <c r="MXF152" s="2394"/>
      <c r="MXG152" s="2394"/>
      <c r="MXH152" s="2394"/>
      <c r="MXI152" s="2394"/>
      <c r="MXJ152" s="2394"/>
      <c r="MXK152" s="2394"/>
      <c r="MXL152" s="2394"/>
      <c r="MXM152" s="2394" t="s">
        <v>2698</v>
      </c>
      <c r="MXN152" s="2394"/>
      <c r="MXO152" s="2394"/>
      <c r="MXP152" s="2394"/>
      <c r="MXQ152" s="2394"/>
      <c r="MXR152" s="2394"/>
      <c r="MXS152" s="2394"/>
      <c r="MXT152" s="2394"/>
      <c r="MXU152" s="2394"/>
      <c r="MXV152" s="2394"/>
      <c r="MXW152" s="2394"/>
      <c r="MXX152" s="2394"/>
      <c r="MXY152" s="2394"/>
      <c r="MXZ152" s="2394"/>
      <c r="MYA152" s="2394"/>
      <c r="MYB152" s="2394"/>
      <c r="MYC152" s="2394" t="s">
        <v>2698</v>
      </c>
      <c r="MYD152" s="2394"/>
      <c r="MYE152" s="2394"/>
      <c r="MYF152" s="2394"/>
      <c r="MYG152" s="2394"/>
      <c r="MYH152" s="2394"/>
      <c r="MYI152" s="2394"/>
      <c r="MYJ152" s="2394"/>
      <c r="MYK152" s="2394"/>
      <c r="MYL152" s="2394"/>
      <c r="MYM152" s="2394"/>
      <c r="MYN152" s="2394"/>
      <c r="MYO152" s="2394"/>
      <c r="MYP152" s="2394"/>
      <c r="MYQ152" s="2394"/>
      <c r="MYR152" s="2394"/>
      <c r="MYS152" s="2394" t="s">
        <v>2698</v>
      </c>
      <c r="MYT152" s="2394"/>
      <c r="MYU152" s="2394"/>
      <c r="MYV152" s="2394"/>
      <c r="MYW152" s="2394"/>
      <c r="MYX152" s="2394"/>
      <c r="MYY152" s="2394"/>
      <c r="MYZ152" s="2394"/>
      <c r="MZA152" s="2394"/>
      <c r="MZB152" s="2394"/>
      <c r="MZC152" s="2394"/>
      <c r="MZD152" s="2394"/>
      <c r="MZE152" s="2394"/>
      <c r="MZF152" s="2394"/>
      <c r="MZG152" s="2394"/>
      <c r="MZH152" s="2394"/>
      <c r="MZI152" s="2394" t="s">
        <v>2698</v>
      </c>
      <c r="MZJ152" s="2394"/>
      <c r="MZK152" s="2394"/>
      <c r="MZL152" s="2394"/>
      <c r="MZM152" s="2394"/>
      <c r="MZN152" s="2394"/>
      <c r="MZO152" s="2394"/>
      <c r="MZP152" s="2394"/>
      <c r="MZQ152" s="2394"/>
      <c r="MZR152" s="2394"/>
      <c r="MZS152" s="2394"/>
      <c r="MZT152" s="2394"/>
      <c r="MZU152" s="2394"/>
      <c r="MZV152" s="2394"/>
      <c r="MZW152" s="2394"/>
      <c r="MZX152" s="2394"/>
      <c r="MZY152" s="2394" t="s">
        <v>2698</v>
      </c>
      <c r="MZZ152" s="2394"/>
      <c r="NAA152" s="2394"/>
      <c r="NAB152" s="2394"/>
      <c r="NAC152" s="2394"/>
      <c r="NAD152" s="2394"/>
      <c r="NAE152" s="2394"/>
      <c r="NAF152" s="2394"/>
      <c r="NAG152" s="2394"/>
      <c r="NAH152" s="2394"/>
      <c r="NAI152" s="2394"/>
      <c r="NAJ152" s="2394"/>
      <c r="NAK152" s="2394"/>
      <c r="NAL152" s="2394"/>
      <c r="NAM152" s="2394"/>
      <c r="NAN152" s="2394"/>
      <c r="NAO152" s="2394" t="s">
        <v>2698</v>
      </c>
      <c r="NAP152" s="2394"/>
      <c r="NAQ152" s="2394"/>
      <c r="NAR152" s="2394"/>
      <c r="NAS152" s="2394"/>
      <c r="NAT152" s="2394"/>
      <c r="NAU152" s="2394"/>
      <c r="NAV152" s="2394"/>
      <c r="NAW152" s="2394"/>
      <c r="NAX152" s="2394"/>
      <c r="NAY152" s="2394"/>
      <c r="NAZ152" s="2394"/>
      <c r="NBA152" s="2394"/>
      <c r="NBB152" s="2394"/>
      <c r="NBC152" s="2394"/>
      <c r="NBD152" s="2394"/>
      <c r="NBE152" s="2394" t="s">
        <v>2698</v>
      </c>
      <c r="NBF152" s="2394"/>
      <c r="NBG152" s="2394"/>
      <c r="NBH152" s="2394"/>
      <c r="NBI152" s="2394"/>
      <c r="NBJ152" s="2394"/>
      <c r="NBK152" s="2394"/>
      <c r="NBL152" s="2394"/>
      <c r="NBM152" s="2394"/>
      <c r="NBN152" s="2394"/>
      <c r="NBO152" s="2394"/>
      <c r="NBP152" s="2394"/>
      <c r="NBQ152" s="2394"/>
      <c r="NBR152" s="2394"/>
      <c r="NBS152" s="2394"/>
      <c r="NBT152" s="2394"/>
      <c r="NBU152" s="2394" t="s">
        <v>2698</v>
      </c>
      <c r="NBV152" s="2394"/>
      <c r="NBW152" s="2394"/>
      <c r="NBX152" s="2394"/>
      <c r="NBY152" s="2394"/>
      <c r="NBZ152" s="2394"/>
      <c r="NCA152" s="2394"/>
      <c r="NCB152" s="2394"/>
      <c r="NCC152" s="2394"/>
      <c r="NCD152" s="2394"/>
      <c r="NCE152" s="2394"/>
      <c r="NCF152" s="2394"/>
      <c r="NCG152" s="2394"/>
      <c r="NCH152" s="2394"/>
      <c r="NCI152" s="2394"/>
      <c r="NCJ152" s="2394"/>
      <c r="NCK152" s="2394" t="s">
        <v>2698</v>
      </c>
      <c r="NCL152" s="2394"/>
      <c r="NCM152" s="2394"/>
      <c r="NCN152" s="2394"/>
      <c r="NCO152" s="2394"/>
      <c r="NCP152" s="2394"/>
      <c r="NCQ152" s="2394"/>
      <c r="NCR152" s="2394"/>
      <c r="NCS152" s="2394"/>
      <c r="NCT152" s="2394"/>
      <c r="NCU152" s="2394"/>
      <c r="NCV152" s="2394"/>
      <c r="NCW152" s="2394"/>
      <c r="NCX152" s="2394"/>
      <c r="NCY152" s="2394"/>
      <c r="NCZ152" s="2394"/>
      <c r="NDA152" s="2394" t="s">
        <v>2698</v>
      </c>
      <c r="NDB152" s="2394"/>
      <c r="NDC152" s="2394"/>
      <c r="NDD152" s="2394"/>
      <c r="NDE152" s="2394"/>
      <c r="NDF152" s="2394"/>
      <c r="NDG152" s="2394"/>
      <c r="NDH152" s="2394"/>
      <c r="NDI152" s="2394"/>
      <c r="NDJ152" s="2394"/>
      <c r="NDK152" s="2394"/>
      <c r="NDL152" s="2394"/>
      <c r="NDM152" s="2394"/>
      <c r="NDN152" s="2394"/>
      <c r="NDO152" s="2394"/>
      <c r="NDP152" s="2394"/>
      <c r="NDQ152" s="2394" t="s">
        <v>2698</v>
      </c>
      <c r="NDR152" s="2394"/>
      <c r="NDS152" s="2394"/>
      <c r="NDT152" s="2394"/>
      <c r="NDU152" s="2394"/>
      <c r="NDV152" s="2394"/>
      <c r="NDW152" s="2394"/>
      <c r="NDX152" s="2394"/>
      <c r="NDY152" s="2394"/>
      <c r="NDZ152" s="2394"/>
      <c r="NEA152" s="2394"/>
      <c r="NEB152" s="2394"/>
      <c r="NEC152" s="2394"/>
      <c r="NED152" s="2394"/>
      <c r="NEE152" s="2394"/>
      <c r="NEF152" s="2394"/>
      <c r="NEG152" s="2394" t="s">
        <v>2698</v>
      </c>
      <c r="NEH152" s="2394"/>
      <c r="NEI152" s="2394"/>
      <c r="NEJ152" s="2394"/>
      <c r="NEK152" s="2394"/>
      <c r="NEL152" s="2394"/>
      <c r="NEM152" s="2394"/>
      <c r="NEN152" s="2394"/>
      <c r="NEO152" s="2394"/>
      <c r="NEP152" s="2394"/>
      <c r="NEQ152" s="2394"/>
      <c r="NER152" s="2394"/>
      <c r="NES152" s="2394"/>
      <c r="NET152" s="2394"/>
      <c r="NEU152" s="2394"/>
      <c r="NEV152" s="2394"/>
      <c r="NEW152" s="2394" t="s">
        <v>2698</v>
      </c>
      <c r="NEX152" s="2394"/>
      <c r="NEY152" s="2394"/>
      <c r="NEZ152" s="2394"/>
      <c r="NFA152" s="2394"/>
      <c r="NFB152" s="2394"/>
      <c r="NFC152" s="2394"/>
      <c r="NFD152" s="2394"/>
      <c r="NFE152" s="2394"/>
      <c r="NFF152" s="2394"/>
      <c r="NFG152" s="2394"/>
      <c r="NFH152" s="2394"/>
      <c r="NFI152" s="2394"/>
      <c r="NFJ152" s="2394"/>
      <c r="NFK152" s="2394"/>
      <c r="NFL152" s="2394"/>
      <c r="NFM152" s="2394" t="s">
        <v>2698</v>
      </c>
      <c r="NFN152" s="2394"/>
      <c r="NFO152" s="2394"/>
      <c r="NFP152" s="2394"/>
      <c r="NFQ152" s="2394"/>
      <c r="NFR152" s="2394"/>
      <c r="NFS152" s="2394"/>
      <c r="NFT152" s="2394"/>
      <c r="NFU152" s="2394"/>
      <c r="NFV152" s="2394"/>
      <c r="NFW152" s="2394"/>
      <c r="NFX152" s="2394"/>
      <c r="NFY152" s="2394"/>
      <c r="NFZ152" s="2394"/>
      <c r="NGA152" s="2394"/>
      <c r="NGB152" s="2394"/>
      <c r="NGC152" s="2394" t="s">
        <v>2698</v>
      </c>
      <c r="NGD152" s="2394"/>
      <c r="NGE152" s="2394"/>
      <c r="NGF152" s="2394"/>
      <c r="NGG152" s="2394"/>
      <c r="NGH152" s="2394"/>
      <c r="NGI152" s="2394"/>
      <c r="NGJ152" s="2394"/>
      <c r="NGK152" s="2394"/>
      <c r="NGL152" s="2394"/>
      <c r="NGM152" s="2394"/>
      <c r="NGN152" s="2394"/>
      <c r="NGO152" s="2394"/>
      <c r="NGP152" s="2394"/>
      <c r="NGQ152" s="2394"/>
      <c r="NGR152" s="2394"/>
      <c r="NGS152" s="2394" t="s">
        <v>2698</v>
      </c>
      <c r="NGT152" s="2394"/>
      <c r="NGU152" s="2394"/>
      <c r="NGV152" s="2394"/>
      <c r="NGW152" s="2394"/>
      <c r="NGX152" s="2394"/>
      <c r="NGY152" s="2394"/>
      <c r="NGZ152" s="2394"/>
      <c r="NHA152" s="2394"/>
      <c r="NHB152" s="2394"/>
      <c r="NHC152" s="2394"/>
      <c r="NHD152" s="2394"/>
      <c r="NHE152" s="2394"/>
      <c r="NHF152" s="2394"/>
      <c r="NHG152" s="2394"/>
      <c r="NHH152" s="2394"/>
      <c r="NHI152" s="2394" t="s">
        <v>2698</v>
      </c>
      <c r="NHJ152" s="2394"/>
      <c r="NHK152" s="2394"/>
      <c r="NHL152" s="2394"/>
      <c r="NHM152" s="2394"/>
      <c r="NHN152" s="2394"/>
      <c r="NHO152" s="2394"/>
      <c r="NHP152" s="2394"/>
      <c r="NHQ152" s="2394"/>
      <c r="NHR152" s="2394"/>
      <c r="NHS152" s="2394"/>
      <c r="NHT152" s="2394"/>
      <c r="NHU152" s="2394"/>
      <c r="NHV152" s="2394"/>
      <c r="NHW152" s="2394"/>
      <c r="NHX152" s="2394"/>
      <c r="NHY152" s="2394" t="s">
        <v>2698</v>
      </c>
      <c r="NHZ152" s="2394"/>
      <c r="NIA152" s="2394"/>
      <c r="NIB152" s="2394"/>
      <c r="NIC152" s="2394"/>
      <c r="NID152" s="2394"/>
      <c r="NIE152" s="2394"/>
      <c r="NIF152" s="2394"/>
      <c r="NIG152" s="2394"/>
      <c r="NIH152" s="2394"/>
      <c r="NII152" s="2394"/>
      <c r="NIJ152" s="2394"/>
      <c r="NIK152" s="2394"/>
      <c r="NIL152" s="2394"/>
      <c r="NIM152" s="2394"/>
      <c r="NIN152" s="2394"/>
      <c r="NIO152" s="2394" t="s">
        <v>2698</v>
      </c>
      <c r="NIP152" s="2394"/>
      <c r="NIQ152" s="2394"/>
      <c r="NIR152" s="2394"/>
      <c r="NIS152" s="2394"/>
      <c r="NIT152" s="2394"/>
      <c r="NIU152" s="2394"/>
      <c r="NIV152" s="2394"/>
      <c r="NIW152" s="2394"/>
      <c r="NIX152" s="2394"/>
      <c r="NIY152" s="2394"/>
      <c r="NIZ152" s="2394"/>
      <c r="NJA152" s="2394"/>
      <c r="NJB152" s="2394"/>
      <c r="NJC152" s="2394"/>
      <c r="NJD152" s="2394"/>
      <c r="NJE152" s="2394" t="s">
        <v>2698</v>
      </c>
      <c r="NJF152" s="2394"/>
      <c r="NJG152" s="2394"/>
      <c r="NJH152" s="2394"/>
      <c r="NJI152" s="2394"/>
      <c r="NJJ152" s="2394"/>
      <c r="NJK152" s="2394"/>
      <c r="NJL152" s="2394"/>
      <c r="NJM152" s="2394"/>
      <c r="NJN152" s="2394"/>
      <c r="NJO152" s="2394"/>
      <c r="NJP152" s="2394"/>
      <c r="NJQ152" s="2394"/>
      <c r="NJR152" s="2394"/>
      <c r="NJS152" s="2394"/>
      <c r="NJT152" s="2394"/>
      <c r="NJU152" s="2394" t="s">
        <v>2698</v>
      </c>
      <c r="NJV152" s="2394"/>
      <c r="NJW152" s="2394"/>
      <c r="NJX152" s="2394"/>
      <c r="NJY152" s="2394"/>
      <c r="NJZ152" s="2394"/>
      <c r="NKA152" s="2394"/>
      <c r="NKB152" s="2394"/>
      <c r="NKC152" s="2394"/>
      <c r="NKD152" s="2394"/>
      <c r="NKE152" s="2394"/>
      <c r="NKF152" s="2394"/>
      <c r="NKG152" s="2394"/>
      <c r="NKH152" s="2394"/>
      <c r="NKI152" s="2394"/>
      <c r="NKJ152" s="2394"/>
      <c r="NKK152" s="2394" t="s">
        <v>2698</v>
      </c>
      <c r="NKL152" s="2394"/>
      <c r="NKM152" s="2394"/>
      <c r="NKN152" s="2394"/>
      <c r="NKO152" s="2394"/>
      <c r="NKP152" s="2394"/>
      <c r="NKQ152" s="2394"/>
      <c r="NKR152" s="2394"/>
      <c r="NKS152" s="2394"/>
      <c r="NKT152" s="2394"/>
      <c r="NKU152" s="2394"/>
      <c r="NKV152" s="2394"/>
      <c r="NKW152" s="2394"/>
      <c r="NKX152" s="2394"/>
      <c r="NKY152" s="2394"/>
      <c r="NKZ152" s="2394"/>
      <c r="NLA152" s="2394" t="s">
        <v>2698</v>
      </c>
      <c r="NLB152" s="2394"/>
      <c r="NLC152" s="2394"/>
      <c r="NLD152" s="2394"/>
      <c r="NLE152" s="2394"/>
      <c r="NLF152" s="2394"/>
      <c r="NLG152" s="2394"/>
      <c r="NLH152" s="2394"/>
      <c r="NLI152" s="2394"/>
      <c r="NLJ152" s="2394"/>
      <c r="NLK152" s="2394"/>
      <c r="NLL152" s="2394"/>
      <c r="NLM152" s="2394"/>
      <c r="NLN152" s="2394"/>
      <c r="NLO152" s="2394"/>
      <c r="NLP152" s="2394"/>
      <c r="NLQ152" s="2394" t="s">
        <v>2698</v>
      </c>
      <c r="NLR152" s="2394"/>
      <c r="NLS152" s="2394"/>
      <c r="NLT152" s="2394"/>
      <c r="NLU152" s="2394"/>
      <c r="NLV152" s="2394"/>
      <c r="NLW152" s="2394"/>
      <c r="NLX152" s="2394"/>
      <c r="NLY152" s="2394"/>
      <c r="NLZ152" s="2394"/>
      <c r="NMA152" s="2394"/>
      <c r="NMB152" s="2394"/>
      <c r="NMC152" s="2394"/>
      <c r="NMD152" s="2394"/>
      <c r="NME152" s="2394"/>
      <c r="NMF152" s="2394"/>
      <c r="NMG152" s="2394" t="s">
        <v>2698</v>
      </c>
      <c r="NMH152" s="2394"/>
      <c r="NMI152" s="2394"/>
      <c r="NMJ152" s="2394"/>
      <c r="NMK152" s="2394"/>
      <c r="NML152" s="2394"/>
      <c r="NMM152" s="2394"/>
      <c r="NMN152" s="2394"/>
      <c r="NMO152" s="2394"/>
      <c r="NMP152" s="2394"/>
      <c r="NMQ152" s="2394"/>
      <c r="NMR152" s="2394"/>
      <c r="NMS152" s="2394"/>
      <c r="NMT152" s="2394"/>
      <c r="NMU152" s="2394"/>
      <c r="NMV152" s="2394"/>
      <c r="NMW152" s="2394" t="s">
        <v>2698</v>
      </c>
      <c r="NMX152" s="2394"/>
      <c r="NMY152" s="2394"/>
      <c r="NMZ152" s="2394"/>
      <c r="NNA152" s="2394"/>
      <c r="NNB152" s="2394"/>
      <c r="NNC152" s="2394"/>
      <c r="NND152" s="2394"/>
      <c r="NNE152" s="2394"/>
      <c r="NNF152" s="2394"/>
      <c r="NNG152" s="2394"/>
      <c r="NNH152" s="2394"/>
      <c r="NNI152" s="2394"/>
      <c r="NNJ152" s="2394"/>
      <c r="NNK152" s="2394"/>
      <c r="NNL152" s="2394"/>
      <c r="NNM152" s="2394" t="s">
        <v>2698</v>
      </c>
      <c r="NNN152" s="2394"/>
      <c r="NNO152" s="2394"/>
      <c r="NNP152" s="2394"/>
      <c r="NNQ152" s="2394"/>
      <c r="NNR152" s="2394"/>
      <c r="NNS152" s="2394"/>
      <c r="NNT152" s="2394"/>
      <c r="NNU152" s="2394"/>
      <c r="NNV152" s="2394"/>
      <c r="NNW152" s="2394"/>
      <c r="NNX152" s="2394"/>
      <c r="NNY152" s="2394"/>
      <c r="NNZ152" s="2394"/>
      <c r="NOA152" s="2394"/>
      <c r="NOB152" s="2394"/>
      <c r="NOC152" s="2394" t="s">
        <v>2698</v>
      </c>
      <c r="NOD152" s="2394"/>
      <c r="NOE152" s="2394"/>
      <c r="NOF152" s="2394"/>
      <c r="NOG152" s="2394"/>
      <c r="NOH152" s="2394"/>
      <c r="NOI152" s="2394"/>
      <c r="NOJ152" s="2394"/>
      <c r="NOK152" s="2394"/>
      <c r="NOL152" s="2394"/>
      <c r="NOM152" s="2394"/>
      <c r="NON152" s="2394"/>
      <c r="NOO152" s="2394"/>
      <c r="NOP152" s="2394"/>
      <c r="NOQ152" s="2394"/>
      <c r="NOR152" s="2394"/>
      <c r="NOS152" s="2394" t="s">
        <v>2698</v>
      </c>
      <c r="NOT152" s="2394"/>
      <c r="NOU152" s="2394"/>
      <c r="NOV152" s="2394"/>
      <c r="NOW152" s="2394"/>
      <c r="NOX152" s="2394"/>
      <c r="NOY152" s="2394"/>
      <c r="NOZ152" s="2394"/>
      <c r="NPA152" s="2394"/>
      <c r="NPB152" s="2394"/>
      <c r="NPC152" s="2394"/>
      <c r="NPD152" s="2394"/>
      <c r="NPE152" s="2394"/>
      <c r="NPF152" s="2394"/>
      <c r="NPG152" s="2394"/>
      <c r="NPH152" s="2394"/>
      <c r="NPI152" s="2394" t="s">
        <v>2698</v>
      </c>
      <c r="NPJ152" s="2394"/>
      <c r="NPK152" s="2394"/>
      <c r="NPL152" s="2394"/>
      <c r="NPM152" s="2394"/>
      <c r="NPN152" s="2394"/>
      <c r="NPO152" s="2394"/>
      <c r="NPP152" s="2394"/>
      <c r="NPQ152" s="2394"/>
      <c r="NPR152" s="2394"/>
      <c r="NPS152" s="2394"/>
      <c r="NPT152" s="2394"/>
      <c r="NPU152" s="2394"/>
      <c r="NPV152" s="2394"/>
      <c r="NPW152" s="2394"/>
      <c r="NPX152" s="2394"/>
      <c r="NPY152" s="2394" t="s">
        <v>2698</v>
      </c>
      <c r="NPZ152" s="2394"/>
      <c r="NQA152" s="2394"/>
      <c r="NQB152" s="2394"/>
      <c r="NQC152" s="2394"/>
      <c r="NQD152" s="2394"/>
      <c r="NQE152" s="2394"/>
      <c r="NQF152" s="2394"/>
      <c r="NQG152" s="2394"/>
      <c r="NQH152" s="2394"/>
      <c r="NQI152" s="2394"/>
      <c r="NQJ152" s="2394"/>
      <c r="NQK152" s="2394"/>
      <c r="NQL152" s="2394"/>
      <c r="NQM152" s="2394"/>
      <c r="NQN152" s="2394"/>
      <c r="NQO152" s="2394" t="s">
        <v>2698</v>
      </c>
      <c r="NQP152" s="2394"/>
      <c r="NQQ152" s="2394"/>
      <c r="NQR152" s="2394"/>
      <c r="NQS152" s="2394"/>
      <c r="NQT152" s="2394"/>
      <c r="NQU152" s="2394"/>
      <c r="NQV152" s="2394"/>
      <c r="NQW152" s="2394"/>
      <c r="NQX152" s="2394"/>
      <c r="NQY152" s="2394"/>
      <c r="NQZ152" s="2394"/>
      <c r="NRA152" s="2394"/>
      <c r="NRB152" s="2394"/>
      <c r="NRC152" s="2394"/>
      <c r="NRD152" s="2394"/>
      <c r="NRE152" s="2394" t="s">
        <v>2698</v>
      </c>
      <c r="NRF152" s="2394"/>
      <c r="NRG152" s="2394"/>
      <c r="NRH152" s="2394"/>
      <c r="NRI152" s="2394"/>
      <c r="NRJ152" s="2394"/>
      <c r="NRK152" s="2394"/>
      <c r="NRL152" s="2394"/>
      <c r="NRM152" s="2394"/>
      <c r="NRN152" s="2394"/>
      <c r="NRO152" s="2394"/>
      <c r="NRP152" s="2394"/>
      <c r="NRQ152" s="2394"/>
      <c r="NRR152" s="2394"/>
      <c r="NRS152" s="2394"/>
      <c r="NRT152" s="2394"/>
      <c r="NRU152" s="2394" t="s">
        <v>2698</v>
      </c>
      <c r="NRV152" s="2394"/>
      <c r="NRW152" s="2394"/>
      <c r="NRX152" s="2394"/>
      <c r="NRY152" s="2394"/>
      <c r="NRZ152" s="2394"/>
      <c r="NSA152" s="2394"/>
      <c r="NSB152" s="2394"/>
      <c r="NSC152" s="2394"/>
      <c r="NSD152" s="2394"/>
      <c r="NSE152" s="2394"/>
      <c r="NSF152" s="2394"/>
      <c r="NSG152" s="2394"/>
      <c r="NSH152" s="2394"/>
      <c r="NSI152" s="2394"/>
      <c r="NSJ152" s="2394"/>
      <c r="NSK152" s="2394" t="s">
        <v>2698</v>
      </c>
      <c r="NSL152" s="2394"/>
      <c r="NSM152" s="2394"/>
      <c r="NSN152" s="2394"/>
      <c r="NSO152" s="2394"/>
      <c r="NSP152" s="2394"/>
      <c r="NSQ152" s="2394"/>
      <c r="NSR152" s="2394"/>
      <c r="NSS152" s="2394"/>
      <c r="NST152" s="2394"/>
      <c r="NSU152" s="2394"/>
      <c r="NSV152" s="2394"/>
      <c r="NSW152" s="2394"/>
      <c r="NSX152" s="2394"/>
      <c r="NSY152" s="2394"/>
      <c r="NSZ152" s="2394"/>
      <c r="NTA152" s="2394" t="s">
        <v>2698</v>
      </c>
      <c r="NTB152" s="2394"/>
      <c r="NTC152" s="2394"/>
      <c r="NTD152" s="2394"/>
      <c r="NTE152" s="2394"/>
      <c r="NTF152" s="2394"/>
      <c r="NTG152" s="2394"/>
      <c r="NTH152" s="2394"/>
      <c r="NTI152" s="2394"/>
      <c r="NTJ152" s="2394"/>
      <c r="NTK152" s="2394"/>
      <c r="NTL152" s="2394"/>
      <c r="NTM152" s="2394"/>
      <c r="NTN152" s="2394"/>
      <c r="NTO152" s="2394"/>
      <c r="NTP152" s="2394"/>
      <c r="NTQ152" s="2394" t="s">
        <v>2698</v>
      </c>
      <c r="NTR152" s="2394"/>
      <c r="NTS152" s="2394"/>
      <c r="NTT152" s="2394"/>
      <c r="NTU152" s="2394"/>
      <c r="NTV152" s="2394"/>
      <c r="NTW152" s="2394"/>
      <c r="NTX152" s="2394"/>
      <c r="NTY152" s="2394"/>
      <c r="NTZ152" s="2394"/>
      <c r="NUA152" s="2394"/>
      <c r="NUB152" s="2394"/>
      <c r="NUC152" s="2394"/>
      <c r="NUD152" s="2394"/>
      <c r="NUE152" s="2394"/>
      <c r="NUF152" s="2394"/>
      <c r="NUG152" s="2394" t="s">
        <v>2698</v>
      </c>
      <c r="NUH152" s="2394"/>
      <c r="NUI152" s="2394"/>
      <c r="NUJ152" s="2394"/>
      <c r="NUK152" s="2394"/>
      <c r="NUL152" s="2394"/>
      <c r="NUM152" s="2394"/>
      <c r="NUN152" s="2394"/>
      <c r="NUO152" s="2394"/>
      <c r="NUP152" s="2394"/>
      <c r="NUQ152" s="2394"/>
      <c r="NUR152" s="2394"/>
      <c r="NUS152" s="2394"/>
      <c r="NUT152" s="2394"/>
      <c r="NUU152" s="2394"/>
      <c r="NUV152" s="2394"/>
      <c r="NUW152" s="2394" t="s">
        <v>2698</v>
      </c>
      <c r="NUX152" s="2394"/>
      <c r="NUY152" s="2394"/>
      <c r="NUZ152" s="2394"/>
      <c r="NVA152" s="2394"/>
      <c r="NVB152" s="2394"/>
      <c r="NVC152" s="2394"/>
      <c r="NVD152" s="2394"/>
      <c r="NVE152" s="2394"/>
      <c r="NVF152" s="2394"/>
      <c r="NVG152" s="2394"/>
      <c r="NVH152" s="2394"/>
      <c r="NVI152" s="2394"/>
      <c r="NVJ152" s="2394"/>
      <c r="NVK152" s="2394"/>
      <c r="NVL152" s="2394"/>
      <c r="NVM152" s="2394" t="s">
        <v>2698</v>
      </c>
      <c r="NVN152" s="2394"/>
      <c r="NVO152" s="2394"/>
      <c r="NVP152" s="2394"/>
      <c r="NVQ152" s="2394"/>
      <c r="NVR152" s="2394"/>
      <c r="NVS152" s="2394"/>
      <c r="NVT152" s="2394"/>
      <c r="NVU152" s="2394"/>
      <c r="NVV152" s="2394"/>
      <c r="NVW152" s="2394"/>
      <c r="NVX152" s="2394"/>
      <c r="NVY152" s="2394"/>
      <c r="NVZ152" s="2394"/>
      <c r="NWA152" s="2394"/>
      <c r="NWB152" s="2394"/>
      <c r="NWC152" s="2394" t="s">
        <v>2698</v>
      </c>
      <c r="NWD152" s="2394"/>
      <c r="NWE152" s="2394"/>
      <c r="NWF152" s="2394"/>
      <c r="NWG152" s="2394"/>
      <c r="NWH152" s="2394"/>
      <c r="NWI152" s="2394"/>
      <c r="NWJ152" s="2394"/>
      <c r="NWK152" s="2394"/>
      <c r="NWL152" s="2394"/>
      <c r="NWM152" s="2394"/>
      <c r="NWN152" s="2394"/>
      <c r="NWO152" s="2394"/>
      <c r="NWP152" s="2394"/>
      <c r="NWQ152" s="2394"/>
      <c r="NWR152" s="2394"/>
      <c r="NWS152" s="2394" t="s">
        <v>2698</v>
      </c>
      <c r="NWT152" s="2394"/>
      <c r="NWU152" s="2394"/>
      <c r="NWV152" s="2394"/>
      <c r="NWW152" s="2394"/>
      <c r="NWX152" s="2394"/>
      <c r="NWY152" s="2394"/>
      <c r="NWZ152" s="2394"/>
      <c r="NXA152" s="2394"/>
      <c r="NXB152" s="2394"/>
      <c r="NXC152" s="2394"/>
      <c r="NXD152" s="2394"/>
      <c r="NXE152" s="2394"/>
      <c r="NXF152" s="2394"/>
      <c r="NXG152" s="2394"/>
      <c r="NXH152" s="2394"/>
      <c r="NXI152" s="2394" t="s">
        <v>2698</v>
      </c>
      <c r="NXJ152" s="2394"/>
      <c r="NXK152" s="2394"/>
      <c r="NXL152" s="2394"/>
      <c r="NXM152" s="2394"/>
      <c r="NXN152" s="2394"/>
      <c r="NXO152" s="2394"/>
      <c r="NXP152" s="2394"/>
      <c r="NXQ152" s="2394"/>
      <c r="NXR152" s="2394"/>
      <c r="NXS152" s="2394"/>
      <c r="NXT152" s="2394"/>
      <c r="NXU152" s="2394"/>
      <c r="NXV152" s="2394"/>
      <c r="NXW152" s="2394"/>
      <c r="NXX152" s="2394"/>
      <c r="NXY152" s="2394" t="s">
        <v>2698</v>
      </c>
      <c r="NXZ152" s="2394"/>
      <c r="NYA152" s="2394"/>
      <c r="NYB152" s="2394"/>
      <c r="NYC152" s="2394"/>
      <c r="NYD152" s="2394"/>
      <c r="NYE152" s="2394"/>
      <c r="NYF152" s="2394"/>
      <c r="NYG152" s="2394"/>
      <c r="NYH152" s="2394"/>
      <c r="NYI152" s="2394"/>
      <c r="NYJ152" s="2394"/>
      <c r="NYK152" s="2394"/>
      <c r="NYL152" s="2394"/>
      <c r="NYM152" s="2394"/>
      <c r="NYN152" s="2394"/>
      <c r="NYO152" s="2394" t="s">
        <v>2698</v>
      </c>
      <c r="NYP152" s="2394"/>
      <c r="NYQ152" s="2394"/>
      <c r="NYR152" s="2394"/>
      <c r="NYS152" s="2394"/>
      <c r="NYT152" s="2394"/>
      <c r="NYU152" s="2394"/>
      <c r="NYV152" s="2394"/>
      <c r="NYW152" s="2394"/>
      <c r="NYX152" s="2394"/>
      <c r="NYY152" s="2394"/>
      <c r="NYZ152" s="2394"/>
      <c r="NZA152" s="2394"/>
      <c r="NZB152" s="2394"/>
      <c r="NZC152" s="2394"/>
      <c r="NZD152" s="2394"/>
      <c r="NZE152" s="2394" t="s">
        <v>2698</v>
      </c>
      <c r="NZF152" s="2394"/>
      <c r="NZG152" s="2394"/>
      <c r="NZH152" s="2394"/>
      <c r="NZI152" s="2394"/>
      <c r="NZJ152" s="2394"/>
      <c r="NZK152" s="2394"/>
      <c r="NZL152" s="2394"/>
      <c r="NZM152" s="2394"/>
      <c r="NZN152" s="2394"/>
      <c r="NZO152" s="2394"/>
      <c r="NZP152" s="2394"/>
      <c r="NZQ152" s="2394"/>
      <c r="NZR152" s="2394"/>
      <c r="NZS152" s="2394"/>
      <c r="NZT152" s="2394"/>
      <c r="NZU152" s="2394" t="s">
        <v>2698</v>
      </c>
      <c r="NZV152" s="2394"/>
      <c r="NZW152" s="2394"/>
      <c r="NZX152" s="2394"/>
      <c r="NZY152" s="2394"/>
      <c r="NZZ152" s="2394"/>
      <c r="OAA152" s="2394"/>
      <c r="OAB152" s="2394"/>
      <c r="OAC152" s="2394"/>
      <c r="OAD152" s="2394"/>
      <c r="OAE152" s="2394"/>
      <c r="OAF152" s="2394"/>
      <c r="OAG152" s="2394"/>
      <c r="OAH152" s="2394"/>
      <c r="OAI152" s="2394"/>
      <c r="OAJ152" s="2394"/>
      <c r="OAK152" s="2394" t="s">
        <v>2698</v>
      </c>
      <c r="OAL152" s="2394"/>
      <c r="OAM152" s="2394"/>
      <c r="OAN152" s="2394"/>
      <c r="OAO152" s="2394"/>
      <c r="OAP152" s="2394"/>
      <c r="OAQ152" s="2394"/>
      <c r="OAR152" s="2394"/>
      <c r="OAS152" s="2394"/>
      <c r="OAT152" s="2394"/>
      <c r="OAU152" s="2394"/>
      <c r="OAV152" s="2394"/>
      <c r="OAW152" s="2394"/>
      <c r="OAX152" s="2394"/>
      <c r="OAY152" s="2394"/>
      <c r="OAZ152" s="2394"/>
      <c r="OBA152" s="2394" t="s">
        <v>2698</v>
      </c>
      <c r="OBB152" s="2394"/>
      <c r="OBC152" s="2394"/>
      <c r="OBD152" s="2394"/>
      <c r="OBE152" s="2394"/>
      <c r="OBF152" s="2394"/>
      <c r="OBG152" s="2394"/>
      <c r="OBH152" s="2394"/>
      <c r="OBI152" s="2394"/>
      <c r="OBJ152" s="2394"/>
      <c r="OBK152" s="2394"/>
      <c r="OBL152" s="2394"/>
      <c r="OBM152" s="2394"/>
      <c r="OBN152" s="2394"/>
      <c r="OBO152" s="2394"/>
      <c r="OBP152" s="2394"/>
      <c r="OBQ152" s="2394" t="s">
        <v>2698</v>
      </c>
      <c r="OBR152" s="2394"/>
      <c r="OBS152" s="2394"/>
      <c r="OBT152" s="2394"/>
      <c r="OBU152" s="2394"/>
      <c r="OBV152" s="2394"/>
      <c r="OBW152" s="2394"/>
      <c r="OBX152" s="2394"/>
      <c r="OBY152" s="2394"/>
      <c r="OBZ152" s="2394"/>
      <c r="OCA152" s="2394"/>
      <c r="OCB152" s="2394"/>
      <c r="OCC152" s="2394"/>
      <c r="OCD152" s="2394"/>
      <c r="OCE152" s="2394"/>
      <c r="OCF152" s="2394"/>
      <c r="OCG152" s="2394" t="s">
        <v>2698</v>
      </c>
      <c r="OCH152" s="2394"/>
      <c r="OCI152" s="2394"/>
      <c r="OCJ152" s="2394"/>
      <c r="OCK152" s="2394"/>
      <c r="OCL152" s="2394"/>
      <c r="OCM152" s="2394"/>
      <c r="OCN152" s="2394"/>
      <c r="OCO152" s="2394"/>
      <c r="OCP152" s="2394"/>
      <c r="OCQ152" s="2394"/>
      <c r="OCR152" s="2394"/>
      <c r="OCS152" s="2394"/>
      <c r="OCT152" s="2394"/>
      <c r="OCU152" s="2394"/>
      <c r="OCV152" s="2394"/>
      <c r="OCW152" s="2394" t="s">
        <v>2698</v>
      </c>
      <c r="OCX152" s="2394"/>
      <c r="OCY152" s="2394"/>
      <c r="OCZ152" s="2394"/>
      <c r="ODA152" s="2394"/>
      <c r="ODB152" s="2394"/>
      <c r="ODC152" s="2394"/>
      <c r="ODD152" s="2394"/>
      <c r="ODE152" s="2394"/>
      <c r="ODF152" s="2394"/>
      <c r="ODG152" s="2394"/>
      <c r="ODH152" s="2394"/>
      <c r="ODI152" s="2394"/>
      <c r="ODJ152" s="2394"/>
      <c r="ODK152" s="2394"/>
      <c r="ODL152" s="2394"/>
      <c r="ODM152" s="2394" t="s">
        <v>2698</v>
      </c>
      <c r="ODN152" s="2394"/>
      <c r="ODO152" s="2394"/>
      <c r="ODP152" s="2394"/>
      <c r="ODQ152" s="2394"/>
      <c r="ODR152" s="2394"/>
      <c r="ODS152" s="2394"/>
      <c r="ODT152" s="2394"/>
      <c r="ODU152" s="2394"/>
      <c r="ODV152" s="2394"/>
      <c r="ODW152" s="2394"/>
      <c r="ODX152" s="2394"/>
      <c r="ODY152" s="2394"/>
      <c r="ODZ152" s="2394"/>
      <c r="OEA152" s="2394"/>
      <c r="OEB152" s="2394"/>
      <c r="OEC152" s="2394" t="s">
        <v>2698</v>
      </c>
      <c r="OED152" s="2394"/>
      <c r="OEE152" s="2394"/>
      <c r="OEF152" s="2394"/>
      <c r="OEG152" s="2394"/>
      <c r="OEH152" s="2394"/>
      <c r="OEI152" s="2394"/>
      <c r="OEJ152" s="2394"/>
      <c r="OEK152" s="2394"/>
      <c r="OEL152" s="2394"/>
      <c r="OEM152" s="2394"/>
      <c r="OEN152" s="2394"/>
      <c r="OEO152" s="2394"/>
      <c r="OEP152" s="2394"/>
      <c r="OEQ152" s="2394"/>
      <c r="OER152" s="2394"/>
      <c r="OES152" s="2394" t="s">
        <v>2698</v>
      </c>
      <c r="OET152" s="2394"/>
      <c r="OEU152" s="2394"/>
      <c r="OEV152" s="2394"/>
      <c r="OEW152" s="2394"/>
      <c r="OEX152" s="2394"/>
      <c r="OEY152" s="2394"/>
      <c r="OEZ152" s="2394"/>
      <c r="OFA152" s="2394"/>
      <c r="OFB152" s="2394"/>
      <c r="OFC152" s="2394"/>
      <c r="OFD152" s="2394"/>
      <c r="OFE152" s="2394"/>
      <c r="OFF152" s="2394"/>
      <c r="OFG152" s="2394"/>
      <c r="OFH152" s="2394"/>
      <c r="OFI152" s="2394" t="s">
        <v>2698</v>
      </c>
      <c r="OFJ152" s="2394"/>
      <c r="OFK152" s="2394"/>
      <c r="OFL152" s="2394"/>
      <c r="OFM152" s="2394"/>
      <c r="OFN152" s="2394"/>
      <c r="OFO152" s="2394"/>
      <c r="OFP152" s="2394"/>
      <c r="OFQ152" s="2394"/>
      <c r="OFR152" s="2394"/>
      <c r="OFS152" s="2394"/>
      <c r="OFT152" s="2394"/>
      <c r="OFU152" s="2394"/>
      <c r="OFV152" s="2394"/>
      <c r="OFW152" s="2394"/>
      <c r="OFX152" s="2394"/>
      <c r="OFY152" s="2394" t="s">
        <v>2698</v>
      </c>
      <c r="OFZ152" s="2394"/>
      <c r="OGA152" s="2394"/>
      <c r="OGB152" s="2394"/>
      <c r="OGC152" s="2394"/>
      <c r="OGD152" s="2394"/>
      <c r="OGE152" s="2394"/>
      <c r="OGF152" s="2394"/>
      <c r="OGG152" s="2394"/>
      <c r="OGH152" s="2394"/>
      <c r="OGI152" s="2394"/>
      <c r="OGJ152" s="2394"/>
      <c r="OGK152" s="2394"/>
      <c r="OGL152" s="2394"/>
      <c r="OGM152" s="2394"/>
      <c r="OGN152" s="2394"/>
      <c r="OGO152" s="2394" t="s">
        <v>2698</v>
      </c>
      <c r="OGP152" s="2394"/>
      <c r="OGQ152" s="2394"/>
      <c r="OGR152" s="2394"/>
      <c r="OGS152" s="2394"/>
      <c r="OGT152" s="2394"/>
      <c r="OGU152" s="2394"/>
      <c r="OGV152" s="2394"/>
      <c r="OGW152" s="2394"/>
      <c r="OGX152" s="2394"/>
      <c r="OGY152" s="2394"/>
      <c r="OGZ152" s="2394"/>
      <c r="OHA152" s="2394"/>
      <c r="OHB152" s="2394"/>
      <c r="OHC152" s="2394"/>
      <c r="OHD152" s="2394"/>
      <c r="OHE152" s="2394" t="s">
        <v>2698</v>
      </c>
      <c r="OHF152" s="2394"/>
      <c r="OHG152" s="2394"/>
      <c r="OHH152" s="2394"/>
      <c r="OHI152" s="2394"/>
      <c r="OHJ152" s="2394"/>
      <c r="OHK152" s="2394"/>
      <c r="OHL152" s="2394"/>
      <c r="OHM152" s="2394"/>
      <c r="OHN152" s="2394"/>
      <c r="OHO152" s="2394"/>
      <c r="OHP152" s="2394"/>
      <c r="OHQ152" s="2394"/>
      <c r="OHR152" s="2394"/>
      <c r="OHS152" s="2394"/>
      <c r="OHT152" s="2394"/>
      <c r="OHU152" s="2394" t="s">
        <v>2698</v>
      </c>
      <c r="OHV152" s="2394"/>
      <c r="OHW152" s="2394"/>
      <c r="OHX152" s="2394"/>
      <c r="OHY152" s="2394"/>
      <c r="OHZ152" s="2394"/>
      <c r="OIA152" s="2394"/>
      <c r="OIB152" s="2394"/>
      <c r="OIC152" s="2394"/>
      <c r="OID152" s="2394"/>
      <c r="OIE152" s="2394"/>
      <c r="OIF152" s="2394"/>
      <c r="OIG152" s="2394"/>
      <c r="OIH152" s="2394"/>
      <c r="OII152" s="2394"/>
      <c r="OIJ152" s="2394"/>
      <c r="OIK152" s="2394" t="s">
        <v>2698</v>
      </c>
      <c r="OIL152" s="2394"/>
      <c r="OIM152" s="2394"/>
      <c r="OIN152" s="2394"/>
      <c r="OIO152" s="2394"/>
      <c r="OIP152" s="2394"/>
      <c r="OIQ152" s="2394"/>
      <c r="OIR152" s="2394"/>
      <c r="OIS152" s="2394"/>
      <c r="OIT152" s="2394"/>
      <c r="OIU152" s="2394"/>
      <c r="OIV152" s="2394"/>
      <c r="OIW152" s="2394"/>
      <c r="OIX152" s="2394"/>
      <c r="OIY152" s="2394"/>
      <c r="OIZ152" s="2394"/>
      <c r="OJA152" s="2394" t="s">
        <v>2698</v>
      </c>
      <c r="OJB152" s="2394"/>
      <c r="OJC152" s="2394"/>
      <c r="OJD152" s="2394"/>
      <c r="OJE152" s="2394"/>
      <c r="OJF152" s="2394"/>
      <c r="OJG152" s="2394"/>
      <c r="OJH152" s="2394"/>
      <c r="OJI152" s="2394"/>
      <c r="OJJ152" s="2394"/>
      <c r="OJK152" s="2394"/>
      <c r="OJL152" s="2394"/>
      <c r="OJM152" s="2394"/>
      <c r="OJN152" s="2394"/>
      <c r="OJO152" s="2394"/>
      <c r="OJP152" s="2394"/>
      <c r="OJQ152" s="2394" t="s">
        <v>2698</v>
      </c>
      <c r="OJR152" s="2394"/>
      <c r="OJS152" s="2394"/>
      <c r="OJT152" s="2394"/>
      <c r="OJU152" s="2394"/>
      <c r="OJV152" s="2394"/>
      <c r="OJW152" s="2394"/>
      <c r="OJX152" s="2394"/>
      <c r="OJY152" s="2394"/>
      <c r="OJZ152" s="2394"/>
      <c r="OKA152" s="2394"/>
      <c r="OKB152" s="2394"/>
      <c r="OKC152" s="2394"/>
      <c r="OKD152" s="2394"/>
      <c r="OKE152" s="2394"/>
      <c r="OKF152" s="2394"/>
      <c r="OKG152" s="2394" t="s">
        <v>2698</v>
      </c>
      <c r="OKH152" s="2394"/>
      <c r="OKI152" s="2394"/>
      <c r="OKJ152" s="2394"/>
      <c r="OKK152" s="2394"/>
      <c r="OKL152" s="2394"/>
      <c r="OKM152" s="2394"/>
      <c r="OKN152" s="2394"/>
      <c r="OKO152" s="2394"/>
      <c r="OKP152" s="2394"/>
      <c r="OKQ152" s="2394"/>
      <c r="OKR152" s="2394"/>
      <c r="OKS152" s="2394"/>
      <c r="OKT152" s="2394"/>
      <c r="OKU152" s="2394"/>
      <c r="OKV152" s="2394"/>
      <c r="OKW152" s="2394" t="s">
        <v>2698</v>
      </c>
      <c r="OKX152" s="2394"/>
      <c r="OKY152" s="2394"/>
      <c r="OKZ152" s="2394"/>
      <c r="OLA152" s="2394"/>
      <c r="OLB152" s="2394"/>
      <c r="OLC152" s="2394"/>
      <c r="OLD152" s="2394"/>
      <c r="OLE152" s="2394"/>
      <c r="OLF152" s="2394"/>
      <c r="OLG152" s="2394"/>
      <c r="OLH152" s="2394"/>
      <c r="OLI152" s="2394"/>
      <c r="OLJ152" s="2394"/>
      <c r="OLK152" s="2394"/>
      <c r="OLL152" s="2394"/>
      <c r="OLM152" s="2394" t="s">
        <v>2698</v>
      </c>
      <c r="OLN152" s="2394"/>
      <c r="OLO152" s="2394"/>
      <c r="OLP152" s="2394"/>
      <c r="OLQ152" s="2394"/>
      <c r="OLR152" s="2394"/>
      <c r="OLS152" s="2394"/>
      <c r="OLT152" s="2394"/>
      <c r="OLU152" s="2394"/>
      <c r="OLV152" s="2394"/>
      <c r="OLW152" s="2394"/>
      <c r="OLX152" s="2394"/>
      <c r="OLY152" s="2394"/>
      <c r="OLZ152" s="2394"/>
      <c r="OMA152" s="2394"/>
      <c r="OMB152" s="2394"/>
      <c r="OMC152" s="2394" t="s">
        <v>2698</v>
      </c>
      <c r="OMD152" s="2394"/>
      <c r="OME152" s="2394"/>
      <c r="OMF152" s="2394"/>
      <c r="OMG152" s="2394"/>
      <c r="OMH152" s="2394"/>
      <c r="OMI152" s="2394"/>
      <c r="OMJ152" s="2394"/>
      <c r="OMK152" s="2394"/>
      <c r="OML152" s="2394"/>
      <c r="OMM152" s="2394"/>
      <c r="OMN152" s="2394"/>
      <c r="OMO152" s="2394"/>
      <c r="OMP152" s="2394"/>
      <c r="OMQ152" s="2394"/>
      <c r="OMR152" s="2394"/>
      <c r="OMS152" s="2394" t="s">
        <v>2698</v>
      </c>
      <c r="OMT152" s="2394"/>
      <c r="OMU152" s="2394"/>
      <c r="OMV152" s="2394"/>
      <c r="OMW152" s="2394"/>
      <c r="OMX152" s="2394"/>
      <c r="OMY152" s="2394"/>
      <c r="OMZ152" s="2394"/>
      <c r="ONA152" s="2394"/>
      <c r="ONB152" s="2394"/>
      <c r="ONC152" s="2394"/>
      <c r="OND152" s="2394"/>
      <c r="ONE152" s="2394"/>
      <c r="ONF152" s="2394"/>
      <c r="ONG152" s="2394"/>
      <c r="ONH152" s="2394"/>
      <c r="ONI152" s="2394" t="s">
        <v>2698</v>
      </c>
      <c r="ONJ152" s="2394"/>
      <c r="ONK152" s="2394"/>
      <c r="ONL152" s="2394"/>
      <c r="ONM152" s="2394"/>
      <c r="ONN152" s="2394"/>
      <c r="ONO152" s="2394"/>
      <c r="ONP152" s="2394"/>
      <c r="ONQ152" s="2394"/>
      <c r="ONR152" s="2394"/>
      <c r="ONS152" s="2394"/>
      <c r="ONT152" s="2394"/>
      <c r="ONU152" s="2394"/>
      <c r="ONV152" s="2394"/>
      <c r="ONW152" s="2394"/>
      <c r="ONX152" s="2394"/>
      <c r="ONY152" s="2394" t="s">
        <v>2698</v>
      </c>
      <c r="ONZ152" s="2394"/>
      <c r="OOA152" s="2394"/>
      <c r="OOB152" s="2394"/>
      <c r="OOC152" s="2394"/>
      <c r="OOD152" s="2394"/>
      <c r="OOE152" s="2394"/>
      <c r="OOF152" s="2394"/>
      <c r="OOG152" s="2394"/>
      <c r="OOH152" s="2394"/>
      <c r="OOI152" s="2394"/>
      <c r="OOJ152" s="2394"/>
      <c r="OOK152" s="2394"/>
      <c r="OOL152" s="2394"/>
      <c r="OOM152" s="2394"/>
      <c r="OON152" s="2394"/>
      <c r="OOO152" s="2394" t="s">
        <v>2698</v>
      </c>
      <c r="OOP152" s="2394"/>
      <c r="OOQ152" s="2394"/>
      <c r="OOR152" s="2394"/>
      <c r="OOS152" s="2394"/>
      <c r="OOT152" s="2394"/>
      <c r="OOU152" s="2394"/>
      <c r="OOV152" s="2394"/>
      <c r="OOW152" s="2394"/>
      <c r="OOX152" s="2394"/>
      <c r="OOY152" s="2394"/>
      <c r="OOZ152" s="2394"/>
      <c r="OPA152" s="2394"/>
      <c r="OPB152" s="2394"/>
      <c r="OPC152" s="2394"/>
      <c r="OPD152" s="2394"/>
      <c r="OPE152" s="2394" t="s">
        <v>2698</v>
      </c>
      <c r="OPF152" s="2394"/>
      <c r="OPG152" s="2394"/>
      <c r="OPH152" s="2394"/>
      <c r="OPI152" s="2394"/>
      <c r="OPJ152" s="2394"/>
      <c r="OPK152" s="2394"/>
      <c r="OPL152" s="2394"/>
      <c r="OPM152" s="2394"/>
      <c r="OPN152" s="2394"/>
      <c r="OPO152" s="2394"/>
      <c r="OPP152" s="2394"/>
      <c r="OPQ152" s="2394"/>
      <c r="OPR152" s="2394"/>
      <c r="OPS152" s="2394"/>
      <c r="OPT152" s="2394"/>
      <c r="OPU152" s="2394" t="s">
        <v>2698</v>
      </c>
      <c r="OPV152" s="2394"/>
      <c r="OPW152" s="2394"/>
      <c r="OPX152" s="2394"/>
      <c r="OPY152" s="2394"/>
      <c r="OPZ152" s="2394"/>
      <c r="OQA152" s="2394"/>
      <c r="OQB152" s="2394"/>
      <c r="OQC152" s="2394"/>
      <c r="OQD152" s="2394"/>
      <c r="OQE152" s="2394"/>
      <c r="OQF152" s="2394"/>
      <c r="OQG152" s="2394"/>
      <c r="OQH152" s="2394"/>
      <c r="OQI152" s="2394"/>
      <c r="OQJ152" s="2394"/>
      <c r="OQK152" s="2394" t="s">
        <v>2698</v>
      </c>
      <c r="OQL152" s="2394"/>
      <c r="OQM152" s="2394"/>
      <c r="OQN152" s="2394"/>
      <c r="OQO152" s="2394"/>
      <c r="OQP152" s="2394"/>
      <c r="OQQ152" s="2394"/>
      <c r="OQR152" s="2394"/>
      <c r="OQS152" s="2394"/>
      <c r="OQT152" s="2394"/>
      <c r="OQU152" s="2394"/>
      <c r="OQV152" s="2394"/>
      <c r="OQW152" s="2394"/>
      <c r="OQX152" s="2394"/>
      <c r="OQY152" s="2394"/>
      <c r="OQZ152" s="2394"/>
      <c r="ORA152" s="2394" t="s">
        <v>2698</v>
      </c>
      <c r="ORB152" s="2394"/>
      <c r="ORC152" s="2394"/>
      <c r="ORD152" s="2394"/>
      <c r="ORE152" s="2394"/>
      <c r="ORF152" s="2394"/>
      <c r="ORG152" s="2394"/>
      <c r="ORH152" s="2394"/>
      <c r="ORI152" s="2394"/>
      <c r="ORJ152" s="2394"/>
      <c r="ORK152" s="2394"/>
      <c r="ORL152" s="2394"/>
      <c r="ORM152" s="2394"/>
      <c r="ORN152" s="2394"/>
      <c r="ORO152" s="2394"/>
      <c r="ORP152" s="2394"/>
      <c r="ORQ152" s="2394" t="s">
        <v>2698</v>
      </c>
      <c r="ORR152" s="2394"/>
      <c r="ORS152" s="2394"/>
      <c r="ORT152" s="2394"/>
      <c r="ORU152" s="2394"/>
      <c r="ORV152" s="2394"/>
      <c r="ORW152" s="2394"/>
      <c r="ORX152" s="2394"/>
      <c r="ORY152" s="2394"/>
      <c r="ORZ152" s="2394"/>
      <c r="OSA152" s="2394"/>
      <c r="OSB152" s="2394"/>
      <c r="OSC152" s="2394"/>
      <c r="OSD152" s="2394"/>
      <c r="OSE152" s="2394"/>
      <c r="OSF152" s="2394"/>
      <c r="OSG152" s="2394" t="s">
        <v>2698</v>
      </c>
      <c r="OSH152" s="2394"/>
      <c r="OSI152" s="2394"/>
      <c r="OSJ152" s="2394"/>
      <c r="OSK152" s="2394"/>
      <c r="OSL152" s="2394"/>
      <c r="OSM152" s="2394"/>
      <c r="OSN152" s="2394"/>
      <c r="OSO152" s="2394"/>
      <c r="OSP152" s="2394"/>
      <c r="OSQ152" s="2394"/>
      <c r="OSR152" s="2394"/>
      <c r="OSS152" s="2394"/>
      <c r="OST152" s="2394"/>
      <c r="OSU152" s="2394"/>
      <c r="OSV152" s="2394"/>
      <c r="OSW152" s="2394" t="s">
        <v>2698</v>
      </c>
      <c r="OSX152" s="2394"/>
      <c r="OSY152" s="2394"/>
      <c r="OSZ152" s="2394"/>
      <c r="OTA152" s="2394"/>
      <c r="OTB152" s="2394"/>
      <c r="OTC152" s="2394"/>
      <c r="OTD152" s="2394"/>
      <c r="OTE152" s="2394"/>
      <c r="OTF152" s="2394"/>
      <c r="OTG152" s="2394"/>
      <c r="OTH152" s="2394"/>
      <c r="OTI152" s="2394"/>
      <c r="OTJ152" s="2394"/>
      <c r="OTK152" s="2394"/>
      <c r="OTL152" s="2394"/>
      <c r="OTM152" s="2394" t="s">
        <v>2698</v>
      </c>
      <c r="OTN152" s="2394"/>
      <c r="OTO152" s="2394"/>
      <c r="OTP152" s="2394"/>
      <c r="OTQ152" s="2394"/>
      <c r="OTR152" s="2394"/>
      <c r="OTS152" s="2394"/>
      <c r="OTT152" s="2394"/>
      <c r="OTU152" s="2394"/>
      <c r="OTV152" s="2394"/>
      <c r="OTW152" s="2394"/>
      <c r="OTX152" s="2394"/>
      <c r="OTY152" s="2394"/>
      <c r="OTZ152" s="2394"/>
      <c r="OUA152" s="2394"/>
      <c r="OUB152" s="2394"/>
      <c r="OUC152" s="2394" t="s">
        <v>2698</v>
      </c>
      <c r="OUD152" s="2394"/>
      <c r="OUE152" s="2394"/>
      <c r="OUF152" s="2394"/>
      <c r="OUG152" s="2394"/>
      <c r="OUH152" s="2394"/>
      <c r="OUI152" s="2394"/>
      <c r="OUJ152" s="2394"/>
      <c r="OUK152" s="2394"/>
      <c r="OUL152" s="2394"/>
      <c r="OUM152" s="2394"/>
      <c r="OUN152" s="2394"/>
      <c r="OUO152" s="2394"/>
      <c r="OUP152" s="2394"/>
      <c r="OUQ152" s="2394"/>
      <c r="OUR152" s="2394"/>
      <c r="OUS152" s="2394" t="s">
        <v>2698</v>
      </c>
      <c r="OUT152" s="2394"/>
      <c r="OUU152" s="2394"/>
      <c r="OUV152" s="2394"/>
      <c r="OUW152" s="2394"/>
      <c r="OUX152" s="2394"/>
      <c r="OUY152" s="2394"/>
      <c r="OUZ152" s="2394"/>
      <c r="OVA152" s="2394"/>
      <c r="OVB152" s="2394"/>
      <c r="OVC152" s="2394"/>
      <c r="OVD152" s="2394"/>
      <c r="OVE152" s="2394"/>
      <c r="OVF152" s="2394"/>
      <c r="OVG152" s="2394"/>
      <c r="OVH152" s="2394"/>
      <c r="OVI152" s="2394" t="s">
        <v>2698</v>
      </c>
      <c r="OVJ152" s="2394"/>
      <c r="OVK152" s="2394"/>
      <c r="OVL152" s="2394"/>
      <c r="OVM152" s="2394"/>
      <c r="OVN152" s="2394"/>
      <c r="OVO152" s="2394"/>
      <c r="OVP152" s="2394"/>
      <c r="OVQ152" s="2394"/>
      <c r="OVR152" s="2394"/>
      <c r="OVS152" s="2394"/>
      <c r="OVT152" s="2394"/>
      <c r="OVU152" s="2394"/>
      <c r="OVV152" s="2394"/>
      <c r="OVW152" s="2394"/>
      <c r="OVX152" s="2394"/>
      <c r="OVY152" s="2394" t="s">
        <v>2698</v>
      </c>
      <c r="OVZ152" s="2394"/>
      <c r="OWA152" s="2394"/>
      <c r="OWB152" s="2394"/>
      <c r="OWC152" s="2394"/>
      <c r="OWD152" s="2394"/>
      <c r="OWE152" s="2394"/>
      <c r="OWF152" s="2394"/>
      <c r="OWG152" s="2394"/>
      <c r="OWH152" s="2394"/>
      <c r="OWI152" s="2394"/>
      <c r="OWJ152" s="2394"/>
      <c r="OWK152" s="2394"/>
      <c r="OWL152" s="2394"/>
      <c r="OWM152" s="2394"/>
      <c r="OWN152" s="2394"/>
      <c r="OWO152" s="2394" t="s">
        <v>2698</v>
      </c>
      <c r="OWP152" s="2394"/>
      <c r="OWQ152" s="2394"/>
      <c r="OWR152" s="2394"/>
      <c r="OWS152" s="2394"/>
      <c r="OWT152" s="2394"/>
      <c r="OWU152" s="2394"/>
      <c r="OWV152" s="2394"/>
      <c r="OWW152" s="2394"/>
      <c r="OWX152" s="2394"/>
      <c r="OWY152" s="2394"/>
      <c r="OWZ152" s="2394"/>
      <c r="OXA152" s="2394"/>
      <c r="OXB152" s="2394"/>
      <c r="OXC152" s="2394"/>
      <c r="OXD152" s="2394"/>
      <c r="OXE152" s="2394" t="s">
        <v>2698</v>
      </c>
      <c r="OXF152" s="2394"/>
      <c r="OXG152" s="2394"/>
      <c r="OXH152" s="2394"/>
      <c r="OXI152" s="2394"/>
      <c r="OXJ152" s="2394"/>
      <c r="OXK152" s="2394"/>
      <c r="OXL152" s="2394"/>
      <c r="OXM152" s="2394"/>
      <c r="OXN152" s="2394"/>
      <c r="OXO152" s="2394"/>
      <c r="OXP152" s="2394"/>
      <c r="OXQ152" s="2394"/>
      <c r="OXR152" s="2394"/>
      <c r="OXS152" s="2394"/>
      <c r="OXT152" s="2394"/>
      <c r="OXU152" s="2394" t="s">
        <v>2698</v>
      </c>
      <c r="OXV152" s="2394"/>
      <c r="OXW152" s="2394"/>
      <c r="OXX152" s="2394"/>
      <c r="OXY152" s="2394"/>
      <c r="OXZ152" s="2394"/>
      <c r="OYA152" s="2394"/>
      <c r="OYB152" s="2394"/>
      <c r="OYC152" s="2394"/>
      <c r="OYD152" s="2394"/>
      <c r="OYE152" s="2394"/>
      <c r="OYF152" s="2394"/>
      <c r="OYG152" s="2394"/>
      <c r="OYH152" s="2394"/>
      <c r="OYI152" s="2394"/>
      <c r="OYJ152" s="2394"/>
      <c r="OYK152" s="2394" t="s">
        <v>2698</v>
      </c>
      <c r="OYL152" s="2394"/>
      <c r="OYM152" s="2394"/>
      <c r="OYN152" s="2394"/>
      <c r="OYO152" s="2394"/>
      <c r="OYP152" s="2394"/>
      <c r="OYQ152" s="2394"/>
      <c r="OYR152" s="2394"/>
      <c r="OYS152" s="2394"/>
      <c r="OYT152" s="2394"/>
      <c r="OYU152" s="2394"/>
      <c r="OYV152" s="2394"/>
      <c r="OYW152" s="2394"/>
      <c r="OYX152" s="2394"/>
      <c r="OYY152" s="2394"/>
      <c r="OYZ152" s="2394"/>
      <c r="OZA152" s="2394" t="s">
        <v>2698</v>
      </c>
      <c r="OZB152" s="2394"/>
      <c r="OZC152" s="2394"/>
      <c r="OZD152" s="2394"/>
      <c r="OZE152" s="2394"/>
      <c r="OZF152" s="2394"/>
      <c r="OZG152" s="2394"/>
      <c r="OZH152" s="2394"/>
      <c r="OZI152" s="2394"/>
      <c r="OZJ152" s="2394"/>
      <c r="OZK152" s="2394"/>
      <c r="OZL152" s="2394"/>
      <c r="OZM152" s="2394"/>
      <c r="OZN152" s="2394"/>
      <c r="OZO152" s="2394"/>
      <c r="OZP152" s="2394"/>
      <c r="OZQ152" s="2394" t="s">
        <v>2698</v>
      </c>
      <c r="OZR152" s="2394"/>
      <c r="OZS152" s="2394"/>
      <c r="OZT152" s="2394"/>
      <c r="OZU152" s="2394"/>
      <c r="OZV152" s="2394"/>
      <c r="OZW152" s="2394"/>
      <c r="OZX152" s="2394"/>
      <c r="OZY152" s="2394"/>
      <c r="OZZ152" s="2394"/>
      <c r="PAA152" s="2394"/>
      <c r="PAB152" s="2394"/>
      <c r="PAC152" s="2394"/>
      <c r="PAD152" s="2394"/>
      <c r="PAE152" s="2394"/>
      <c r="PAF152" s="2394"/>
      <c r="PAG152" s="2394" t="s">
        <v>2698</v>
      </c>
      <c r="PAH152" s="2394"/>
      <c r="PAI152" s="2394"/>
      <c r="PAJ152" s="2394"/>
      <c r="PAK152" s="2394"/>
      <c r="PAL152" s="2394"/>
      <c r="PAM152" s="2394"/>
      <c r="PAN152" s="2394"/>
      <c r="PAO152" s="2394"/>
      <c r="PAP152" s="2394"/>
      <c r="PAQ152" s="2394"/>
      <c r="PAR152" s="2394"/>
      <c r="PAS152" s="2394"/>
      <c r="PAT152" s="2394"/>
      <c r="PAU152" s="2394"/>
      <c r="PAV152" s="2394"/>
      <c r="PAW152" s="2394" t="s">
        <v>2698</v>
      </c>
      <c r="PAX152" s="2394"/>
      <c r="PAY152" s="2394"/>
      <c r="PAZ152" s="2394"/>
      <c r="PBA152" s="2394"/>
      <c r="PBB152" s="2394"/>
      <c r="PBC152" s="2394"/>
      <c r="PBD152" s="2394"/>
      <c r="PBE152" s="2394"/>
      <c r="PBF152" s="2394"/>
      <c r="PBG152" s="2394"/>
      <c r="PBH152" s="2394"/>
      <c r="PBI152" s="2394"/>
      <c r="PBJ152" s="2394"/>
      <c r="PBK152" s="2394"/>
      <c r="PBL152" s="2394"/>
      <c r="PBM152" s="2394" t="s">
        <v>2698</v>
      </c>
      <c r="PBN152" s="2394"/>
      <c r="PBO152" s="2394"/>
      <c r="PBP152" s="2394"/>
      <c r="PBQ152" s="2394"/>
      <c r="PBR152" s="2394"/>
      <c r="PBS152" s="2394"/>
      <c r="PBT152" s="2394"/>
      <c r="PBU152" s="2394"/>
      <c r="PBV152" s="2394"/>
      <c r="PBW152" s="2394"/>
      <c r="PBX152" s="2394"/>
      <c r="PBY152" s="2394"/>
      <c r="PBZ152" s="2394"/>
      <c r="PCA152" s="2394"/>
      <c r="PCB152" s="2394"/>
      <c r="PCC152" s="2394" t="s">
        <v>2698</v>
      </c>
      <c r="PCD152" s="2394"/>
      <c r="PCE152" s="2394"/>
      <c r="PCF152" s="2394"/>
      <c r="PCG152" s="2394"/>
      <c r="PCH152" s="2394"/>
      <c r="PCI152" s="2394"/>
      <c r="PCJ152" s="2394"/>
      <c r="PCK152" s="2394"/>
      <c r="PCL152" s="2394"/>
      <c r="PCM152" s="2394"/>
      <c r="PCN152" s="2394"/>
      <c r="PCO152" s="2394"/>
      <c r="PCP152" s="2394"/>
      <c r="PCQ152" s="2394"/>
      <c r="PCR152" s="2394"/>
      <c r="PCS152" s="2394" t="s">
        <v>2698</v>
      </c>
      <c r="PCT152" s="2394"/>
      <c r="PCU152" s="2394"/>
      <c r="PCV152" s="2394"/>
      <c r="PCW152" s="2394"/>
      <c r="PCX152" s="2394"/>
      <c r="PCY152" s="2394"/>
      <c r="PCZ152" s="2394"/>
      <c r="PDA152" s="2394"/>
      <c r="PDB152" s="2394"/>
      <c r="PDC152" s="2394"/>
      <c r="PDD152" s="2394"/>
      <c r="PDE152" s="2394"/>
      <c r="PDF152" s="2394"/>
      <c r="PDG152" s="2394"/>
      <c r="PDH152" s="2394"/>
      <c r="PDI152" s="2394" t="s">
        <v>2698</v>
      </c>
      <c r="PDJ152" s="2394"/>
      <c r="PDK152" s="2394"/>
      <c r="PDL152" s="2394"/>
      <c r="PDM152" s="2394"/>
      <c r="PDN152" s="2394"/>
      <c r="PDO152" s="2394"/>
      <c r="PDP152" s="2394"/>
      <c r="PDQ152" s="2394"/>
      <c r="PDR152" s="2394"/>
      <c r="PDS152" s="2394"/>
      <c r="PDT152" s="2394"/>
      <c r="PDU152" s="2394"/>
      <c r="PDV152" s="2394"/>
      <c r="PDW152" s="2394"/>
      <c r="PDX152" s="2394"/>
      <c r="PDY152" s="2394" t="s">
        <v>2698</v>
      </c>
      <c r="PDZ152" s="2394"/>
      <c r="PEA152" s="2394"/>
      <c r="PEB152" s="2394"/>
      <c r="PEC152" s="2394"/>
      <c r="PED152" s="2394"/>
      <c r="PEE152" s="2394"/>
      <c r="PEF152" s="2394"/>
      <c r="PEG152" s="2394"/>
      <c r="PEH152" s="2394"/>
      <c r="PEI152" s="2394"/>
      <c r="PEJ152" s="2394"/>
      <c r="PEK152" s="2394"/>
      <c r="PEL152" s="2394"/>
      <c r="PEM152" s="2394"/>
      <c r="PEN152" s="2394"/>
      <c r="PEO152" s="2394" t="s">
        <v>2698</v>
      </c>
      <c r="PEP152" s="2394"/>
      <c r="PEQ152" s="2394"/>
      <c r="PER152" s="2394"/>
      <c r="PES152" s="2394"/>
      <c r="PET152" s="2394"/>
      <c r="PEU152" s="2394"/>
      <c r="PEV152" s="2394"/>
      <c r="PEW152" s="2394"/>
      <c r="PEX152" s="2394"/>
      <c r="PEY152" s="2394"/>
      <c r="PEZ152" s="2394"/>
      <c r="PFA152" s="2394"/>
      <c r="PFB152" s="2394"/>
      <c r="PFC152" s="2394"/>
      <c r="PFD152" s="2394"/>
      <c r="PFE152" s="2394" t="s">
        <v>2698</v>
      </c>
      <c r="PFF152" s="2394"/>
      <c r="PFG152" s="2394"/>
      <c r="PFH152" s="2394"/>
      <c r="PFI152" s="2394"/>
      <c r="PFJ152" s="2394"/>
      <c r="PFK152" s="2394"/>
      <c r="PFL152" s="2394"/>
      <c r="PFM152" s="2394"/>
      <c r="PFN152" s="2394"/>
      <c r="PFO152" s="2394"/>
      <c r="PFP152" s="2394"/>
      <c r="PFQ152" s="2394"/>
      <c r="PFR152" s="2394"/>
      <c r="PFS152" s="2394"/>
      <c r="PFT152" s="2394"/>
      <c r="PFU152" s="2394" t="s">
        <v>2698</v>
      </c>
      <c r="PFV152" s="2394"/>
      <c r="PFW152" s="2394"/>
      <c r="PFX152" s="2394"/>
      <c r="PFY152" s="2394"/>
      <c r="PFZ152" s="2394"/>
      <c r="PGA152" s="2394"/>
      <c r="PGB152" s="2394"/>
      <c r="PGC152" s="2394"/>
      <c r="PGD152" s="2394"/>
      <c r="PGE152" s="2394"/>
      <c r="PGF152" s="2394"/>
      <c r="PGG152" s="2394"/>
      <c r="PGH152" s="2394"/>
      <c r="PGI152" s="2394"/>
      <c r="PGJ152" s="2394"/>
      <c r="PGK152" s="2394" t="s">
        <v>2698</v>
      </c>
      <c r="PGL152" s="2394"/>
      <c r="PGM152" s="2394"/>
      <c r="PGN152" s="2394"/>
      <c r="PGO152" s="2394"/>
      <c r="PGP152" s="2394"/>
      <c r="PGQ152" s="2394"/>
      <c r="PGR152" s="2394"/>
      <c r="PGS152" s="2394"/>
      <c r="PGT152" s="2394"/>
      <c r="PGU152" s="2394"/>
      <c r="PGV152" s="2394"/>
      <c r="PGW152" s="2394"/>
      <c r="PGX152" s="2394"/>
      <c r="PGY152" s="2394"/>
      <c r="PGZ152" s="2394"/>
      <c r="PHA152" s="2394" t="s">
        <v>2698</v>
      </c>
      <c r="PHB152" s="2394"/>
      <c r="PHC152" s="2394"/>
      <c r="PHD152" s="2394"/>
      <c r="PHE152" s="2394"/>
      <c r="PHF152" s="2394"/>
      <c r="PHG152" s="2394"/>
      <c r="PHH152" s="2394"/>
      <c r="PHI152" s="2394"/>
      <c r="PHJ152" s="2394"/>
      <c r="PHK152" s="2394"/>
      <c r="PHL152" s="2394"/>
      <c r="PHM152" s="2394"/>
      <c r="PHN152" s="2394"/>
      <c r="PHO152" s="2394"/>
      <c r="PHP152" s="2394"/>
      <c r="PHQ152" s="2394" t="s">
        <v>2698</v>
      </c>
      <c r="PHR152" s="2394"/>
      <c r="PHS152" s="2394"/>
      <c r="PHT152" s="2394"/>
      <c r="PHU152" s="2394"/>
      <c r="PHV152" s="2394"/>
      <c r="PHW152" s="2394"/>
      <c r="PHX152" s="2394"/>
      <c r="PHY152" s="2394"/>
      <c r="PHZ152" s="2394"/>
      <c r="PIA152" s="2394"/>
      <c r="PIB152" s="2394"/>
      <c r="PIC152" s="2394"/>
      <c r="PID152" s="2394"/>
      <c r="PIE152" s="2394"/>
      <c r="PIF152" s="2394"/>
      <c r="PIG152" s="2394" t="s">
        <v>2698</v>
      </c>
      <c r="PIH152" s="2394"/>
      <c r="PII152" s="2394"/>
      <c r="PIJ152" s="2394"/>
      <c r="PIK152" s="2394"/>
      <c r="PIL152" s="2394"/>
      <c r="PIM152" s="2394"/>
      <c r="PIN152" s="2394"/>
      <c r="PIO152" s="2394"/>
      <c r="PIP152" s="2394"/>
      <c r="PIQ152" s="2394"/>
      <c r="PIR152" s="2394"/>
      <c r="PIS152" s="2394"/>
      <c r="PIT152" s="2394"/>
      <c r="PIU152" s="2394"/>
      <c r="PIV152" s="2394"/>
      <c r="PIW152" s="2394" t="s">
        <v>2698</v>
      </c>
      <c r="PIX152" s="2394"/>
      <c r="PIY152" s="2394"/>
      <c r="PIZ152" s="2394"/>
      <c r="PJA152" s="2394"/>
      <c r="PJB152" s="2394"/>
      <c r="PJC152" s="2394"/>
      <c r="PJD152" s="2394"/>
      <c r="PJE152" s="2394"/>
      <c r="PJF152" s="2394"/>
      <c r="PJG152" s="2394"/>
      <c r="PJH152" s="2394"/>
      <c r="PJI152" s="2394"/>
      <c r="PJJ152" s="2394"/>
      <c r="PJK152" s="2394"/>
      <c r="PJL152" s="2394"/>
      <c r="PJM152" s="2394" t="s">
        <v>2698</v>
      </c>
      <c r="PJN152" s="2394"/>
      <c r="PJO152" s="2394"/>
      <c r="PJP152" s="2394"/>
      <c r="PJQ152" s="2394"/>
      <c r="PJR152" s="2394"/>
      <c r="PJS152" s="2394"/>
      <c r="PJT152" s="2394"/>
      <c r="PJU152" s="2394"/>
      <c r="PJV152" s="2394"/>
      <c r="PJW152" s="2394"/>
      <c r="PJX152" s="2394"/>
      <c r="PJY152" s="2394"/>
      <c r="PJZ152" s="2394"/>
      <c r="PKA152" s="2394"/>
      <c r="PKB152" s="2394"/>
      <c r="PKC152" s="2394" t="s">
        <v>2698</v>
      </c>
      <c r="PKD152" s="2394"/>
      <c r="PKE152" s="2394"/>
      <c r="PKF152" s="2394"/>
      <c r="PKG152" s="2394"/>
      <c r="PKH152" s="2394"/>
      <c r="PKI152" s="2394"/>
      <c r="PKJ152" s="2394"/>
      <c r="PKK152" s="2394"/>
      <c r="PKL152" s="2394"/>
      <c r="PKM152" s="2394"/>
      <c r="PKN152" s="2394"/>
      <c r="PKO152" s="2394"/>
      <c r="PKP152" s="2394"/>
      <c r="PKQ152" s="2394"/>
      <c r="PKR152" s="2394"/>
      <c r="PKS152" s="2394" t="s">
        <v>2698</v>
      </c>
      <c r="PKT152" s="2394"/>
      <c r="PKU152" s="2394"/>
      <c r="PKV152" s="2394"/>
      <c r="PKW152" s="2394"/>
      <c r="PKX152" s="2394"/>
      <c r="PKY152" s="2394"/>
      <c r="PKZ152" s="2394"/>
      <c r="PLA152" s="2394"/>
      <c r="PLB152" s="2394"/>
      <c r="PLC152" s="2394"/>
      <c r="PLD152" s="2394"/>
      <c r="PLE152" s="2394"/>
      <c r="PLF152" s="2394"/>
      <c r="PLG152" s="2394"/>
      <c r="PLH152" s="2394"/>
      <c r="PLI152" s="2394" t="s">
        <v>2698</v>
      </c>
      <c r="PLJ152" s="2394"/>
      <c r="PLK152" s="2394"/>
      <c r="PLL152" s="2394"/>
      <c r="PLM152" s="2394"/>
      <c r="PLN152" s="2394"/>
      <c r="PLO152" s="2394"/>
      <c r="PLP152" s="2394"/>
      <c r="PLQ152" s="2394"/>
      <c r="PLR152" s="2394"/>
      <c r="PLS152" s="2394"/>
      <c r="PLT152" s="2394"/>
      <c r="PLU152" s="2394"/>
      <c r="PLV152" s="2394"/>
      <c r="PLW152" s="2394"/>
      <c r="PLX152" s="2394"/>
      <c r="PLY152" s="2394" t="s">
        <v>2698</v>
      </c>
      <c r="PLZ152" s="2394"/>
      <c r="PMA152" s="2394"/>
      <c r="PMB152" s="2394"/>
      <c r="PMC152" s="2394"/>
      <c r="PMD152" s="2394"/>
      <c r="PME152" s="2394"/>
      <c r="PMF152" s="2394"/>
      <c r="PMG152" s="2394"/>
      <c r="PMH152" s="2394"/>
      <c r="PMI152" s="2394"/>
      <c r="PMJ152" s="2394"/>
      <c r="PMK152" s="2394"/>
      <c r="PML152" s="2394"/>
      <c r="PMM152" s="2394"/>
      <c r="PMN152" s="2394"/>
      <c r="PMO152" s="2394" t="s">
        <v>2698</v>
      </c>
      <c r="PMP152" s="2394"/>
      <c r="PMQ152" s="2394"/>
      <c r="PMR152" s="2394"/>
      <c r="PMS152" s="2394"/>
      <c r="PMT152" s="2394"/>
      <c r="PMU152" s="2394"/>
      <c r="PMV152" s="2394"/>
      <c r="PMW152" s="2394"/>
      <c r="PMX152" s="2394"/>
      <c r="PMY152" s="2394"/>
      <c r="PMZ152" s="2394"/>
      <c r="PNA152" s="2394"/>
      <c r="PNB152" s="2394"/>
      <c r="PNC152" s="2394"/>
      <c r="PND152" s="2394"/>
      <c r="PNE152" s="2394" t="s">
        <v>2698</v>
      </c>
      <c r="PNF152" s="2394"/>
      <c r="PNG152" s="2394"/>
      <c r="PNH152" s="2394"/>
      <c r="PNI152" s="2394"/>
      <c r="PNJ152" s="2394"/>
      <c r="PNK152" s="2394"/>
      <c r="PNL152" s="2394"/>
      <c r="PNM152" s="2394"/>
      <c r="PNN152" s="2394"/>
      <c r="PNO152" s="2394"/>
      <c r="PNP152" s="2394"/>
      <c r="PNQ152" s="2394"/>
      <c r="PNR152" s="2394"/>
      <c r="PNS152" s="2394"/>
      <c r="PNT152" s="2394"/>
      <c r="PNU152" s="2394" t="s">
        <v>2698</v>
      </c>
      <c r="PNV152" s="2394"/>
      <c r="PNW152" s="2394"/>
      <c r="PNX152" s="2394"/>
      <c r="PNY152" s="2394"/>
      <c r="PNZ152" s="2394"/>
      <c r="POA152" s="2394"/>
      <c r="POB152" s="2394"/>
      <c r="POC152" s="2394"/>
      <c r="POD152" s="2394"/>
      <c r="POE152" s="2394"/>
      <c r="POF152" s="2394"/>
      <c r="POG152" s="2394"/>
      <c r="POH152" s="2394"/>
      <c r="POI152" s="2394"/>
      <c r="POJ152" s="2394"/>
      <c r="POK152" s="2394" t="s">
        <v>2698</v>
      </c>
      <c r="POL152" s="2394"/>
      <c r="POM152" s="2394"/>
      <c r="PON152" s="2394"/>
      <c r="POO152" s="2394"/>
      <c r="POP152" s="2394"/>
      <c r="POQ152" s="2394"/>
      <c r="POR152" s="2394"/>
      <c r="POS152" s="2394"/>
      <c r="POT152" s="2394"/>
      <c r="POU152" s="2394"/>
      <c r="POV152" s="2394"/>
      <c r="POW152" s="2394"/>
      <c r="POX152" s="2394"/>
      <c r="POY152" s="2394"/>
      <c r="POZ152" s="2394"/>
      <c r="PPA152" s="2394" t="s">
        <v>2698</v>
      </c>
      <c r="PPB152" s="2394"/>
      <c r="PPC152" s="2394"/>
      <c r="PPD152" s="2394"/>
      <c r="PPE152" s="2394"/>
      <c r="PPF152" s="2394"/>
      <c r="PPG152" s="2394"/>
      <c r="PPH152" s="2394"/>
      <c r="PPI152" s="2394"/>
      <c r="PPJ152" s="2394"/>
      <c r="PPK152" s="2394"/>
      <c r="PPL152" s="2394"/>
      <c r="PPM152" s="2394"/>
      <c r="PPN152" s="2394"/>
      <c r="PPO152" s="2394"/>
      <c r="PPP152" s="2394"/>
      <c r="PPQ152" s="2394" t="s">
        <v>2698</v>
      </c>
      <c r="PPR152" s="2394"/>
      <c r="PPS152" s="2394"/>
      <c r="PPT152" s="2394"/>
      <c r="PPU152" s="2394"/>
      <c r="PPV152" s="2394"/>
      <c r="PPW152" s="2394"/>
      <c r="PPX152" s="2394"/>
      <c r="PPY152" s="2394"/>
      <c r="PPZ152" s="2394"/>
      <c r="PQA152" s="2394"/>
      <c r="PQB152" s="2394"/>
      <c r="PQC152" s="2394"/>
      <c r="PQD152" s="2394"/>
      <c r="PQE152" s="2394"/>
      <c r="PQF152" s="2394"/>
      <c r="PQG152" s="2394" t="s">
        <v>2698</v>
      </c>
      <c r="PQH152" s="2394"/>
      <c r="PQI152" s="2394"/>
      <c r="PQJ152" s="2394"/>
      <c r="PQK152" s="2394"/>
      <c r="PQL152" s="2394"/>
      <c r="PQM152" s="2394"/>
      <c r="PQN152" s="2394"/>
      <c r="PQO152" s="2394"/>
      <c r="PQP152" s="2394"/>
      <c r="PQQ152" s="2394"/>
      <c r="PQR152" s="2394"/>
      <c r="PQS152" s="2394"/>
      <c r="PQT152" s="2394"/>
      <c r="PQU152" s="2394"/>
      <c r="PQV152" s="2394"/>
      <c r="PQW152" s="2394" t="s">
        <v>2698</v>
      </c>
      <c r="PQX152" s="2394"/>
      <c r="PQY152" s="2394"/>
      <c r="PQZ152" s="2394"/>
      <c r="PRA152" s="2394"/>
      <c r="PRB152" s="2394"/>
      <c r="PRC152" s="2394"/>
      <c r="PRD152" s="2394"/>
      <c r="PRE152" s="2394"/>
      <c r="PRF152" s="2394"/>
      <c r="PRG152" s="2394"/>
      <c r="PRH152" s="2394"/>
      <c r="PRI152" s="2394"/>
      <c r="PRJ152" s="2394"/>
      <c r="PRK152" s="2394"/>
      <c r="PRL152" s="2394"/>
      <c r="PRM152" s="2394" t="s">
        <v>2698</v>
      </c>
      <c r="PRN152" s="2394"/>
      <c r="PRO152" s="2394"/>
      <c r="PRP152" s="2394"/>
      <c r="PRQ152" s="2394"/>
      <c r="PRR152" s="2394"/>
      <c r="PRS152" s="2394"/>
      <c r="PRT152" s="2394"/>
      <c r="PRU152" s="2394"/>
      <c r="PRV152" s="2394"/>
      <c r="PRW152" s="2394"/>
      <c r="PRX152" s="2394"/>
      <c r="PRY152" s="2394"/>
      <c r="PRZ152" s="2394"/>
      <c r="PSA152" s="2394"/>
      <c r="PSB152" s="2394"/>
      <c r="PSC152" s="2394" t="s">
        <v>2698</v>
      </c>
      <c r="PSD152" s="2394"/>
      <c r="PSE152" s="2394"/>
      <c r="PSF152" s="2394"/>
      <c r="PSG152" s="2394"/>
      <c r="PSH152" s="2394"/>
      <c r="PSI152" s="2394"/>
      <c r="PSJ152" s="2394"/>
      <c r="PSK152" s="2394"/>
      <c r="PSL152" s="2394"/>
      <c r="PSM152" s="2394"/>
      <c r="PSN152" s="2394"/>
      <c r="PSO152" s="2394"/>
      <c r="PSP152" s="2394"/>
      <c r="PSQ152" s="2394"/>
      <c r="PSR152" s="2394"/>
      <c r="PSS152" s="2394" t="s">
        <v>2698</v>
      </c>
      <c r="PST152" s="2394"/>
      <c r="PSU152" s="2394"/>
      <c r="PSV152" s="2394"/>
      <c r="PSW152" s="2394"/>
      <c r="PSX152" s="2394"/>
      <c r="PSY152" s="2394"/>
      <c r="PSZ152" s="2394"/>
      <c r="PTA152" s="2394"/>
      <c r="PTB152" s="2394"/>
      <c r="PTC152" s="2394"/>
      <c r="PTD152" s="2394"/>
      <c r="PTE152" s="2394"/>
      <c r="PTF152" s="2394"/>
      <c r="PTG152" s="2394"/>
      <c r="PTH152" s="2394"/>
      <c r="PTI152" s="2394" t="s">
        <v>2698</v>
      </c>
      <c r="PTJ152" s="2394"/>
      <c r="PTK152" s="2394"/>
      <c r="PTL152" s="2394"/>
      <c r="PTM152" s="2394"/>
      <c r="PTN152" s="2394"/>
      <c r="PTO152" s="2394"/>
      <c r="PTP152" s="2394"/>
      <c r="PTQ152" s="2394"/>
      <c r="PTR152" s="2394"/>
      <c r="PTS152" s="2394"/>
      <c r="PTT152" s="2394"/>
      <c r="PTU152" s="2394"/>
      <c r="PTV152" s="2394"/>
      <c r="PTW152" s="2394"/>
      <c r="PTX152" s="2394"/>
      <c r="PTY152" s="2394" t="s">
        <v>2698</v>
      </c>
      <c r="PTZ152" s="2394"/>
      <c r="PUA152" s="2394"/>
      <c r="PUB152" s="2394"/>
      <c r="PUC152" s="2394"/>
      <c r="PUD152" s="2394"/>
      <c r="PUE152" s="2394"/>
      <c r="PUF152" s="2394"/>
      <c r="PUG152" s="2394"/>
      <c r="PUH152" s="2394"/>
      <c r="PUI152" s="2394"/>
      <c r="PUJ152" s="2394"/>
      <c r="PUK152" s="2394"/>
      <c r="PUL152" s="2394"/>
      <c r="PUM152" s="2394"/>
      <c r="PUN152" s="2394"/>
      <c r="PUO152" s="2394" t="s">
        <v>2698</v>
      </c>
      <c r="PUP152" s="2394"/>
      <c r="PUQ152" s="2394"/>
      <c r="PUR152" s="2394"/>
      <c r="PUS152" s="2394"/>
      <c r="PUT152" s="2394"/>
      <c r="PUU152" s="2394"/>
      <c r="PUV152" s="2394"/>
      <c r="PUW152" s="2394"/>
      <c r="PUX152" s="2394"/>
      <c r="PUY152" s="2394"/>
      <c r="PUZ152" s="2394"/>
      <c r="PVA152" s="2394"/>
      <c r="PVB152" s="2394"/>
      <c r="PVC152" s="2394"/>
      <c r="PVD152" s="2394"/>
      <c r="PVE152" s="2394" t="s">
        <v>2698</v>
      </c>
      <c r="PVF152" s="2394"/>
      <c r="PVG152" s="2394"/>
      <c r="PVH152" s="2394"/>
      <c r="PVI152" s="2394"/>
      <c r="PVJ152" s="2394"/>
      <c r="PVK152" s="2394"/>
      <c r="PVL152" s="2394"/>
      <c r="PVM152" s="2394"/>
      <c r="PVN152" s="2394"/>
      <c r="PVO152" s="2394"/>
      <c r="PVP152" s="2394"/>
      <c r="PVQ152" s="2394"/>
      <c r="PVR152" s="2394"/>
      <c r="PVS152" s="2394"/>
      <c r="PVT152" s="2394"/>
      <c r="PVU152" s="2394" t="s">
        <v>2698</v>
      </c>
      <c r="PVV152" s="2394"/>
      <c r="PVW152" s="2394"/>
      <c r="PVX152" s="2394"/>
      <c r="PVY152" s="2394"/>
      <c r="PVZ152" s="2394"/>
      <c r="PWA152" s="2394"/>
      <c r="PWB152" s="2394"/>
      <c r="PWC152" s="2394"/>
      <c r="PWD152" s="2394"/>
      <c r="PWE152" s="2394"/>
      <c r="PWF152" s="2394"/>
      <c r="PWG152" s="2394"/>
      <c r="PWH152" s="2394"/>
      <c r="PWI152" s="2394"/>
      <c r="PWJ152" s="2394"/>
      <c r="PWK152" s="2394" t="s">
        <v>2698</v>
      </c>
      <c r="PWL152" s="2394"/>
      <c r="PWM152" s="2394"/>
      <c r="PWN152" s="2394"/>
      <c r="PWO152" s="2394"/>
      <c r="PWP152" s="2394"/>
      <c r="PWQ152" s="2394"/>
      <c r="PWR152" s="2394"/>
      <c r="PWS152" s="2394"/>
      <c r="PWT152" s="2394"/>
      <c r="PWU152" s="2394"/>
      <c r="PWV152" s="2394"/>
      <c r="PWW152" s="2394"/>
      <c r="PWX152" s="2394"/>
      <c r="PWY152" s="2394"/>
      <c r="PWZ152" s="2394"/>
      <c r="PXA152" s="2394" t="s">
        <v>2698</v>
      </c>
      <c r="PXB152" s="2394"/>
      <c r="PXC152" s="2394"/>
      <c r="PXD152" s="2394"/>
      <c r="PXE152" s="2394"/>
      <c r="PXF152" s="2394"/>
      <c r="PXG152" s="2394"/>
      <c r="PXH152" s="2394"/>
      <c r="PXI152" s="2394"/>
      <c r="PXJ152" s="2394"/>
      <c r="PXK152" s="2394"/>
      <c r="PXL152" s="2394"/>
      <c r="PXM152" s="2394"/>
      <c r="PXN152" s="2394"/>
      <c r="PXO152" s="2394"/>
      <c r="PXP152" s="2394"/>
      <c r="PXQ152" s="2394" t="s">
        <v>2698</v>
      </c>
      <c r="PXR152" s="2394"/>
      <c r="PXS152" s="2394"/>
      <c r="PXT152" s="2394"/>
      <c r="PXU152" s="2394"/>
      <c r="PXV152" s="2394"/>
      <c r="PXW152" s="2394"/>
      <c r="PXX152" s="2394"/>
      <c r="PXY152" s="2394"/>
      <c r="PXZ152" s="2394"/>
      <c r="PYA152" s="2394"/>
      <c r="PYB152" s="2394"/>
      <c r="PYC152" s="2394"/>
      <c r="PYD152" s="2394"/>
      <c r="PYE152" s="2394"/>
      <c r="PYF152" s="2394"/>
      <c r="PYG152" s="2394" t="s">
        <v>2698</v>
      </c>
      <c r="PYH152" s="2394"/>
      <c r="PYI152" s="2394"/>
      <c r="PYJ152" s="2394"/>
      <c r="PYK152" s="2394"/>
      <c r="PYL152" s="2394"/>
      <c r="PYM152" s="2394"/>
      <c r="PYN152" s="2394"/>
      <c r="PYO152" s="2394"/>
      <c r="PYP152" s="2394"/>
      <c r="PYQ152" s="2394"/>
      <c r="PYR152" s="2394"/>
      <c r="PYS152" s="2394"/>
      <c r="PYT152" s="2394"/>
      <c r="PYU152" s="2394"/>
      <c r="PYV152" s="2394"/>
      <c r="PYW152" s="2394" t="s">
        <v>2698</v>
      </c>
      <c r="PYX152" s="2394"/>
      <c r="PYY152" s="2394"/>
      <c r="PYZ152" s="2394"/>
      <c r="PZA152" s="2394"/>
      <c r="PZB152" s="2394"/>
      <c r="PZC152" s="2394"/>
      <c r="PZD152" s="2394"/>
      <c r="PZE152" s="2394"/>
      <c r="PZF152" s="2394"/>
      <c r="PZG152" s="2394"/>
      <c r="PZH152" s="2394"/>
      <c r="PZI152" s="2394"/>
      <c r="PZJ152" s="2394"/>
      <c r="PZK152" s="2394"/>
      <c r="PZL152" s="2394"/>
      <c r="PZM152" s="2394" t="s">
        <v>2698</v>
      </c>
      <c r="PZN152" s="2394"/>
      <c r="PZO152" s="2394"/>
      <c r="PZP152" s="2394"/>
      <c r="PZQ152" s="2394"/>
      <c r="PZR152" s="2394"/>
      <c r="PZS152" s="2394"/>
      <c r="PZT152" s="2394"/>
      <c r="PZU152" s="2394"/>
      <c r="PZV152" s="2394"/>
      <c r="PZW152" s="2394"/>
      <c r="PZX152" s="2394"/>
      <c r="PZY152" s="2394"/>
      <c r="PZZ152" s="2394"/>
      <c r="QAA152" s="2394"/>
      <c r="QAB152" s="2394"/>
      <c r="QAC152" s="2394" t="s">
        <v>2698</v>
      </c>
      <c r="QAD152" s="2394"/>
      <c r="QAE152" s="2394"/>
      <c r="QAF152" s="2394"/>
      <c r="QAG152" s="2394"/>
      <c r="QAH152" s="2394"/>
      <c r="QAI152" s="2394"/>
      <c r="QAJ152" s="2394"/>
      <c r="QAK152" s="2394"/>
      <c r="QAL152" s="2394"/>
      <c r="QAM152" s="2394"/>
      <c r="QAN152" s="2394"/>
      <c r="QAO152" s="2394"/>
      <c r="QAP152" s="2394"/>
      <c r="QAQ152" s="2394"/>
      <c r="QAR152" s="2394"/>
      <c r="QAS152" s="2394" t="s">
        <v>2698</v>
      </c>
      <c r="QAT152" s="2394"/>
      <c r="QAU152" s="2394"/>
      <c r="QAV152" s="2394"/>
      <c r="QAW152" s="2394"/>
      <c r="QAX152" s="2394"/>
      <c r="QAY152" s="2394"/>
      <c r="QAZ152" s="2394"/>
      <c r="QBA152" s="2394"/>
      <c r="QBB152" s="2394"/>
      <c r="QBC152" s="2394"/>
      <c r="QBD152" s="2394"/>
      <c r="QBE152" s="2394"/>
      <c r="QBF152" s="2394"/>
      <c r="QBG152" s="2394"/>
      <c r="QBH152" s="2394"/>
      <c r="QBI152" s="2394" t="s">
        <v>2698</v>
      </c>
      <c r="QBJ152" s="2394"/>
      <c r="QBK152" s="2394"/>
      <c r="QBL152" s="2394"/>
      <c r="QBM152" s="2394"/>
      <c r="QBN152" s="2394"/>
      <c r="QBO152" s="2394"/>
      <c r="QBP152" s="2394"/>
      <c r="QBQ152" s="2394"/>
      <c r="QBR152" s="2394"/>
      <c r="QBS152" s="2394"/>
      <c r="QBT152" s="2394"/>
      <c r="QBU152" s="2394"/>
      <c r="QBV152" s="2394"/>
      <c r="QBW152" s="2394"/>
      <c r="QBX152" s="2394"/>
      <c r="QBY152" s="2394" t="s">
        <v>2698</v>
      </c>
      <c r="QBZ152" s="2394"/>
      <c r="QCA152" s="2394"/>
      <c r="QCB152" s="2394"/>
      <c r="QCC152" s="2394"/>
      <c r="QCD152" s="2394"/>
      <c r="QCE152" s="2394"/>
      <c r="QCF152" s="2394"/>
      <c r="QCG152" s="2394"/>
      <c r="QCH152" s="2394"/>
      <c r="QCI152" s="2394"/>
      <c r="QCJ152" s="2394"/>
      <c r="QCK152" s="2394"/>
      <c r="QCL152" s="2394"/>
      <c r="QCM152" s="2394"/>
      <c r="QCN152" s="2394"/>
      <c r="QCO152" s="2394" t="s">
        <v>2698</v>
      </c>
      <c r="QCP152" s="2394"/>
      <c r="QCQ152" s="2394"/>
      <c r="QCR152" s="2394"/>
      <c r="QCS152" s="2394"/>
      <c r="QCT152" s="2394"/>
      <c r="QCU152" s="2394"/>
      <c r="QCV152" s="2394"/>
      <c r="QCW152" s="2394"/>
      <c r="QCX152" s="2394"/>
      <c r="QCY152" s="2394"/>
      <c r="QCZ152" s="2394"/>
      <c r="QDA152" s="2394"/>
      <c r="QDB152" s="2394"/>
      <c r="QDC152" s="2394"/>
      <c r="QDD152" s="2394"/>
      <c r="QDE152" s="2394" t="s">
        <v>2698</v>
      </c>
      <c r="QDF152" s="2394"/>
      <c r="QDG152" s="2394"/>
      <c r="QDH152" s="2394"/>
      <c r="QDI152" s="2394"/>
      <c r="QDJ152" s="2394"/>
      <c r="QDK152" s="2394"/>
      <c r="QDL152" s="2394"/>
      <c r="QDM152" s="2394"/>
      <c r="QDN152" s="2394"/>
      <c r="QDO152" s="2394"/>
      <c r="QDP152" s="2394"/>
      <c r="QDQ152" s="2394"/>
      <c r="QDR152" s="2394"/>
      <c r="QDS152" s="2394"/>
      <c r="QDT152" s="2394"/>
      <c r="QDU152" s="2394" t="s">
        <v>2698</v>
      </c>
      <c r="QDV152" s="2394"/>
      <c r="QDW152" s="2394"/>
      <c r="QDX152" s="2394"/>
      <c r="QDY152" s="2394"/>
      <c r="QDZ152" s="2394"/>
      <c r="QEA152" s="2394"/>
      <c r="QEB152" s="2394"/>
      <c r="QEC152" s="2394"/>
      <c r="QED152" s="2394"/>
      <c r="QEE152" s="2394"/>
      <c r="QEF152" s="2394"/>
      <c r="QEG152" s="2394"/>
      <c r="QEH152" s="2394"/>
      <c r="QEI152" s="2394"/>
      <c r="QEJ152" s="2394"/>
      <c r="QEK152" s="2394" t="s">
        <v>2698</v>
      </c>
      <c r="QEL152" s="2394"/>
      <c r="QEM152" s="2394"/>
      <c r="QEN152" s="2394"/>
      <c r="QEO152" s="2394"/>
      <c r="QEP152" s="2394"/>
      <c r="QEQ152" s="2394"/>
      <c r="QER152" s="2394"/>
      <c r="QES152" s="2394"/>
      <c r="QET152" s="2394"/>
      <c r="QEU152" s="2394"/>
      <c r="QEV152" s="2394"/>
      <c r="QEW152" s="2394"/>
      <c r="QEX152" s="2394"/>
      <c r="QEY152" s="2394"/>
      <c r="QEZ152" s="2394"/>
      <c r="QFA152" s="2394" t="s">
        <v>2698</v>
      </c>
      <c r="QFB152" s="2394"/>
      <c r="QFC152" s="2394"/>
      <c r="QFD152" s="2394"/>
      <c r="QFE152" s="2394"/>
      <c r="QFF152" s="2394"/>
      <c r="QFG152" s="2394"/>
      <c r="QFH152" s="2394"/>
      <c r="QFI152" s="2394"/>
      <c r="QFJ152" s="2394"/>
      <c r="QFK152" s="2394"/>
      <c r="QFL152" s="2394"/>
      <c r="QFM152" s="2394"/>
      <c r="QFN152" s="2394"/>
      <c r="QFO152" s="2394"/>
      <c r="QFP152" s="2394"/>
      <c r="QFQ152" s="2394" t="s">
        <v>2698</v>
      </c>
      <c r="QFR152" s="2394"/>
      <c r="QFS152" s="2394"/>
      <c r="QFT152" s="2394"/>
      <c r="QFU152" s="2394"/>
      <c r="QFV152" s="2394"/>
      <c r="QFW152" s="2394"/>
      <c r="QFX152" s="2394"/>
      <c r="QFY152" s="2394"/>
      <c r="QFZ152" s="2394"/>
      <c r="QGA152" s="2394"/>
      <c r="QGB152" s="2394"/>
      <c r="QGC152" s="2394"/>
      <c r="QGD152" s="2394"/>
      <c r="QGE152" s="2394"/>
      <c r="QGF152" s="2394"/>
      <c r="QGG152" s="2394" t="s">
        <v>2698</v>
      </c>
      <c r="QGH152" s="2394"/>
      <c r="QGI152" s="2394"/>
      <c r="QGJ152" s="2394"/>
      <c r="QGK152" s="2394"/>
      <c r="QGL152" s="2394"/>
      <c r="QGM152" s="2394"/>
      <c r="QGN152" s="2394"/>
      <c r="QGO152" s="2394"/>
      <c r="QGP152" s="2394"/>
      <c r="QGQ152" s="2394"/>
      <c r="QGR152" s="2394"/>
      <c r="QGS152" s="2394"/>
      <c r="QGT152" s="2394"/>
      <c r="QGU152" s="2394"/>
      <c r="QGV152" s="2394"/>
      <c r="QGW152" s="2394" t="s">
        <v>2698</v>
      </c>
      <c r="QGX152" s="2394"/>
      <c r="QGY152" s="2394"/>
      <c r="QGZ152" s="2394"/>
      <c r="QHA152" s="2394"/>
      <c r="QHB152" s="2394"/>
      <c r="QHC152" s="2394"/>
      <c r="QHD152" s="2394"/>
      <c r="QHE152" s="2394"/>
      <c r="QHF152" s="2394"/>
      <c r="QHG152" s="2394"/>
      <c r="QHH152" s="2394"/>
      <c r="QHI152" s="2394"/>
      <c r="QHJ152" s="2394"/>
      <c r="QHK152" s="2394"/>
      <c r="QHL152" s="2394"/>
      <c r="QHM152" s="2394" t="s">
        <v>2698</v>
      </c>
      <c r="QHN152" s="2394"/>
      <c r="QHO152" s="2394"/>
      <c r="QHP152" s="2394"/>
      <c r="QHQ152" s="2394"/>
      <c r="QHR152" s="2394"/>
      <c r="QHS152" s="2394"/>
      <c r="QHT152" s="2394"/>
      <c r="QHU152" s="2394"/>
      <c r="QHV152" s="2394"/>
      <c r="QHW152" s="2394"/>
      <c r="QHX152" s="2394"/>
      <c r="QHY152" s="2394"/>
      <c r="QHZ152" s="2394"/>
      <c r="QIA152" s="2394"/>
      <c r="QIB152" s="2394"/>
      <c r="QIC152" s="2394" t="s">
        <v>2698</v>
      </c>
      <c r="QID152" s="2394"/>
      <c r="QIE152" s="2394"/>
      <c r="QIF152" s="2394"/>
      <c r="QIG152" s="2394"/>
      <c r="QIH152" s="2394"/>
      <c r="QII152" s="2394"/>
      <c r="QIJ152" s="2394"/>
      <c r="QIK152" s="2394"/>
      <c r="QIL152" s="2394"/>
      <c r="QIM152" s="2394"/>
      <c r="QIN152" s="2394"/>
      <c r="QIO152" s="2394"/>
      <c r="QIP152" s="2394"/>
      <c r="QIQ152" s="2394"/>
      <c r="QIR152" s="2394"/>
      <c r="QIS152" s="2394" t="s">
        <v>2698</v>
      </c>
      <c r="QIT152" s="2394"/>
      <c r="QIU152" s="2394"/>
      <c r="QIV152" s="2394"/>
      <c r="QIW152" s="2394"/>
      <c r="QIX152" s="2394"/>
      <c r="QIY152" s="2394"/>
      <c r="QIZ152" s="2394"/>
      <c r="QJA152" s="2394"/>
      <c r="QJB152" s="2394"/>
      <c r="QJC152" s="2394"/>
      <c r="QJD152" s="2394"/>
      <c r="QJE152" s="2394"/>
      <c r="QJF152" s="2394"/>
      <c r="QJG152" s="2394"/>
      <c r="QJH152" s="2394"/>
      <c r="QJI152" s="2394" t="s">
        <v>2698</v>
      </c>
      <c r="QJJ152" s="2394"/>
      <c r="QJK152" s="2394"/>
      <c r="QJL152" s="2394"/>
      <c r="QJM152" s="2394"/>
      <c r="QJN152" s="2394"/>
      <c r="QJO152" s="2394"/>
      <c r="QJP152" s="2394"/>
      <c r="QJQ152" s="2394"/>
      <c r="QJR152" s="2394"/>
      <c r="QJS152" s="2394"/>
      <c r="QJT152" s="2394"/>
      <c r="QJU152" s="2394"/>
      <c r="QJV152" s="2394"/>
      <c r="QJW152" s="2394"/>
      <c r="QJX152" s="2394"/>
      <c r="QJY152" s="2394" t="s">
        <v>2698</v>
      </c>
      <c r="QJZ152" s="2394"/>
      <c r="QKA152" s="2394"/>
      <c r="QKB152" s="2394"/>
      <c r="QKC152" s="2394"/>
      <c r="QKD152" s="2394"/>
      <c r="QKE152" s="2394"/>
      <c r="QKF152" s="2394"/>
      <c r="QKG152" s="2394"/>
      <c r="QKH152" s="2394"/>
      <c r="QKI152" s="2394"/>
      <c r="QKJ152" s="2394"/>
      <c r="QKK152" s="2394"/>
      <c r="QKL152" s="2394"/>
      <c r="QKM152" s="2394"/>
      <c r="QKN152" s="2394"/>
      <c r="QKO152" s="2394" t="s">
        <v>2698</v>
      </c>
      <c r="QKP152" s="2394"/>
      <c r="QKQ152" s="2394"/>
      <c r="QKR152" s="2394"/>
      <c r="QKS152" s="2394"/>
      <c r="QKT152" s="2394"/>
      <c r="QKU152" s="2394"/>
      <c r="QKV152" s="2394"/>
      <c r="QKW152" s="2394"/>
      <c r="QKX152" s="2394"/>
      <c r="QKY152" s="2394"/>
      <c r="QKZ152" s="2394"/>
      <c r="QLA152" s="2394"/>
      <c r="QLB152" s="2394"/>
      <c r="QLC152" s="2394"/>
      <c r="QLD152" s="2394"/>
      <c r="QLE152" s="2394" t="s">
        <v>2698</v>
      </c>
      <c r="QLF152" s="2394"/>
      <c r="QLG152" s="2394"/>
      <c r="QLH152" s="2394"/>
      <c r="QLI152" s="2394"/>
      <c r="QLJ152" s="2394"/>
      <c r="QLK152" s="2394"/>
      <c r="QLL152" s="2394"/>
      <c r="QLM152" s="2394"/>
      <c r="QLN152" s="2394"/>
      <c r="QLO152" s="2394"/>
      <c r="QLP152" s="2394"/>
      <c r="QLQ152" s="2394"/>
      <c r="QLR152" s="2394"/>
      <c r="QLS152" s="2394"/>
      <c r="QLT152" s="2394"/>
      <c r="QLU152" s="2394" t="s">
        <v>2698</v>
      </c>
      <c r="QLV152" s="2394"/>
      <c r="QLW152" s="2394"/>
      <c r="QLX152" s="2394"/>
      <c r="QLY152" s="2394"/>
      <c r="QLZ152" s="2394"/>
      <c r="QMA152" s="2394"/>
      <c r="QMB152" s="2394"/>
      <c r="QMC152" s="2394"/>
      <c r="QMD152" s="2394"/>
      <c r="QME152" s="2394"/>
      <c r="QMF152" s="2394"/>
      <c r="QMG152" s="2394"/>
      <c r="QMH152" s="2394"/>
      <c r="QMI152" s="2394"/>
      <c r="QMJ152" s="2394"/>
      <c r="QMK152" s="2394" t="s">
        <v>2698</v>
      </c>
      <c r="QML152" s="2394"/>
      <c r="QMM152" s="2394"/>
      <c r="QMN152" s="2394"/>
      <c r="QMO152" s="2394"/>
      <c r="QMP152" s="2394"/>
      <c r="QMQ152" s="2394"/>
      <c r="QMR152" s="2394"/>
      <c r="QMS152" s="2394"/>
      <c r="QMT152" s="2394"/>
      <c r="QMU152" s="2394"/>
      <c r="QMV152" s="2394"/>
      <c r="QMW152" s="2394"/>
      <c r="QMX152" s="2394"/>
      <c r="QMY152" s="2394"/>
      <c r="QMZ152" s="2394"/>
      <c r="QNA152" s="2394" t="s">
        <v>2698</v>
      </c>
      <c r="QNB152" s="2394"/>
      <c r="QNC152" s="2394"/>
      <c r="QND152" s="2394"/>
      <c r="QNE152" s="2394"/>
      <c r="QNF152" s="2394"/>
      <c r="QNG152" s="2394"/>
      <c r="QNH152" s="2394"/>
      <c r="QNI152" s="2394"/>
      <c r="QNJ152" s="2394"/>
      <c r="QNK152" s="2394"/>
      <c r="QNL152" s="2394"/>
      <c r="QNM152" s="2394"/>
      <c r="QNN152" s="2394"/>
      <c r="QNO152" s="2394"/>
      <c r="QNP152" s="2394"/>
      <c r="QNQ152" s="2394" t="s">
        <v>2698</v>
      </c>
      <c r="QNR152" s="2394"/>
      <c r="QNS152" s="2394"/>
      <c r="QNT152" s="2394"/>
      <c r="QNU152" s="2394"/>
      <c r="QNV152" s="2394"/>
      <c r="QNW152" s="2394"/>
      <c r="QNX152" s="2394"/>
      <c r="QNY152" s="2394"/>
      <c r="QNZ152" s="2394"/>
      <c r="QOA152" s="2394"/>
      <c r="QOB152" s="2394"/>
      <c r="QOC152" s="2394"/>
      <c r="QOD152" s="2394"/>
      <c r="QOE152" s="2394"/>
      <c r="QOF152" s="2394"/>
      <c r="QOG152" s="2394" t="s">
        <v>2698</v>
      </c>
      <c r="QOH152" s="2394"/>
      <c r="QOI152" s="2394"/>
      <c r="QOJ152" s="2394"/>
      <c r="QOK152" s="2394"/>
      <c r="QOL152" s="2394"/>
      <c r="QOM152" s="2394"/>
      <c r="QON152" s="2394"/>
      <c r="QOO152" s="2394"/>
      <c r="QOP152" s="2394"/>
      <c r="QOQ152" s="2394"/>
      <c r="QOR152" s="2394"/>
      <c r="QOS152" s="2394"/>
      <c r="QOT152" s="2394"/>
      <c r="QOU152" s="2394"/>
      <c r="QOV152" s="2394"/>
      <c r="QOW152" s="2394" t="s">
        <v>2698</v>
      </c>
      <c r="QOX152" s="2394"/>
      <c r="QOY152" s="2394"/>
      <c r="QOZ152" s="2394"/>
      <c r="QPA152" s="2394"/>
      <c r="QPB152" s="2394"/>
      <c r="QPC152" s="2394"/>
      <c r="QPD152" s="2394"/>
      <c r="QPE152" s="2394"/>
      <c r="QPF152" s="2394"/>
      <c r="QPG152" s="2394"/>
      <c r="QPH152" s="2394"/>
      <c r="QPI152" s="2394"/>
      <c r="QPJ152" s="2394"/>
      <c r="QPK152" s="2394"/>
      <c r="QPL152" s="2394"/>
      <c r="QPM152" s="2394" t="s">
        <v>2698</v>
      </c>
      <c r="QPN152" s="2394"/>
      <c r="QPO152" s="2394"/>
      <c r="QPP152" s="2394"/>
      <c r="QPQ152" s="2394"/>
      <c r="QPR152" s="2394"/>
      <c r="QPS152" s="2394"/>
      <c r="QPT152" s="2394"/>
      <c r="QPU152" s="2394"/>
      <c r="QPV152" s="2394"/>
      <c r="QPW152" s="2394"/>
      <c r="QPX152" s="2394"/>
      <c r="QPY152" s="2394"/>
      <c r="QPZ152" s="2394"/>
      <c r="QQA152" s="2394"/>
      <c r="QQB152" s="2394"/>
      <c r="QQC152" s="2394" t="s">
        <v>2698</v>
      </c>
      <c r="QQD152" s="2394"/>
      <c r="QQE152" s="2394"/>
      <c r="QQF152" s="2394"/>
      <c r="QQG152" s="2394"/>
      <c r="QQH152" s="2394"/>
      <c r="QQI152" s="2394"/>
      <c r="QQJ152" s="2394"/>
      <c r="QQK152" s="2394"/>
      <c r="QQL152" s="2394"/>
      <c r="QQM152" s="2394"/>
      <c r="QQN152" s="2394"/>
      <c r="QQO152" s="2394"/>
      <c r="QQP152" s="2394"/>
      <c r="QQQ152" s="2394"/>
      <c r="QQR152" s="2394"/>
      <c r="QQS152" s="2394" t="s">
        <v>2698</v>
      </c>
      <c r="QQT152" s="2394"/>
      <c r="QQU152" s="2394"/>
      <c r="QQV152" s="2394"/>
      <c r="QQW152" s="2394"/>
      <c r="QQX152" s="2394"/>
      <c r="QQY152" s="2394"/>
      <c r="QQZ152" s="2394"/>
      <c r="QRA152" s="2394"/>
      <c r="QRB152" s="2394"/>
      <c r="QRC152" s="2394"/>
      <c r="QRD152" s="2394"/>
      <c r="QRE152" s="2394"/>
      <c r="QRF152" s="2394"/>
      <c r="QRG152" s="2394"/>
      <c r="QRH152" s="2394"/>
      <c r="QRI152" s="2394" t="s">
        <v>2698</v>
      </c>
      <c r="QRJ152" s="2394"/>
      <c r="QRK152" s="2394"/>
      <c r="QRL152" s="2394"/>
      <c r="QRM152" s="2394"/>
      <c r="QRN152" s="2394"/>
      <c r="QRO152" s="2394"/>
      <c r="QRP152" s="2394"/>
      <c r="QRQ152" s="2394"/>
      <c r="QRR152" s="2394"/>
      <c r="QRS152" s="2394"/>
      <c r="QRT152" s="2394"/>
      <c r="QRU152" s="2394"/>
      <c r="QRV152" s="2394"/>
      <c r="QRW152" s="2394"/>
      <c r="QRX152" s="2394"/>
      <c r="QRY152" s="2394" t="s">
        <v>2698</v>
      </c>
      <c r="QRZ152" s="2394"/>
      <c r="QSA152" s="2394"/>
      <c r="QSB152" s="2394"/>
      <c r="QSC152" s="2394"/>
      <c r="QSD152" s="2394"/>
      <c r="QSE152" s="2394"/>
      <c r="QSF152" s="2394"/>
      <c r="QSG152" s="2394"/>
      <c r="QSH152" s="2394"/>
      <c r="QSI152" s="2394"/>
      <c r="QSJ152" s="2394"/>
      <c r="QSK152" s="2394"/>
      <c r="QSL152" s="2394"/>
      <c r="QSM152" s="2394"/>
      <c r="QSN152" s="2394"/>
      <c r="QSO152" s="2394" t="s">
        <v>2698</v>
      </c>
      <c r="QSP152" s="2394"/>
      <c r="QSQ152" s="2394"/>
      <c r="QSR152" s="2394"/>
      <c r="QSS152" s="2394"/>
      <c r="QST152" s="2394"/>
      <c r="QSU152" s="2394"/>
      <c r="QSV152" s="2394"/>
      <c r="QSW152" s="2394"/>
      <c r="QSX152" s="2394"/>
      <c r="QSY152" s="2394"/>
      <c r="QSZ152" s="2394"/>
      <c r="QTA152" s="2394"/>
      <c r="QTB152" s="2394"/>
      <c r="QTC152" s="2394"/>
      <c r="QTD152" s="2394"/>
      <c r="QTE152" s="2394" t="s">
        <v>2698</v>
      </c>
      <c r="QTF152" s="2394"/>
      <c r="QTG152" s="2394"/>
      <c r="QTH152" s="2394"/>
      <c r="QTI152" s="2394"/>
      <c r="QTJ152" s="2394"/>
      <c r="QTK152" s="2394"/>
      <c r="QTL152" s="2394"/>
      <c r="QTM152" s="2394"/>
      <c r="QTN152" s="2394"/>
      <c r="QTO152" s="2394"/>
      <c r="QTP152" s="2394"/>
      <c r="QTQ152" s="2394"/>
      <c r="QTR152" s="2394"/>
      <c r="QTS152" s="2394"/>
      <c r="QTT152" s="2394"/>
      <c r="QTU152" s="2394" t="s">
        <v>2698</v>
      </c>
      <c r="QTV152" s="2394"/>
      <c r="QTW152" s="2394"/>
      <c r="QTX152" s="2394"/>
      <c r="QTY152" s="2394"/>
      <c r="QTZ152" s="2394"/>
      <c r="QUA152" s="2394"/>
      <c r="QUB152" s="2394"/>
      <c r="QUC152" s="2394"/>
      <c r="QUD152" s="2394"/>
      <c r="QUE152" s="2394"/>
      <c r="QUF152" s="2394"/>
      <c r="QUG152" s="2394"/>
      <c r="QUH152" s="2394"/>
      <c r="QUI152" s="2394"/>
      <c r="QUJ152" s="2394"/>
      <c r="QUK152" s="2394" t="s">
        <v>2698</v>
      </c>
      <c r="QUL152" s="2394"/>
      <c r="QUM152" s="2394"/>
      <c r="QUN152" s="2394"/>
      <c r="QUO152" s="2394"/>
      <c r="QUP152" s="2394"/>
      <c r="QUQ152" s="2394"/>
      <c r="QUR152" s="2394"/>
      <c r="QUS152" s="2394"/>
      <c r="QUT152" s="2394"/>
      <c r="QUU152" s="2394"/>
      <c r="QUV152" s="2394"/>
      <c r="QUW152" s="2394"/>
      <c r="QUX152" s="2394"/>
      <c r="QUY152" s="2394"/>
      <c r="QUZ152" s="2394"/>
      <c r="QVA152" s="2394" t="s">
        <v>2698</v>
      </c>
      <c r="QVB152" s="2394"/>
      <c r="QVC152" s="2394"/>
      <c r="QVD152" s="2394"/>
      <c r="QVE152" s="2394"/>
      <c r="QVF152" s="2394"/>
      <c r="QVG152" s="2394"/>
      <c r="QVH152" s="2394"/>
      <c r="QVI152" s="2394"/>
      <c r="QVJ152" s="2394"/>
      <c r="QVK152" s="2394"/>
      <c r="QVL152" s="2394"/>
      <c r="QVM152" s="2394"/>
      <c r="QVN152" s="2394"/>
      <c r="QVO152" s="2394"/>
      <c r="QVP152" s="2394"/>
      <c r="QVQ152" s="2394" t="s">
        <v>2698</v>
      </c>
      <c r="QVR152" s="2394"/>
      <c r="QVS152" s="2394"/>
      <c r="QVT152" s="2394"/>
      <c r="QVU152" s="2394"/>
      <c r="QVV152" s="2394"/>
      <c r="QVW152" s="2394"/>
      <c r="QVX152" s="2394"/>
      <c r="QVY152" s="2394"/>
      <c r="QVZ152" s="2394"/>
      <c r="QWA152" s="2394"/>
      <c r="QWB152" s="2394"/>
      <c r="QWC152" s="2394"/>
      <c r="QWD152" s="2394"/>
      <c r="QWE152" s="2394"/>
      <c r="QWF152" s="2394"/>
      <c r="QWG152" s="2394" t="s">
        <v>2698</v>
      </c>
      <c r="QWH152" s="2394"/>
      <c r="QWI152" s="2394"/>
      <c r="QWJ152" s="2394"/>
      <c r="QWK152" s="2394"/>
      <c r="QWL152" s="2394"/>
      <c r="QWM152" s="2394"/>
      <c r="QWN152" s="2394"/>
      <c r="QWO152" s="2394"/>
      <c r="QWP152" s="2394"/>
      <c r="QWQ152" s="2394"/>
      <c r="QWR152" s="2394"/>
      <c r="QWS152" s="2394"/>
      <c r="QWT152" s="2394"/>
      <c r="QWU152" s="2394"/>
      <c r="QWV152" s="2394"/>
      <c r="QWW152" s="2394" t="s">
        <v>2698</v>
      </c>
      <c r="QWX152" s="2394"/>
      <c r="QWY152" s="2394"/>
      <c r="QWZ152" s="2394"/>
      <c r="QXA152" s="2394"/>
      <c r="QXB152" s="2394"/>
      <c r="QXC152" s="2394"/>
      <c r="QXD152" s="2394"/>
      <c r="QXE152" s="2394"/>
      <c r="QXF152" s="2394"/>
      <c r="QXG152" s="2394"/>
      <c r="QXH152" s="2394"/>
      <c r="QXI152" s="2394"/>
      <c r="QXJ152" s="2394"/>
      <c r="QXK152" s="2394"/>
      <c r="QXL152" s="2394"/>
      <c r="QXM152" s="2394" t="s">
        <v>2698</v>
      </c>
      <c r="QXN152" s="2394"/>
      <c r="QXO152" s="2394"/>
      <c r="QXP152" s="2394"/>
      <c r="QXQ152" s="2394"/>
      <c r="QXR152" s="2394"/>
      <c r="QXS152" s="2394"/>
      <c r="QXT152" s="2394"/>
      <c r="QXU152" s="2394"/>
      <c r="QXV152" s="2394"/>
      <c r="QXW152" s="2394"/>
      <c r="QXX152" s="2394"/>
      <c r="QXY152" s="2394"/>
      <c r="QXZ152" s="2394"/>
      <c r="QYA152" s="2394"/>
      <c r="QYB152" s="2394"/>
      <c r="QYC152" s="2394" t="s">
        <v>2698</v>
      </c>
      <c r="QYD152" s="2394"/>
      <c r="QYE152" s="2394"/>
      <c r="QYF152" s="2394"/>
      <c r="QYG152" s="2394"/>
      <c r="QYH152" s="2394"/>
      <c r="QYI152" s="2394"/>
      <c r="QYJ152" s="2394"/>
      <c r="QYK152" s="2394"/>
      <c r="QYL152" s="2394"/>
      <c r="QYM152" s="2394"/>
      <c r="QYN152" s="2394"/>
      <c r="QYO152" s="2394"/>
      <c r="QYP152" s="2394"/>
      <c r="QYQ152" s="2394"/>
      <c r="QYR152" s="2394"/>
      <c r="QYS152" s="2394" t="s">
        <v>2698</v>
      </c>
      <c r="QYT152" s="2394"/>
      <c r="QYU152" s="2394"/>
      <c r="QYV152" s="2394"/>
      <c r="QYW152" s="2394"/>
      <c r="QYX152" s="2394"/>
      <c r="QYY152" s="2394"/>
      <c r="QYZ152" s="2394"/>
      <c r="QZA152" s="2394"/>
      <c r="QZB152" s="2394"/>
      <c r="QZC152" s="2394"/>
      <c r="QZD152" s="2394"/>
      <c r="QZE152" s="2394"/>
      <c r="QZF152" s="2394"/>
      <c r="QZG152" s="2394"/>
      <c r="QZH152" s="2394"/>
      <c r="QZI152" s="2394" t="s">
        <v>2698</v>
      </c>
      <c r="QZJ152" s="2394"/>
      <c r="QZK152" s="2394"/>
      <c r="QZL152" s="2394"/>
      <c r="QZM152" s="2394"/>
      <c r="QZN152" s="2394"/>
      <c r="QZO152" s="2394"/>
      <c r="QZP152" s="2394"/>
      <c r="QZQ152" s="2394"/>
      <c r="QZR152" s="2394"/>
      <c r="QZS152" s="2394"/>
      <c r="QZT152" s="2394"/>
      <c r="QZU152" s="2394"/>
      <c r="QZV152" s="2394"/>
      <c r="QZW152" s="2394"/>
      <c r="QZX152" s="2394"/>
      <c r="QZY152" s="2394" t="s">
        <v>2698</v>
      </c>
      <c r="QZZ152" s="2394"/>
      <c r="RAA152" s="2394"/>
      <c r="RAB152" s="2394"/>
      <c r="RAC152" s="2394"/>
      <c r="RAD152" s="2394"/>
      <c r="RAE152" s="2394"/>
      <c r="RAF152" s="2394"/>
      <c r="RAG152" s="2394"/>
      <c r="RAH152" s="2394"/>
      <c r="RAI152" s="2394"/>
      <c r="RAJ152" s="2394"/>
      <c r="RAK152" s="2394"/>
      <c r="RAL152" s="2394"/>
      <c r="RAM152" s="2394"/>
      <c r="RAN152" s="2394"/>
      <c r="RAO152" s="2394" t="s">
        <v>2698</v>
      </c>
      <c r="RAP152" s="2394"/>
      <c r="RAQ152" s="2394"/>
      <c r="RAR152" s="2394"/>
      <c r="RAS152" s="2394"/>
      <c r="RAT152" s="2394"/>
      <c r="RAU152" s="2394"/>
      <c r="RAV152" s="2394"/>
      <c r="RAW152" s="2394"/>
      <c r="RAX152" s="2394"/>
      <c r="RAY152" s="2394"/>
      <c r="RAZ152" s="2394"/>
      <c r="RBA152" s="2394"/>
      <c r="RBB152" s="2394"/>
      <c r="RBC152" s="2394"/>
      <c r="RBD152" s="2394"/>
      <c r="RBE152" s="2394" t="s">
        <v>2698</v>
      </c>
      <c r="RBF152" s="2394"/>
      <c r="RBG152" s="2394"/>
      <c r="RBH152" s="2394"/>
      <c r="RBI152" s="2394"/>
      <c r="RBJ152" s="2394"/>
      <c r="RBK152" s="2394"/>
      <c r="RBL152" s="2394"/>
      <c r="RBM152" s="2394"/>
      <c r="RBN152" s="2394"/>
      <c r="RBO152" s="2394"/>
      <c r="RBP152" s="2394"/>
      <c r="RBQ152" s="2394"/>
      <c r="RBR152" s="2394"/>
      <c r="RBS152" s="2394"/>
      <c r="RBT152" s="2394"/>
      <c r="RBU152" s="2394" t="s">
        <v>2698</v>
      </c>
      <c r="RBV152" s="2394"/>
      <c r="RBW152" s="2394"/>
      <c r="RBX152" s="2394"/>
      <c r="RBY152" s="2394"/>
      <c r="RBZ152" s="2394"/>
      <c r="RCA152" s="2394"/>
      <c r="RCB152" s="2394"/>
      <c r="RCC152" s="2394"/>
      <c r="RCD152" s="2394"/>
      <c r="RCE152" s="2394"/>
      <c r="RCF152" s="2394"/>
      <c r="RCG152" s="2394"/>
      <c r="RCH152" s="2394"/>
      <c r="RCI152" s="2394"/>
      <c r="RCJ152" s="2394"/>
      <c r="RCK152" s="2394" t="s">
        <v>2698</v>
      </c>
      <c r="RCL152" s="2394"/>
      <c r="RCM152" s="2394"/>
      <c r="RCN152" s="2394"/>
      <c r="RCO152" s="2394"/>
      <c r="RCP152" s="2394"/>
      <c r="RCQ152" s="2394"/>
      <c r="RCR152" s="2394"/>
      <c r="RCS152" s="2394"/>
      <c r="RCT152" s="2394"/>
      <c r="RCU152" s="2394"/>
      <c r="RCV152" s="2394"/>
      <c r="RCW152" s="2394"/>
      <c r="RCX152" s="2394"/>
      <c r="RCY152" s="2394"/>
      <c r="RCZ152" s="2394"/>
      <c r="RDA152" s="2394" t="s">
        <v>2698</v>
      </c>
      <c r="RDB152" s="2394"/>
      <c r="RDC152" s="2394"/>
      <c r="RDD152" s="2394"/>
      <c r="RDE152" s="2394"/>
      <c r="RDF152" s="2394"/>
      <c r="RDG152" s="2394"/>
      <c r="RDH152" s="2394"/>
      <c r="RDI152" s="2394"/>
      <c r="RDJ152" s="2394"/>
      <c r="RDK152" s="2394"/>
      <c r="RDL152" s="2394"/>
      <c r="RDM152" s="2394"/>
      <c r="RDN152" s="2394"/>
      <c r="RDO152" s="2394"/>
      <c r="RDP152" s="2394"/>
      <c r="RDQ152" s="2394" t="s">
        <v>2698</v>
      </c>
      <c r="RDR152" s="2394"/>
      <c r="RDS152" s="2394"/>
      <c r="RDT152" s="2394"/>
      <c r="RDU152" s="2394"/>
      <c r="RDV152" s="2394"/>
      <c r="RDW152" s="2394"/>
      <c r="RDX152" s="2394"/>
      <c r="RDY152" s="2394"/>
      <c r="RDZ152" s="2394"/>
      <c r="REA152" s="2394"/>
      <c r="REB152" s="2394"/>
      <c r="REC152" s="2394"/>
      <c r="RED152" s="2394"/>
      <c r="REE152" s="2394"/>
      <c r="REF152" s="2394"/>
      <c r="REG152" s="2394" t="s">
        <v>2698</v>
      </c>
      <c r="REH152" s="2394"/>
      <c r="REI152" s="2394"/>
      <c r="REJ152" s="2394"/>
      <c r="REK152" s="2394"/>
      <c r="REL152" s="2394"/>
      <c r="REM152" s="2394"/>
      <c r="REN152" s="2394"/>
      <c r="REO152" s="2394"/>
      <c r="REP152" s="2394"/>
      <c r="REQ152" s="2394"/>
      <c r="RER152" s="2394"/>
      <c r="RES152" s="2394"/>
      <c r="RET152" s="2394"/>
      <c r="REU152" s="2394"/>
      <c r="REV152" s="2394"/>
      <c r="REW152" s="2394" t="s">
        <v>2698</v>
      </c>
      <c r="REX152" s="2394"/>
      <c r="REY152" s="2394"/>
      <c r="REZ152" s="2394"/>
      <c r="RFA152" s="2394"/>
      <c r="RFB152" s="2394"/>
      <c r="RFC152" s="2394"/>
      <c r="RFD152" s="2394"/>
      <c r="RFE152" s="2394"/>
      <c r="RFF152" s="2394"/>
      <c r="RFG152" s="2394"/>
      <c r="RFH152" s="2394"/>
      <c r="RFI152" s="2394"/>
      <c r="RFJ152" s="2394"/>
      <c r="RFK152" s="2394"/>
      <c r="RFL152" s="2394"/>
      <c r="RFM152" s="2394" t="s">
        <v>2698</v>
      </c>
      <c r="RFN152" s="2394"/>
      <c r="RFO152" s="2394"/>
      <c r="RFP152" s="2394"/>
      <c r="RFQ152" s="2394"/>
      <c r="RFR152" s="2394"/>
      <c r="RFS152" s="2394"/>
      <c r="RFT152" s="2394"/>
      <c r="RFU152" s="2394"/>
      <c r="RFV152" s="2394"/>
      <c r="RFW152" s="2394"/>
      <c r="RFX152" s="2394"/>
      <c r="RFY152" s="2394"/>
      <c r="RFZ152" s="2394"/>
      <c r="RGA152" s="2394"/>
      <c r="RGB152" s="2394"/>
      <c r="RGC152" s="2394" t="s">
        <v>2698</v>
      </c>
      <c r="RGD152" s="2394"/>
      <c r="RGE152" s="2394"/>
      <c r="RGF152" s="2394"/>
      <c r="RGG152" s="2394"/>
      <c r="RGH152" s="2394"/>
      <c r="RGI152" s="2394"/>
      <c r="RGJ152" s="2394"/>
      <c r="RGK152" s="2394"/>
      <c r="RGL152" s="2394"/>
      <c r="RGM152" s="2394"/>
      <c r="RGN152" s="2394"/>
      <c r="RGO152" s="2394"/>
      <c r="RGP152" s="2394"/>
      <c r="RGQ152" s="2394"/>
      <c r="RGR152" s="2394"/>
      <c r="RGS152" s="2394" t="s">
        <v>2698</v>
      </c>
      <c r="RGT152" s="2394"/>
      <c r="RGU152" s="2394"/>
      <c r="RGV152" s="2394"/>
      <c r="RGW152" s="2394"/>
      <c r="RGX152" s="2394"/>
      <c r="RGY152" s="2394"/>
      <c r="RGZ152" s="2394"/>
      <c r="RHA152" s="2394"/>
      <c r="RHB152" s="2394"/>
      <c r="RHC152" s="2394"/>
      <c r="RHD152" s="2394"/>
      <c r="RHE152" s="2394"/>
      <c r="RHF152" s="2394"/>
      <c r="RHG152" s="2394"/>
      <c r="RHH152" s="2394"/>
      <c r="RHI152" s="2394" t="s">
        <v>2698</v>
      </c>
      <c r="RHJ152" s="2394"/>
      <c r="RHK152" s="2394"/>
      <c r="RHL152" s="2394"/>
      <c r="RHM152" s="2394"/>
      <c r="RHN152" s="2394"/>
      <c r="RHO152" s="2394"/>
      <c r="RHP152" s="2394"/>
      <c r="RHQ152" s="2394"/>
      <c r="RHR152" s="2394"/>
      <c r="RHS152" s="2394"/>
      <c r="RHT152" s="2394"/>
      <c r="RHU152" s="2394"/>
      <c r="RHV152" s="2394"/>
      <c r="RHW152" s="2394"/>
      <c r="RHX152" s="2394"/>
      <c r="RHY152" s="2394" t="s">
        <v>2698</v>
      </c>
      <c r="RHZ152" s="2394"/>
      <c r="RIA152" s="2394"/>
      <c r="RIB152" s="2394"/>
      <c r="RIC152" s="2394"/>
      <c r="RID152" s="2394"/>
      <c r="RIE152" s="2394"/>
      <c r="RIF152" s="2394"/>
      <c r="RIG152" s="2394"/>
      <c r="RIH152" s="2394"/>
      <c r="RII152" s="2394"/>
      <c r="RIJ152" s="2394"/>
      <c r="RIK152" s="2394"/>
      <c r="RIL152" s="2394"/>
      <c r="RIM152" s="2394"/>
      <c r="RIN152" s="2394"/>
      <c r="RIO152" s="2394" t="s">
        <v>2698</v>
      </c>
      <c r="RIP152" s="2394"/>
      <c r="RIQ152" s="2394"/>
      <c r="RIR152" s="2394"/>
      <c r="RIS152" s="2394"/>
      <c r="RIT152" s="2394"/>
      <c r="RIU152" s="2394"/>
      <c r="RIV152" s="2394"/>
      <c r="RIW152" s="2394"/>
      <c r="RIX152" s="2394"/>
      <c r="RIY152" s="2394"/>
      <c r="RIZ152" s="2394"/>
      <c r="RJA152" s="2394"/>
      <c r="RJB152" s="2394"/>
      <c r="RJC152" s="2394"/>
      <c r="RJD152" s="2394"/>
      <c r="RJE152" s="2394" t="s">
        <v>2698</v>
      </c>
      <c r="RJF152" s="2394"/>
      <c r="RJG152" s="2394"/>
      <c r="RJH152" s="2394"/>
      <c r="RJI152" s="2394"/>
      <c r="RJJ152" s="2394"/>
      <c r="RJK152" s="2394"/>
      <c r="RJL152" s="2394"/>
      <c r="RJM152" s="2394"/>
      <c r="RJN152" s="2394"/>
      <c r="RJO152" s="2394"/>
      <c r="RJP152" s="2394"/>
      <c r="RJQ152" s="2394"/>
      <c r="RJR152" s="2394"/>
      <c r="RJS152" s="2394"/>
      <c r="RJT152" s="2394"/>
      <c r="RJU152" s="2394" t="s">
        <v>2698</v>
      </c>
      <c r="RJV152" s="2394"/>
      <c r="RJW152" s="2394"/>
      <c r="RJX152" s="2394"/>
      <c r="RJY152" s="2394"/>
      <c r="RJZ152" s="2394"/>
      <c r="RKA152" s="2394"/>
      <c r="RKB152" s="2394"/>
      <c r="RKC152" s="2394"/>
      <c r="RKD152" s="2394"/>
      <c r="RKE152" s="2394"/>
      <c r="RKF152" s="2394"/>
      <c r="RKG152" s="2394"/>
      <c r="RKH152" s="2394"/>
      <c r="RKI152" s="2394"/>
      <c r="RKJ152" s="2394"/>
      <c r="RKK152" s="2394" t="s">
        <v>2698</v>
      </c>
      <c r="RKL152" s="2394"/>
      <c r="RKM152" s="2394"/>
      <c r="RKN152" s="2394"/>
      <c r="RKO152" s="2394"/>
      <c r="RKP152" s="2394"/>
      <c r="RKQ152" s="2394"/>
      <c r="RKR152" s="2394"/>
      <c r="RKS152" s="2394"/>
      <c r="RKT152" s="2394"/>
      <c r="RKU152" s="2394"/>
      <c r="RKV152" s="2394"/>
      <c r="RKW152" s="2394"/>
      <c r="RKX152" s="2394"/>
      <c r="RKY152" s="2394"/>
      <c r="RKZ152" s="2394"/>
      <c r="RLA152" s="2394" t="s">
        <v>2698</v>
      </c>
      <c r="RLB152" s="2394"/>
      <c r="RLC152" s="2394"/>
      <c r="RLD152" s="2394"/>
      <c r="RLE152" s="2394"/>
      <c r="RLF152" s="2394"/>
      <c r="RLG152" s="2394"/>
      <c r="RLH152" s="2394"/>
      <c r="RLI152" s="2394"/>
      <c r="RLJ152" s="2394"/>
      <c r="RLK152" s="2394"/>
      <c r="RLL152" s="2394"/>
      <c r="RLM152" s="2394"/>
      <c r="RLN152" s="2394"/>
      <c r="RLO152" s="2394"/>
      <c r="RLP152" s="2394"/>
      <c r="RLQ152" s="2394" t="s">
        <v>2698</v>
      </c>
      <c r="RLR152" s="2394"/>
      <c r="RLS152" s="2394"/>
      <c r="RLT152" s="2394"/>
      <c r="RLU152" s="2394"/>
      <c r="RLV152" s="2394"/>
      <c r="RLW152" s="2394"/>
      <c r="RLX152" s="2394"/>
      <c r="RLY152" s="2394"/>
      <c r="RLZ152" s="2394"/>
      <c r="RMA152" s="2394"/>
      <c r="RMB152" s="2394"/>
      <c r="RMC152" s="2394"/>
      <c r="RMD152" s="2394"/>
      <c r="RME152" s="2394"/>
      <c r="RMF152" s="2394"/>
      <c r="RMG152" s="2394" t="s">
        <v>2698</v>
      </c>
      <c r="RMH152" s="2394"/>
      <c r="RMI152" s="2394"/>
      <c r="RMJ152" s="2394"/>
      <c r="RMK152" s="2394"/>
      <c r="RML152" s="2394"/>
      <c r="RMM152" s="2394"/>
      <c r="RMN152" s="2394"/>
      <c r="RMO152" s="2394"/>
      <c r="RMP152" s="2394"/>
      <c r="RMQ152" s="2394"/>
      <c r="RMR152" s="2394"/>
      <c r="RMS152" s="2394"/>
      <c r="RMT152" s="2394"/>
      <c r="RMU152" s="2394"/>
      <c r="RMV152" s="2394"/>
      <c r="RMW152" s="2394" t="s">
        <v>2698</v>
      </c>
      <c r="RMX152" s="2394"/>
      <c r="RMY152" s="2394"/>
      <c r="RMZ152" s="2394"/>
      <c r="RNA152" s="2394"/>
      <c r="RNB152" s="2394"/>
      <c r="RNC152" s="2394"/>
      <c r="RND152" s="2394"/>
      <c r="RNE152" s="2394"/>
      <c r="RNF152" s="2394"/>
      <c r="RNG152" s="2394"/>
      <c r="RNH152" s="2394"/>
      <c r="RNI152" s="2394"/>
      <c r="RNJ152" s="2394"/>
      <c r="RNK152" s="2394"/>
      <c r="RNL152" s="2394"/>
      <c r="RNM152" s="2394" t="s">
        <v>2698</v>
      </c>
      <c r="RNN152" s="2394"/>
      <c r="RNO152" s="2394"/>
      <c r="RNP152" s="2394"/>
      <c r="RNQ152" s="2394"/>
      <c r="RNR152" s="2394"/>
      <c r="RNS152" s="2394"/>
      <c r="RNT152" s="2394"/>
      <c r="RNU152" s="2394"/>
      <c r="RNV152" s="2394"/>
      <c r="RNW152" s="2394"/>
      <c r="RNX152" s="2394"/>
      <c r="RNY152" s="2394"/>
      <c r="RNZ152" s="2394"/>
      <c r="ROA152" s="2394"/>
      <c r="ROB152" s="2394"/>
      <c r="ROC152" s="2394" t="s">
        <v>2698</v>
      </c>
      <c r="ROD152" s="2394"/>
      <c r="ROE152" s="2394"/>
      <c r="ROF152" s="2394"/>
      <c r="ROG152" s="2394"/>
      <c r="ROH152" s="2394"/>
      <c r="ROI152" s="2394"/>
      <c r="ROJ152" s="2394"/>
      <c r="ROK152" s="2394"/>
      <c r="ROL152" s="2394"/>
      <c r="ROM152" s="2394"/>
      <c r="RON152" s="2394"/>
      <c r="ROO152" s="2394"/>
      <c r="ROP152" s="2394"/>
      <c r="ROQ152" s="2394"/>
      <c r="ROR152" s="2394"/>
      <c r="ROS152" s="2394" t="s">
        <v>2698</v>
      </c>
      <c r="ROT152" s="2394"/>
      <c r="ROU152" s="2394"/>
      <c r="ROV152" s="2394"/>
      <c r="ROW152" s="2394"/>
      <c r="ROX152" s="2394"/>
      <c r="ROY152" s="2394"/>
      <c r="ROZ152" s="2394"/>
      <c r="RPA152" s="2394"/>
      <c r="RPB152" s="2394"/>
      <c r="RPC152" s="2394"/>
      <c r="RPD152" s="2394"/>
      <c r="RPE152" s="2394"/>
      <c r="RPF152" s="2394"/>
      <c r="RPG152" s="2394"/>
      <c r="RPH152" s="2394"/>
      <c r="RPI152" s="2394" t="s">
        <v>2698</v>
      </c>
      <c r="RPJ152" s="2394"/>
      <c r="RPK152" s="2394"/>
      <c r="RPL152" s="2394"/>
      <c r="RPM152" s="2394"/>
      <c r="RPN152" s="2394"/>
      <c r="RPO152" s="2394"/>
      <c r="RPP152" s="2394"/>
      <c r="RPQ152" s="2394"/>
      <c r="RPR152" s="2394"/>
      <c r="RPS152" s="2394"/>
      <c r="RPT152" s="2394"/>
      <c r="RPU152" s="2394"/>
      <c r="RPV152" s="2394"/>
      <c r="RPW152" s="2394"/>
      <c r="RPX152" s="2394"/>
      <c r="RPY152" s="2394" t="s">
        <v>2698</v>
      </c>
      <c r="RPZ152" s="2394"/>
      <c r="RQA152" s="2394"/>
      <c r="RQB152" s="2394"/>
      <c r="RQC152" s="2394"/>
      <c r="RQD152" s="2394"/>
      <c r="RQE152" s="2394"/>
      <c r="RQF152" s="2394"/>
      <c r="RQG152" s="2394"/>
      <c r="RQH152" s="2394"/>
      <c r="RQI152" s="2394"/>
      <c r="RQJ152" s="2394"/>
      <c r="RQK152" s="2394"/>
      <c r="RQL152" s="2394"/>
      <c r="RQM152" s="2394"/>
      <c r="RQN152" s="2394"/>
      <c r="RQO152" s="2394" t="s">
        <v>2698</v>
      </c>
      <c r="RQP152" s="2394"/>
      <c r="RQQ152" s="2394"/>
      <c r="RQR152" s="2394"/>
      <c r="RQS152" s="2394"/>
      <c r="RQT152" s="2394"/>
      <c r="RQU152" s="2394"/>
      <c r="RQV152" s="2394"/>
      <c r="RQW152" s="2394"/>
      <c r="RQX152" s="2394"/>
      <c r="RQY152" s="2394"/>
      <c r="RQZ152" s="2394"/>
      <c r="RRA152" s="2394"/>
      <c r="RRB152" s="2394"/>
      <c r="RRC152" s="2394"/>
      <c r="RRD152" s="2394"/>
      <c r="RRE152" s="2394" t="s">
        <v>2698</v>
      </c>
      <c r="RRF152" s="2394"/>
      <c r="RRG152" s="2394"/>
      <c r="RRH152" s="2394"/>
      <c r="RRI152" s="2394"/>
      <c r="RRJ152" s="2394"/>
      <c r="RRK152" s="2394"/>
      <c r="RRL152" s="2394"/>
      <c r="RRM152" s="2394"/>
      <c r="RRN152" s="2394"/>
      <c r="RRO152" s="2394"/>
      <c r="RRP152" s="2394"/>
      <c r="RRQ152" s="2394"/>
      <c r="RRR152" s="2394"/>
      <c r="RRS152" s="2394"/>
      <c r="RRT152" s="2394"/>
      <c r="RRU152" s="2394" t="s">
        <v>2698</v>
      </c>
      <c r="RRV152" s="2394"/>
      <c r="RRW152" s="2394"/>
      <c r="RRX152" s="2394"/>
      <c r="RRY152" s="2394"/>
      <c r="RRZ152" s="2394"/>
      <c r="RSA152" s="2394"/>
      <c r="RSB152" s="2394"/>
      <c r="RSC152" s="2394"/>
      <c r="RSD152" s="2394"/>
      <c r="RSE152" s="2394"/>
      <c r="RSF152" s="2394"/>
      <c r="RSG152" s="2394"/>
      <c r="RSH152" s="2394"/>
      <c r="RSI152" s="2394"/>
      <c r="RSJ152" s="2394"/>
      <c r="RSK152" s="2394" t="s">
        <v>2698</v>
      </c>
      <c r="RSL152" s="2394"/>
      <c r="RSM152" s="2394"/>
      <c r="RSN152" s="2394"/>
      <c r="RSO152" s="2394"/>
      <c r="RSP152" s="2394"/>
      <c r="RSQ152" s="2394"/>
      <c r="RSR152" s="2394"/>
      <c r="RSS152" s="2394"/>
      <c r="RST152" s="2394"/>
      <c r="RSU152" s="2394"/>
      <c r="RSV152" s="2394"/>
      <c r="RSW152" s="2394"/>
      <c r="RSX152" s="2394"/>
      <c r="RSY152" s="2394"/>
      <c r="RSZ152" s="2394"/>
      <c r="RTA152" s="2394" t="s">
        <v>2698</v>
      </c>
      <c r="RTB152" s="2394"/>
      <c r="RTC152" s="2394"/>
      <c r="RTD152" s="2394"/>
      <c r="RTE152" s="2394"/>
      <c r="RTF152" s="2394"/>
      <c r="RTG152" s="2394"/>
      <c r="RTH152" s="2394"/>
      <c r="RTI152" s="2394"/>
      <c r="RTJ152" s="2394"/>
      <c r="RTK152" s="2394"/>
      <c r="RTL152" s="2394"/>
      <c r="RTM152" s="2394"/>
      <c r="RTN152" s="2394"/>
      <c r="RTO152" s="2394"/>
      <c r="RTP152" s="2394"/>
      <c r="RTQ152" s="2394" t="s">
        <v>2698</v>
      </c>
      <c r="RTR152" s="2394"/>
      <c r="RTS152" s="2394"/>
      <c r="RTT152" s="2394"/>
      <c r="RTU152" s="2394"/>
      <c r="RTV152" s="2394"/>
      <c r="RTW152" s="2394"/>
      <c r="RTX152" s="2394"/>
      <c r="RTY152" s="2394"/>
      <c r="RTZ152" s="2394"/>
      <c r="RUA152" s="2394"/>
      <c r="RUB152" s="2394"/>
      <c r="RUC152" s="2394"/>
      <c r="RUD152" s="2394"/>
      <c r="RUE152" s="2394"/>
      <c r="RUF152" s="2394"/>
      <c r="RUG152" s="2394" t="s">
        <v>2698</v>
      </c>
      <c r="RUH152" s="2394"/>
      <c r="RUI152" s="2394"/>
      <c r="RUJ152" s="2394"/>
      <c r="RUK152" s="2394"/>
      <c r="RUL152" s="2394"/>
      <c r="RUM152" s="2394"/>
      <c r="RUN152" s="2394"/>
      <c r="RUO152" s="2394"/>
      <c r="RUP152" s="2394"/>
      <c r="RUQ152" s="2394"/>
      <c r="RUR152" s="2394"/>
      <c r="RUS152" s="2394"/>
      <c r="RUT152" s="2394"/>
      <c r="RUU152" s="2394"/>
      <c r="RUV152" s="2394"/>
      <c r="RUW152" s="2394" t="s">
        <v>2698</v>
      </c>
      <c r="RUX152" s="2394"/>
      <c r="RUY152" s="2394"/>
      <c r="RUZ152" s="2394"/>
      <c r="RVA152" s="2394"/>
      <c r="RVB152" s="2394"/>
      <c r="RVC152" s="2394"/>
      <c r="RVD152" s="2394"/>
      <c r="RVE152" s="2394"/>
      <c r="RVF152" s="2394"/>
      <c r="RVG152" s="2394"/>
      <c r="RVH152" s="2394"/>
      <c r="RVI152" s="2394"/>
      <c r="RVJ152" s="2394"/>
      <c r="RVK152" s="2394"/>
      <c r="RVL152" s="2394"/>
      <c r="RVM152" s="2394" t="s">
        <v>2698</v>
      </c>
      <c r="RVN152" s="2394"/>
      <c r="RVO152" s="2394"/>
      <c r="RVP152" s="2394"/>
      <c r="RVQ152" s="2394"/>
      <c r="RVR152" s="2394"/>
      <c r="RVS152" s="2394"/>
      <c r="RVT152" s="2394"/>
      <c r="RVU152" s="2394"/>
      <c r="RVV152" s="2394"/>
      <c r="RVW152" s="2394"/>
      <c r="RVX152" s="2394"/>
      <c r="RVY152" s="2394"/>
      <c r="RVZ152" s="2394"/>
      <c r="RWA152" s="2394"/>
      <c r="RWB152" s="2394"/>
      <c r="RWC152" s="2394" t="s">
        <v>2698</v>
      </c>
      <c r="RWD152" s="2394"/>
      <c r="RWE152" s="2394"/>
      <c r="RWF152" s="2394"/>
      <c r="RWG152" s="2394"/>
      <c r="RWH152" s="2394"/>
      <c r="RWI152" s="2394"/>
      <c r="RWJ152" s="2394"/>
      <c r="RWK152" s="2394"/>
      <c r="RWL152" s="2394"/>
      <c r="RWM152" s="2394"/>
      <c r="RWN152" s="2394"/>
      <c r="RWO152" s="2394"/>
      <c r="RWP152" s="2394"/>
      <c r="RWQ152" s="2394"/>
      <c r="RWR152" s="2394"/>
      <c r="RWS152" s="2394" t="s">
        <v>2698</v>
      </c>
      <c r="RWT152" s="2394"/>
      <c r="RWU152" s="2394"/>
      <c r="RWV152" s="2394"/>
      <c r="RWW152" s="2394"/>
      <c r="RWX152" s="2394"/>
      <c r="RWY152" s="2394"/>
      <c r="RWZ152" s="2394"/>
      <c r="RXA152" s="2394"/>
      <c r="RXB152" s="2394"/>
      <c r="RXC152" s="2394"/>
      <c r="RXD152" s="2394"/>
      <c r="RXE152" s="2394"/>
      <c r="RXF152" s="2394"/>
      <c r="RXG152" s="2394"/>
      <c r="RXH152" s="2394"/>
      <c r="RXI152" s="2394" t="s">
        <v>2698</v>
      </c>
      <c r="RXJ152" s="2394"/>
      <c r="RXK152" s="2394"/>
      <c r="RXL152" s="2394"/>
      <c r="RXM152" s="2394"/>
      <c r="RXN152" s="2394"/>
      <c r="RXO152" s="2394"/>
      <c r="RXP152" s="2394"/>
      <c r="RXQ152" s="2394"/>
      <c r="RXR152" s="2394"/>
      <c r="RXS152" s="2394"/>
      <c r="RXT152" s="2394"/>
      <c r="RXU152" s="2394"/>
      <c r="RXV152" s="2394"/>
      <c r="RXW152" s="2394"/>
      <c r="RXX152" s="2394"/>
      <c r="RXY152" s="2394" t="s">
        <v>2698</v>
      </c>
      <c r="RXZ152" s="2394"/>
      <c r="RYA152" s="2394"/>
      <c r="RYB152" s="2394"/>
      <c r="RYC152" s="2394"/>
      <c r="RYD152" s="2394"/>
      <c r="RYE152" s="2394"/>
      <c r="RYF152" s="2394"/>
      <c r="RYG152" s="2394"/>
      <c r="RYH152" s="2394"/>
      <c r="RYI152" s="2394"/>
      <c r="RYJ152" s="2394"/>
      <c r="RYK152" s="2394"/>
      <c r="RYL152" s="2394"/>
      <c r="RYM152" s="2394"/>
      <c r="RYN152" s="2394"/>
      <c r="RYO152" s="2394" t="s">
        <v>2698</v>
      </c>
      <c r="RYP152" s="2394"/>
      <c r="RYQ152" s="2394"/>
      <c r="RYR152" s="2394"/>
      <c r="RYS152" s="2394"/>
      <c r="RYT152" s="2394"/>
      <c r="RYU152" s="2394"/>
      <c r="RYV152" s="2394"/>
      <c r="RYW152" s="2394"/>
      <c r="RYX152" s="2394"/>
      <c r="RYY152" s="2394"/>
      <c r="RYZ152" s="2394"/>
      <c r="RZA152" s="2394"/>
      <c r="RZB152" s="2394"/>
      <c r="RZC152" s="2394"/>
      <c r="RZD152" s="2394"/>
      <c r="RZE152" s="2394" t="s">
        <v>2698</v>
      </c>
      <c r="RZF152" s="2394"/>
      <c r="RZG152" s="2394"/>
      <c r="RZH152" s="2394"/>
      <c r="RZI152" s="2394"/>
      <c r="RZJ152" s="2394"/>
      <c r="RZK152" s="2394"/>
      <c r="RZL152" s="2394"/>
      <c r="RZM152" s="2394"/>
      <c r="RZN152" s="2394"/>
      <c r="RZO152" s="2394"/>
      <c r="RZP152" s="2394"/>
      <c r="RZQ152" s="2394"/>
      <c r="RZR152" s="2394"/>
      <c r="RZS152" s="2394"/>
      <c r="RZT152" s="2394"/>
      <c r="RZU152" s="2394" t="s">
        <v>2698</v>
      </c>
      <c r="RZV152" s="2394"/>
      <c r="RZW152" s="2394"/>
      <c r="RZX152" s="2394"/>
      <c r="RZY152" s="2394"/>
      <c r="RZZ152" s="2394"/>
      <c r="SAA152" s="2394"/>
      <c r="SAB152" s="2394"/>
      <c r="SAC152" s="2394"/>
      <c r="SAD152" s="2394"/>
      <c r="SAE152" s="2394"/>
      <c r="SAF152" s="2394"/>
      <c r="SAG152" s="2394"/>
      <c r="SAH152" s="2394"/>
      <c r="SAI152" s="2394"/>
      <c r="SAJ152" s="2394"/>
      <c r="SAK152" s="2394" t="s">
        <v>2698</v>
      </c>
      <c r="SAL152" s="2394"/>
      <c r="SAM152" s="2394"/>
      <c r="SAN152" s="2394"/>
      <c r="SAO152" s="2394"/>
      <c r="SAP152" s="2394"/>
      <c r="SAQ152" s="2394"/>
      <c r="SAR152" s="2394"/>
      <c r="SAS152" s="2394"/>
      <c r="SAT152" s="2394"/>
      <c r="SAU152" s="2394"/>
      <c r="SAV152" s="2394"/>
      <c r="SAW152" s="2394"/>
      <c r="SAX152" s="2394"/>
      <c r="SAY152" s="2394"/>
      <c r="SAZ152" s="2394"/>
      <c r="SBA152" s="2394" t="s">
        <v>2698</v>
      </c>
      <c r="SBB152" s="2394"/>
      <c r="SBC152" s="2394"/>
      <c r="SBD152" s="2394"/>
      <c r="SBE152" s="2394"/>
      <c r="SBF152" s="2394"/>
      <c r="SBG152" s="2394"/>
      <c r="SBH152" s="2394"/>
      <c r="SBI152" s="2394"/>
      <c r="SBJ152" s="2394"/>
      <c r="SBK152" s="2394"/>
      <c r="SBL152" s="2394"/>
      <c r="SBM152" s="2394"/>
      <c r="SBN152" s="2394"/>
      <c r="SBO152" s="2394"/>
      <c r="SBP152" s="2394"/>
      <c r="SBQ152" s="2394" t="s">
        <v>2698</v>
      </c>
      <c r="SBR152" s="2394"/>
      <c r="SBS152" s="2394"/>
      <c r="SBT152" s="2394"/>
      <c r="SBU152" s="2394"/>
      <c r="SBV152" s="2394"/>
      <c r="SBW152" s="2394"/>
      <c r="SBX152" s="2394"/>
      <c r="SBY152" s="2394"/>
      <c r="SBZ152" s="2394"/>
      <c r="SCA152" s="2394"/>
      <c r="SCB152" s="2394"/>
      <c r="SCC152" s="2394"/>
      <c r="SCD152" s="2394"/>
      <c r="SCE152" s="2394"/>
      <c r="SCF152" s="2394"/>
      <c r="SCG152" s="2394" t="s">
        <v>2698</v>
      </c>
      <c r="SCH152" s="2394"/>
      <c r="SCI152" s="2394"/>
      <c r="SCJ152" s="2394"/>
      <c r="SCK152" s="2394"/>
      <c r="SCL152" s="2394"/>
      <c r="SCM152" s="2394"/>
      <c r="SCN152" s="2394"/>
      <c r="SCO152" s="2394"/>
      <c r="SCP152" s="2394"/>
      <c r="SCQ152" s="2394"/>
      <c r="SCR152" s="2394"/>
      <c r="SCS152" s="2394"/>
      <c r="SCT152" s="2394"/>
      <c r="SCU152" s="2394"/>
      <c r="SCV152" s="2394"/>
      <c r="SCW152" s="2394" t="s">
        <v>2698</v>
      </c>
      <c r="SCX152" s="2394"/>
      <c r="SCY152" s="2394"/>
      <c r="SCZ152" s="2394"/>
      <c r="SDA152" s="2394"/>
      <c r="SDB152" s="2394"/>
      <c r="SDC152" s="2394"/>
      <c r="SDD152" s="2394"/>
      <c r="SDE152" s="2394"/>
      <c r="SDF152" s="2394"/>
      <c r="SDG152" s="2394"/>
      <c r="SDH152" s="2394"/>
      <c r="SDI152" s="2394"/>
      <c r="SDJ152" s="2394"/>
      <c r="SDK152" s="2394"/>
      <c r="SDL152" s="2394"/>
      <c r="SDM152" s="2394" t="s">
        <v>2698</v>
      </c>
      <c r="SDN152" s="2394"/>
      <c r="SDO152" s="2394"/>
      <c r="SDP152" s="2394"/>
      <c r="SDQ152" s="2394"/>
      <c r="SDR152" s="2394"/>
      <c r="SDS152" s="2394"/>
      <c r="SDT152" s="2394"/>
      <c r="SDU152" s="2394"/>
      <c r="SDV152" s="2394"/>
      <c r="SDW152" s="2394"/>
      <c r="SDX152" s="2394"/>
      <c r="SDY152" s="2394"/>
      <c r="SDZ152" s="2394"/>
      <c r="SEA152" s="2394"/>
      <c r="SEB152" s="2394"/>
      <c r="SEC152" s="2394" t="s">
        <v>2698</v>
      </c>
      <c r="SED152" s="2394"/>
      <c r="SEE152" s="2394"/>
      <c r="SEF152" s="2394"/>
      <c r="SEG152" s="2394"/>
      <c r="SEH152" s="2394"/>
      <c r="SEI152" s="2394"/>
      <c r="SEJ152" s="2394"/>
      <c r="SEK152" s="2394"/>
      <c r="SEL152" s="2394"/>
      <c r="SEM152" s="2394"/>
      <c r="SEN152" s="2394"/>
      <c r="SEO152" s="2394"/>
      <c r="SEP152" s="2394"/>
      <c r="SEQ152" s="2394"/>
      <c r="SER152" s="2394"/>
      <c r="SES152" s="2394" t="s">
        <v>2698</v>
      </c>
      <c r="SET152" s="2394"/>
      <c r="SEU152" s="2394"/>
      <c r="SEV152" s="2394"/>
      <c r="SEW152" s="2394"/>
      <c r="SEX152" s="2394"/>
      <c r="SEY152" s="2394"/>
      <c r="SEZ152" s="2394"/>
      <c r="SFA152" s="2394"/>
      <c r="SFB152" s="2394"/>
      <c r="SFC152" s="2394"/>
      <c r="SFD152" s="2394"/>
      <c r="SFE152" s="2394"/>
      <c r="SFF152" s="2394"/>
      <c r="SFG152" s="2394"/>
      <c r="SFH152" s="2394"/>
      <c r="SFI152" s="2394" t="s">
        <v>2698</v>
      </c>
      <c r="SFJ152" s="2394"/>
      <c r="SFK152" s="2394"/>
      <c r="SFL152" s="2394"/>
      <c r="SFM152" s="2394"/>
      <c r="SFN152" s="2394"/>
      <c r="SFO152" s="2394"/>
      <c r="SFP152" s="2394"/>
      <c r="SFQ152" s="2394"/>
      <c r="SFR152" s="2394"/>
      <c r="SFS152" s="2394"/>
      <c r="SFT152" s="2394"/>
      <c r="SFU152" s="2394"/>
      <c r="SFV152" s="2394"/>
      <c r="SFW152" s="2394"/>
      <c r="SFX152" s="2394"/>
      <c r="SFY152" s="2394" t="s">
        <v>2698</v>
      </c>
      <c r="SFZ152" s="2394"/>
      <c r="SGA152" s="2394"/>
      <c r="SGB152" s="2394"/>
      <c r="SGC152" s="2394"/>
      <c r="SGD152" s="2394"/>
      <c r="SGE152" s="2394"/>
      <c r="SGF152" s="2394"/>
      <c r="SGG152" s="2394"/>
      <c r="SGH152" s="2394"/>
      <c r="SGI152" s="2394"/>
      <c r="SGJ152" s="2394"/>
      <c r="SGK152" s="2394"/>
      <c r="SGL152" s="2394"/>
      <c r="SGM152" s="2394"/>
      <c r="SGN152" s="2394"/>
      <c r="SGO152" s="2394" t="s">
        <v>2698</v>
      </c>
      <c r="SGP152" s="2394"/>
      <c r="SGQ152" s="2394"/>
      <c r="SGR152" s="2394"/>
      <c r="SGS152" s="2394"/>
      <c r="SGT152" s="2394"/>
      <c r="SGU152" s="2394"/>
      <c r="SGV152" s="2394"/>
      <c r="SGW152" s="2394"/>
      <c r="SGX152" s="2394"/>
      <c r="SGY152" s="2394"/>
      <c r="SGZ152" s="2394"/>
      <c r="SHA152" s="2394"/>
      <c r="SHB152" s="2394"/>
      <c r="SHC152" s="2394"/>
      <c r="SHD152" s="2394"/>
      <c r="SHE152" s="2394" t="s">
        <v>2698</v>
      </c>
      <c r="SHF152" s="2394"/>
      <c r="SHG152" s="2394"/>
      <c r="SHH152" s="2394"/>
      <c r="SHI152" s="2394"/>
      <c r="SHJ152" s="2394"/>
      <c r="SHK152" s="2394"/>
      <c r="SHL152" s="2394"/>
      <c r="SHM152" s="2394"/>
      <c r="SHN152" s="2394"/>
      <c r="SHO152" s="2394"/>
      <c r="SHP152" s="2394"/>
      <c r="SHQ152" s="2394"/>
      <c r="SHR152" s="2394"/>
      <c r="SHS152" s="2394"/>
      <c r="SHT152" s="2394"/>
      <c r="SHU152" s="2394" t="s">
        <v>2698</v>
      </c>
      <c r="SHV152" s="2394"/>
      <c r="SHW152" s="2394"/>
      <c r="SHX152" s="2394"/>
      <c r="SHY152" s="2394"/>
      <c r="SHZ152" s="2394"/>
      <c r="SIA152" s="2394"/>
      <c r="SIB152" s="2394"/>
      <c r="SIC152" s="2394"/>
      <c r="SID152" s="2394"/>
      <c r="SIE152" s="2394"/>
      <c r="SIF152" s="2394"/>
      <c r="SIG152" s="2394"/>
      <c r="SIH152" s="2394"/>
      <c r="SII152" s="2394"/>
      <c r="SIJ152" s="2394"/>
      <c r="SIK152" s="2394" t="s">
        <v>2698</v>
      </c>
      <c r="SIL152" s="2394"/>
      <c r="SIM152" s="2394"/>
      <c r="SIN152" s="2394"/>
      <c r="SIO152" s="2394"/>
      <c r="SIP152" s="2394"/>
      <c r="SIQ152" s="2394"/>
      <c r="SIR152" s="2394"/>
      <c r="SIS152" s="2394"/>
      <c r="SIT152" s="2394"/>
      <c r="SIU152" s="2394"/>
      <c r="SIV152" s="2394"/>
      <c r="SIW152" s="2394"/>
      <c r="SIX152" s="2394"/>
      <c r="SIY152" s="2394"/>
      <c r="SIZ152" s="2394"/>
      <c r="SJA152" s="2394" t="s">
        <v>2698</v>
      </c>
      <c r="SJB152" s="2394"/>
      <c r="SJC152" s="2394"/>
      <c r="SJD152" s="2394"/>
      <c r="SJE152" s="2394"/>
      <c r="SJF152" s="2394"/>
      <c r="SJG152" s="2394"/>
      <c r="SJH152" s="2394"/>
      <c r="SJI152" s="2394"/>
      <c r="SJJ152" s="2394"/>
      <c r="SJK152" s="2394"/>
      <c r="SJL152" s="2394"/>
      <c r="SJM152" s="2394"/>
      <c r="SJN152" s="2394"/>
      <c r="SJO152" s="2394"/>
      <c r="SJP152" s="2394"/>
      <c r="SJQ152" s="2394" t="s">
        <v>2698</v>
      </c>
      <c r="SJR152" s="2394"/>
      <c r="SJS152" s="2394"/>
      <c r="SJT152" s="2394"/>
      <c r="SJU152" s="2394"/>
      <c r="SJV152" s="2394"/>
      <c r="SJW152" s="2394"/>
      <c r="SJX152" s="2394"/>
      <c r="SJY152" s="2394"/>
      <c r="SJZ152" s="2394"/>
      <c r="SKA152" s="2394"/>
      <c r="SKB152" s="2394"/>
      <c r="SKC152" s="2394"/>
      <c r="SKD152" s="2394"/>
      <c r="SKE152" s="2394"/>
      <c r="SKF152" s="2394"/>
      <c r="SKG152" s="2394" t="s">
        <v>2698</v>
      </c>
      <c r="SKH152" s="2394"/>
      <c r="SKI152" s="2394"/>
      <c r="SKJ152" s="2394"/>
      <c r="SKK152" s="2394"/>
      <c r="SKL152" s="2394"/>
      <c r="SKM152" s="2394"/>
      <c r="SKN152" s="2394"/>
      <c r="SKO152" s="2394"/>
      <c r="SKP152" s="2394"/>
      <c r="SKQ152" s="2394"/>
      <c r="SKR152" s="2394"/>
      <c r="SKS152" s="2394"/>
      <c r="SKT152" s="2394"/>
      <c r="SKU152" s="2394"/>
      <c r="SKV152" s="2394"/>
      <c r="SKW152" s="2394" t="s">
        <v>2698</v>
      </c>
      <c r="SKX152" s="2394"/>
      <c r="SKY152" s="2394"/>
      <c r="SKZ152" s="2394"/>
      <c r="SLA152" s="2394"/>
      <c r="SLB152" s="2394"/>
      <c r="SLC152" s="2394"/>
      <c r="SLD152" s="2394"/>
      <c r="SLE152" s="2394"/>
      <c r="SLF152" s="2394"/>
      <c r="SLG152" s="2394"/>
      <c r="SLH152" s="2394"/>
      <c r="SLI152" s="2394"/>
      <c r="SLJ152" s="2394"/>
      <c r="SLK152" s="2394"/>
      <c r="SLL152" s="2394"/>
      <c r="SLM152" s="2394" t="s">
        <v>2698</v>
      </c>
      <c r="SLN152" s="2394"/>
      <c r="SLO152" s="2394"/>
      <c r="SLP152" s="2394"/>
      <c r="SLQ152" s="2394"/>
      <c r="SLR152" s="2394"/>
      <c r="SLS152" s="2394"/>
      <c r="SLT152" s="2394"/>
      <c r="SLU152" s="2394"/>
      <c r="SLV152" s="2394"/>
      <c r="SLW152" s="2394"/>
      <c r="SLX152" s="2394"/>
      <c r="SLY152" s="2394"/>
      <c r="SLZ152" s="2394"/>
      <c r="SMA152" s="2394"/>
      <c r="SMB152" s="2394"/>
      <c r="SMC152" s="2394" t="s">
        <v>2698</v>
      </c>
      <c r="SMD152" s="2394"/>
      <c r="SME152" s="2394"/>
      <c r="SMF152" s="2394"/>
      <c r="SMG152" s="2394"/>
      <c r="SMH152" s="2394"/>
      <c r="SMI152" s="2394"/>
      <c r="SMJ152" s="2394"/>
      <c r="SMK152" s="2394"/>
      <c r="SML152" s="2394"/>
      <c r="SMM152" s="2394"/>
      <c r="SMN152" s="2394"/>
      <c r="SMO152" s="2394"/>
      <c r="SMP152" s="2394"/>
      <c r="SMQ152" s="2394"/>
      <c r="SMR152" s="2394"/>
      <c r="SMS152" s="2394" t="s">
        <v>2698</v>
      </c>
      <c r="SMT152" s="2394"/>
      <c r="SMU152" s="2394"/>
      <c r="SMV152" s="2394"/>
      <c r="SMW152" s="2394"/>
      <c r="SMX152" s="2394"/>
      <c r="SMY152" s="2394"/>
      <c r="SMZ152" s="2394"/>
      <c r="SNA152" s="2394"/>
      <c r="SNB152" s="2394"/>
      <c r="SNC152" s="2394"/>
      <c r="SND152" s="2394"/>
      <c r="SNE152" s="2394"/>
      <c r="SNF152" s="2394"/>
      <c r="SNG152" s="2394"/>
      <c r="SNH152" s="2394"/>
      <c r="SNI152" s="2394" t="s">
        <v>2698</v>
      </c>
      <c r="SNJ152" s="2394"/>
      <c r="SNK152" s="2394"/>
      <c r="SNL152" s="2394"/>
      <c r="SNM152" s="2394"/>
      <c r="SNN152" s="2394"/>
      <c r="SNO152" s="2394"/>
      <c r="SNP152" s="2394"/>
      <c r="SNQ152" s="2394"/>
      <c r="SNR152" s="2394"/>
      <c r="SNS152" s="2394"/>
      <c r="SNT152" s="2394"/>
      <c r="SNU152" s="2394"/>
      <c r="SNV152" s="2394"/>
      <c r="SNW152" s="2394"/>
      <c r="SNX152" s="2394"/>
      <c r="SNY152" s="2394" t="s">
        <v>2698</v>
      </c>
      <c r="SNZ152" s="2394"/>
      <c r="SOA152" s="2394"/>
      <c r="SOB152" s="2394"/>
      <c r="SOC152" s="2394"/>
      <c r="SOD152" s="2394"/>
      <c r="SOE152" s="2394"/>
      <c r="SOF152" s="2394"/>
      <c r="SOG152" s="2394"/>
      <c r="SOH152" s="2394"/>
      <c r="SOI152" s="2394"/>
      <c r="SOJ152" s="2394"/>
      <c r="SOK152" s="2394"/>
      <c r="SOL152" s="2394"/>
      <c r="SOM152" s="2394"/>
      <c r="SON152" s="2394"/>
      <c r="SOO152" s="2394" t="s">
        <v>2698</v>
      </c>
      <c r="SOP152" s="2394"/>
      <c r="SOQ152" s="2394"/>
      <c r="SOR152" s="2394"/>
      <c r="SOS152" s="2394"/>
      <c r="SOT152" s="2394"/>
      <c r="SOU152" s="2394"/>
      <c r="SOV152" s="2394"/>
      <c r="SOW152" s="2394"/>
      <c r="SOX152" s="2394"/>
      <c r="SOY152" s="2394"/>
      <c r="SOZ152" s="2394"/>
      <c r="SPA152" s="2394"/>
      <c r="SPB152" s="2394"/>
      <c r="SPC152" s="2394"/>
      <c r="SPD152" s="2394"/>
      <c r="SPE152" s="2394" t="s">
        <v>2698</v>
      </c>
      <c r="SPF152" s="2394"/>
      <c r="SPG152" s="2394"/>
      <c r="SPH152" s="2394"/>
      <c r="SPI152" s="2394"/>
      <c r="SPJ152" s="2394"/>
      <c r="SPK152" s="2394"/>
      <c r="SPL152" s="2394"/>
      <c r="SPM152" s="2394"/>
      <c r="SPN152" s="2394"/>
      <c r="SPO152" s="2394"/>
      <c r="SPP152" s="2394"/>
      <c r="SPQ152" s="2394"/>
      <c r="SPR152" s="2394"/>
      <c r="SPS152" s="2394"/>
      <c r="SPT152" s="2394"/>
      <c r="SPU152" s="2394" t="s">
        <v>2698</v>
      </c>
      <c r="SPV152" s="2394"/>
      <c r="SPW152" s="2394"/>
      <c r="SPX152" s="2394"/>
      <c r="SPY152" s="2394"/>
      <c r="SPZ152" s="2394"/>
      <c r="SQA152" s="2394"/>
      <c r="SQB152" s="2394"/>
      <c r="SQC152" s="2394"/>
      <c r="SQD152" s="2394"/>
      <c r="SQE152" s="2394"/>
      <c r="SQF152" s="2394"/>
      <c r="SQG152" s="2394"/>
      <c r="SQH152" s="2394"/>
      <c r="SQI152" s="2394"/>
      <c r="SQJ152" s="2394"/>
      <c r="SQK152" s="2394" t="s">
        <v>2698</v>
      </c>
      <c r="SQL152" s="2394"/>
      <c r="SQM152" s="2394"/>
      <c r="SQN152" s="2394"/>
      <c r="SQO152" s="2394"/>
      <c r="SQP152" s="2394"/>
      <c r="SQQ152" s="2394"/>
      <c r="SQR152" s="2394"/>
      <c r="SQS152" s="2394"/>
      <c r="SQT152" s="2394"/>
      <c r="SQU152" s="2394"/>
      <c r="SQV152" s="2394"/>
      <c r="SQW152" s="2394"/>
      <c r="SQX152" s="2394"/>
      <c r="SQY152" s="2394"/>
      <c r="SQZ152" s="2394"/>
      <c r="SRA152" s="2394" t="s">
        <v>2698</v>
      </c>
      <c r="SRB152" s="2394"/>
      <c r="SRC152" s="2394"/>
      <c r="SRD152" s="2394"/>
      <c r="SRE152" s="2394"/>
      <c r="SRF152" s="2394"/>
      <c r="SRG152" s="2394"/>
      <c r="SRH152" s="2394"/>
      <c r="SRI152" s="2394"/>
      <c r="SRJ152" s="2394"/>
      <c r="SRK152" s="2394"/>
      <c r="SRL152" s="2394"/>
      <c r="SRM152" s="2394"/>
      <c r="SRN152" s="2394"/>
      <c r="SRO152" s="2394"/>
      <c r="SRP152" s="2394"/>
      <c r="SRQ152" s="2394" t="s">
        <v>2698</v>
      </c>
      <c r="SRR152" s="2394"/>
      <c r="SRS152" s="2394"/>
      <c r="SRT152" s="2394"/>
      <c r="SRU152" s="2394"/>
      <c r="SRV152" s="2394"/>
      <c r="SRW152" s="2394"/>
      <c r="SRX152" s="2394"/>
      <c r="SRY152" s="2394"/>
      <c r="SRZ152" s="2394"/>
      <c r="SSA152" s="2394"/>
      <c r="SSB152" s="2394"/>
      <c r="SSC152" s="2394"/>
      <c r="SSD152" s="2394"/>
      <c r="SSE152" s="2394"/>
      <c r="SSF152" s="2394"/>
      <c r="SSG152" s="2394" t="s">
        <v>2698</v>
      </c>
      <c r="SSH152" s="2394"/>
      <c r="SSI152" s="2394"/>
      <c r="SSJ152" s="2394"/>
      <c r="SSK152" s="2394"/>
      <c r="SSL152" s="2394"/>
      <c r="SSM152" s="2394"/>
      <c r="SSN152" s="2394"/>
      <c r="SSO152" s="2394"/>
      <c r="SSP152" s="2394"/>
      <c r="SSQ152" s="2394"/>
      <c r="SSR152" s="2394"/>
      <c r="SSS152" s="2394"/>
      <c r="SST152" s="2394"/>
      <c r="SSU152" s="2394"/>
      <c r="SSV152" s="2394"/>
      <c r="SSW152" s="2394" t="s">
        <v>2698</v>
      </c>
      <c r="SSX152" s="2394"/>
      <c r="SSY152" s="2394"/>
      <c r="SSZ152" s="2394"/>
      <c r="STA152" s="2394"/>
      <c r="STB152" s="2394"/>
      <c r="STC152" s="2394"/>
      <c r="STD152" s="2394"/>
      <c r="STE152" s="2394"/>
      <c r="STF152" s="2394"/>
      <c r="STG152" s="2394"/>
      <c r="STH152" s="2394"/>
      <c r="STI152" s="2394"/>
      <c r="STJ152" s="2394"/>
      <c r="STK152" s="2394"/>
      <c r="STL152" s="2394"/>
      <c r="STM152" s="2394" t="s">
        <v>2698</v>
      </c>
      <c r="STN152" s="2394"/>
      <c r="STO152" s="2394"/>
      <c r="STP152" s="2394"/>
      <c r="STQ152" s="2394"/>
      <c r="STR152" s="2394"/>
      <c r="STS152" s="2394"/>
      <c r="STT152" s="2394"/>
      <c r="STU152" s="2394"/>
      <c r="STV152" s="2394"/>
      <c r="STW152" s="2394"/>
      <c r="STX152" s="2394"/>
      <c r="STY152" s="2394"/>
      <c r="STZ152" s="2394"/>
      <c r="SUA152" s="2394"/>
      <c r="SUB152" s="2394"/>
      <c r="SUC152" s="2394" t="s">
        <v>2698</v>
      </c>
      <c r="SUD152" s="2394"/>
      <c r="SUE152" s="2394"/>
      <c r="SUF152" s="2394"/>
      <c r="SUG152" s="2394"/>
      <c r="SUH152" s="2394"/>
      <c r="SUI152" s="2394"/>
      <c r="SUJ152" s="2394"/>
      <c r="SUK152" s="2394"/>
      <c r="SUL152" s="2394"/>
      <c r="SUM152" s="2394"/>
      <c r="SUN152" s="2394"/>
      <c r="SUO152" s="2394"/>
      <c r="SUP152" s="2394"/>
      <c r="SUQ152" s="2394"/>
      <c r="SUR152" s="2394"/>
      <c r="SUS152" s="2394" t="s">
        <v>2698</v>
      </c>
      <c r="SUT152" s="2394"/>
      <c r="SUU152" s="2394"/>
      <c r="SUV152" s="2394"/>
      <c r="SUW152" s="2394"/>
      <c r="SUX152" s="2394"/>
      <c r="SUY152" s="2394"/>
      <c r="SUZ152" s="2394"/>
      <c r="SVA152" s="2394"/>
      <c r="SVB152" s="2394"/>
      <c r="SVC152" s="2394"/>
      <c r="SVD152" s="2394"/>
      <c r="SVE152" s="2394"/>
      <c r="SVF152" s="2394"/>
      <c r="SVG152" s="2394"/>
      <c r="SVH152" s="2394"/>
      <c r="SVI152" s="2394" t="s">
        <v>2698</v>
      </c>
      <c r="SVJ152" s="2394"/>
      <c r="SVK152" s="2394"/>
      <c r="SVL152" s="2394"/>
      <c r="SVM152" s="2394"/>
      <c r="SVN152" s="2394"/>
      <c r="SVO152" s="2394"/>
      <c r="SVP152" s="2394"/>
      <c r="SVQ152" s="2394"/>
      <c r="SVR152" s="2394"/>
      <c r="SVS152" s="2394"/>
      <c r="SVT152" s="2394"/>
      <c r="SVU152" s="2394"/>
      <c r="SVV152" s="2394"/>
      <c r="SVW152" s="2394"/>
      <c r="SVX152" s="2394"/>
      <c r="SVY152" s="2394" t="s">
        <v>2698</v>
      </c>
      <c r="SVZ152" s="2394"/>
      <c r="SWA152" s="2394"/>
      <c r="SWB152" s="2394"/>
      <c r="SWC152" s="2394"/>
      <c r="SWD152" s="2394"/>
      <c r="SWE152" s="2394"/>
      <c r="SWF152" s="2394"/>
      <c r="SWG152" s="2394"/>
      <c r="SWH152" s="2394"/>
      <c r="SWI152" s="2394"/>
      <c r="SWJ152" s="2394"/>
      <c r="SWK152" s="2394"/>
      <c r="SWL152" s="2394"/>
      <c r="SWM152" s="2394"/>
      <c r="SWN152" s="2394"/>
      <c r="SWO152" s="2394" t="s">
        <v>2698</v>
      </c>
      <c r="SWP152" s="2394"/>
      <c r="SWQ152" s="2394"/>
      <c r="SWR152" s="2394"/>
      <c r="SWS152" s="2394"/>
      <c r="SWT152" s="2394"/>
      <c r="SWU152" s="2394"/>
      <c r="SWV152" s="2394"/>
      <c r="SWW152" s="2394"/>
      <c r="SWX152" s="2394"/>
      <c r="SWY152" s="2394"/>
      <c r="SWZ152" s="2394"/>
      <c r="SXA152" s="2394"/>
      <c r="SXB152" s="2394"/>
      <c r="SXC152" s="2394"/>
      <c r="SXD152" s="2394"/>
      <c r="SXE152" s="2394" t="s">
        <v>2698</v>
      </c>
      <c r="SXF152" s="2394"/>
      <c r="SXG152" s="2394"/>
      <c r="SXH152" s="2394"/>
      <c r="SXI152" s="2394"/>
      <c r="SXJ152" s="2394"/>
      <c r="SXK152" s="2394"/>
      <c r="SXL152" s="2394"/>
      <c r="SXM152" s="2394"/>
      <c r="SXN152" s="2394"/>
      <c r="SXO152" s="2394"/>
      <c r="SXP152" s="2394"/>
      <c r="SXQ152" s="2394"/>
      <c r="SXR152" s="2394"/>
      <c r="SXS152" s="2394"/>
      <c r="SXT152" s="2394"/>
      <c r="SXU152" s="2394" t="s">
        <v>2698</v>
      </c>
      <c r="SXV152" s="2394"/>
      <c r="SXW152" s="2394"/>
      <c r="SXX152" s="2394"/>
      <c r="SXY152" s="2394"/>
      <c r="SXZ152" s="2394"/>
      <c r="SYA152" s="2394"/>
      <c r="SYB152" s="2394"/>
      <c r="SYC152" s="2394"/>
      <c r="SYD152" s="2394"/>
      <c r="SYE152" s="2394"/>
      <c r="SYF152" s="2394"/>
      <c r="SYG152" s="2394"/>
      <c r="SYH152" s="2394"/>
      <c r="SYI152" s="2394"/>
      <c r="SYJ152" s="2394"/>
      <c r="SYK152" s="2394" t="s">
        <v>2698</v>
      </c>
      <c r="SYL152" s="2394"/>
      <c r="SYM152" s="2394"/>
      <c r="SYN152" s="2394"/>
      <c r="SYO152" s="2394"/>
      <c r="SYP152" s="2394"/>
      <c r="SYQ152" s="2394"/>
      <c r="SYR152" s="2394"/>
      <c r="SYS152" s="2394"/>
      <c r="SYT152" s="2394"/>
      <c r="SYU152" s="2394"/>
      <c r="SYV152" s="2394"/>
      <c r="SYW152" s="2394"/>
      <c r="SYX152" s="2394"/>
      <c r="SYY152" s="2394"/>
      <c r="SYZ152" s="2394"/>
      <c r="SZA152" s="2394" t="s">
        <v>2698</v>
      </c>
      <c r="SZB152" s="2394"/>
      <c r="SZC152" s="2394"/>
      <c r="SZD152" s="2394"/>
      <c r="SZE152" s="2394"/>
      <c r="SZF152" s="2394"/>
      <c r="SZG152" s="2394"/>
      <c r="SZH152" s="2394"/>
      <c r="SZI152" s="2394"/>
      <c r="SZJ152" s="2394"/>
      <c r="SZK152" s="2394"/>
      <c r="SZL152" s="2394"/>
      <c r="SZM152" s="2394"/>
      <c r="SZN152" s="2394"/>
      <c r="SZO152" s="2394"/>
      <c r="SZP152" s="2394"/>
      <c r="SZQ152" s="2394" t="s">
        <v>2698</v>
      </c>
      <c r="SZR152" s="2394"/>
      <c r="SZS152" s="2394"/>
      <c r="SZT152" s="2394"/>
      <c r="SZU152" s="2394"/>
      <c r="SZV152" s="2394"/>
      <c r="SZW152" s="2394"/>
      <c r="SZX152" s="2394"/>
      <c r="SZY152" s="2394"/>
      <c r="SZZ152" s="2394"/>
      <c r="TAA152" s="2394"/>
      <c r="TAB152" s="2394"/>
      <c r="TAC152" s="2394"/>
      <c r="TAD152" s="2394"/>
      <c r="TAE152" s="2394"/>
      <c r="TAF152" s="2394"/>
      <c r="TAG152" s="2394" t="s">
        <v>2698</v>
      </c>
      <c r="TAH152" s="2394"/>
      <c r="TAI152" s="2394"/>
      <c r="TAJ152" s="2394"/>
      <c r="TAK152" s="2394"/>
      <c r="TAL152" s="2394"/>
      <c r="TAM152" s="2394"/>
      <c r="TAN152" s="2394"/>
      <c r="TAO152" s="2394"/>
      <c r="TAP152" s="2394"/>
      <c r="TAQ152" s="2394"/>
      <c r="TAR152" s="2394"/>
      <c r="TAS152" s="2394"/>
      <c r="TAT152" s="2394"/>
      <c r="TAU152" s="2394"/>
      <c r="TAV152" s="2394"/>
      <c r="TAW152" s="2394" t="s">
        <v>2698</v>
      </c>
      <c r="TAX152" s="2394"/>
      <c r="TAY152" s="2394"/>
      <c r="TAZ152" s="2394"/>
      <c r="TBA152" s="2394"/>
      <c r="TBB152" s="2394"/>
      <c r="TBC152" s="2394"/>
      <c r="TBD152" s="2394"/>
      <c r="TBE152" s="2394"/>
      <c r="TBF152" s="2394"/>
      <c r="TBG152" s="2394"/>
      <c r="TBH152" s="2394"/>
      <c r="TBI152" s="2394"/>
      <c r="TBJ152" s="2394"/>
      <c r="TBK152" s="2394"/>
      <c r="TBL152" s="2394"/>
      <c r="TBM152" s="2394" t="s">
        <v>2698</v>
      </c>
      <c r="TBN152" s="2394"/>
      <c r="TBO152" s="2394"/>
      <c r="TBP152" s="2394"/>
      <c r="TBQ152" s="2394"/>
      <c r="TBR152" s="2394"/>
      <c r="TBS152" s="2394"/>
      <c r="TBT152" s="2394"/>
      <c r="TBU152" s="2394"/>
      <c r="TBV152" s="2394"/>
      <c r="TBW152" s="2394"/>
      <c r="TBX152" s="2394"/>
      <c r="TBY152" s="2394"/>
      <c r="TBZ152" s="2394"/>
      <c r="TCA152" s="2394"/>
      <c r="TCB152" s="2394"/>
      <c r="TCC152" s="2394" t="s">
        <v>2698</v>
      </c>
      <c r="TCD152" s="2394"/>
      <c r="TCE152" s="2394"/>
      <c r="TCF152" s="2394"/>
      <c r="TCG152" s="2394"/>
      <c r="TCH152" s="2394"/>
      <c r="TCI152" s="2394"/>
      <c r="TCJ152" s="2394"/>
      <c r="TCK152" s="2394"/>
      <c r="TCL152" s="2394"/>
      <c r="TCM152" s="2394"/>
      <c r="TCN152" s="2394"/>
      <c r="TCO152" s="2394"/>
      <c r="TCP152" s="2394"/>
      <c r="TCQ152" s="2394"/>
      <c r="TCR152" s="2394"/>
      <c r="TCS152" s="2394" t="s">
        <v>2698</v>
      </c>
      <c r="TCT152" s="2394"/>
      <c r="TCU152" s="2394"/>
      <c r="TCV152" s="2394"/>
      <c r="TCW152" s="2394"/>
      <c r="TCX152" s="2394"/>
      <c r="TCY152" s="2394"/>
      <c r="TCZ152" s="2394"/>
      <c r="TDA152" s="2394"/>
      <c r="TDB152" s="2394"/>
      <c r="TDC152" s="2394"/>
      <c r="TDD152" s="2394"/>
      <c r="TDE152" s="2394"/>
      <c r="TDF152" s="2394"/>
      <c r="TDG152" s="2394"/>
      <c r="TDH152" s="2394"/>
      <c r="TDI152" s="2394" t="s">
        <v>2698</v>
      </c>
      <c r="TDJ152" s="2394"/>
      <c r="TDK152" s="2394"/>
      <c r="TDL152" s="2394"/>
      <c r="TDM152" s="2394"/>
      <c r="TDN152" s="2394"/>
      <c r="TDO152" s="2394"/>
      <c r="TDP152" s="2394"/>
      <c r="TDQ152" s="2394"/>
      <c r="TDR152" s="2394"/>
      <c r="TDS152" s="2394"/>
      <c r="TDT152" s="2394"/>
      <c r="TDU152" s="2394"/>
      <c r="TDV152" s="2394"/>
      <c r="TDW152" s="2394"/>
      <c r="TDX152" s="2394"/>
      <c r="TDY152" s="2394" t="s">
        <v>2698</v>
      </c>
      <c r="TDZ152" s="2394"/>
      <c r="TEA152" s="2394"/>
      <c r="TEB152" s="2394"/>
      <c r="TEC152" s="2394"/>
      <c r="TED152" s="2394"/>
      <c r="TEE152" s="2394"/>
      <c r="TEF152" s="2394"/>
      <c r="TEG152" s="2394"/>
      <c r="TEH152" s="2394"/>
      <c r="TEI152" s="2394"/>
      <c r="TEJ152" s="2394"/>
      <c r="TEK152" s="2394"/>
      <c r="TEL152" s="2394"/>
      <c r="TEM152" s="2394"/>
      <c r="TEN152" s="2394"/>
      <c r="TEO152" s="2394" t="s">
        <v>2698</v>
      </c>
      <c r="TEP152" s="2394"/>
      <c r="TEQ152" s="2394"/>
      <c r="TER152" s="2394"/>
      <c r="TES152" s="2394"/>
      <c r="TET152" s="2394"/>
      <c r="TEU152" s="2394"/>
      <c r="TEV152" s="2394"/>
      <c r="TEW152" s="2394"/>
      <c r="TEX152" s="2394"/>
      <c r="TEY152" s="2394"/>
      <c r="TEZ152" s="2394"/>
      <c r="TFA152" s="2394"/>
      <c r="TFB152" s="2394"/>
      <c r="TFC152" s="2394"/>
      <c r="TFD152" s="2394"/>
      <c r="TFE152" s="2394" t="s">
        <v>2698</v>
      </c>
      <c r="TFF152" s="2394"/>
      <c r="TFG152" s="2394"/>
      <c r="TFH152" s="2394"/>
      <c r="TFI152" s="2394"/>
      <c r="TFJ152" s="2394"/>
      <c r="TFK152" s="2394"/>
      <c r="TFL152" s="2394"/>
      <c r="TFM152" s="2394"/>
      <c r="TFN152" s="2394"/>
      <c r="TFO152" s="2394"/>
      <c r="TFP152" s="2394"/>
      <c r="TFQ152" s="2394"/>
      <c r="TFR152" s="2394"/>
      <c r="TFS152" s="2394"/>
      <c r="TFT152" s="2394"/>
      <c r="TFU152" s="2394" t="s">
        <v>2698</v>
      </c>
      <c r="TFV152" s="2394"/>
      <c r="TFW152" s="2394"/>
      <c r="TFX152" s="2394"/>
      <c r="TFY152" s="2394"/>
      <c r="TFZ152" s="2394"/>
      <c r="TGA152" s="2394"/>
      <c r="TGB152" s="2394"/>
      <c r="TGC152" s="2394"/>
      <c r="TGD152" s="2394"/>
      <c r="TGE152" s="2394"/>
      <c r="TGF152" s="2394"/>
      <c r="TGG152" s="2394"/>
      <c r="TGH152" s="2394"/>
      <c r="TGI152" s="2394"/>
      <c r="TGJ152" s="2394"/>
      <c r="TGK152" s="2394" t="s">
        <v>2698</v>
      </c>
      <c r="TGL152" s="2394"/>
      <c r="TGM152" s="2394"/>
      <c r="TGN152" s="2394"/>
      <c r="TGO152" s="2394"/>
      <c r="TGP152" s="2394"/>
      <c r="TGQ152" s="2394"/>
      <c r="TGR152" s="2394"/>
      <c r="TGS152" s="2394"/>
      <c r="TGT152" s="2394"/>
      <c r="TGU152" s="2394"/>
      <c r="TGV152" s="2394"/>
      <c r="TGW152" s="2394"/>
      <c r="TGX152" s="2394"/>
      <c r="TGY152" s="2394"/>
      <c r="TGZ152" s="2394"/>
      <c r="THA152" s="2394" t="s">
        <v>2698</v>
      </c>
      <c r="THB152" s="2394"/>
      <c r="THC152" s="2394"/>
      <c r="THD152" s="2394"/>
      <c r="THE152" s="2394"/>
      <c r="THF152" s="2394"/>
      <c r="THG152" s="2394"/>
      <c r="THH152" s="2394"/>
      <c r="THI152" s="2394"/>
      <c r="THJ152" s="2394"/>
      <c r="THK152" s="2394"/>
      <c r="THL152" s="2394"/>
      <c r="THM152" s="2394"/>
      <c r="THN152" s="2394"/>
      <c r="THO152" s="2394"/>
      <c r="THP152" s="2394"/>
      <c r="THQ152" s="2394" t="s">
        <v>2698</v>
      </c>
      <c r="THR152" s="2394"/>
      <c r="THS152" s="2394"/>
      <c r="THT152" s="2394"/>
      <c r="THU152" s="2394"/>
      <c r="THV152" s="2394"/>
      <c r="THW152" s="2394"/>
      <c r="THX152" s="2394"/>
      <c r="THY152" s="2394"/>
      <c r="THZ152" s="2394"/>
      <c r="TIA152" s="2394"/>
      <c r="TIB152" s="2394"/>
      <c r="TIC152" s="2394"/>
      <c r="TID152" s="2394"/>
      <c r="TIE152" s="2394"/>
      <c r="TIF152" s="2394"/>
      <c r="TIG152" s="2394" t="s">
        <v>2698</v>
      </c>
      <c r="TIH152" s="2394"/>
      <c r="TII152" s="2394"/>
      <c r="TIJ152" s="2394"/>
      <c r="TIK152" s="2394"/>
      <c r="TIL152" s="2394"/>
      <c r="TIM152" s="2394"/>
      <c r="TIN152" s="2394"/>
      <c r="TIO152" s="2394"/>
      <c r="TIP152" s="2394"/>
      <c r="TIQ152" s="2394"/>
      <c r="TIR152" s="2394"/>
      <c r="TIS152" s="2394"/>
      <c r="TIT152" s="2394"/>
      <c r="TIU152" s="2394"/>
      <c r="TIV152" s="2394"/>
      <c r="TIW152" s="2394" t="s">
        <v>2698</v>
      </c>
      <c r="TIX152" s="2394"/>
      <c r="TIY152" s="2394"/>
      <c r="TIZ152" s="2394"/>
      <c r="TJA152" s="2394"/>
      <c r="TJB152" s="2394"/>
      <c r="TJC152" s="2394"/>
      <c r="TJD152" s="2394"/>
      <c r="TJE152" s="2394"/>
      <c r="TJF152" s="2394"/>
      <c r="TJG152" s="2394"/>
      <c r="TJH152" s="2394"/>
      <c r="TJI152" s="2394"/>
      <c r="TJJ152" s="2394"/>
      <c r="TJK152" s="2394"/>
      <c r="TJL152" s="2394"/>
      <c r="TJM152" s="2394" t="s">
        <v>2698</v>
      </c>
      <c r="TJN152" s="2394"/>
      <c r="TJO152" s="2394"/>
      <c r="TJP152" s="2394"/>
      <c r="TJQ152" s="2394"/>
      <c r="TJR152" s="2394"/>
      <c r="TJS152" s="2394"/>
      <c r="TJT152" s="2394"/>
      <c r="TJU152" s="2394"/>
      <c r="TJV152" s="2394"/>
      <c r="TJW152" s="2394"/>
      <c r="TJX152" s="2394"/>
      <c r="TJY152" s="2394"/>
      <c r="TJZ152" s="2394"/>
      <c r="TKA152" s="2394"/>
      <c r="TKB152" s="2394"/>
      <c r="TKC152" s="2394" t="s">
        <v>2698</v>
      </c>
      <c r="TKD152" s="2394"/>
      <c r="TKE152" s="2394"/>
      <c r="TKF152" s="2394"/>
      <c r="TKG152" s="2394"/>
      <c r="TKH152" s="2394"/>
      <c r="TKI152" s="2394"/>
      <c r="TKJ152" s="2394"/>
      <c r="TKK152" s="2394"/>
      <c r="TKL152" s="2394"/>
      <c r="TKM152" s="2394"/>
      <c r="TKN152" s="2394"/>
      <c r="TKO152" s="2394"/>
      <c r="TKP152" s="2394"/>
      <c r="TKQ152" s="2394"/>
      <c r="TKR152" s="2394"/>
      <c r="TKS152" s="2394" t="s">
        <v>2698</v>
      </c>
      <c r="TKT152" s="2394"/>
      <c r="TKU152" s="2394"/>
      <c r="TKV152" s="2394"/>
      <c r="TKW152" s="2394"/>
      <c r="TKX152" s="2394"/>
      <c r="TKY152" s="2394"/>
      <c r="TKZ152" s="2394"/>
      <c r="TLA152" s="2394"/>
      <c r="TLB152" s="2394"/>
      <c r="TLC152" s="2394"/>
      <c r="TLD152" s="2394"/>
      <c r="TLE152" s="2394"/>
      <c r="TLF152" s="2394"/>
      <c r="TLG152" s="2394"/>
      <c r="TLH152" s="2394"/>
      <c r="TLI152" s="2394" t="s">
        <v>2698</v>
      </c>
      <c r="TLJ152" s="2394"/>
      <c r="TLK152" s="2394"/>
      <c r="TLL152" s="2394"/>
      <c r="TLM152" s="2394"/>
      <c r="TLN152" s="2394"/>
      <c r="TLO152" s="2394"/>
      <c r="TLP152" s="2394"/>
      <c r="TLQ152" s="2394"/>
      <c r="TLR152" s="2394"/>
      <c r="TLS152" s="2394"/>
      <c r="TLT152" s="2394"/>
      <c r="TLU152" s="2394"/>
      <c r="TLV152" s="2394"/>
      <c r="TLW152" s="2394"/>
      <c r="TLX152" s="2394"/>
      <c r="TLY152" s="2394" t="s">
        <v>2698</v>
      </c>
      <c r="TLZ152" s="2394"/>
      <c r="TMA152" s="2394"/>
      <c r="TMB152" s="2394"/>
      <c r="TMC152" s="2394"/>
      <c r="TMD152" s="2394"/>
      <c r="TME152" s="2394"/>
      <c r="TMF152" s="2394"/>
      <c r="TMG152" s="2394"/>
      <c r="TMH152" s="2394"/>
      <c r="TMI152" s="2394"/>
      <c r="TMJ152" s="2394"/>
      <c r="TMK152" s="2394"/>
      <c r="TML152" s="2394"/>
      <c r="TMM152" s="2394"/>
      <c r="TMN152" s="2394"/>
      <c r="TMO152" s="2394" t="s">
        <v>2698</v>
      </c>
      <c r="TMP152" s="2394"/>
      <c r="TMQ152" s="2394"/>
      <c r="TMR152" s="2394"/>
      <c r="TMS152" s="2394"/>
      <c r="TMT152" s="2394"/>
      <c r="TMU152" s="2394"/>
      <c r="TMV152" s="2394"/>
      <c r="TMW152" s="2394"/>
      <c r="TMX152" s="2394"/>
      <c r="TMY152" s="2394"/>
      <c r="TMZ152" s="2394"/>
      <c r="TNA152" s="2394"/>
      <c r="TNB152" s="2394"/>
      <c r="TNC152" s="2394"/>
      <c r="TND152" s="2394"/>
      <c r="TNE152" s="2394" t="s">
        <v>2698</v>
      </c>
      <c r="TNF152" s="2394"/>
      <c r="TNG152" s="2394"/>
      <c r="TNH152" s="2394"/>
      <c r="TNI152" s="2394"/>
      <c r="TNJ152" s="2394"/>
      <c r="TNK152" s="2394"/>
      <c r="TNL152" s="2394"/>
      <c r="TNM152" s="2394"/>
      <c r="TNN152" s="2394"/>
      <c r="TNO152" s="2394"/>
      <c r="TNP152" s="2394"/>
      <c r="TNQ152" s="2394"/>
      <c r="TNR152" s="2394"/>
      <c r="TNS152" s="2394"/>
      <c r="TNT152" s="2394"/>
      <c r="TNU152" s="2394" t="s">
        <v>2698</v>
      </c>
      <c r="TNV152" s="2394"/>
      <c r="TNW152" s="2394"/>
      <c r="TNX152" s="2394"/>
      <c r="TNY152" s="2394"/>
      <c r="TNZ152" s="2394"/>
      <c r="TOA152" s="2394"/>
      <c r="TOB152" s="2394"/>
      <c r="TOC152" s="2394"/>
      <c r="TOD152" s="2394"/>
      <c r="TOE152" s="2394"/>
      <c r="TOF152" s="2394"/>
      <c r="TOG152" s="2394"/>
      <c r="TOH152" s="2394"/>
      <c r="TOI152" s="2394"/>
      <c r="TOJ152" s="2394"/>
      <c r="TOK152" s="2394" t="s">
        <v>2698</v>
      </c>
      <c r="TOL152" s="2394"/>
      <c r="TOM152" s="2394"/>
      <c r="TON152" s="2394"/>
      <c r="TOO152" s="2394"/>
      <c r="TOP152" s="2394"/>
      <c r="TOQ152" s="2394"/>
      <c r="TOR152" s="2394"/>
      <c r="TOS152" s="2394"/>
      <c r="TOT152" s="2394"/>
      <c r="TOU152" s="2394"/>
      <c r="TOV152" s="2394"/>
      <c r="TOW152" s="2394"/>
      <c r="TOX152" s="2394"/>
      <c r="TOY152" s="2394"/>
      <c r="TOZ152" s="2394"/>
      <c r="TPA152" s="2394" t="s">
        <v>2698</v>
      </c>
      <c r="TPB152" s="2394"/>
      <c r="TPC152" s="2394"/>
      <c r="TPD152" s="2394"/>
      <c r="TPE152" s="2394"/>
      <c r="TPF152" s="2394"/>
      <c r="TPG152" s="2394"/>
      <c r="TPH152" s="2394"/>
      <c r="TPI152" s="2394"/>
      <c r="TPJ152" s="2394"/>
      <c r="TPK152" s="2394"/>
      <c r="TPL152" s="2394"/>
      <c r="TPM152" s="2394"/>
      <c r="TPN152" s="2394"/>
      <c r="TPO152" s="2394"/>
      <c r="TPP152" s="2394"/>
      <c r="TPQ152" s="2394" t="s">
        <v>2698</v>
      </c>
      <c r="TPR152" s="2394"/>
      <c r="TPS152" s="2394"/>
      <c r="TPT152" s="2394"/>
      <c r="TPU152" s="2394"/>
      <c r="TPV152" s="2394"/>
      <c r="TPW152" s="2394"/>
      <c r="TPX152" s="2394"/>
      <c r="TPY152" s="2394"/>
      <c r="TPZ152" s="2394"/>
      <c r="TQA152" s="2394"/>
      <c r="TQB152" s="2394"/>
      <c r="TQC152" s="2394"/>
      <c r="TQD152" s="2394"/>
      <c r="TQE152" s="2394"/>
      <c r="TQF152" s="2394"/>
      <c r="TQG152" s="2394" t="s">
        <v>2698</v>
      </c>
      <c r="TQH152" s="2394"/>
      <c r="TQI152" s="2394"/>
      <c r="TQJ152" s="2394"/>
      <c r="TQK152" s="2394"/>
      <c r="TQL152" s="2394"/>
      <c r="TQM152" s="2394"/>
      <c r="TQN152" s="2394"/>
      <c r="TQO152" s="2394"/>
      <c r="TQP152" s="2394"/>
      <c r="TQQ152" s="2394"/>
      <c r="TQR152" s="2394"/>
      <c r="TQS152" s="2394"/>
      <c r="TQT152" s="2394"/>
      <c r="TQU152" s="2394"/>
      <c r="TQV152" s="2394"/>
      <c r="TQW152" s="2394" t="s">
        <v>2698</v>
      </c>
      <c r="TQX152" s="2394"/>
      <c r="TQY152" s="2394"/>
      <c r="TQZ152" s="2394"/>
      <c r="TRA152" s="2394"/>
      <c r="TRB152" s="2394"/>
      <c r="TRC152" s="2394"/>
      <c r="TRD152" s="2394"/>
      <c r="TRE152" s="2394"/>
      <c r="TRF152" s="2394"/>
      <c r="TRG152" s="2394"/>
      <c r="TRH152" s="2394"/>
      <c r="TRI152" s="2394"/>
      <c r="TRJ152" s="2394"/>
      <c r="TRK152" s="2394"/>
      <c r="TRL152" s="2394"/>
      <c r="TRM152" s="2394" t="s">
        <v>2698</v>
      </c>
      <c r="TRN152" s="2394"/>
      <c r="TRO152" s="2394"/>
      <c r="TRP152" s="2394"/>
      <c r="TRQ152" s="2394"/>
      <c r="TRR152" s="2394"/>
      <c r="TRS152" s="2394"/>
      <c r="TRT152" s="2394"/>
      <c r="TRU152" s="2394"/>
      <c r="TRV152" s="2394"/>
      <c r="TRW152" s="2394"/>
      <c r="TRX152" s="2394"/>
      <c r="TRY152" s="2394"/>
      <c r="TRZ152" s="2394"/>
      <c r="TSA152" s="2394"/>
      <c r="TSB152" s="2394"/>
      <c r="TSC152" s="2394" t="s">
        <v>2698</v>
      </c>
      <c r="TSD152" s="2394"/>
      <c r="TSE152" s="2394"/>
      <c r="TSF152" s="2394"/>
      <c r="TSG152" s="2394"/>
      <c r="TSH152" s="2394"/>
      <c r="TSI152" s="2394"/>
      <c r="TSJ152" s="2394"/>
      <c r="TSK152" s="2394"/>
      <c r="TSL152" s="2394"/>
      <c r="TSM152" s="2394"/>
      <c r="TSN152" s="2394"/>
      <c r="TSO152" s="2394"/>
      <c r="TSP152" s="2394"/>
      <c r="TSQ152" s="2394"/>
      <c r="TSR152" s="2394"/>
      <c r="TSS152" s="2394" t="s">
        <v>2698</v>
      </c>
      <c r="TST152" s="2394"/>
      <c r="TSU152" s="2394"/>
      <c r="TSV152" s="2394"/>
      <c r="TSW152" s="2394"/>
      <c r="TSX152" s="2394"/>
      <c r="TSY152" s="2394"/>
      <c r="TSZ152" s="2394"/>
      <c r="TTA152" s="2394"/>
      <c r="TTB152" s="2394"/>
      <c r="TTC152" s="2394"/>
      <c r="TTD152" s="2394"/>
      <c r="TTE152" s="2394"/>
      <c r="TTF152" s="2394"/>
      <c r="TTG152" s="2394"/>
      <c r="TTH152" s="2394"/>
      <c r="TTI152" s="2394" t="s">
        <v>2698</v>
      </c>
      <c r="TTJ152" s="2394"/>
      <c r="TTK152" s="2394"/>
      <c r="TTL152" s="2394"/>
      <c r="TTM152" s="2394"/>
      <c r="TTN152" s="2394"/>
      <c r="TTO152" s="2394"/>
      <c r="TTP152" s="2394"/>
      <c r="TTQ152" s="2394"/>
      <c r="TTR152" s="2394"/>
      <c r="TTS152" s="2394"/>
      <c r="TTT152" s="2394"/>
      <c r="TTU152" s="2394"/>
      <c r="TTV152" s="2394"/>
      <c r="TTW152" s="2394"/>
      <c r="TTX152" s="2394"/>
      <c r="TTY152" s="2394" t="s">
        <v>2698</v>
      </c>
      <c r="TTZ152" s="2394"/>
      <c r="TUA152" s="2394"/>
      <c r="TUB152" s="2394"/>
      <c r="TUC152" s="2394"/>
      <c r="TUD152" s="2394"/>
      <c r="TUE152" s="2394"/>
      <c r="TUF152" s="2394"/>
      <c r="TUG152" s="2394"/>
      <c r="TUH152" s="2394"/>
      <c r="TUI152" s="2394"/>
      <c r="TUJ152" s="2394"/>
      <c r="TUK152" s="2394"/>
      <c r="TUL152" s="2394"/>
      <c r="TUM152" s="2394"/>
      <c r="TUN152" s="2394"/>
      <c r="TUO152" s="2394" t="s">
        <v>2698</v>
      </c>
      <c r="TUP152" s="2394"/>
      <c r="TUQ152" s="2394"/>
      <c r="TUR152" s="2394"/>
      <c r="TUS152" s="2394"/>
      <c r="TUT152" s="2394"/>
      <c r="TUU152" s="2394"/>
      <c r="TUV152" s="2394"/>
      <c r="TUW152" s="2394"/>
      <c r="TUX152" s="2394"/>
      <c r="TUY152" s="2394"/>
      <c r="TUZ152" s="2394"/>
      <c r="TVA152" s="2394"/>
      <c r="TVB152" s="2394"/>
      <c r="TVC152" s="2394"/>
      <c r="TVD152" s="2394"/>
      <c r="TVE152" s="2394" t="s">
        <v>2698</v>
      </c>
      <c r="TVF152" s="2394"/>
      <c r="TVG152" s="2394"/>
      <c r="TVH152" s="2394"/>
      <c r="TVI152" s="2394"/>
      <c r="TVJ152" s="2394"/>
      <c r="TVK152" s="2394"/>
      <c r="TVL152" s="2394"/>
      <c r="TVM152" s="2394"/>
      <c r="TVN152" s="2394"/>
      <c r="TVO152" s="2394"/>
      <c r="TVP152" s="2394"/>
      <c r="TVQ152" s="2394"/>
      <c r="TVR152" s="2394"/>
      <c r="TVS152" s="2394"/>
      <c r="TVT152" s="2394"/>
      <c r="TVU152" s="2394" t="s">
        <v>2698</v>
      </c>
      <c r="TVV152" s="2394"/>
      <c r="TVW152" s="2394"/>
      <c r="TVX152" s="2394"/>
      <c r="TVY152" s="2394"/>
      <c r="TVZ152" s="2394"/>
      <c r="TWA152" s="2394"/>
      <c r="TWB152" s="2394"/>
      <c r="TWC152" s="2394"/>
      <c r="TWD152" s="2394"/>
      <c r="TWE152" s="2394"/>
      <c r="TWF152" s="2394"/>
      <c r="TWG152" s="2394"/>
      <c r="TWH152" s="2394"/>
      <c r="TWI152" s="2394"/>
      <c r="TWJ152" s="2394"/>
      <c r="TWK152" s="2394" t="s">
        <v>2698</v>
      </c>
      <c r="TWL152" s="2394"/>
      <c r="TWM152" s="2394"/>
      <c r="TWN152" s="2394"/>
      <c r="TWO152" s="2394"/>
      <c r="TWP152" s="2394"/>
      <c r="TWQ152" s="2394"/>
      <c r="TWR152" s="2394"/>
      <c r="TWS152" s="2394"/>
      <c r="TWT152" s="2394"/>
      <c r="TWU152" s="2394"/>
      <c r="TWV152" s="2394"/>
      <c r="TWW152" s="2394"/>
      <c r="TWX152" s="2394"/>
      <c r="TWY152" s="2394"/>
      <c r="TWZ152" s="2394"/>
      <c r="TXA152" s="2394" t="s">
        <v>2698</v>
      </c>
      <c r="TXB152" s="2394"/>
      <c r="TXC152" s="2394"/>
      <c r="TXD152" s="2394"/>
      <c r="TXE152" s="2394"/>
      <c r="TXF152" s="2394"/>
      <c r="TXG152" s="2394"/>
      <c r="TXH152" s="2394"/>
      <c r="TXI152" s="2394"/>
      <c r="TXJ152" s="2394"/>
      <c r="TXK152" s="2394"/>
      <c r="TXL152" s="2394"/>
      <c r="TXM152" s="2394"/>
      <c r="TXN152" s="2394"/>
      <c r="TXO152" s="2394"/>
      <c r="TXP152" s="2394"/>
      <c r="TXQ152" s="2394" t="s">
        <v>2698</v>
      </c>
      <c r="TXR152" s="2394"/>
      <c r="TXS152" s="2394"/>
      <c r="TXT152" s="2394"/>
      <c r="TXU152" s="2394"/>
      <c r="TXV152" s="2394"/>
      <c r="TXW152" s="2394"/>
      <c r="TXX152" s="2394"/>
      <c r="TXY152" s="2394"/>
      <c r="TXZ152" s="2394"/>
      <c r="TYA152" s="2394"/>
      <c r="TYB152" s="2394"/>
      <c r="TYC152" s="2394"/>
      <c r="TYD152" s="2394"/>
      <c r="TYE152" s="2394"/>
      <c r="TYF152" s="2394"/>
      <c r="TYG152" s="2394" t="s">
        <v>2698</v>
      </c>
      <c r="TYH152" s="2394"/>
      <c r="TYI152" s="2394"/>
      <c r="TYJ152" s="2394"/>
      <c r="TYK152" s="2394"/>
      <c r="TYL152" s="2394"/>
      <c r="TYM152" s="2394"/>
      <c r="TYN152" s="2394"/>
      <c r="TYO152" s="2394"/>
      <c r="TYP152" s="2394"/>
      <c r="TYQ152" s="2394"/>
      <c r="TYR152" s="2394"/>
      <c r="TYS152" s="2394"/>
      <c r="TYT152" s="2394"/>
      <c r="TYU152" s="2394"/>
      <c r="TYV152" s="2394"/>
      <c r="TYW152" s="2394" t="s">
        <v>2698</v>
      </c>
      <c r="TYX152" s="2394"/>
      <c r="TYY152" s="2394"/>
      <c r="TYZ152" s="2394"/>
      <c r="TZA152" s="2394"/>
      <c r="TZB152" s="2394"/>
      <c r="TZC152" s="2394"/>
      <c r="TZD152" s="2394"/>
      <c r="TZE152" s="2394"/>
      <c r="TZF152" s="2394"/>
      <c r="TZG152" s="2394"/>
      <c r="TZH152" s="2394"/>
      <c r="TZI152" s="2394"/>
      <c r="TZJ152" s="2394"/>
      <c r="TZK152" s="2394"/>
      <c r="TZL152" s="2394"/>
      <c r="TZM152" s="2394" t="s">
        <v>2698</v>
      </c>
      <c r="TZN152" s="2394"/>
      <c r="TZO152" s="2394"/>
      <c r="TZP152" s="2394"/>
      <c r="TZQ152" s="2394"/>
      <c r="TZR152" s="2394"/>
      <c r="TZS152" s="2394"/>
      <c r="TZT152" s="2394"/>
      <c r="TZU152" s="2394"/>
      <c r="TZV152" s="2394"/>
      <c r="TZW152" s="2394"/>
      <c r="TZX152" s="2394"/>
      <c r="TZY152" s="2394"/>
      <c r="TZZ152" s="2394"/>
      <c r="UAA152" s="2394"/>
      <c r="UAB152" s="2394"/>
      <c r="UAC152" s="2394" t="s">
        <v>2698</v>
      </c>
      <c r="UAD152" s="2394"/>
      <c r="UAE152" s="2394"/>
      <c r="UAF152" s="2394"/>
      <c r="UAG152" s="2394"/>
      <c r="UAH152" s="2394"/>
      <c r="UAI152" s="2394"/>
      <c r="UAJ152" s="2394"/>
      <c r="UAK152" s="2394"/>
      <c r="UAL152" s="2394"/>
      <c r="UAM152" s="2394"/>
      <c r="UAN152" s="2394"/>
      <c r="UAO152" s="2394"/>
      <c r="UAP152" s="2394"/>
      <c r="UAQ152" s="2394"/>
      <c r="UAR152" s="2394"/>
      <c r="UAS152" s="2394" t="s">
        <v>2698</v>
      </c>
      <c r="UAT152" s="2394"/>
      <c r="UAU152" s="2394"/>
      <c r="UAV152" s="2394"/>
      <c r="UAW152" s="2394"/>
      <c r="UAX152" s="2394"/>
      <c r="UAY152" s="2394"/>
      <c r="UAZ152" s="2394"/>
      <c r="UBA152" s="2394"/>
      <c r="UBB152" s="2394"/>
      <c r="UBC152" s="2394"/>
      <c r="UBD152" s="2394"/>
      <c r="UBE152" s="2394"/>
      <c r="UBF152" s="2394"/>
      <c r="UBG152" s="2394"/>
      <c r="UBH152" s="2394"/>
      <c r="UBI152" s="2394" t="s">
        <v>2698</v>
      </c>
      <c r="UBJ152" s="2394"/>
      <c r="UBK152" s="2394"/>
      <c r="UBL152" s="2394"/>
      <c r="UBM152" s="2394"/>
      <c r="UBN152" s="2394"/>
      <c r="UBO152" s="2394"/>
      <c r="UBP152" s="2394"/>
      <c r="UBQ152" s="2394"/>
      <c r="UBR152" s="2394"/>
      <c r="UBS152" s="2394"/>
      <c r="UBT152" s="2394"/>
      <c r="UBU152" s="2394"/>
      <c r="UBV152" s="2394"/>
      <c r="UBW152" s="2394"/>
      <c r="UBX152" s="2394"/>
      <c r="UBY152" s="2394" t="s">
        <v>2698</v>
      </c>
      <c r="UBZ152" s="2394"/>
      <c r="UCA152" s="2394"/>
      <c r="UCB152" s="2394"/>
      <c r="UCC152" s="2394"/>
      <c r="UCD152" s="2394"/>
      <c r="UCE152" s="2394"/>
      <c r="UCF152" s="2394"/>
      <c r="UCG152" s="2394"/>
      <c r="UCH152" s="2394"/>
      <c r="UCI152" s="2394"/>
      <c r="UCJ152" s="2394"/>
      <c r="UCK152" s="2394"/>
      <c r="UCL152" s="2394"/>
      <c r="UCM152" s="2394"/>
      <c r="UCN152" s="2394"/>
      <c r="UCO152" s="2394" t="s">
        <v>2698</v>
      </c>
      <c r="UCP152" s="2394"/>
      <c r="UCQ152" s="2394"/>
      <c r="UCR152" s="2394"/>
      <c r="UCS152" s="2394"/>
      <c r="UCT152" s="2394"/>
      <c r="UCU152" s="2394"/>
      <c r="UCV152" s="2394"/>
      <c r="UCW152" s="2394"/>
      <c r="UCX152" s="2394"/>
      <c r="UCY152" s="2394"/>
      <c r="UCZ152" s="2394"/>
      <c r="UDA152" s="2394"/>
      <c r="UDB152" s="2394"/>
      <c r="UDC152" s="2394"/>
      <c r="UDD152" s="2394"/>
      <c r="UDE152" s="2394" t="s">
        <v>2698</v>
      </c>
      <c r="UDF152" s="2394"/>
      <c r="UDG152" s="2394"/>
      <c r="UDH152" s="2394"/>
      <c r="UDI152" s="2394"/>
      <c r="UDJ152" s="2394"/>
      <c r="UDK152" s="2394"/>
      <c r="UDL152" s="2394"/>
      <c r="UDM152" s="2394"/>
      <c r="UDN152" s="2394"/>
      <c r="UDO152" s="2394"/>
      <c r="UDP152" s="2394"/>
      <c r="UDQ152" s="2394"/>
      <c r="UDR152" s="2394"/>
      <c r="UDS152" s="2394"/>
      <c r="UDT152" s="2394"/>
      <c r="UDU152" s="2394" t="s">
        <v>2698</v>
      </c>
      <c r="UDV152" s="2394"/>
      <c r="UDW152" s="2394"/>
      <c r="UDX152" s="2394"/>
      <c r="UDY152" s="2394"/>
      <c r="UDZ152" s="2394"/>
      <c r="UEA152" s="2394"/>
      <c r="UEB152" s="2394"/>
      <c r="UEC152" s="2394"/>
      <c r="UED152" s="2394"/>
      <c r="UEE152" s="2394"/>
      <c r="UEF152" s="2394"/>
      <c r="UEG152" s="2394"/>
      <c r="UEH152" s="2394"/>
      <c r="UEI152" s="2394"/>
      <c r="UEJ152" s="2394"/>
      <c r="UEK152" s="2394" t="s">
        <v>2698</v>
      </c>
      <c r="UEL152" s="2394"/>
      <c r="UEM152" s="2394"/>
      <c r="UEN152" s="2394"/>
      <c r="UEO152" s="2394"/>
      <c r="UEP152" s="2394"/>
      <c r="UEQ152" s="2394"/>
      <c r="UER152" s="2394"/>
      <c r="UES152" s="2394"/>
      <c r="UET152" s="2394"/>
      <c r="UEU152" s="2394"/>
      <c r="UEV152" s="2394"/>
      <c r="UEW152" s="2394"/>
      <c r="UEX152" s="2394"/>
      <c r="UEY152" s="2394"/>
      <c r="UEZ152" s="2394"/>
      <c r="UFA152" s="2394" t="s">
        <v>2698</v>
      </c>
      <c r="UFB152" s="2394"/>
      <c r="UFC152" s="2394"/>
      <c r="UFD152" s="2394"/>
      <c r="UFE152" s="2394"/>
      <c r="UFF152" s="2394"/>
      <c r="UFG152" s="2394"/>
      <c r="UFH152" s="2394"/>
      <c r="UFI152" s="2394"/>
      <c r="UFJ152" s="2394"/>
      <c r="UFK152" s="2394"/>
      <c r="UFL152" s="2394"/>
      <c r="UFM152" s="2394"/>
      <c r="UFN152" s="2394"/>
      <c r="UFO152" s="2394"/>
      <c r="UFP152" s="2394"/>
      <c r="UFQ152" s="2394" t="s">
        <v>2698</v>
      </c>
      <c r="UFR152" s="2394"/>
      <c r="UFS152" s="2394"/>
      <c r="UFT152" s="2394"/>
      <c r="UFU152" s="2394"/>
      <c r="UFV152" s="2394"/>
      <c r="UFW152" s="2394"/>
      <c r="UFX152" s="2394"/>
      <c r="UFY152" s="2394"/>
      <c r="UFZ152" s="2394"/>
      <c r="UGA152" s="2394"/>
      <c r="UGB152" s="2394"/>
      <c r="UGC152" s="2394"/>
      <c r="UGD152" s="2394"/>
      <c r="UGE152" s="2394"/>
      <c r="UGF152" s="2394"/>
      <c r="UGG152" s="2394" t="s">
        <v>2698</v>
      </c>
      <c r="UGH152" s="2394"/>
      <c r="UGI152" s="2394"/>
      <c r="UGJ152" s="2394"/>
      <c r="UGK152" s="2394"/>
      <c r="UGL152" s="2394"/>
      <c r="UGM152" s="2394"/>
      <c r="UGN152" s="2394"/>
      <c r="UGO152" s="2394"/>
      <c r="UGP152" s="2394"/>
      <c r="UGQ152" s="2394"/>
      <c r="UGR152" s="2394"/>
      <c r="UGS152" s="2394"/>
      <c r="UGT152" s="2394"/>
      <c r="UGU152" s="2394"/>
      <c r="UGV152" s="2394"/>
      <c r="UGW152" s="2394" t="s">
        <v>2698</v>
      </c>
      <c r="UGX152" s="2394"/>
      <c r="UGY152" s="2394"/>
      <c r="UGZ152" s="2394"/>
      <c r="UHA152" s="2394"/>
      <c r="UHB152" s="2394"/>
      <c r="UHC152" s="2394"/>
      <c r="UHD152" s="2394"/>
      <c r="UHE152" s="2394"/>
      <c r="UHF152" s="2394"/>
      <c r="UHG152" s="2394"/>
      <c r="UHH152" s="2394"/>
      <c r="UHI152" s="2394"/>
      <c r="UHJ152" s="2394"/>
      <c r="UHK152" s="2394"/>
      <c r="UHL152" s="2394"/>
      <c r="UHM152" s="2394" t="s">
        <v>2698</v>
      </c>
      <c r="UHN152" s="2394"/>
      <c r="UHO152" s="2394"/>
      <c r="UHP152" s="2394"/>
      <c r="UHQ152" s="2394"/>
      <c r="UHR152" s="2394"/>
      <c r="UHS152" s="2394"/>
      <c r="UHT152" s="2394"/>
      <c r="UHU152" s="2394"/>
      <c r="UHV152" s="2394"/>
      <c r="UHW152" s="2394"/>
      <c r="UHX152" s="2394"/>
      <c r="UHY152" s="2394"/>
      <c r="UHZ152" s="2394"/>
      <c r="UIA152" s="2394"/>
      <c r="UIB152" s="2394"/>
      <c r="UIC152" s="2394" t="s">
        <v>2698</v>
      </c>
      <c r="UID152" s="2394"/>
      <c r="UIE152" s="2394"/>
      <c r="UIF152" s="2394"/>
      <c r="UIG152" s="2394"/>
      <c r="UIH152" s="2394"/>
      <c r="UII152" s="2394"/>
      <c r="UIJ152" s="2394"/>
      <c r="UIK152" s="2394"/>
      <c r="UIL152" s="2394"/>
      <c r="UIM152" s="2394"/>
      <c r="UIN152" s="2394"/>
      <c r="UIO152" s="2394"/>
      <c r="UIP152" s="2394"/>
      <c r="UIQ152" s="2394"/>
      <c r="UIR152" s="2394"/>
      <c r="UIS152" s="2394" t="s">
        <v>2698</v>
      </c>
      <c r="UIT152" s="2394"/>
      <c r="UIU152" s="2394"/>
      <c r="UIV152" s="2394"/>
      <c r="UIW152" s="2394"/>
      <c r="UIX152" s="2394"/>
      <c r="UIY152" s="2394"/>
      <c r="UIZ152" s="2394"/>
      <c r="UJA152" s="2394"/>
      <c r="UJB152" s="2394"/>
      <c r="UJC152" s="2394"/>
      <c r="UJD152" s="2394"/>
      <c r="UJE152" s="2394"/>
      <c r="UJF152" s="2394"/>
      <c r="UJG152" s="2394"/>
      <c r="UJH152" s="2394"/>
      <c r="UJI152" s="2394" t="s">
        <v>2698</v>
      </c>
      <c r="UJJ152" s="2394"/>
      <c r="UJK152" s="2394"/>
      <c r="UJL152" s="2394"/>
      <c r="UJM152" s="2394"/>
      <c r="UJN152" s="2394"/>
      <c r="UJO152" s="2394"/>
      <c r="UJP152" s="2394"/>
      <c r="UJQ152" s="2394"/>
      <c r="UJR152" s="2394"/>
      <c r="UJS152" s="2394"/>
      <c r="UJT152" s="2394"/>
      <c r="UJU152" s="2394"/>
      <c r="UJV152" s="2394"/>
      <c r="UJW152" s="2394"/>
      <c r="UJX152" s="2394"/>
      <c r="UJY152" s="2394" t="s">
        <v>2698</v>
      </c>
      <c r="UJZ152" s="2394"/>
      <c r="UKA152" s="2394"/>
      <c r="UKB152" s="2394"/>
      <c r="UKC152" s="2394"/>
      <c r="UKD152" s="2394"/>
      <c r="UKE152" s="2394"/>
      <c r="UKF152" s="2394"/>
      <c r="UKG152" s="2394"/>
      <c r="UKH152" s="2394"/>
      <c r="UKI152" s="2394"/>
      <c r="UKJ152" s="2394"/>
      <c r="UKK152" s="2394"/>
      <c r="UKL152" s="2394"/>
      <c r="UKM152" s="2394"/>
      <c r="UKN152" s="2394"/>
      <c r="UKO152" s="2394" t="s">
        <v>2698</v>
      </c>
      <c r="UKP152" s="2394"/>
      <c r="UKQ152" s="2394"/>
      <c r="UKR152" s="2394"/>
      <c r="UKS152" s="2394"/>
      <c r="UKT152" s="2394"/>
      <c r="UKU152" s="2394"/>
      <c r="UKV152" s="2394"/>
      <c r="UKW152" s="2394"/>
      <c r="UKX152" s="2394"/>
      <c r="UKY152" s="2394"/>
      <c r="UKZ152" s="2394"/>
      <c r="ULA152" s="2394"/>
      <c r="ULB152" s="2394"/>
      <c r="ULC152" s="2394"/>
      <c r="ULD152" s="2394"/>
      <c r="ULE152" s="2394" t="s">
        <v>2698</v>
      </c>
      <c r="ULF152" s="2394"/>
      <c r="ULG152" s="2394"/>
      <c r="ULH152" s="2394"/>
      <c r="ULI152" s="2394"/>
      <c r="ULJ152" s="2394"/>
      <c r="ULK152" s="2394"/>
      <c r="ULL152" s="2394"/>
      <c r="ULM152" s="2394"/>
      <c r="ULN152" s="2394"/>
      <c r="ULO152" s="2394"/>
      <c r="ULP152" s="2394"/>
      <c r="ULQ152" s="2394"/>
      <c r="ULR152" s="2394"/>
      <c r="ULS152" s="2394"/>
      <c r="ULT152" s="2394"/>
      <c r="ULU152" s="2394" t="s">
        <v>2698</v>
      </c>
      <c r="ULV152" s="2394"/>
      <c r="ULW152" s="2394"/>
      <c r="ULX152" s="2394"/>
      <c r="ULY152" s="2394"/>
      <c r="ULZ152" s="2394"/>
      <c r="UMA152" s="2394"/>
      <c r="UMB152" s="2394"/>
      <c r="UMC152" s="2394"/>
      <c r="UMD152" s="2394"/>
      <c r="UME152" s="2394"/>
      <c r="UMF152" s="2394"/>
      <c r="UMG152" s="2394"/>
      <c r="UMH152" s="2394"/>
      <c r="UMI152" s="2394"/>
      <c r="UMJ152" s="2394"/>
      <c r="UMK152" s="2394" t="s">
        <v>2698</v>
      </c>
      <c r="UML152" s="2394"/>
      <c r="UMM152" s="2394"/>
      <c r="UMN152" s="2394"/>
      <c r="UMO152" s="2394"/>
      <c r="UMP152" s="2394"/>
      <c r="UMQ152" s="2394"/>
      <c r="UMR152" s="2394"/>
      <c r="UMS152" s="2394"/>
      <c r="UMT152" s="2394"/>
      <c r="UMU152" s="2394"/>
      <c r="UMV152" s="2394"/>
      <c r="UMW152" s="2394"/>
      <c r="UMX152" s="2394"/>
      <c r="UMY152" s="2394"/>
      <c r="UMZ152" s="2394"/>
      <c r="UNA152" s="2394" t="s">
        <v>2698</v>
      </c>
      <c r="UNB152" s="2394"/>
      <c r="UNC152" s="2394"/>
      <c r="UND152" s="2394"/>
      <c r="UNE152" s="2394"/>
      <c r="UNF152" s="2394"/>
      <c r="UNG152" s="2394"/>
      <c r="UNH152" s="2394"/>
      <c r="UNI152" s="2394"/>
      <c r="UNJ152" s="2394"/>
      <c r="UNK152" s="2394"/>
      <c r="UNL152" s="2394"/>
      <c r="UNM152" s="2394"/>
      <c r="UNN152" s="2394"/>
      <c r="UNO152" s="2394"/>
      <c r="UNP152" s="2394"/>
      <c r="UNQ152" s="2394" t="s">
        <v>2698</v>
      </c>
      <c r="UNR152" s="2394"/>
      <c r="UNS152" s="2394"/>
      <c r="UNT152" s="2394"/>
      <c r="UNU152" s="2394"/>
      <c r="UNV152" s="2394"/>
      <c r="UNW152" s="2394"/>
      <c r="UNX152" s="2394"/>
      <c r="UNY152" s="2394"/>
      <c r="UNZ152" s="2394"/>
      <c r="UOA152" s="2394"/>
      <c r="UOB152" s="2394"/>
      <c r="UOC152" s="2394"/>
      <c r="UOD152" s="2394"/>
      <c r="UOE152" s="2394"/>
      <c r="UOF152" s="2394"/>
      <c r="UOG152" s="2394" t="s">
        <v>2698</v>
      </c>
      <c r="UOH152" s="2394"/>
      <c r="UOI152" s="2394"/>
      <c r="UOJ152" s="2394"/>
      <c r="UOK152" s="2394"/>
      <c r="UOL152" s="2394"/>
      <c r="UOM152" s="2394"/>
      <c r="UON152" s="2394"/>
      <c r="UOO152" s="2394"/>
      <c r="UOP152" s="2394"/>
      <c r="UOQ152" s="2394"/>
      <c r="UOR152" s="2394"/>
      <c r="UOS152" s="2394"/>
      <c r="UOT152" s="2394"/>
      <c r="UOU152" s="2394"/>
      <c r="UOV152" s="2394"/>
      <c r="UOW152" s="2394" t="s">
        <v>2698</v>
      </c>
      <c r="UOX152" s="2394"/>
      <c r="UOY152" s="2394"/>
      <c r="UOZ152" s="2394"/>
      <c r="UPA152" s="2394"/>
      <c r="UPB152" s="2394"/>
      <c r="UPC152" s="2394"/>
      <c r="UPD152" s="2394"/>
      <c r="UPE152" s="2394"/>
      <c r="UPF152" s="2394"/>
      <c r="UPG152" s="2394"/>
      <c r="UPH152" s="2394"/>
      <c r="UPI152" s="2394"/>
      <c r="UPJ152" s="2394"/>
      <c r="UPK152" s="2394"/>
      <c r="UPL152" s="2394"/>
      <c r="UPM152" s="2394" t="s">
        <v>2698</v>
      </c>
      <c r="UPN152" s="2394"/>
      <c r="UPO152" s="2394"/>
      <c r="UPP152" s="2394"/>
      <c r="UPQ152" s="2394"/>
      <c r="UPR152" s="2394"/>
      <c r="UPS152" s="2394"/>
      <c r="UPT152" s="2394"/>
      <c r="UPU152" s="2394"/>
      <c r="UPV152" s="2394"/>
      <c r="UPW152" s="2394"/>
      <c r="UPX152" s="2394"/>
      <c r="UPY152" s="2394"/>
      <c r="UPZ152" s="2394"/>
      <c r="UQA152" s="2394"/>
      <c r="UQB152" s="2394"/>
      <c r="UQC152" s="2394" t="s">
        <v>2698</v>
      </c>
      <c r="UQD152" s="2394"/>
      <c r="UQE152" s="2394"/>
      <c r="UQF152" s="2394"/>
      <c r="UQG152" s="2394"/>
      <c r="UQH152" s="2394"/>
      <c r="UQI152" s="2394"/>
      <c r="UQJ152" s="2394"/>
      <c r="UQK152" s="2394"/>
      <c r="UQL152" s="2394"/>
      <c r="UQM152" s="2394"/>
      <c r="UQN152" s="2394"/>
      <c r="UQO152" s="2394"/>
      <c r="UQP152" s="2394"/>
      <c r="UQQ152" s="2394"/>
      <c r="UQR152" s="2394"/>
      <c r="UQS152" s="2394" t="s">
        <v>2698</v>
      </c>
      <c r="UQT152" s="2394"/>
      <c r="UQU152" s="2394"/>
      <c r="UQV152" s="2394"/>
      <c r="UQW152" s="2394"/>
      <c r="UQX152" s="2394"/>
      <c r="UQY152" s="2394"/>
      <c r="UQZ152" s="2394"/>
      <c r="URA152" s="2394"/>
      <c r="URB152" s="2394"/>
      <c r="URC152" s="2394"/>
      <c r="URD152" s="2394"/>
      <c r="URE152" s="2394"/>
      <c r="URF152" s="2394"/>
      <c r="URG152" s="2394"/>
      <c r="URH152" s="2394"/>
      <c r="URI152" s="2394" t="s">
        <v>2698</v>
      </c>
      <c r="URJ152" s="2394"/>
      <c r="URK152" s="2394"/>
      <c r="URL152" s="2394"/>
      <c r="URM152" s="2394"/>
      <c r="URN152" s="2394"/>
      <c r="URO152" s="2394"/>
      <c r="URP152" s="2394"/>
      <c r="URQ152" s="2394"/>
      <c r="URR152" s="2394"/>
      <c r="URS152" s="2394"/>
      <c r="URT152" s="2394"/>
      <c r="URU152" s="2394"/>
      <c r="URV152" s="2394"/>
      <c r="URW152" s="2394"/>
      <c r="URX152" s="2394"/>
      <c r="URY152" s="2394" t="s">
        <v>2698</v>
      </c>
      <c r="URZ152" s="2394"/>
      <c r="USA152" s="2394"/>
      <c r="USB152" s="2394"/>
      <c r="USC152" s="2394"/>
      <c r="USD152" s="2394"/>
      <c r="USE152" s="2394"/>
      <c r="USF152" s="2394"/>
      <c r="USG152" s="2394"/>
      <c r="USH152" s="2394"/>
      <c r="USI152" s="2394"/>
      <c r="USJ152" s="2394"/>
      <c r="USK152" s="2394"/>
      <c r="USL152" s="2394"/>
      <c r="USM152" s="2394"/>
      <c r="USN152" s="2394"/>
      <c r="USO152" s="2394" t="s">
        <v>2698</v>
      </c>
      <c r="USP152" s="2394"/>
      <c r="USQ152" s="2394"/>
      <c r="USR152" s="2394"/>
      <c r="USS152" s="2394"/>
      <c r="UST152" s="2394"/>
      <c r="USU152" s="2394"/>
      <c r="USV152" s="2394"/>
      <c r="USW152" s="2394"/>
      <c r="USX152" s="2394"/>
      <c r="USY152" s="2394"/>
      <c r="USZ152" s="2394"/>
      <c r="UTA152" s="2394"/>
      <c r="UTB152" s="2394"/>
      <c r="UTC152" s="2394"/>
      <c r="UTD152" s="2394"/>
      <c r="UTE152" s="2394" t="s">
        <v>2698</v>
      </c>
      <c r="UTF152" s="2394"/>
      <c r="UTG152" s="2394"/>
      <c r="UTH152" s="2394"/>
      <c r="UTI152" s="2394"/>
      <c r="UTJ152" s="2394"/>
      <c r="UTK152" s="2394"/>
      <c r="UTL152" s="2394"/>
      <c r="UTM152" s="2394"/>
      <c r="UTN152" s="2394"/>
      <c r="UTO152" s="2394"/>
      <c r="UTP152" s="2394"/>
      <c r="UTQ152" s="2394"/>
      <c r="UTR152" s="2394"/>
      <c r="UTS152" s="2394"/>
      <c r="UTT152" s="2394"/>
      <c r="UTU152" s="2394" t="s">
        <v>2698</v>
      </c>
      <c r="UTV152" s="2394"/>
      <c r="UTW152" s="2394"/>
      <c r="UTX152" s="2394"/>
      <c r="UTY152" s="2394"/>
      <c r="UTZ152" s="2394"/>
      <c r="UUA152" s="2394"/>
      <c r="UUB152" s="2394"/>
      <c r="UUC152" s="2394"/>
      <c r="UUD152" s="2394"/>
      <c r="UUE152" s="2394"/>
      <c r="UUF152" s="2394"/>
      <c r="UUG152" s="2394"/>
      <c r="UUH152" s="2394"/>
      <c r="UUI152" s="2394"/>
      <c r="UUJ152" s="2394"/>
      <c r="UUK152" s="2394" t="s">
        <v>2698</v>
      </c>
      <c r="UUL152" s="2394"/>
      <c r="UUM152" s="2394"/>
      <c r="UUN152" s="2394"/>
      <c r="UUO152" s="2394"/>
      <c r="UUP152" s="2394"/>
      <c r="UUQ152" s="2394"/>
      <c r="UUR152" s="2394"/>
      <c r="UUS152" s="2394"/>
      <c r="UUT152" s="2394"/>
      <c r="UUU152" s="2394"/>
      <c r="UUV152" s="2394"/>
      <c r="UUW152" s="2394"/>
      <c r="UUX152" s="2394"/>
      <c r="UUY152" s="2394"/>
      <c r="UUZ152" s="2394"/>
      <c r="UVA152" s="2394" t="s">
        <v>2698</v>
      </c>
      <c r="UVB152" s="2394"/>
      <c r="UVC152" s="2394"/>
      <c r="UVD152" s="2394"/>
      <c r="UVE152" s="2394"/>
      <c r="UVF152" s="2394"/>
      <c r="UVG152" s="2394"/>
      <c r="UVH152" s="2394"/>
      <c r="UVI152" s="2394"/>
      <c r="UVJ152" s="2394"/>
      <c r="UVK152" s="2394"/>
      <c r="UVL152" s="2394"/>
      <c r="UVM152" s="2394"/>
      <c r="UVN152" s="2394"/>
      <c r="UVO152" s="2394"/>
      <c r="UVP152" s="2394"/>
      <c r="UVQ152" s="2394" t="s">
        <v>2698</v>
      </c>
      <c r="UVR152" s="2394"/>
      <c r="UVS152" s="2394"/>
      <c r="UVT152" s="2394"/>
      <c r="UVU152" s="2394"/>
      <c r="UVV152" s="2394"/>
      <c r="UVW152" s="2394"/>
      <c r="UVX152" s="2394"/>
      <c r="UVY152" s="2394"/>
      <c r="UVZ152" s="2394"/>
      <c r="UWA152" s="2394"/>
      <c r="UWB152" s="2394"/>
      <c r="UWC152" s="2394"/>
      <c r="UWD152" s="2394"/>
      <c r="UWE152" s="2394"/>
      <c r="UWF152" s="2394"/>
      <c r="UWG152" s="2394" t="s">
        <v>2698</v>
      </c>
      <c r="UWH152" s="2394"/>
      <c r="UWI152" s="2394"/>
      <c r="UWJ152" s="2394"/>
      <c r="UWK152" s="2394"/>
      <c r="UWL152" s="2394"/>
      <c r="UWM152" s="2394"/>
      <c r="UWN152" s="2394"/>
      <c r="UWO152" s="2394"/>
      <c r="UWP152" s="2394"/>
      <c r="UWQ152" s="2394"/>
      <c r="UWR152" s="2394"/>
      <c r="UWS152" s="2394"/>
      <c r="UWT152" s="2394"/>
      <c r="UWU152" s="2394"/>
      <c r="UWV152" s="2394"/>
      <c r="UWW152" s="2394" t="s">
        <v>2698</v>
      </c>
      <c r="UWX152" s="2394"/>
      <c r="UWY152" s="2394"/>
      <c r="UWZ152" s="2394"/>
      <c r="UXA152" s="2394"/>
      <c r="UXB152" s="2394"/>
      <c r="UXC152" s="2394"/>
      <c r="UXD152" s="2394"/>
      <c r="UXE152" s="2394"/>
      <c r="UXF152" s="2394"/>
      <c r="UXG152" s="2394"/>
      <c r="UXH152" s="2394"/>
      <c r="UXI152" s="2394"/>
      <c r="UXJ152" s="2394"/>
      <c r="UXK152" s="2394"/>
      <c r="UXL152" s="2394"/>
      <c r="UXM152" s="2394" t="s">
        <v>2698</v>
      </c>
      <c r="UXN152" s="2394"/>
      <c r="UXO152" s="2394"/>
      <c r="UXP152" s="2394"/>
      <c r="UXQ152" s="2394"/>
      <c r="UXR152" s="2394"/>
      <c r="UXS152" s="2394"/>
      <c r="UXT152" s="2394"/>
      <c r="UXU152" s="2394"/>
      <c r="UXV152" s="2394"/>
      <c r="UXW152" s="2394"/>
      <c r="UXX152" s="2394"/>
      <c r="UXY152" s="2394"/>
      <c r="UXZ152" s="2394"/>
      <c r="UYA152" s="2394"/>
      <c r="UYB152" s="2394"/>
      <c r="UYC152" s="2394" t="s">
        <v>2698</v>
      </c>
      <c r="UYD152" s="2394"/>
      <c r="UYE152" s="2394"/>
      <c r="UYF152" s="2394"/>
      <c r="UYG152" s="2394"/>
      <c r="UYH152" s="2394"/>
      <c r="UYI152" s="2394"/>
      <c r="UYJ152" s="2394"/>
      <c r="UYK152" s="2394"/>
      <c r="UYL152" s="2394"/>
      <c r="UYM152" s="2394"/>
      <c r="UYN152" s="2394"/>
      <c r="UYO152" s="2394"/>
      <c r="UYP152" s="2394"/>
      <c r="UYQ152" s="2394"/>
      <c r="UYR152" s="2394"/>
      <c r="UYS152" s="2394" t="s">
        <v>2698</v>
      </c>
      <c r="UYT152" s="2394"/>
      <c r="UYU152" s="2394"/>
      <c r="UYV152" s="2394"/>
      <c r="UYW152" s="2394"/>
      <c r="UYX152" s="2394"/>
      <c r="UYY152" s="2394"/>
      <c r="UYZ152" s="2394"/>
      <c r="UZA152" s="2394"/>
      <c r="UZB152" s="2394"/>
      <c r="UZC152" s="2394"/>
      <c r="UZD152" s="2394"/>
      <c r="UZE152" s="2394"/>
      <c r="UZF152" s="2394"/>
      <c r="UZG152" s="2394"/>
      <c r="UZH152" s="2394"/>
      <c r="UZI152" s="2394" t="s">
        <v>2698</v>
      </c>
      <c r="UZJ152" s="2394"/>
      <c r="UZK152" s="2394"/>
      <c r="UZL152" s="2394"/>
      <c r="UZM152" s="2394"/>
      <c r="UZN152" s="2394"/>
      <c r="UZO152" s="2394"/>
      <c r="UZP152" s="2394"/>
      <c r="UZQ152" s="2394"/>
      <c r="UZR152" s="2394"/>
      <c r="UZS152" s="2394"/>
      <c r="UZT152" s="2394"/>
      <c r="UZU152" s="2394"/>
      <c r="UZV152" s="2394"/>
      <c r="UZW152" s="2394"/>
      <c r="UZX152" s="2394"/>
      <c r="UZY152" s="2394" t="s">
        <v>2698</v>
      </c>
      <c r="UZZ152" s="2394"/>
      <c r="VAA152" s="2394"/>
      <c r="VAB152" s="2394"/>
      <c r="VAC152" s="2394"/>
      <c r="VAD152" s="2394"/>
      <c r="VAE152" s="2394"/>
      <c r="VAF152" s="2394"/>
      <c r="VAG152" s="2394"/>
      <c r="VAH152" s="2394"/>
      <c r="VAI152" s="2394"/>
      <c r="VAJ152" s="2394"/>
      <c r="VAK152" s="2394"/>
      <c r="VAL152" s="2394"/>
      <c r="VAM152" s="2394"/>
      <c r="VAN152" s="2394"/>
      <c r="VAO152" s="2394" t="s">
        <v>2698</v>
      </c>
      <c r="VAP152" s="2394"/>
      <c r="VAQ152" s="2394"/>
      <c r="VAR152" s="2394"/>
      <c r="VAS152" s="2394"/>
      <c r="VAT152" s="2394"/>
      <c r="VAU152" s="2394"/>
      <c r="VAV152" s="2394"/>
      <c r="VAW152" s="2394"/>
      <c r="VAX152" s="2394"/>
      <c r="VAY152" s="2394"/>
      <c r="VAZ152" s="2394"/>
      <c r="VBA152" s="2394"/>
      <c r="VBB152" s="2394"/>
      <c r="VBC152" s="2394"/>
      <c r="VBD152" s="2394"/>
      <c r="VBE152" s="2394" t="s">
        <v>2698</v>
      </c>
      <c r="VBF152" s="2394"/>
      <c r="VBG152" s="2394"/>
      <c r="VBH152" s="2394"/>
      <c r="VBI152" s="2394"/>
      <c r="VBJ152" s="2394"/>
      <c r="VBK152" s="2394"/>
      <c r="VBL152" s="2394"/>
      <c r="VBM152" s="2394"/>
      <c r="VBN152" s="2394"/>
      <c r="VBO152" s="2394"/>
      <c r="VBP152" s="2394"/>
      <c r="VBQ152" s="2394"/>
      <c r="VBR152" s="2394"/>
      <c r="VBS152" s="2394"/>
      <c r="VBT152" s="2394"/>
      <c r="VBU152" s="2394" t="s">
        <v>2698</v>
      </c>
      <c r="VBV152" s="2394"/>
      <c r="VBW152" s="2394"/>
      <c r="VBX152" s="2394"/>
      <c r="VBY152" s="2394"/>
      <c r="VBZ152" s="2394"/>
      <c r="VCA152" s="2394"/>
      <c r="VCB152" s="2394"/>
      <c r="VCC152" s="2394"/>
      <c r="VCD152" s="2394"/>
      <c r="VCE152" s="2394"/>
      <c r="VCF152" s="2394"/>
      <c r="VCG152" s="2394"/>
      <c r="VCH152" s="2394"/>
      <c r="VCI152" s="2394"/>
      <c r="VCJ152" s="2394"/>
      <c r="VCK152" s="2394" t="s">
        <v>2698</v>
      </c>
      <c r="VCL152" s="2394"/>
      <c r="VCM152" s="2394"/>
      <c r="VCN152" s="2394"/>
      <c r="VCO152" s="2394"/>
      <c r="VCP152" s="2394"/>
      <c r="VCQ152" s="2394"/>
      <c r="VCR152" s="2394"/>
      <c r="VCS152" s="2394"/>
      <c r="VCT152" s="2394"/>
      <c r="VCU152" s="2394"/>
      <c r="VCV152" s="2394"/>
      <c r="VCW152" s="2394"/>
      <c r="VCX152" s="2394"/>
      <c r="VCY152" s="2394"/>
      <c r="VCZ152" s="2394"/>
      <c r="VDA152" s="2394" t="s">
        <v>2698</v>
      </c>
      <c r="VDB152" s="2394"/>
      <c r="VDC152" s="2394"/>
      <c r="VDD152" s="2394"/>
      <c r="VDE152" s="2394"/>
      <c r="VDF152" s="2394"/>
      <c r="VDG152" s="2394"/>
      <c r="VDH152" s="2394"/>
      <c r="VDI152" s="2394"/>
      <c r="VDJ152" s="2394"/>
      <c r="VDK152" s="2394"/>
      <c r="VDL152" s="2394"/>
      <c r="VDM152" s="2394"/>
      <c r="VDN152" s="2394"/>
      <c r="VDO152" s="2394"/>
      <c r="VDP152" s="2394"/>
      <c r="VDQ152" s="2394" t="s">
        <v>2698</v>
      </c>
      <c r="VDR152" s="2394"/>
      <c r="VDS152" s="2394"/>
      <c r="VDT152" s="2394"/>
      <c r="VDU152" s="2394"/>
      <c r="VDV152" s="2394"/>
      <c r="VDW152" s="2394"/>
      <c r="VDX152" s="2394"/>
      <c r="VDY152" s="2394"/>
      <c r="VDZ152" s="2394"/>
      <c r="VEA152" s="2394"/>
      <c r="VEB152" s="2394"/>
      <c r="VEC152" s="2394"/>
      <c r="VED152" s="2394"/>
      <c r="VEE152" s="2394"/>
      <c r="VEF152" s="2394"/>
      <c r="VEG152" s="2394" t="s">
        <v>2698</v>
      </c>
      <c r="VEH152" s="2394"/>
      <c r="VEI152" s="2394"/>
      <c r="VEJ152" s="2394"/>
      <c r="VEK152" s="2394"/>
      <c r="VEL152" s="2394"/>
      <c r="VEM152" s="2394"/>
      <c r="VEN152" s="2394"/>
      <c r="VEO152" s="2394"/>
      <c r="VEP152" s="2394"/>
      <c r="VEQ152" s="2394"/>
      <c r="VER152" s="2394"/>
      <c r="VES152" s="2394"/>
      <c r="VET152" s="2394"/>
      <c r="VEU152" s="2394"/>
      <c r="VEV152" s="2394"/>
      <c r="VEW152" s="2394" t="s">
        <v>2698</v>
      </c>
      <c r="VEX152" s="2394"/>
      <c r="VEY152" s="2394"/>
      <c r="VEZ152" s="2394"/>
      <c r="VFA152" s="2394"/>
      <c r="VFB152" s="2394"/>
      <c r="VFC152" s="2394"/>
      <c r="VFD152" s="2394"/>
      <c r="VFE152" s="2394"/>
      <c r="VFF152" s="2394"/>
      <c r="VFG152" s="2394"/>
      <c r="VFH152" s="2394"/>
      <c r="VFI152" s="2394"/>
      <c r="VFJ152" s="2394"/>
      <c r="VFK152" s="2394"/>
      <c r="VFL152" s="2394"/>
      <c r="VFM152" s="2394" t="s">
        <v>2698</v>
      </c>
      <c r="VFN152" s="2394"/>
      <c r="VFO152" s="2394"/>
      <c r="VFP152" s="2394"/>
      <c r="VFQ152" s="2394"/>
      <c r="VFR152" s="2394"/>
      <c r="VFS152" s="2394"/>
      <c r="VFT152" s="2394"/>
      <c r="VFU152" s="2394"/>
      <c r="VFV152" s="2394"/>
      <c r="VFW152" s="2394"/>
      <c r="VFX152" s="2394"/>
      <c r="VFY152" s="2394"/>
      <c r="VFZ152" s="2394"/>
      <c r="VGA152" s="2394"/>
      <c r="VGB152" s="2394"/>
      <c r="VGC152" s="2394" t="s">
        <v>2698</v>
      </c>
      <c r="VGD152" s="2394"/>
      <c r="VGE152" s="2394"/>
      <c r="VGF152" s="2394"/>
      <c r="VGG152" s="2394"/>
      <c r="VGH152" s="2394"/>
      <c r="VGI152" s="2394"/>
      <c r="VGJ152" s="2394"/>
      <c r="VGK152" s="2394"/>
      <c r="VGL152" s="2394"/>
      <c r="VGM152" s="2394"/>
      <c r="VGN152" s="2394"/>
      <c r="VGO152" s="2394"/>
      <c r="VGP152" s="2394"/>
      <c r="VGQ152" s="2394"/>
      <c r="VGR152" s="2394"/>
      <c r="VGS152" s="2394" t="s">
        <v>2698</v>
      </c>
      <c r="VGT152" s="2394"/>
      <c r="VGU152" s="2394"/>
      <c r="VGV152" s="2394"/>
      <c r="VGW152" s="2394"/>
      <c r="VGX152" s="2394"/>
      <c r="VGY152" s="2394"/>
      <c r="VGZ152" s="2394"/>
      <c r="VHA152" s="2394"/>
      <c r="VHB152" s="2394"/>
      <c r="VHC152" s="2394"/>
      <c r="VHD152" s="2394"/>
      <c r="VHE152" s="2394"/>
      <c r="VHF152" s="2394"/>
      <c r="VHG152" s="2394"/>
      <c r="VHH152" s="2394"/>
      <c r="VHI152" s="2394" t="s">
        <v>2698</v>
      </c>
      <c r="VHJ152" s="2394"/>
      <c r="VHK152" s="2394"/>
      <c r="VHL152" s="2394"/>
      <c r="VHM152" s="2394"/>
      <c r="VHN152" s="2394"/>
      <c r="VHO152" s="2394"/>
      <c r="VHP152" s="2394"/>
      <c r="VHQ152" s="2394"/>
      <c r="VHR152" s="2394"/>
      <c r="VHS152" s="2394"/>
      <c r="VHT152" s="2394"/>
      <c r="VHU152" s="2394"/>
      <c r="VHV152" s="2394"/>
      <c r="VHW152" s="2394"/>
      <c r="VHX152" s="2394"/>
      <c r="VHY152" s="2394" t="s">
        <v>2698</v>
      </c>
      <c r="VHZ152" s="2394"/>
      <c r="VIA152" s="2394"/>
      <c r="VIB152" s="2394"/>
      <c r="VIC152" s="2394"/>
      <c r="VID152" s="2394"/>
      <c r="VIE152" s="2394"/>
      <c r="VIF152" s="2394"/>
      <c r="VIG152" s="2394"/>
      <c r="VIH152" s="2394"/>
      <c r="VII152" s="2394"/>
      <c r="VIJ152" s="2394"/>
      <c r="VIK152" s="2394"/>
      <c r="VIL152" s="2394"/>
      <c r="VIM152" s="2394"/>
      <c r="VIN152" s="2394"/>
      <c r="VIO152" s="2394" t="s">
        <v>2698</v>
      </c>
      <c r="VIP152" s="2394"/>
      <c r="VIQ152" s="2394"/>
      <c r="VIR152" s="2394"/>
      <c r="VIS152" s="2394"/>
      <c r="VIT152" s="2394"/>
      <c r="VIU152" s="2394"/>
      <c r="VIV152" s="2394"/>
      <c r="VIW152" s="2394"/>
      <c r="VIX152" s="2394"/>
      <c r="VIY152" s="2394"/>
      <c r="VIZ152" s="2394"/>
      <c r="VJA152" s="2394"/>
      <c r="VJB152" s="2394"/>
      <c r="VJC152" s="2394"/>
      <c r="VJD152" s="2394"/>
      <c r="VJE152" s="2394" t="s">
        <v>2698</v>
      </c>
      <c r="VJF152" s="2394"/>
      <c r="VJG152" s="2394"/>
      <c r="VJH152" s="2394"/>
      <c r="VJI152" s="2394"/>
      <c r="VJJ152" s="2394"/>
      <c r="VJK152" s="2394"/>
      <c r="VJL152" s="2394"/>
      <c r="VJM152" s="2394"/>
      <c r="VJN152" s="2394"/>
      <c r="VJO152" s="2394"/>
      <c r="VJP152" s="2394"/>
      <c r="VJQ152" s="2394"/>
      <c r="VJR152" s="2394"/>
      <c r="VJS152" s="2394"/>
      <c r="VJT152" s="2394"/>
      <c r="VJU152" s="2394" t="s">
        <v>2698</v>
      </c>
      <c r="VJV152" s="2394"/>
      <c r="VJW152" s="2394"/>
      <c r="VJX152" s="2394"/>
      <c r="VJY152" s="2394"/>
      <c r="VJZ152" s="2394"/>
      <c r="VKA152" s="2394"/>
      <c r="VKB152" s="2394"/>
      <c r="VKC152" s="2394"/>
      <c r="VKD152" s="2394"/>
      <c r="VKE152" s="2394"/>
      <c r="VKF152" s="2394"/>
      <c r="VKG152" s="2394"/>
      <c r="VKH152" s="2394"/>
      <c r="VKI152" s="2394"/>
      <c r="VKJ152" s="2394"/>
      <c r="VKK152" s="2394" t="s">
        <v>2698</v>
      </c>
      <c r="VKL152" s="2394"/>
      <c r="VKM152" s="2394"/>
      <c r="VKN152" s="2394"/>
      <c r="VKO152" s="2394"/>
      <c r="VKP152" s="2394"/>
      <c r="VKQ152" s="2394"/>
      <c r="VKR152" s="2394"/>
      <c r="VKS152" s="2394"/>
      <c r="VKT152" s="2394"/>
      <c r="VKU152" s="2394"/>
      <c r="VKV152" s="2394"/>
      <c r="VKW152" s="2394"/>
      <c r="VKX152" s="2394"/>
      <c r="VKY152" s="2394"/>
      <c r="VKZ152" s="2394"/>
      <c r="VLA152" s="2394" t="s">
        <v>2698</v>
      </c>
      <c r="VLB152" s="2394"/>
      <c r="VLC152" s="2394"/>
      <c r="VLD152" s="2394"/>
      <c r="VLE152" s="2394"/>
      <c r="VLF152" s="2394"/>
      <c r="VLG152" s="2394"/>
      <c r="VLH152" s="2394"/>
      <c r="VLI152" s="2394"/>
      <c r="VLJ152" s="2394"/>
      <c r="VLK152" s="2394"/>
      <c r="VLL152" s="2394"/>
      <c r="VLM152" s="2394"/>
      <c r="VLN152" s="2394"/>
      <c r="VLO152" s="2394"/>
      <c r="VLP152" s="2394"/>
      <c r="VLQ152" s="2394" t="s">
        <v>2698</v>
      </c>
      <c r="VLR152" s="2394"/>
      <c r="VLS152" s="2394"/>
      <c r="VLT152" s="2394"/>
      <c r="VLU152" s="2394"/>
      <c r="VLV152" s="2394"/>
      <c r="VLW152" s="2394"/>
      <c r="VLX152" s="2394"/>
      <c r="VLY152" s="2394"/>
      <c r="VLZ152" s="2394"/>
      <c r="VMA152" s="2394"/>
      <c r="VMB152" s="2394"/>
      <c r="VMC152" s="2394"/>
      <c r="VMD152" s="2394"/>
      <c r="VME152" s="2394"/>
      <c r="VMF152" s="2394"/>
      <c r="VMG152" s="2394" t="s">
        <v>2698</v>
      </c>
      <c r="VMH152" s="2394"/>
      <c r="VMI152" s="2394"/>
      <c r="VMJ152" s="2394"/>
      <c r="VMK152" s="2394"/>
      <c r="VML152" s="2394"/>
      <c r="VMM152" s="2394"/>
      <c r="VMN152" s="2394"/>
      <c r="VMO152" s="2394"/>
      <c r="VMP152" s="2394"/>
      <c r="VMQ152" s="2394"/>
      <c r="VMR152" s="2394"/>
      <c r="VMS152" s="2394"/>
      <c r="VMT152" s="2394"/>
      <c r="VMU152" s="2394"/>
      <c r="VMV152" s="2394"/>
      <c r="VMW152" s="2394" t="s">
        <v>2698</v>
      </c>
      <c r="VMX152" s="2394"/>
      <c r="VMY152" s="2394"/>
      <c r="VMZ152" s="2394"/>
      <c r="VNA152" s="2394"/>
      <c r="VNB152" s="2394"/>
      <c r="VNC152" s="2394"/>
      <c r="VND152" s="2394"/>
      <c r="VNE152" s="2394"/>
      <c r="VNF152" s="2394"/>
      <c r="VNG152" s="2394"/>
      <c r="VNH152" s="2394"/>
      <c r="VNI152" s="2394"/>
      <c r="VNJ152" s="2394"/>
      <c r="VNK152" s="2394"/>
      <c r="VNL152" s="2394"/>
      <c r="VNM152" s="2394" t="s">
        <v>2698</v>
      </c>
      <c r="VNN152" s="2394"/>
      <c r="VNO152" s="2394"/>
      <c r="VNP152" s="2394"/>
      <c r="VNQ152" s="2394"/>
      <c r="VNR152" s="2394"/>
      <c r="VNS152" s="2394"/>
      <c r="VNT152" s="2394"/>
      <c r="VNU152" s="2394"/>
      <c r="VNV152" s="2394"/>
      <c r="VNW152" s="2394"/>
      <c r="VNX152" s="2394"/>
      <c r="VNY152" s="2394"/>
      <c r="VNZ152" s="2394"/>
      <c r="VOA152" s="2394"/>
      <c r="VOB152" s="2394"/>
      <c r="VOC152" s="2394" t="s">
        <v>2698</v>
      </c>
      <c r="VOD152" s="2394"/>
      <c r="VOE152" s="2394"/>
      <c r="VOF152" s="2394"/>
      <c r="VOG152" s="2394"/>
      <c r="VOH152" s="2394"/>
      <c r="VOI152" s="2394"/>
      <c r="VOJ152" s="2394"/>
      <c r="VOK152" s="2394"/>
      <c r="VOL152" s="2394"/>
      <c r="VOM152" s="2394"/>
      <c r="VON152" s="2394"/>
      <c r="VOO152" s="2394"/>
      <c r="VOP152" s="2394"/>
      <c r="VOQ152" s="2394"/>
      <c r="VOR152" s="2394"/>
      <c r="VOS152" s="2394" t="s">
        <v>2698</v>
      </c>
      <c r="VOT152" s="2394"/>
      <c r="VOU152" s="2394"/>
      <c r="VOV152" s="2394"/>
      <c r="VOW152" s="2394"/>
      <c r="VOX152" s="2394"/>
      <c r="VOY152" s="2394"/>
      <c r="VOZ152" s="2394"/>
      <c r="VPA152" s="2394"/>
      <c r="VPB152" s="2394"/>
      <c r="VPC152" s="2394"/>
      <c r="VPD152" s="2394"/>
      <c r="VPE152" s="2394"/>
      <c r="VPF152" s="2394"/>
      <c r="VPG152" s="2394"/>
      <c r="VPH152" s="2394"/>
      <c r="VPI152" s="2394" t="s">
        <v>2698</v>
      </c>
      <c r="VPJ152" s="2394"/>
      <c r="VPK152" s="2394"/>
      <c r="VPL152" s="2394"/>
      <c r="VPM152" s="2394"/>
      <c r="VPN152" s="2394"/>
      <c r="VPO152" s="2394"/>
      <c r="VPP152" s="2394"/>
      <c r="VPQ152" s="2394"/>
      <c r="VPR152" s="2394"/>
      <c r="VPS152" s="2394"/>
      <c r="VPT152" s="2394"/>
      <c r="VPU152" s="2394"/>
      <c r="VPV152" s="2394"/>
      <c r="VPW152" s="2394"/>
      <c r="VPX152" s="2394"/>
      <c r="VPY152" s="2394" t="s">
        <v>2698</v>
      </c>
      <c r="VPZ152" s="2394"/>
      <c r="VQA152" s="2394"/>
      <c r="VQB152" s="2394"/>
      <c r="VQC152" s="2394"/>
      <c r="VQD152" s="2394"/>
      <c r="VQE152" s="2394"/>
      <c r="VQF152" s="2394"/>
      <c r="VQG152" s="2394"/>
      <c r="VQH152" s="2394"/>
      <c r="VQI152" s="2394"/>
      <c r="VQJ152" s="2394"/>
      <c r="VQK152" s="2394"/>
      <c r="VQL152" s="2394"/>
      <c r="VQM152" s="2394"/>
      <c r="VQN152" s="2394"/>
      <c r="VQO152" s="2394" t="s">
        <v>2698</v>
      </c>
      <c r="VQP152" s="2394"/>
      <c r="VQQ152" s="2394"/>
      <c r="VQR152" s="2394"/>
      <c r="VQS152" s="2394"/>
      <c r="VQT152" s="2394"/>
      <c r="VQU152" s="2394"/>
      <c r="VQV152" s="2394"/>
      <c r="VQW152" s="2394"/>
      <c r="VQX152" s="2394"/>
      <c r="VQY152" s="2394"/>
      <c r="VQZ152" s="2394"/>
      <c r="VRA152" s="2394"/>
      <c r="VRB152" s="2394"/>
      <c r="VRC152" s="2394"/>
      <c r="VRD152" s="2394"/>
      <c r="VRE152" s="2394" t="s">
        <v>2698</v>
      </c>
      <c r="VRF152" s="2394"/>
      <c r="VRG152" s="2394"/>
      <c r="VRH152" s="2394"/>
      <c r="VRI152" s="2394"/>
      <c r="VRJ152" s="2394"/>
      <c r="VRK152" s="2394"/>
      <c r="VRL152" s="2394"/>
      <c r="VRM152" s="2394"/>
      <c r="VRN152" s="2394"/>
      <c r="VRO152" s="2394"/>
      <c r="VRP152" s="2394"/>
      <c r="VRQ152" s="2394"/>
      <c r="VRR152" s="2394"/>
      <c r="VRS152" s="2394"/>
      <c r="VRT152" s="2394"/>
      <c r="VRU152" s="2394" t="s">
        <v>2698</v>
      </c>
      <c r="VRV152" s="2394"/>
      <c r="VRW152" s="2394"/>
      <c r="VRX152" s="2394"/>
      <c r="VRY152" s="2394"/>
      <c r="VRZ152" s="2394"/>
      <c r="VSA152" s="2394"/>
      <c r="VSB152" s="2394"/>
      <c r="VSC152" s="2394"/>
      <c r="VSD152" s="2394"/>
      <c r="VSE152" s="2394"/>
      <c r="VSF152" s="2394"/>
      <c r="VSG152" s="2394"/>
      <c r="VSH152" s="2394"/>
      <c r="VSI152" s="2394"/>
      <c r="VSJ152" s="2394"/>
      <c r="VSK152" s="2394" t="s">
        <v>2698</v>
      </c>
      <c r="VSL152" s="2394"/>
      <c r="VSM152" s="2394"/>
      <c r="VSN152" s="2394"/>
      <c r="VSO152" s="2394"/>
      <c r="VSP152" s="2394"/>
      <c r="VSQ152" s="2394"/>
      <c r="VSR152" s="2394"/>
      <c r="VSS152" s="2394"/>
      <c r="VST152" s="2394"/>
      <c r="VSU152" s="2394"/>
      <c r="VSV152" s="2394"/>
      <c r="VSW152" s="2394"/>
      <c r="VSX152" s="2394"/>
      <c r="VSY152" s="2394"/>
      <c r="VSZ152" s="2394"/>
      <c r="VTA152" s="2394" t="s">
        <v>2698</v>
      </c>
      <c r="VTB152" s="2394"/>
      <c r="VTC152" s="2394"/>
      <c r="VTD152" s="2394"/>
      <c r="VTE152" s="2394"/>
      <c r="VTF152" s="2394"/>
      <c r="VTG152" s="2394"/>
      <c r="VTH152" s="2394"/>
      <c r="VTI152" s="2394"/>
      <c r="VTJ152" s="2394"/>
      <c r="VTK152" s="2394"/>
      <c r="VTL152" s="2394"/>
      <c r="VTM152" s="2394"/>
      <c r="VTN152" s="2394"/>
      <c r="VTO152" s="2394"/>
      <c r="VTP152" s="2394"/>
      <c r="VTQ152" s="2394" t="s">
        <v>2698</v>
      </c>
      <c r="VTR152" s="2394"/>
      <c r="VTS152" s="2394"/>
      <c r="VTT152" s="2394"/>
      <c r="VTU152" s="2394"/>
      <c r="VTV152" s="2394"/>
      <c r="VTW152" s="2394"/>
      <c r="VTX152" s="2394"/>
      <c r="VTY152" s="2394"/>
      <c r="VTZ152" s="2394"/>
      <c r="VUA152" s="2394"/>
      <c r="VUB152" s="2394"/>
      <c r="VUC152" s="2394"/>
      <c r="VUD152" s="2394"/>
      <c r="VUE152" s="2394"/>
      <c r="VUF152" s="2394"/>
      <c r="VUG152" s="2394" t="s">
        <v>2698</v>
      </c>
      <c r="VUH152" s="2394"/>
      <c r="VUI152" s="2394"/>
      <c r="VUJ152" s="2394"/>
      <c r="VUK152" s="2394"/>
      <c r="VUL152" s="2394"/>
      <c r="VUM152" s="2394"/>
      <c r="VUN152" s="2394"/>
      <c r="VUO152" s="2394"/>
      <c r="VUP152" s="2394"/>
      <c r="VUQ152" s="2394"/>
      <c r="VUR152" s="2394"/>
      <c r="VUS152" s="2394"/>
      <c r="VUT152" s="2394"/>
      <c r="VUU152" s="2394"/>
      <c r="VUV152" s="2394"/>
      <c r="VUW152" s="2394" t="s">
        <v>2698</v>
      </c>
      <c r="VUX152" s="2394"/>
      <c r="VUY152" s="2394"/>
      <c r="VUZ152" s="2394"/>
      <c r="VVA152" s="2394"/>
      <c r="VVB152" s="2394"/>
      <c r="VVC152" s="2394"/>
      <c r="VVD152" s="2394"/>
      <c r="VVE152" s="2394"/>
      <c r="VVF152" s="2394"/>
      <c r="VVG152" s="2394"/>
      <c r="VVH152" s="2394"/>
      <c r="VVI152" s="2394"/>
      <c r="VVJ152" s="2394"/>
      <c r="VVK152" s="2394"/>
      <c r="VVL152" s="2394"/>
      <c r="VVM152" s="2394" t="s">
        <v>2698</v>
      </c>
      <c r="VVN152" s="2394"/>
      <c r="VVO152" s="2394"/>
      <c r="VVP152" s="2394"/>
      <c r="VVQ152" s="2394"/>
      <c r="VVR152" s="2394"/>
      <c r="VVS152" s="2394"/>
      <c r="VVT152" s="2394"/>
      <c r="VVU152" s="2394"/>
      <c r="VVV152" s="2394"/>
      <c r="VVW152" s="2394"/>
      <c r="VVX152" s="2394"/>
      <c r="VVY152" s="2394"/>
      <c r="VVZ152" s="2394"/>
      <c r="VWA152" s="2394"/>
      <c r="VWB152" s="2394"/>
      <c r="VWC152" s="2394" t="s">
        <v>2698</v>
      </c>
      <c r="VWD152" s="2394"/>
      <c r="VWE152" s="2394"/>
      <c r="VWF152" s="2394"/>
      <c r="VWG152" s="2394"/>
      <c r="VWH152" s="2394"/>
      <c r="VWI152" s="2394"/>
      <c r="VWJ152" s="2394"/>
      <c r="VWK152" s="2394"/>
      <c r="VWL152" s="2394"/>
      <c r="VWM152" s="2394"/>
      <c r="VWN152" s="2394"/>
      <c r="VWO152" s="2394"/>
      <c r="VWP152" s="2394"/>
      <c r="VWQ152" s="2394"/>
      <c r="VWR152" s="2394"/>
      <c r="VWS152" s="2394" t="s">
        <v>2698</v>
      </c>
      <c r="VWT152" s="2394"/>
      <c r="VWU152" s="2394"/>
      <c r="VWV152" s="2394"/>
      <c r="VWW152" s="2394"/>
      <c r="VWX152" s="2394"/>
      <c r="VWY152" s="2394"/>
      <c r="VWZ152" s="2394"/>
      <c r="VXA152" s="2394"/>
      <c r="VXB152" s="2394"/>
      <c r="VXC152" s="2394"/>
      <c r="VXD152" s="2394"/>
      <c r="VXE152" s="2394"/>
      <c r="VXF152" s="2394"/>
      <c r="VXG152" s="2394"/>
      <c r="VXH152" s="2394"/>
      <c r="VXI152" s="2394" t="s">
        <v>2698</v>
      </c>
      <c r="VXJ152" s="2394"/>
      <c r="VXK152" s="2394"/>
      <c r="VXL152" s="2394"/>
      <c r="VXM152" s="2394"/>
      <c r="VXN152" s="2394"/>
      <c r="VXO152" s="2394"/>
      <c r="VXP152" s="2394"/>
      <c r="VXQ152" s="2394"/>
      <c r="VXR152" s="2394"/>
      <c r="VXS152" s="2394"/>
      <c r="VXT152" s="2394"/>
      <c r="VXU152" s="2394"/>
      <c r="VXV152" s="2394"/>
      <c r="VXW152" s="2394"/>
      <c r="VXX152" s="2394"/>
      <c r="VXY152" s="2394" t="s">
        <v>2698</v>
      </c>
      <c r="VXZ152" s="2394"/>
      <c r="VYA152" s="2394"/>
      <c r="VYB152" s="2394"/>
      <c r="VYC152" s="2394"/>
      <c r="VYD152" s="2394"/>
      <c r="VYE152" s="2394"/>
      <c r="VYF152" s="2394"/>
      <c r="VYG152" s="2394"/>
      <c r="VYH152" s="2394"/>
      <c r="VYI152" s="2394"/>
      <c r="VYJ152" s="2394"/>
      <c r="VYK152" s="2394"/>
      <c r="VYL152" s="2394"/>
      <c r="VYM152" s="2394"/>
      <c r="VYN152" s="2394"/>
      <c r="VYO152" s="2394" t="s">
        <v>2698</v>
      </c>
      <c r="VYP152" s="2394"/>
      <c r="VYQ152" s="2394"/>
      <c r="VYR152" s="2394"/>
      <c r="VYS152" s="2394"/>
      <c r="VYT152" s="2394"/>
      <c r="VYU152" s="2394"/>
      <c r="VYV152" s="2394"/>
      <c r="VYW152" s="2394"/>
      <c r="VYX152" s="2394"/>
      <c r="VYY152" s="2394"/>
      <c r="VYZ152" s="2394"/>
      <c r="VZA152" s="2394"/>
      <c r="VZB152" s="2394"/>
      <c r="VZC152" s="2394"/>
      <c r="VZD152" s="2394"/>
      <c r="VZE152" s="2394" t="s">
        <v>2698</v>
      </c>
      <c r="VZF152" s="2394"/>
      <c r="VZG152" s="2394"/>
      <c r="VZH152" s="2394"/>
      <c r="VZI152" s="2394"/>
      <c r="VZJ152" s="2394"/>
      <c r="VZK152" s="2394"/>
      <c r="VZL152" s="2394"/>
      <c r="VZM152" s="2394"/>
      <c r="VZN152" s="2394"/>
      <c r="VZO152" s="2394"/>
      <c r="VZP152" s="2394"/>
      <c r="VZQ152" s="2394"/>
      <c r="VZR152" s="2394"/>
      <c r="VZS152" s="2394"/>
      <c r="VZT152" s="2394"/>
      <c r="VZU152" s="2394" t="s">
        <v>2698</v>
      </c>
      <c r="VZV152" s="2394"/>
      <c r="VZW152" s="2394"/>
      <c r="VZX152" s="2394"/>
      <c r="VZY152" s="2394"/>
      <c r="VZZ152" s="2394"/>
      <c r="WAA152" s="2394"/>
      <c r="WAB152" s="2394"/>
      <c r="WAC152" s="2394"/>
      <c r="WAD152" s="2394"/>
      <c r="WAE152" s="2394"/>
      <c r="WAF152" s="2394"/>
      <c r="WAG152" s="2394"/>
      <c r="WAH152" s="2394"/>
      <c r="WAI152" s="2394"/>
      <c r="WAJ152" s="2394"/>
      <c r="WAK152" s="2394" t="s">
        <v>2698</v>
      </c>
      <c r="WAL152" s="2394"/>
      <c r="WAM152" s="2394"/>
      <c r="WAN152" s="2394"/>
      <c r="WAO152" s="2394"/>
      <c r="WAP152" s="2394"/>
      <c r="WAQ152" s="2394"/>
      <c r="WAR152" s="2394"/>
      <c r="WAS152" s="2394"/>
      <c r="WAT152" s="2394"/>
      <c r="WAU152" s="2394"/>
      <c r="WAV152" s="2394"/>
      <c r="WAW152" s="2394"/>
      <c r="WAX152" s="2394"/>
      <c r="WAY152" s="2394"/>
      <c r="WAZ152" s="2394"/>
      <c r="WBA152" s="2394" t="s">
        <v>2698</v>
      </c>
      <c r="WBB152" s="2394"/>
      <c r="WBC152" s="2394"/>
      <c r="WBD152" s="2394"/>
      <c r="WBE152" s="2394"/>
      <c r="WBF152" s="2394"/>
      <c r="WBG152" s="2394"/>
      <c r="WBH152" s="2394"/>
      <c r="WBI152" s="2394"/>
      <c r="WBJ152" s="2394"/>
      <c r="WBK152" s="2394"/>
      <c r="WBL152" s="2394"/>
      <c r="WBM152" s="2394"/>
      <c r="WBN152" s="2394"/>
      <c r="WBO152" s="2394"/>
      <c r="WBP152" s="2394"/>
      <c r="WBQ152" s="2394" t="s">
        <v>2698</v>
      </c>
      <c r="WBR152" s="2394"/>
      <c r="WBS152" s="2394"/>
      <c r="WBT152" s="2394"/>
      <c r="WBU152" s="2394"/>
      <c r="WBV152" s="2394"/>
      <c r="WBW152" s="2394"/>
      <c r="WBX152" s="2394"/>
      <c r="WBY152" s="2394"/>
      <c r="WBZ152" s="2394"/>
      <c r="WCA152" s="2394"/>
      <c r="WCB152" s="2394"/>
      <c r="WCC152" s="2394"/>
      <c r="WCD152" s="2394"/>
      <c r="WCE152" s="2394"/>
      <c r="WCF152" s="2394"/>
      <c r="WCG152" s="2394" t="s">
        <v>2698</v>
      </c>
      <c r="WCH152" s="2394"/>
      <c r="WCI152" s="2394"/>
      <c r="WCJ152" s="2394"/>
      <c r="WCK152" s="2394"/>
      <c r="WCL152" s="2394"/>
      <c r="WCM152" s="2394"/>
      <c r="WCN152" s="2394"/>
      <c r="WCO152" s="2394"/>
      <c r="WCP152" s="2394"/>
      <c r="WCQ152" s="2394"/>
      <c r="WCR152" s="2394"/>
      <c r="WCS152" s="2394"/>
      <c r="WCT152" s="2394"/>
      <c r="WCU152" s="2394"/>
      <c r="WCV152" s="2394"/>
      <c r="WCW152" s="2394" t="s">
        <v>2698</v>
      </c>
      <c r="WCX152" s="2394"/>
      <c r="WCY152" s="2394"/>
      <c r="WCZ152" s="2394"/>
      <c r="WDA152" s="2394"/>
      <c r="WDB152" s="2394"/>
      <c r="WDC152" s="2394"/>
      <c r="WDD152" s="2394"/>
      <c r="WDE152" s="2394"/>
      <c r="WDF152" s="2394"/>
      <c r="WDG152" s="2394"/>
      <c r="WDH152" s="2394"/>
      <c r="WDI152" s="2394"/>
      <c r="WDJ152" s="2394"/>
      <c r="WDK152" s="2394"/>
      <c r="WDL152" s="2394"/>
      <c r="WDM152" s="2394" t="s">
        <v>2698</v>
      </c>
      <c r="WDN152" s="2394"/>
      <c r="WDO152" s="2394"/>
      <c r="WDP152" s="2394"/>
      <c r="WDQ152" s="2394"/>
      <c r="WDR152" s="2394"/>
      <c r="WDS152" s="2394"/>
      <c r="WDT152" s="2394"/>
      <c r="WDU152" s="2394"/>
      <c r="WDV152" s="2394"/>
      <c r="WDW152" s="2394"/>
      <c r="WDX152" s="2394"/>
      <c r="WDY152" s="2394"/>
      <c r="WDZ152" s="2394"/>
      <c r="WEA152" s="2394"/>
      <c r="WEB152" s="2394"/>
      <c r="WEC152" s="2394" t="s">
        <v>2698</v>
      </c>
      <c r="WED152" s="2394"/>
      <c r="WEE152" s="2394"/>
      <c r="WEF152" s="2394"/>
      <c r="WEG152" s="2394"/>
      <c r="WEH152" s="2394"/>
      <c r="WEI152" s="2394"/>
      <c r="WEJ152" s="2394"/>
      <c r="WEK152" s="2394"/>
      <c r="WEL152" s="2394"/>
      <c r="WEM152" s="2394"/>
      <c r="WEN152" s="2394"/>
      <c r="WEO152" s="2394"/>
      <c r="WEP152" s="2394"/>
      <c r="WEQ152" s="2394"/>
      <c r="WER152" s="2394"/>
      <c r="WES152" s="2394" t="s">
        <v>2698</v>
      </c>
      <c r="WET152" s="2394"/>
      <c r="WEU152" s="2394"/>
      <c r="WEV152" s="2394"/>
      <c r="WEW152" s="2394"/>
      <c r="WEX152" s="2394"/>
      <c r="WEY152" s="2394"/>
      <c r="WEZ152" s="2394"/>
      <c r="WFA152" s="2394"/>
      <c r="WFB152" s="2394"/>
      <c r="WFC152" s="2394"/>
      <c r="WFD152" s="2394"/>
      <c r="WFE152" s="2394"/>
      <c r="WFF152" s="2394"/>
      <c r="WFG152" s="2394"/>
      <c r="WFH152" s="2394"/>
      <c r="WFI152" s="2394" t="s">
        <v>2698</v>
      </c>
      <c r="WFJ152" s="2394"/>
      <c r="WFK152" s="2394"/>
      <c r="WFL152" s="2394"/>
      <c r="WFM152" s="2394"/>
      <c r="WFN152" s="2394"/>
      <c r="WFO152" s="2394"/>
      <c r="WFP152" s="2394"/>
      <c r="WFQ152" s="2394"/>
      <c r="WFR152" s="2394"/>
      <c r="WFS152" s="2394"/>
      <c r="WFT152" s="2394"/>
      <c r="WFU152" s="2394"/>
      <c r="WFV152" s="2394"/>
      <c r="WFW152" s="2394"/>
      <c r="WFX152" s="2394"/>
      <c r="WFY152" s="2394" t="s">
        <v>2698</v>
      </c>
      <c r="WFZ152" s="2394"/>
      <c r="WGA152" s="2394"/>
      <c r="WGB152" s="2394"/>
      <c r="WGC152" s="2394"/>
      <c r="WGD152" s="2394"/>
      <c r="WGE152" s="2394"/>
      <c r="WGF152" s="2394"/>
      <c r="WGG152" s="2394"/>
      <c r="WGH152" s="2394"/>
      <c r="WGI152" s="2394"/>
      <c r="WGJ152" s="2394"/>
      <c r="WGK152" s="2394"/>
      <c r="WGL152" s="2394"/>
      <c r="WGM152" s="2394"/>
      <c r="WGN152" s="2394"/>
      <c r="WGO152" s="2394" t="s">
        <v>2698</v>
      </c>
      <c r="WGP152" s="2394"/>
      <c r="WGQ152" s="2394"/>
      <c r="WGR152" s="2394"/>
      <c r="WGS152" s="2394"/>
      <c r="WGT152" s="2394"/>
      <c r="WGU152" s="2394"/>
      <c r="WGV152" s="2394"/>
      <c r="WGW152" s="2394"/>
      <c r="WGX152" s="2394"/>
      <c r="WGY152" s="2394"/>
      <c r="WGZ152" s="2394"/>
      <c r="WHA152" s="2394"/>
      <c r="WHB152" s="2394"/>
      <c r="WHC152" s="2394"/>
      <c r="WHD152" s="2394"/>
      <c r="WHE152" s="2394" t="s">
        <v>2698</v>
      </c>
      <c r="WHF152" s="2394"/>
      <c r="WHG152" s="2394"/>
      <c r="WHH152" s="2394"/>
      <c r="WHI152" s="2394"/>
      <c r="WHJ152" s="2394"/>
      <c r="WHK152" s="2394"/>
      <c r="WHL152" s="2394"/>
      <c r="WHM152" s="2394"/>
      <c r="WHN152" s="2394"/>
      <c r="WHO152" s="2394"/>
      <c r="WHP152" s="2394"/>
      <c r="WHQ152" s="2394"/>
      <c r="WHR152" s="2394"/>
      <c r="WHS152" s="2394"/>
      <c r="WHT152" s="2394"/>
      <c r="WHU152" s="2394" t="s">
        <v>2698</v>
      </c>
      <c r="WHV152" s="2394"/>
      <c r="WHW152" s="2394"/>
      <c r="WHX152" s="2394"/>
      <c r="WHY152" s="2394"/>
      <c r="WHZ152" s="2394"/>
      <c r="WIA152" s="2394"/>
      <c r="WIB152" s="2394"/>
      <c r="WIC152" s="2394"/>
      <c r="WID152" s="2394"/>
      <c r="WIE152" s="2394"/>
      <c r="WIF152" s="2394"/>
      <c r="WIG152" s="2394"/>
      <c r="WIH152" s="2394"/>
      <c r="WII152" s="2394"/>
      <c r="WIJ152" s="2394"/>
      <c r="WIK152" s="2394" t="s">
        <v>2698</v>
      </c>
      <c r="WIL152" s="2394"/>
      <c r="WIM152" s="2394"/>
      <c r="WIN152" s="2394"/>
      <c r="WIO152" s="2394"/>
      <c r="WIP152" s="2394"/>
      <c r="WIQ152" s="2394"/>
      <c r="WIR152" s="2394"/>
      <c r="WIS152" s="2394"/>
      <c r="WIT152" s="2394"/>
      <c r="WIU152" s="2394"/>
      <c r="WIV152" s="2394"/>
      <c r="WIW152" s="2394"/>
      <c r="WIX152" s="2394"/>
      <c r="WIY152" s="2394"/>
      <c r="WIZ152" s="2394"/>
      <c r="WJA152" s="2394" t="s">
        <v>2698</v>
      </c>
      <c r="WJB152" s="2394"/>
      <c r="WJC152" s="2394"/>
      <c r="WJD152" s="2394"/>
      <c r="WJE152" s="2394"/>
      <c r="WJF152" s="2394"/>
      <c r="WJG152" s="2394"/>
      <c r="WJH152" s="2394"/>
      <c r="WJI152" s="2394"/>
      <c r="WJJ152" s="2394"/>
      <c r="WJK152" s="2394"/>
      <c r="WJL152" s="2394"/>
      <c r="WJM152" s="2394"/>
      <c r="WJN152" s="2394"/>
      <c r="WJO152" s="2394"/>
      <c r="WJP152" s="2394"/>
      <c r="WJQ152" s="2394" t="s">
        <v>2698</v>
      </c>
      <c r="WJR152" s="2394"/>
      <c r="WJS152" s="2394"/>
      <c r="WJT152" s="2394"/>
      <c r="WJU152" s="2394"/>
      <c r="WJV152" s="2394"/>
      <c r="WJW152" s="2394"/>
      <c r="WJX152" s="2394"/>
      <c r="WJY152" s="2394"/>
      <c r="WJZ152" s="2394"/>
      <c r="WKA152" s="2394"/>
      <c r="WKB152" s="2394"/>
      <c r="WKC152" s="2394"/>
      <c r="WKD152" s="2394"/>
      <c r="WKE152" s="2394"/>
      <c r="WKF152" s="2394"/>
      <c r="WKG152" s="2394" t="s">
        <v>2698</v>
      </c>
      <c r="WKH152" s="2394"/>
      <c r="WKI152" s="2394"/>
      <c r="WKJ152" s="2394"/>
      <c r="WKK152" s="2394"/>
      <c r="WKL152" s="2394"/>
      <c r="WKM152" s="2394"/>
      <c r="WKN152" s="2394"/>
      <c r="WKO152" s="2394"/>
      <c r="WKP152" s="2394"/>
      <c r="WKQ152" s="2394"/>
      <c r="WKR152" s="2394"/>
      <c r="WKS152" s="2394"/>
      <c r="WKT152" s="2394"/>
      <c r="WKU152" s="2394"/>
      <c r="WKV152" s="2394"/>
      <c r="WKW152" s="2394" t="s">
        <v>2698</v>
      </c>
      <c r="WKX152" s="2394"/>
      <c r="WKY152" s="2394"/>
      <c r="WKZ152" s="2394"/>
      <c r="WLA152" s="2394"/>
      <c r="WLB152" s="2394"/>
      <c r="WLC152" s="2394"/>
      <c r="WLD152" s="2394"/>
      <c r="WLE152" s="2394"/>
      <c r="WLF152" s="2394"/>
      <c r="WLG152" s="2394"/>
      <c r="WLH152" s="2394"/>
      <c r="WLI152" s="2394"/>
      <c r="WLJ152" s="2394"/>
      <c r="WLK152" s="2394"/>
      <c r="WLL152" s="2394"/>
      <c r="WLM152" s="2394" t="s">
        <v>2698</v>
      </c>
      <c r="WLN152" s="2394"/>
      <c r="WLO152" s="2394"/>
      <c r="WLP152" s="2394"/>
      <c r="WLQ152" s="2394"/>
      <c r="WLR152" s="2394"/>
      <c r="WLS152" s="2394"/>
      <c r="WLT152" s="2394"/>
      <c r="WLU152" s="2394"/>
      <c r="WLV152" s="2394"/>
      <c r="WLW152" s="2394"/>
      <c r="WLX152" s="2394"/>
      <c r="WLY152" s="2394"/>
      <c r="WLZ152" s="2394"/>
      <c r="WMA152" s="2394"/>
      <c r="WMB152" s="2394"/>
      <c r="WMC152" s="2394" t="s">
        <v>2698</v>
      </c>
      <c r="WMD152" s="2394"/>
      <c r="WME152" s="2394"/>
      <c r="WMF152" s="2394"/>
      <c r="WMG152" s="2394"/>
      <c r="WMH152" s="2394"/>
      <c r="WMI152" s="2394"/>
      <c r="WMJ152" s="2394"/>
      <c r="WMK152" s="2394"/>
      <c r="WML152" s="2394"/>
      <c r="WMM152" s="2394"/>
      <c r="WMN152" s="2394"/>
      <c r="WMO152" s="2394"/>
      <c r="WMP152" s="2394"/>
      <c r="WMQ152" s="2394"/>
      <c r="WMR152" s="2394"/>
      <c r="WMS152" s="2394" t="s">
        <v>2698</v>
      </c>
      <c r="WMT152" s="2394"/>
      <c r="WMU152" s="2394"/>
      <c r="WMV152" s="2394"/>
      <c r="WMW152" s="2394"/>
      <c r="WMX152" s="2394"/>
      <c r="WMY152" s="2394"/>
      <c r="WMZ152" s="2394"/>
      <c r="WNA152" s="2394"/>
      <c r="WNB152" s="2394"/>
      <c r="WNC152" s="2394"/>
      <c r="WND152" s="2394"/>
      <c r="WNE152" s="2394"/>
      <c r="WNF152" s="2394"/>
      <c r="WNG152" s="2394"/>
      <c r="WNH152" s="2394"/>
      <c r="WNI152" s="2394" t="s">
        <v>2698</v>
      </c>
      <c r="WNJ152" s="2394"/>
      <c r="WNK152" s="2394"/>
      <c r="WNL152" s="2394"/>
      <c r="WNM152" s="2394"/>
      <c r="WNN152" s="2394"/>
      <c r="WNO152" s="2394"/>
      <c r="WNP152" s="2394"/>
      <c r="WNQ152" s="2394"/>
      <c r="WNR152" s="2394"/>
      <c r="WNS152" s="2394"/>
      <c r="WNT152" s="2394"/>
      <c r="WNU152" s="2394"/>
      <c r="WNV152" s="2394"/>
      <c r="WNW152" s="2394"/>
      <c r="WNX152" s="2394"/>
      <c r="WNY152" s="2394" t="s">
        <v>2698</v>
      </c>
      <c r="WNZ152" s="2394"/>
      <c r="WOA152" s="2394"/>
      <c r="WOB152" s="2394"/>
      <c r="WOC152" s="2394"/>
      <c r="WOD152" s="2394"/>
      <c r="WOE152" s="2394"/>
      <c r="WOF152" s="2394"/>
      <c r="WOG152" s="2394"/>
      <c r="WOH152" s="2394"/>
      <c r="WOI152" s="2394"/>
      <c r="WOJ152" s="2394"/>
      <c r="WOK152" s="2394"/>
      <c r="WOL152" s="2394"/>
      <c r="WOM152" s="2394"/>
      <c r="WON152" s="2394"/>
      <c r="WOO152" s="2394" t="s">
        <v>2698</v>
      </c>
      <c r="WOP152" s="2394"/>
      <c r="WOQ152" s="2394"/>
      <c r="WOR152" s="2394"/>
      <c r="WOS152" s="2394"/>
      <c r="WOT152" s="2394"/>
      <c r="WOU152" s="2394"/>
      <c r="WOV152" s="2394"/>
      <c r="WOW152" s="2394"/>
      <c r="WOX152" s="2394"/>
      <c r="WOY152" s="2394"/>
      <c r="WOZ152" s="2394"/>
      <c r="WPA152" s="2394"/>
      <c r="WPB152" s="2394"/>
      <c r="WPC152" s="2394"/>
      <c r="WPD152" s="2394"/>
      <c r="WPE152" s="2394" t="s">
        <v>2698</v>
      </c>
      <c r="WPF152" s="2394"/>
      <c r="WPG152" s="2394"/>
      <c r="WPH152" s="2394"/>
      <c r="WPI152" s="2394"/>
      <c r="WPJ152" s="2394"/>
      <c r="WPK152" s="2394"/>
      <c r="WPL152" s="2394"/>
      <c r="WPM152" s="2394"/>
      <c r="WPN152" s="2394"/>
      <c r="WPO152" s="2394"/>
      <c r="WPP152" s="2394"/>
      <c r="WPQ152" s="2394"/>
      <c r="WPR152" s="2394"/>
      <c r="WPS152" s="2394"/>
      <c r="WPT152" s="2394"/>
      <c r="WPU152" s="2394" t="s">
        <v>2698</v>
      </c>
      <c r="WPV152" s="2394"/>
      <c r="WPW152" s="2394"/>
      <c r="WPX152" s="2394"/>
      <c r="WPY152" s="2394"/>
      <c r="WPZ152" s="2394"/>
      <c r="WQA152" s="2394"/>
      <c r="WQB152" s="2394"/>
      <c r="WQC152" s="2394"/>
      <c r="WQD152" s="2394"/>
      <c r="WQE152" s="2394"/>
      <c r="WQF152" s="2394"/>
      <c r="WQG152" s="2394"/>
      <c r="WQH152" s="2394"/>
      <c r="WQI152" s="2394"/>
      <c r="WQJ152" s="2394"/>
      <c r="WQK152" s="2394" t="s">
        <v>2698</v>
      </c>
      <c r="WQL152" s="2394"/>
      <c r="WQM152" s="2394"/>
      <c r="WQN152" s="2394"/>
      <c r="WQO152" s="2394"/>
      <c r="WQP152" s="2394"/>
      <c r="WQQ152" s="2394"/>
      <c r="WQR152" s="2394"/>
      <c r="WQS152" s="2394"/>
      <c r="WQT152" s="2394"/>
      <c r="WQU152" s="2394"/>
      <c r="WQV152" s="2394"/>
      <c r="WQW152" s="2394"/>
      <c r="WQX152" s="2394"/>
      <c r="WQY152" s="2394"/>
      <c r="WQZ152" s="2394"/>
      <c r="WRA152" s="2394" t="s">
        <v>2698</v>
      </c>
      <c r="WRB152" s="2394"/>
      <c r="WRC152" s="2394"/>
      <c r="WRD152" s="2394"/>
      <c r="WRE152" s="2394"/>
      <c r="WRF152" s="2394"/>
      <c r="WRG152" s="2394"/>
      <c r="WRH152" s="2394"/>
      <c r="WRI152" s="2394"/>
      <c r="WRJ152" s="2394"/>
      <c r="WRK152" s="2394"/>
      <c r="WRL152" s="2394"/>
      <c r="WRM152" s="2394"/>
      <c r="WRN152" s="2394"/>
      <c r="WRO152" s="2394"/>
      <c r="WRP152" s="2394"/>
      <c r="WRQ152" s="2394" t="s">
        <v>2698</v>
      </c>
      <c r="WRR152" s="2394"/>
      <c r="WRS152" s="2394"/>
      <c r="WRT152" s="2394"/>
      <c r="WRU152" s="2394"/>
      <c r="WRV152" s="2394"/>
      <c r="WRW152" s="2394"/>
      <c r="WRX152" s="2394"/>
      <c r="WRY152" s="2394"/>
      <c r="WRZ152" s="2394"/>
      <c r="WSA152" s="2394"/>
      <c r="WSB152" s="2394"/>
      <c r="WSC152" s="2394"/>
      <c r="WSD152" s="2394"/>
      <c r="WSE152" s="2394"/>
      <c r="WSF152" s="2394"/>
      <c r="WSG152" s="2394" t="s">
        <v>2698</v>
      </c>
      <c r="WSH152" s="2394"/>
      <c r="WSI152" s="2394"/>
      <c r="WSJ152" s="2394"/>
      <c r="WSK152" s="2394"/>
      <c r="WSL152" s="2394"/>
      <c r="WSM152" s="2394"/>
      <c r="WSN152" s="2394"/>
      <c r="WSO152" s="2394"/>
      <c r="WSP152" s="2394"/>
      <c r="WSQ152" s="2394"/>
      <c r="WSR152" s="2394"/>
      <c r="WSS152" s="2394"/>
      <c r="WST152" s="2394"/>
      <c r="WSU152" s="2394"/>
      <c r="WSV152" s="2394"/>
      <c r="WSW152" s="2394" t="s">
        <v>2698</v>
      </c>
      <c r="WSX152" s="2394"/>
      <c r="WSY152" s="2394"/>
      <c r="WSZ152" s="2394"/>
      <c r="WTA152" s="2394"/>
      <c r="WTB152" s="2394"/>
      <c r="WTC152" s="2394"/>
      <c r="WTD152" s="2394"/>
      <c r="WTE152" s="2394"/>
      <c r="WTF152" s="2394"/>
      <c r="WTG152" s="2394"/>
      <c r="WTH152" s="2394"/>
      <c r="WTI152" s="2394"/>
      <c r="WTJ152" s="2394"/>
      <c r="WTK152" s="2394"/>
      <c r="WTL152" s="2394"/>
      <c r="WTM152" s="2394" t="s">
        <v>2698</v>
      </c>
      <c r="WTN152" s="2394"/>
      <c r="WTO152" s="2394"/>
      <c r="WTP152" s="2394"/>
      <c r="WTQ152" s="2394"/>
      <c r="WTR152" s="2394"/>
      <c r="WTS152" s="2394"/>
      <c r="WTT152" s="2394"/>
      <c r="WTU152" s="2394"/>
      <c r="WTV152" s="2394"/>
      <c r="WTW152" s="2394"/>
      <c r="WTX152" s="2394"/>
      <c r="WTY152" s="2394"/>
      <c r="WTZ152" s="2394"/>
      <c r="WUA152" s="2394"/>
      <c r="WUB152" s="2394"/>
      <c r="WUC152" s="2394" t="s">
        <v>2698</v>
      </c>
      <c r="WUD152" s="2394"/>
      <c r="WUE152" s="2394"/>
      <c r="WUF152" s="2394"/>
      <c r="WUG152" s="2394"/>
      <c r="WUH152" s="2394"/>
      <c r="WUI152" s="2394"/>
      <c r="WUJ152" s="2394"/>
      <c r="WUK152" s="2394"/>
      <c r="WUL152" s="2394"/>
      <c r="WUM152" s="2394"/>
      <c r="WUN152" s="2394"/>
      <c r="WUO152" s="2394"/>
      <c r="WUP152" s="2394"/>
      <c r="WUQ152" s="2394"/>
      <c r="WUR152" s="2394"/>
      <c r="WUS152" s="2394" t="s">
        <v>2698</v>
      </c>
      <c r="WUT152" s="2394"/>
      <c r="WUU152" s="2394"/>
      <c r="WUV152" s="2394"/>
      <c r="WUW152" s="2394"/>
      <c r="WUX152" s="2394"/>
      <c r="WUY152" s="2394"/>
      <c r="WUZ152" s="2394"/>
      <c r="WVA152" s="2394"/>
      <c r="WVB152" s="2394"/>
      <c r="WVC152" s="2394"/>
      <c r="WVD152" s="2394"/>
      <c r="WVE152" s="2394"/>
      <c r="WVF152" s="2394"/>
      <c r="WVG152" s="2394"/>
      <c r="WVH152" s="2394"/>
      <c r="WVI152" s="2394" t="s">
        <v>2698</v>
      </c>
      <c r="WVJ152" s="2394"/>
      <c r="WVK152" s="2394"/>
      <c r="WVL152" s="2394"/>
      <c r="WVM152" s="2394"/>
      <c r="WVN152" s="2394"/>
      <c r="WVO152" s="2394"/>
      <c r="WVP152" s="2394"/>
      <c r="WVQ152" s="2394"/>
      <c r="WVR152" s="2394"/>
      <c r="WVS152" s="2394"/>
      <c r="WVT152" s="2394"/>
      <c r="WVU152" s="2394"/>
      <c r="WVV152" s="2394"/>
      <c r="WVW152" s="2394"/>
      <c r="WVX152" s="2394"/>
      <c r="WVY152" s="2394" t="s">
        <v>2698</v>
      </c>
      <c r="WVZ152" s="2394"/>
      <c r="WWA152" s="2394"/>
      <c r="WWB152" s="2394"/>
      <c r="WWC152" s="2394"/>
      <c r="WWD152" s="2394"/>
      <c r="WWE152" s="2394"/>
      <c r="WWF152" s="2394"/>
      <c r="WWG152" s="2394"/>
      <c r="WWH152" s="2394"/>
      <c r="WWI152" s="2394"/>
      <c r="WWJ152" s="2394"/>
      <c r="WWK152" s="2394"/>
      <c r="WWL152" s="2394"/>
      <c r="WWM152" s="2394"/>
      <c r="WWN152" s="2394"/>
      <c r="WWO152" s="2394" t="s">
        <v>2698</v>
      </c>
      <c r="WWP152" s="2394"/>
      <c r="WWQ152" s="2394"/>
      <c r="WWR152" s="2394"/>
      <c r="WWS152" s="2394"/>
      <c r="WWT152" s="2394"/>
      <c r="WWU152" s="2394"/>
      <c r="WWV152" s="2394"/>
      <c r="WWW152" s="2394"/>
      <c r="WWX152" s="2394"/>
      <c r="WWY152" s="2394"/>
      <c r="WWZ152" s="2394"/>
      <c r="WXA152" s="2394"/>
      <c r="WXB152" s="2394"/>
      <c r="WXC152" s="2394"/>
      <c r="WXD152" s="2394"/>
      <c r="WXE152" s="2394" t="s">
        <v>2698</v>
      </c>
      <c r="WXF152" s="2394"/>
      <c r="WXG152" s="2394"/>
      <c r="WXH152" s="2394"/>
      <c r="WXI152" s="2394"/>
      <c r="WXJ152" s="2394"/>
      <c r="WXK152" s="2394"/>
      <c r="WXL152" s="2394"/>
      <c r="WXM152" s="2394"/>
      <c r="WXN152" s="2394"/>
      <c r="WXO152" s="2394"/>
      <c r="WXP152" s="2394"/>
      <c r="WXQ152" s="2394"/>
      <c r="WXR152" s="2394"/>
      <c r="WXS152" s="2394"/>
      <c r="WXT152" s="2394"/>
      <c r="WXU152" s="2394" t="s">
        <v>2698</v>
      </c>
      <c r="WXV152" s="2394"/>
      <c r="WXW152" s="2394"/>
      <c r="WXX152" s="2394"/>
      <c r="WXY152" s="2394"/>
      <c r="WXZ152" s="2394"/>
      <c r="WYA152" s="2394"/>
      <c r="WYB152" s="2394"/>
      <c r="WYC152" s="2394"/>
      <c r="WYD152" s="2394"/>
      <c r="WYE152" s="2394"/>
      <c r="WYF152" s="2394"/>
      <c r="WYG152" s="2394"/>
      <c r="WYH152" s="2394"/>
      <c r="WYI152" s="2394"/>
      <c r="WYJ152" s="2394"/>
      <c r="WYK152" s="2394" t="s">
        <v>2698</v>
      </c>
      <c r="WYL152" s="2394"/>
      <c r="WYM152" s="2394"/>
      <c r="WYN152" s="2394"/>
      <c r="WYO152" s="2394"/>
      <c r="WYP152" s="2394"/>
      <c r="WYQ152" s="2394"/>
      <c r="WYR152" s="2394"/>
      <c r="WYS152" s="2394"/>
      <c r="WYT152" s="2394"/>
      <c r="WYU152" s="2394"/>
      <c r="WYV152" s="2394"/>
      <c r="WYW152" s="2394"/>
      <c r="WYX152" s="2394"/>
      <c r="WYY152" s="2394"/>
      <c r="WYZ152" s="2394"/>
      <c r="WZA152" s="2394" t="s">
        <v>2698</v>
      </c>
      <c r="WZB152" s="2394"/>
      <c r="WZC152" s="2394"/>
      <c r="WZD152" s="2394"/>
      <c r="WZE152" s="2394"/>
      <c r="WZF152" s="2394"/>
      <c r="WZG152" s="2394"/>
      <c r="WZH152" s="2394"/>
      <c r="WZI152" s="2394"/>
      <c r="WZJ152" s="2394"/>
      <c r="WZK152" s="2394"/>
      <c r="WZL152" s="2394"/>
      <c r="WZM152" s="2394"/>
      <c r="WZN152" s="2394"/>
      <c r="WZO152" s="2394"/>
      <c r="WZP152" s="2394"/>
      <c r="WZQ152" s="2394" t="s">
        <v>2698</v>
      </c>
      <c r="WZR152" s="2394"/>
      <c r="WZS152" s="2394"/>
      <c r="WZT152" s="2394"/>
      <c r="WZU152" s="2394"/>
      <c r="WZV152" s="2394"/>
      <c r="WZW152" s="2394"/>
      <c r="WZX152" s="2394"/>
      <c r="WZY152" s="2394"/>
      <c r="WZZ152" s="2394"/>
      <c r="XAA152" s="2394"/>
      <c r="XAB152" s="2394"/>
      <c r="XAC152" s="2394"/>
      <c r="XAD152" s="2394"/>
      <c r="XAE152" s="2394"/>
      <c r="XAF152" s="2394"/>
      <c r="XAG152" s="2394" t="s">
        <v>2698</v>
      </c>
      <c r="XAH152" s="2394"/>
      <c r="XAI152" s="2394"/>
      <c r="XAJ152" s="2394"/>
      <c r="XAK152" s="2394"/>
      <c r="XAL152" s="2394"/>
      <c r="XAM152" s="2394"/>
      <c r="XAN152" s="2394"/>
      <c r="XAO152" s="2394"/>
      <c r="XAP152" s="2394"/>
      <c r="XAQ152" s="2394"/>
      <c r="XAR152" s="2394"/>
      <c r="XAS152" s="2394"/>
      <c r="XAT152" s="2394"/>
      <c r="XAU152" s="2394"/>
      <c r="XAV152" s="2394"/>
      <c r="XAW152" s="2394" t="s">
        <v>2698</v>
      </c>
      <c r="XAX152" s="2394"/>
      <c r="XAY152" s="2394"/>
      <c r="XAZ152" s="2394"/>
      <c r="XBA152" s="2394"/>
      <c r="XBB152" s="2394"/>
      <c r="XBC152" s="2394"/>
      <c r="XBD152" s="2394"/>
      <c r="XBE152" s="2394"/>
      <c r="XBF152" s="2394"/>
      <c r="XBG152" s="2394"/>
      <c r="XBH152" s="2394"/>
      <c r="XBI152" s="2394"/>
      <c r="XBJ152" s="2394"/>
      <c r="XBK152" s="2394"/>
      <c r="XBL152" s="2394"/>
      <c r="XBM152" s="2394" t="s">
        <v>2698</v>
      </c>
      <c r="XBN152" s="2394"/>
      <c r="XBO152" s="2394"/>
      <c r="XBP152" s="2394"/>
      <c r="XBQ152" s="2394"/>
      <c r="XBR152" s="2394"/>
      <c r="XBS152" s="2394"/>
      <c r="XBT152" s="2394"/>
      <c r="XBU152" s="2394"/>
      <c r="XBV152" s="2394"/>
      <c r="XBW152" s="2394"/>
      <c r="XBX152" s="2394"/>
      <c r="XBY152" s="2394"/>
      <c r="XBZ152" s="2394"/>
      <c r="XCA152" s="2394"/>
      <c r="XCB152" s="2394"/>
      <c r="XCC152" s="2394" t="s">
        <v>2698</v>
      </c>
      <c r="XCD152" s="2394"/>
      <c r="XCE152" s="2394"/>
      <c r="XCF152" s="2394"/>
      <c r="XCG152" s="2394"/>
      <c r="XCH152" s="2394"/>
      <c r="XCI152" s="2394"/>
      <c r="XCJ152" s="2394"/>
      <c r="XCK152" s="2394"/>
      <c r="XCL152" s="2394"/>
      <c r="XCM152" s="2394"/>
      <c r="XCN152" s="2394"/>
      <c r="XCO152" s="2394"/>
      <c r="XCP152" s="2394"/>
      <c r="XCQ152" s="2394"/>
      <c r="XCR152" s="2394"/>
      <c r="XCS152" s="2394" t="s">
        <v>2698</v>
      </c>
      <c r="XCT152" s="2394"/>
      <c r="XCU152" s="2394"/>
      <c r="XCV152" s="2394"/>
      <c r="XCW152" s="2394"/>
      <c r="XCX152" s="2394"/>
      <c r="XCY152" s="2394"/>
      <c r="XCZ152" s="2394"/>
      <c r="XDA152" s="2394"/>
      <c r="XDB152" s="2394"/>
      <c r="XDC152" s="2394"/>
      <c r="XDD152" s="2394"/>
      <c r="XDE152" s="2394"/>
      <c r="XDF152" s="2394"/>
      <c r="XDG152" s="2394"/>
      <c r="XDH152" s="2394"/>
      <c r="XDI152" s="2394" t="s">
        <v>2698</v>
      </c>
      <c r="XDJ152" s="2394"/>
      <c r="XDK152" s="2394"/>
      <c r="XDL152" s="2394"/>
      <c r="XDM152" s="2394"/>
      <c r="XDN152" s="2394"/>
      <c r="XDO152" s="2394"/>
      <c r="XDP152" s="2394"/>
      <c r="XDQ152" s="2394"/>
      <c r="XDR152" s="2394"/>
      <c r="XDS152" s="2394"/>
      <c r="XDT152" s="2394"/>
      <c r="XDU152" s="2394"/>
      <c r="XDV152" s="2394"/>
      <c r="XDW152" s="2394"/>
      <c r="XDX152" s="2394"/>
      <c r="XDY152" s="2394" t="s">
        <v>2698</v>
      </c>
      <c r="XDZ152" s="2394"/>
      <c r="XEA152" s="2394"/>
      <c r="XEB152" s="2394"/>
      <c r="XEC152" s="2394"/>
      <c r="XED152" s="2394"/>
      <c r="XEE152" s="2394"/>
      <c r="XEF152" s="2394"/>
      <c r="XEG152" s="2394"/>
      <c r="XEH152" s="2394"/>
      <c r="XEI152" s="2394"/>
      <c r="XEJ152" s="2394"/>
      <c r="XEK152" s="2394"/>
      <c r="XEL152" s="2394"/>
      <c r="XEM152" s="2394"/>
      <c r="XEN152" s="2394"/>
      <c r="XEO152" s="2394" t="s">
        <v>2698</v>
      </c>
      <c r="XEP152" s="2394"/>
      <c r="XEQ152" s="2394"/>
      <c r="XER152" s="2394"/>
      <c r="XES152" s="2394"/>
      <c r="XET152" s="2394"/>
      <c r="XEU152" s="2394"/>
      <c r="XEV152" s="2394"/>
      <c r="XEW152" s="2394"/>
      <c r="XEX152" s="2394"/>
      <c r="XEY152" s="2394"/>
      <c r="XEZ152" s="2394"/>
      <c r="XFA152" s="2394"/>
      <c r="XFB152" s="2394"/>
      <c r="XFC152" s="2394"/>
      <c r="XFD152" s="2394"/>
    </row>
    <row r="153" spans="1:16384" s="80" customFormat="1" ht="18.75" customHeight="1" x14ac:dyDescent="0.3">
      <c r="A153" s="117"/>
      <c r="B153" s="117"/>
      <c r="C153" s="117"/>
      <c r="D153" s="117"/>
      <c r="E153" s="117"/>
      <c r="F153" s="117"/>
      <c r="G153" s="117"/>
      <c r="H153" s="117"/>
      <c r="I153" s="117"/>
      <c r="J153" s="117"/>
      <c r="K153" s="117"/>
      <c r="L153" s="117"/>
      <c r="M153" s="117"/>
      <c r="N153" s="117"/>
      <c r="O153" s="117"/>
      <c r="P153" s="117"/>
      <c r="Q153" s="117"/>
    </row>
    <row r="154" spans="1:16384" s="80" customFormat="1" ht="18.75" customHeight="1" x14ac:dyDescent="0.3">
      <c r="A154" s="2394" t="s">
        <v>2367</v>
      </c>
      <c r="B154" s="2394"/>
      <c r="C154" s="2394"/>
      <c r="D154" s="2394"/>
      <c r="E154" s="2394"/>
      <c r="F154" s="2394"/>
      <c r="G154" s="2394"/>
      <c r="H154" s="2394"/>
      <c r="I154" s="2394"/>
      <c r="J154" s="2394"/>
      <c r="K154" s="2394"/>
      <c r="L154" s="2394"/>
      <c r="M154" s="2394"/>
      <c r="N154" s="2394"/>
      <c r="O154" s="2394"/>
      <c r="P154" s="2394"/>
      <c r="Q154" s="117"/>
    </row>
    <row r="155" spans="1:16384" s="80" customFormat="1" ht="18.75" customHeight="1" x14ac:dyDescent="0.3">
      <c r="A155" s="2394"/>
      <c r="B155" s="2394"/>
      <c r="C155" s="2394"/>
      <c r="D155" s="2394"/>
      <c r="E155" s="2394"/>
      <c r="F155" s="2394"/>
      <c r="G155" s="2394"/>
      <c r="H155" s="2394"/>
      <c r="I155" s="2394"/>
      <c r="J155" s="2394"/>
      <c r="K155" s="2394"/>
      <c r="L155" s="2394"/>
      <c r="M155" s="2394"/>
      <c r="N155" s="2394"/>
      <c r="O155" s="2394"/>
      <c r="P155" s="2394"/>
      <c r="Q155" s="117"/>
    </row>
    <row r="156" spans="1:16384" s="80" customFormat="1" ht="18.75" customHeight="1" x14ac:dyDescent="0.3">
      <c r="A156" s="2394" t="s">
        <v>2456</v>
      </c>
      <c r="B156" s="2394"/>
      <c r="C156" s="2394"/>
      <c r="D156" s="2394"/>
      <c r="E156" s="2394"/>
      <c r="F156" s="2394"/>
      <c r="G156" s="2394"/>
      <c r="H156" s="2394"/>
      <c r="I156" s="2394"/>
      <c r="J156" s="2394"/>
      <c r="K156" s="2394"/>
      <c r="L156" s="2394"/>
      <c r="M156" s="2394"/>
      <c r="N156" s="2394"/>
      <c r="O156" s="2394"/>
      <c r="P156" s="2394"/>
      <c r="Q156" s="117"/>
    </row>
    <row r="157" spans="1:16384" s="80" customFormat="1" ht="18.75" customHeight="1" x14ac:dyDescent="0.3">
      <c r="A157" s="2394"/>
      <c r="B157" s="2394"/>
      <c r="C157" s="2394"/>
      <c r="D157" s="2394"/>
      <c r="E157" s="2394"/>
      <c r="F157" s="2394"/>
      <c r="G157" s="2394"/>
      <c r="H157" s="2394"/>
      <c r="I157" s="2394"/>
      <c r="J157" s="2394"/>
      <c r="K157" s="2394"/>
      <c r="L157" s="2394"/>
      <c r="M157" s="2394"/>
      <c r="N157" s="2394"/>
      <c r="O157" s="2394"/>
      <c r="P157" s="2394"/>
      <c r="Q157" s="117"/>
    </row>
    <row r="158" spans="1:16384" s="80" customFormat="1" ht="18.75" customHeight="1" x14ac:dyDescent="0.3">
      <c r="A158" s="2394" t="s">
        <v>2457</v>
      </c>
      <c r="B158" s="2394"/>
      <c r="C158" s="2394"/>
      <c r="D158" s="2394"/>
      <c r="E158" s="2394"/>
      <c r="F158" s="2394"/>
      <c r="G158" s="2394"/>
      <c r="H158" s="2394"/>
      <c r="I158" s="2394"/>
      <c r="J158" s="2394"/>
      <c r="K158" s="2394"/>
      <c r="L158" s="2394"/>
      <c r="M158" s="2394"/>
      <c r="N158" s="2394"/>
      <c r="O158" s="2394"/>
      <c r="P158" s="2394"/>
      <c r="Q158" s="117"/>
    </row>
    <row r="159" spans="1:16384" s="80" customFormat="1" ht="18.75" customHeight="1" x14ac:dyDescent="0.3">
      <c r="A159" s="2394"/>
      <c r="B159" s="2394"/>
      <c r="C159" s="2394"/>
      <c r="D159" s="2394"/>
      <c r="E159" s="2394"/>
      <c r="F159" s="2394"/>
      <c r="G159" s="2394"/>
      <c r="H159" s="2394"/>
      <c r="I159" s="2394"/>
      <c r="J159" s="2394"/>
      <c r="K159" s="2394"/>
      <c r="L159" s="2394"/>
      <c r="M159" s="2394"/>
      <c r="N159" s="2394"/>
      <c r="O159" s="2394"/>
      <c r="P159" s="2394"/>
      <c r="Q159" s="117"/>
    </row>
    <row r="160" spans="1:16384" s="80" customFormat="1" ht="18.75" customHeight="1" x14ac:dyDescent="0.3">
      <c r="A160" s="2394" t="s">
        <v>2458</v>
      </c>
      <c r="B160" s="2394"/>
      <c r="C160" s="2394"/>
      <c r="D160" s="2394"/>
      <c r="E160" s="2394"/>
      <c r="F160" s="2394"/>
      <c r="G160" s="2394"/>
      <c r="H160" s="2394"/>
      <c r="I160" s="2394"/>
      <c r="J160" s="2394"/>
      <c r="K160" s="2394"/>
      <c r="L160" s="2394"/>
      <c r="M160" s="2394"/>
      <c r="N160" s="2394"/>
      <c r="O160" s="2394"/>
      <c r="P160" s="2394"/>
      <c r="Q160" s="117"/>
    </row>
    <row r="161" spans="1:17" ht="18.75" customHeight="1" x14ac:dyDescent="0.3">
      <c r="A161" s="2394"/>
      <c r="B161" s="2394"/>
      <c r="C161" s="2394"/>
      <c r="D161" s="2394"/>
      <c r="E161" s="2394"/>
      <c r="F161" s="2394"/>
      <c r="G161" s="2394"/>
      <c r="H161" s="2394"/>
      <c r="I161" s="2394"/>
      <c r="J161" s="2394"/>
      <c r="K161" s="2394"/>
      <c r="L161" s="2394"/>
      <c r="M161" s="2394"/>
      <c r="N161" s="2394"/>
      <c r="O161" s="2394"/>
      <c r="P161" s="2394"/>
      <c r="Q161" s="117"/>
    </row>
    <row r="162" spans="1:17" ht="18.75" customHeight="1" x14ac:dyDescent="0.3">
      <c r="A162" s="2394" t="s">
        <v>2459</v>
      </c>
      <c r="B162" s="2394"/>
      <c r="C162" s="2394"/>
      <c r="D162" s="2394"/>
      <c r="E162" s="2394"/>
      <c r="F162" s="2394"/>
      <c r="G162" s="2394"/>
      <c r="H162" s="2394"/>
      <c r="I162" s="2394"/>
      <c r="J162" s="2394"/>
      <c r="K162" s="2394"/>
      <c r="L162" s="2394"/>
      <c r="M162" s="2394"/>
      <c r="N162" s="2394"/>
      <c r="O162" s="2394"/>
      <c r="P162" s="2394"/>
      <c r="Q162" s="117"/>
    </row>
    <row r="163" spans="1:17" ht="18.75" customHeight="1" x14ac:dyDescent="0.3">
      <c r="A163" s="2394"/>
      <c r="B163" s="2394"/>
      <c r="C163" s="2394"/>
      <c r="D163" s="2394"/>
      <c r="E163" s="2394"/>
      <c r="F163" s="2394"/>
      <c r="G163" s="2394"/>
      <c r="H163" s="2394"/>
      <c r="I163" s="2394"/>
      <c r="J163" s="2394"/>
      <c r="K163" s="2394"/>
      <c r="L163" s="2394"/>
      <c r="M163" s="2394"/>
      <c r="N163" s="2394"/>
      <c r="O163" s="2394"/>
      <c r="P163" s="2394"/>
      <c r="Q163" s="117"/>
    </row>
    <row r="164" spans="1:17" ht="18.75" customHeight="1" x14ac:dyDescent="0.3">
      <c r="A164" s="2394" t="s">
        <v>2460</v>
      </c>
      <c r="B164" s="2394"/>
      <c r="C164" s="2394"/>
      <c r="D164" s="2394"/>
      <c r="E164" s="2394"/>
      <c r="F164" s="2394"/>
      <c r="G164" s="2394"/>
      <c r="H164" s="2394"/>
      <c r="I164" s="2394"/>
      <c r="J164" s="2394"/>
      <c r="K164" s="2394"/>
      <c r="L164" s="2394"/>
      <c r="M164" s="2394"/>
      <c r="N164" s="2394"/>
      <c r="O164" s="2394"/>
      <c r="P164" s="2394"/>
      <c r="Q164" s="117"/>
    </row>
    <row r="165" spans="1:17" ht="18.75" customHeight="1" x14ac:dyDescent="0.3">
      <c r="A165" s="2394"/>
      <c r="B165" s="2394"/>
      <c r="C165" s="2394"/>
      <c r="D165" s="2394"/>
      <c r="E165" s="2394"/>
      <c r="F165" s="2394"/>
      <c r="G165" s="2394"/>
      <c r="H165" s="2394"/>
      <c r="I165" s="2394"/>
      <c r="J165" s="2394"/>
      <c r="K165" s="2394"/>
      <c r="L165" s="2394"/>
      <c r="M165" s="2394"/>
      <c r="N165" s="2394"/>
      <c r="O165" s="2394"/>
      <c r="P165" s="2394"/>
      <c r="Q165" s="117"/>
    </row>
    <row r="166" spans="1:17" ht="18.75" customHeight="1" x14ac:dyDescent="0.3">
      <c r="A166" s="2394" t="s">
        <v>240</v>
      </c>
      <c r="B166" s="2394"/>
      <c r="C166" s="2394"/>
      <c r="D166" s="2394"/>
      <c r="E166" s="2394"/>
      <c r="F166" s="2394"/>
      <c r="G166" s="2394"/>
      <c r="H166" s="2394"/>
      <c r="I166" s="2394"/>
      <c r="J166" s="2394"/>
      <c r="K166" s="2394"/>
      <c r="L166" s="2394"/>
      <c r="M166" s="2394"/>
      <c r="N166" s="2394"/>
      <c r="O166" s="2394"/>
      <c r="P166" s="2394"/>
      <c r="Q166" s="117"/>
    </row>
    <row r="167" spans="1:17" ht="18.75" customHeight="1" x14ac:dyDescent="0.3">
      <c r="A167" s="2404"/>
      <c r="B167" s="2404"/>
      <c r="C167" s="2404"/>
      <c r="D167" s="2404"/>
      <c r="E167" s="2404"/>
      <c r="F167" s="2404"/>
      <c r="G167" s="2404"/>
      <c r="H167" s="2404"/>
      <c r="I167" s="2404"/>
      <c r="J167" s="2404"/>
      <c r="K167" s="2404"/>
      <c r="L167" s="2404"/>
      <c r="M167" s="2404"/>
      <c r="N167" s="2404"/>
      <c r="O167" s="2404"/>
      <c r="P167" s="2404"/>
    </row>
    <row r="168" spans="1:17" s="254" customFormat="1" ht="18.75" customHeight="1" x14ac:dyDescent="0.25"/>
    <row r="169" spans="1:17" ht="18.75" hidden="1" customHeight="1" x14ac:dyDescent="0.3">
      <c r="A169" s="2404"/>
      <c r="B169" s="2404"/>
      <c r="C169" s="2404"/>
      <c r="D169" s="2404"/>
      <c r="E169" s="2404"/>
      <c r="F169" s="2404"/>
      <c r="G169" s="2404"/>
      <c r="H169" s="2404"/>
      <c r="I169" s="2404"/>
      <c r="J169" s="2404"/>
      <c r="K169" s="2404"/>
      <c r="L169" s="2404"/>
      <c r="M169" s="2404"/>
      <c r="N169" s="2404"/>
      <c r="O169" s="2404"/>
      <c r="P169" s="2404"/>
    </row>
    <row r="171" spans="1:17" ht="18.75" hidden="1" customHeight="1" x14ac:dyDescent="0.3">
      <c r="A171" s="2404"/>
      <c r="B171" s="2404"/>
      <c r="C171" s="2404"/>
      <c r="D171" s="2404"/>
      <c r="E171" s="2404"/>
      <c r="F171" s="2404"/>
      <c r="G171" s="2404"/>
      <c r="H171" s="2404"/>
      <c r="I171" s="2404"/>
      <c r="J171" s="2404"/>
      <c r="K171" s="2404"/>
      <c r="L171" s="2404"/>
      <c r="M171" s="2404"/>
      <c r="N171" s="2404"/>
      <c r="O171" s="2404"/>
      <c r="P171" s="2404"/>
    </row>
    <row r="173" spans="1:17" ht="18.75" hidden="1" customHeight="1" x14ac:dyDescent="0.3">
      <c r="A173" s="2404"/>
      <c r="B173" s="2404"/>
      <c r="C173" s="2404"/>
      <c r="D173" s="2404"/>
      <c r="E173" s="2404"/>
      <c r="F173" s="2404"/>
      <c r="G173" s="2404"/>
      <c r="H173" s="2404"/>
      <c r="I173" s="2404"/>
      <c r="J173" s="2404"/>
      <c r="K173" s="2404"/>
      <c r="L173" s="2404"/>
      <c r="M173" s="2404"/>
      <c r="N173" s="2404"/>
      <c r="O173" s="2404"/>
      <c r="P173" s="2404"/>
    </row>
    <row r="175" spans="1:17" ht="18.75" hidden="1" customHeight="1" x14ac:dyDescent="0.3">
      <c r="A175" s="2404"/>
      <c r="B175" s="2404"/>
      <c r="C175" s="2404"/>
      <c r="D175" s="2404"/>
      <c r="E175" s="2404"/>
      <c r="F175" s="2404"/>
      <c r="G175" s="2404"/>
      <c r="H175" s="2404"/>
      <c r="I175" s="2404"/>
      <c r="J175" s="2404"/>
      <c r="K175" s="2404"/>
      <c r="L175" s="2404"/>
      <c r="M175" s="2404"/>
      <c r="N175" s="2404"/>
      <c r="O175" s="2404"/>
      <c r="P175" s="2404"/>
    </row>
    <row r="177" spans="1:17" ht="18.75" hidden="1" customHeight="1" x14ac:dyDescent="0.3">
      <c r="A177" s="2404"/>
      <c r="B177" s="2404"/>
      <c r="C177" s="2404"/>
      <c r="D177" s="2404"/>
      <c r="E177" s="2404"/>
      <c r="F177" s="2404"/>
      <c r="G177" s="2404"/>
      <c r="H177" s="2404"/>
      <c r="I177" s="2404"/>
      <c r="J177" s="2404"/>
      <c r="K177" s="2404"/>
      <c r="L177" s="2404"/>
      <c r="M177" s="2404"/>
      <c r="N177" s="2404"/>
      <c r="O177" s="2404"/>
      <c r="P177" s="2404"/>
    </row>
    <row r="179" spans="1:17" ht="18.75" hidden="1" customHeight="1" x14ac:dyDescent="0.3">
      <c r="A179" s="2404"/>
      <c r="B179" s="2404"/>
      <c r="C179" s="2404"/>
      <c r="D179" s="2404"/>
      <c r="E179" s="2404"/>
      <c r="F179" s="2404"/>
      <c r="G179" s="2404"/>
      <c r="H179" s="2404"/>
      <c r="I179" s="2404"/>
      <c r="J179" s="2404"/>
      <c r="K179" s="2404"/>
      <c r="L179" s="2404"/>
      <c r="M179" s="2404"/>
      <c r="N179" s="2404"/>
      <c r="O179" s="2404"/>
      <c r="P179" s="2404"/>
      <c r="Q179" s="118"/>
    </row>
    <row r="181" spans="1:17" ht="18.75" hidden="1" customHeight="1" x14ac:dyDescent="0.3">
      <c r="A181" s="2404"/>
      <c r="B181" s="2404"/>
      <c r="C181" s="2404"/>
      <c r="D181" s="2404"/>
      <c r="E181" s="2404"/>
      <c r="F181" s="2404"/>
      <c r="G181" s="2404"/>
      <c r="H181" s="2404"/>
      <c r="I181" s="2404"/>
      <c r="J181" s="2404"/>
      <c r="K181" s="2404"/>
      <c r="L181" s="2404"/>
      <c r="M181" s="2404"/>
      <c r="N181" s="2404"/>
      <c r="O181" s="2404"/>
      <c r="P181" s="2404"/>
    </row>
  </sheetData>
  <mergeCells count="1168">
    <mergeCell ref="XBM152:XCB152"/>
    <mergeCell ref="XCC152:XCR152"/>
    <mergeCell ref="XCS152:XDH152"/>
    <mergeCell ref="XDI152:XDX152"/>
    <mergeCell ref="XDY152:XEN152"/>
    <mergeCell ref="XEO152:XFD152"/>
    <mergeCell ref="WVY152:WWN152"/>
    <mergeCell ref="WWO152:WXD152"/>
    <mergeCell ref="WXE152:WXT152"/>
    <mergeCell ref="WXU152:WYJ152"/>
    <mergeCell ref="WYK152:WYZ152"/>
    <mergeCell ref="WZA152:WZP152"/>
    <mergeCell ref="WZQ152:XAF152"/>
    <mergeCell ref="XAG152:XAV152"/>
    <mergeCell ref="XAW152:XBL152"/>
    <mergeCell ref="WQK152:WQZ152"/>
    <mergeCell ref="WRA152:WRP152"/>
    <mergeCell ref="WRQ152:WSF152"/>
    <mergeCell ref="WSG152:WSV152"/>
    <mergeCell ref="WSW152:WTL152"/>
    <mergeCell ref="WTM152:WUB152"/>
    <mergeCell ref="WUC152:WUR152"/>
    <mergeCell ref="WUS152:WVH152"/>
    <mergeCell ref="WVI152:WVX152"/>
    <mergeCell ref="WKW152:WLL152"/>
    <mergeCell ref="WLM152:WMB152"/>
    <mergeCell ref="WMC152:WMR152"/>
    <mergeCell ref="WMS152:WNH152"/>
    <mergeCell ref="WNI152:WNX152"/>
    <mergeCell ref="WNY152:WON152"/>
    <mergeCell ref="WOO152:WPD152"/>
    <mergeCell ref="WPE152:WPT152"/>
    <mergeCell ref="WPU152:WQJ152"/>
    <mergeCell ref="WFI152:WFX152"/>
    <mergeCell ref="WFY152:WGN152"/>
    <mergeCell ref="WGO152:WHD152"/>
    <mergeCell ref="WHE152:WHT152"/>
    <mergeCell ref="WHU152:WIJ152"/>
    <mergeCell ref="WIK152:WIZ152"/>
    <mergeCell ref="WJA152:WJP152"/>
    <mergeCell ref="WJQ152:WKF152"/>
    <mergeCell ref="WKG152:WKV152"/>
    <mergeCell ref="VZU152:WAJ152"/>
    <mergeCell ref="WAK152:WAZ152"/>
    <mergeCell ref="WBA152:WBP152"/>
    <mergeCell ref="WBQ152:WCF152"/>
    <mergeCell ref="WCG152:WCV152"/>
    <mergeCell ref="WCW152:WDL152"/>
    <mergeCell ref="WDM152:WEB152"/>
    <mergeCell ref="WEC152:WER152"/>
    <mergeCell ref="WES152:WFH152"/>
    <mergeCell ref="VUG152:VUV152"/>
    <mergeCell ref="VUW152:VVL152"/>
    <mergeCell ref="VVM152:VWB152"/>
    <mergeCell ref="VWC152:VWR152"/>
    <mergeCell ref="VWS152:VXH152"/>
    <mergeCell ref="VXI152:VXX152"/>
    <mergeCell ref="VXY152:VYN152"/>
    <mergeCell ref="VYO152:VZD152"/>
    <mergeCell ref="VZE152:VZT152"/>
    <mergeCell ref="VOS152:VPH152"/>
    <mergeCell ref="VPI152:VPX152"/>
    <mergeCell ref="VPY152:VQN152"/>
    <mergeCell ref="VQO152:VRD152"/>
    <mergeCell ref="VRE152:VRT152"/>
    <mergeCell ref="VRU152:VSJ152"/>
    <mergeCell ref="VSK152:VSZ152"/>
    <mergeCell ref="VTA152:VTP152"/>
    <mergeCell ref="VTQ152:VUF152"/>
    <mergeCell ref="VJE152:VJT152"/>
    <mergeCell ref="VJU152:VKJ152"/>
    <mergeCell ref="VKK152:VKZ152"/>
    <mergeCell ref="VLA152:VLP152"/>
    <mergeCell ref="VLQ152:VMF152"/>
    <mergeCell ref="VMG152:VMV152"/>
    <mergeCell ref="VMW152:VNL152"/>
    <mergeCell ref="VNM152:VOB152"/>
    <mergeCell ref="VOC152:VOR152"/>
    <mergeCell ref="VDQ152:VEF152"/>
    <mergeCell ref="VEG152:VEV152"/>
    <mergeCell ref="VEW152:VFL152"/>
    <mergeCell ref="VFM152:VGB152"/>
    <mergeCell ref="VGC152:VGR152"/>
    <mergeCell ref="VGS152:VHH152"/>
    <mergeCell ref="VHI152:VHX152"/>
    <mergeCell ref="VHY152:VIN152"/>
    <mergeCell ref="VIO152:VJD152"/>
    <mergeCell ref="UYC152:UYR152"/>
    <mergeCell ref="UYS152:UZH152"/>
    <mergeCell ref="UZI152:UZX152"/>
    <mergeCell ref="UZY152:VAN152"/>
    <mergeCell ref="VAO152:VBD152"/>
    <mergeCell ref="VBE152:VBT152"/>
    <mergeCell ref="VBU152:VCJ152"/>
    <mergeCell ref="VCK152:VCZ152"/>
    <mergeCell ref="VDA152:VDP152"/>
    <mergeCell ref="USO152:UTD152"/>
    <mergeCell ref="UTE152:UTT152"/>
    <mergeCell ref="UTU152:UUJ152"/>
    <mergeCell ref="UUK152:UUZ152"/>
    <mergeCell ref="UVA152:UVP152"/>
    <mergeCell ref="UVQ152:UWF152"/>
    <mergeCell ref="UWG152:UWV152"/>
    <mergeCell ref="UWW152:UXL152"/>
    <mergeCell ref="UXM152:UYB152"/>
    <mergeCell ref="UNA152:UNP152"/>
    <mergeCell ref="UNQ152:UOF152"/>
    <mergeCell ref="UOG152:UOV152"/>
    <mergeCell ref="UOW152:UPL152"/>
    <mergeCell ref="UPM152:UQB152"/>
    <mergeCell ref="UQC152:UQR152"/>
    <mergeCell ref="UQS152:URH152"/>
    <mergeCell ref="URI152:URX152"/>
    <mergeCell ref="URY152:USN152"/>
    <mergeCell ref="UHM152:UIB152"/>
    <mergeCell ref="UIC152:UIR152"/>
    <mergeCell ref="UIS152:UJH152"/>
    <mergeCell ref="UJI152:UJX152"/>
    <mergeCell ref="UJY152:UKN152"/>
    <mergeCell ref="UKO152:ULD152"/>
    <mergeCell ref="ULE152:ULT152"/>
    <mergeCell ref="ULU152:UMJ152"/>
    <mergeCell ref="UMK152:UMZ152"/>
    <mergeCell ref="UBY152:UCN152"/>
    <mergeCell ref="UCO152:UDD152"/>
    <mergeCell ref="UDE152:UDT152"/>
    <mergeCell ref="UDU152:UEJ152"/>
    <mergeCell ref="UEK152:UEZ152"/>
    <mergeCell ref="UFA152:UFP152"/>
    <mergeCell ref="UFQ152:UGF152"/>
    <mergeCell ref="UGG152:UGV152"/>
    <mergeCell ref="UGW152:UHL152"/>
    <mergeCell ref="TWK152:TWZ152"/>
    <mergeCell ref="TXA152:TXP152"/>
    <mergeCell ref="TXQ152:TYF152"/>
    <mergeCell ref="TYG152:TYV152"/>
    <mergeCell ref="TYW152:TZL152"/>
    <mergeCell ref="TZM152:UAB152"/>
    <mergeCell ref="UAC152:UAR152"/>
    <mergeCell ref="UAS152:UBH152"/>
    <mergeCell ref="UBI152:UBX152"/>
    <mergeCell ref="TQW152:TRL152"/>
    <mergeCell ref="TRM152:TSB152"/>
    <mergeCell ref="TSC152:TSR152"/>
    <mergeCell ref="TSS152:TTH152"/>
    <mergeCell ref="TTI152:TTX152"/>
    <mergeCell ref="TTY152:TUN152"/>
    <mergeCell ref="TUO152:TVD152"/>
    <mergeCell ref="TVE152:TVT152"/>
    <mergeCell ref="TVU152:TWJ152"/>
    <mergeCell ref="TLI152:TLX152"/>
    <mergeCell ref="TLY152:TMN152"/>
    <mergeCell ref="TMO152:TND152"/>
    <mergeCell ref="TNE152:TNT152"/>
    <mergeCell ref="TNU152:TOJ152"/>
    <mergeCell ref="TOK152:TOZ152"/>
    <mergeCell ref="TPA152:TPP152"/>
    <mergeCell ref="TPQ152:TQF152"/>
    <mergeCell ref="TQG152:TQV152"/>
    <mergeCell ref="TFU152:TGJ152"/>
    <mergeCell ref="TGK152:TGZ152"/>
    <mergeCell ref="THA152:THP152"/>
    <mergeCell ref="THQ152:TIF152"/>
    <mergeCell ref="TIG152:TIV152"/>
    <mergeCell ref="TIW152:TJL152"/>
    <mergeCell ref="TJM152:TKB152"/>
    <mergeCell ref="TKC152:TKR152"/>
    <mergeCell ref="TKS152:TLH152"/>
    <mergeCell ref="TAG152:TAV152"/>
    <mergeCell ref="TAW152:TBL152"/>
    <mergeCell ref="TBM152:TCB152"/>
    <mergeCell ref="TCC152:TCR152"/>
    <mergeCell ref="TCS152:TDH152"/>
    <mergeCell ref="TDI152:TDX152"/>
    <mergeCell ref="TDY152:TEN152"/>
    <mergeCell ref="TEO152:TFD152"/>
    <mergeCell ref="TFE152:TFT152"/>
    <mergeCell ref="SUS152:SVH152"/>
    <mergeCell ref="SVI152:SVX152"/>
    <mergeCell ref="SVY152:SWN152"/>
    <mergeCell ref="SWO152:SXD152"/>
    <mergeCell ref="SXE152:SXT152"/>
    <mergeCell ref="SXU152:SYJ152"/>
    <mergeCell ref="SYK152:SYZ152"/>
    <mergeCell ref="SZA152:SZP152"/>
    <mergeCell ref="SZQ152:TAF152"/>
    <mergeCell ref="SPE152:SPT152"/>
    <mergeCell ref="SPU152:SQJ152"/>
    <mergeCell ref="SQK152:SQZ152"/>
    <mergeCell ref="SRA152:SRP152"/>
    <mergeCell ref="SRQ152:SSF152"/>
    <mergeCell ref="SSG152:SSV152"/>
    <mergeCell ref="SSW152:STL152"/>
    <mergeCell ref="STM152:SUB152"/>
    <mergeCell ref="SUC152:SUR152"/>
    <mergeCell ref="SJQ152:SKF152"/>
    <mergeCell ref="SKG152:SKV152"/>
    <mergeCell ref="SKW152:SLL152"/>
    <mergeCell ref="SLM152:SMB152"/>
    <mergeCell ref="SMC152:SMR152"/>
    <mergeCell ref="SMS152:SNH152"/>
    <mergeCell ref="SNI152:SNX152"/>
    <mergeCell ref="SNY152:SON152"/>
    <mergeCell ref="SOO152:SPD152"/>
    <mergeCell ref="SEC152:SER152"/>
    <mergeCell ref="SES152:SFH152"/>
    <mergeCell ref="SFI152:SFX152"/>
    <mergeCell ref="SFY152:SGN152"/>
    <mergeCell ref="SGO152:SHD152"/>
    <mergeCell ref="SHE152:SHT152"/>
    <mergeCell ref="SHU152:SIJ152"/>
    <mergeCell ref="SIK152:SIZ152"/>
    <mergeCell ref="SJA152:SJP152"/>
    <mergeCell ref="RYO152:RZD152"/>
    <mergeCell ref="RZE152:RZT152"/>
    <mergeCell ref="RZU152:SAJ152"/>
    <mergeCell ref="SAK152:SAZ152"/>
    <mergeCell ref="SBA152:SBP152"/>
    <mergeCell ref="SBQ152:SCF152"/>
    <mergeCell ref="SCG152:SCV152"/>
    <mergeCell ref="SCW152:SDL152"/>
    <mergeCell ref="SDM152:SEB152"/>
    <mergeCell ref="RTA152:RTP152"/>
    <mergeCell ref="RTQ152:RUF152"/>
    <mergeCell ref="RUG152:RUV152"/>
    <mergeCell ref="RUW152:RVL152"/>
    <mergeCell ref="RVM152:RWB152"/>
    <mergeCell ref="RWC152:RWR152"/>
    <mergeCell ref="RWS152:RXH152"/>
    <mergeCell ref="RXI152:RXX152"/>
    <mergeCell ref="RXY152:RYN152"/>
    <mergeCell ref="RNM152:ROB152"/>
    <mergeCell ref="ROC152:ROR152"/>
    <mergeCell ref="ROS152:RPH152"/>
    <mergeCell ref="RPI152:RPX152"/>
    <mergeCell ref="RPY152:RQN152"/>
    <mergeCell ref="RQO152:RRD152"/>
    <mergeCell ref="RRE152:RRT152"/>
    <mergeCell ref="RRU152:RSJ152"/>
    <mergeCell ref="RSK152:RSZ152"/>
    <mergeCell ref="RHY152:RIN152"/>
    <mergeCell ref="RIO152:RJD152"/>
    <mergeCell ref="RJE152:RJT152"/>
    <mergeCell ref="RJU152:RKJ152"/>
    <mergeCell ref="RKK152:RKZ152"/>
    <mergeCell ref="RLA152:RLP152"/>
    <mergeCell ref="RLQ152:RMF152"/>
    <mergeCell ref="RMG152:RMV152"/>
    <mergeCell ref="RMW152:RNL152"/>
    <mergeCell ref="RCK152:RCZ152"/>
    <mergeCell ref="RDA152:RDP152"/>
    <mergeCell ref="RDQ152:REF152"/>
    <mergeCell ref="REG152:REV152"/>
    <mergeCell ref="REW152:RFL152"/>
    <mergeCell ref="RFM152:RGB152"/>
    <mergeCell ref="RGC152:RGR152"/>
    <mergeCell ref="RGS152:RHH152"/>
    <mergeCell ref="RHI152:RHX152"/>
    <mergeCell ref="QWW152:QXL152"/>
    <mergeCell ref="QXM152:QYB152"/>
    <mergeCell ref="QYC152:QYR152"/>
    <mergeCell ref="QYS152:QZH152"/>
    <mergeCell ref="QZI152:QZX152"/>
    <mergeCell ref="QZY152:RAN152"/>
    <mergeCell ref="RAO152:RBD152"/>
    <mergeCell ref="RBE152:RBT152"/>
    <mergeCell ref="RBU152:RCJ152"/>
    <mergeCell ref="QRI152:QRX152"/>
    <mergeCell ref="QRY152:QSN152"/>
    <mergeCell ref="QSO152:QTD152"/>
    <mergeCell ref="QTE152:QTT152"/>
    <mergeCell ref="QTU152:QUJ152"/>
    <mergeCell ref="QUK152:QUZ152"/>
    <mergeCell ref="QVA152:QVP152"/>
    <mergeCell ref="QVQ152:QWF152"/>
    <mergeCell ref="QWG152:QWV152"/>
    <mergeCell ref="QLU152:QMJ152"/>
    <mergeCell ref="QMK152:QMZ152"/>
    <mergeCell ref="QNA152:QNP152"/>
    <mergeCell ref="QNQ152:QOF152"/>
    <mergeCell ref="QOG152:QOV152"/>
    <mergeCell ref="QOW152:QPL152"/>
    <mergeCell ref="QPM152:QQB152"/>
    <mergeCell ref="QQC152:QQR152"/>
    <mergeCell ref="QQS152:QRH152"/>
    <mergeCell ref="QGG152:QGV152"/>
    <mergeCell ref="QGW152:QHL152"/>
    <mergeCell ref="QHM152:QIB152"/>
    <mergeCell ref="QIC152:QIR152"/>
    <mergeCell ref="QIS152:QJH152"/>
    <mergeCell ref="QJI152:QJX152"/>
    <mergeCell ref="QJY152:QKN152"/>
    <mergeCell ref="QKO152:QLD152"/>
    <mergeCell ref="QLE152:QLT152"/>
    <mergeCell ref="QAS152:QBH152"/>
    <mergeCell ref="QBI152:QBX152"/>
    <mergeCell ref="QBY152:QCN152"/>
    <mergeCell ref="QCO152:QDD152"/>
    <mergeCell ref="QDE152:QDT152"/>
    <mergeCell ref="QDU152:QEJ152"/>
    <mergeCell ref="QEK152:QEZ152"/>
    <mergeCell ref="QFA152:QFP152"/>
    <mergeCell ref="QFQ152:QGF152"/>
    <mergeCell ref="PVE152:PVT152"/>
    <mergeCell ref="PVU152:PWJ152"/>
    <mergeCell ref="PWK152:PWZ152"/>
    <mergeCell ref="PXA152:PXP152"/>
    <mergeCell ref="PXQ152:PYF152"/>
    <mergeCell ref="PYG152:PYV152"/>
    <mergeCell ref="PYW152:PZL152"/>
    <mergeCell ref="PZM152:QAB152"/>
    <mergeCell ref="QAC152:QAR152"/>
    <mergeCell ref="PPQ152:PQF152"/>
    <mergeCell ref="PQG152:PQV152"/>
    <mergeCell ref="PQW152:PRL152"/>
    <mergeCell ref="PRM152:PSB152"/>
    <mergeCell ref="PSC152:PSR152"/>
    <mergeCell ref="PSS152:PTH152"/>
    <mergeCell ref="PTI152:PTX152"/>
    <mergeCell ref="PTY152:PUN152"/>
    <mergeCell ref="PUO152:PVD152"/>
    <mergeCell ref="PKC152:PKR152"/>
    <mergeCell ref="PKS152:PLH152"/>
    <mergeCell ref="PLI152:PLX152"/>
    <mergeCell ref="PLY152:PMN152"/>
    <mergeCell ref="PMO152:PND152"/>
    <mergeCell ref="PNE152:PNT152"/>
    <mergeCell ref="PNU152:POJ152"/>
    <mergeCell ref="POK152:POZ152"/>
    <mergeCell ref="PPA152:PPP152"/>
    <mergeCell ref="PEO152:PFD152"/>
    <mergeCell ref="PFE152:PFT152"/>
    <mergeCell ref="PFU152:PGJ152"/>
    <mergeCell ref="PGK152:PGZ152"/>
    <mergeCell ref="PHA152:PHP152"/>
    <mergeCell ref="PHQ152:PIF152"/>
    <mergeCell ref="PIG152:PIV152"/>
    <mergeCell ref="PIW152:PJL152"/>
    <mergeCell ref="PJM152:PKB152"/>
    <mergeCell ref="OZA152:OZP152"/>
    <mergeCell ref="OZQ152:PAF152"/>
    <mergeCell ref="PAG152:PAV152"/>
    <mergeCell ref="PAW152:PBL152"/>
    <mergeCell ref="PBM152:PCB152"/>
    <mergeCell ref="PCC152:PCR152"/>
    <mergeCell ref="PCS152:PDH152"/>
    <mergeCell ref="PDI152:PDX152"/>
    <mergeCell ref="PDY152:PEN152"/>
    <mergeCell ref="OTM152:OUB152"/>
    <mergeCell ref="OUC152:OUR152"/>
    <mergeCell ref="OUS152:OVH152"/>
    <mergeCell ref="OVI152:OVX152"/>
    <mergeCell ref="OVY152:OWN152"/>
    <mergeCell ref="OWO152:OXD152"/>
    <mergeCell ref="OXE152:OXT152"/>
    <mergeCell ref="OXU152:OYJ152"/>
    <mergeCell ref="OYK152:OYZ152"/>
    <mergeCell ref="ONY152:OON152"/>
    <mergeCell ref="OOO152:OPD152"/>
    <mergeCell ref="OPE152:OPT152"/>
    <mergeCell ref="OPU152:OQJ152"/>
    <mergeCell ref="OQK152:OQZ152"/>
    <mergeCell ref="ORA152:ORP152"/>
    <mergeCell ref="ORQ152:OSF152"/>
    <mergeCell ref="OSG152:OSV152"/>
    <mergeCell ref="OSW152:OTL152"/>
    <mergeCell ref="OIK152:OIZ152"/>
    <mergeCell ref="OJA152:OJP152"/>
    <mergeCell ref="OJQ152:OKF152"/>
    <mergeCell ref="OKG152:OKV152"/>
    <mergeCell ref="OKW152:OLL152"/>
    <mergeCell ref="OLM152:OMB152"/>
    <mergeCell ref="OMC152:OMR152"/>
    <mergeCell ref="OMS152:ONH152"/>
    <mergeCell ref="ONI152:ONX152"/>
    <mergeCell ref="OCW152:ODL152"/>
    <mergeCell ref="ODM152:OEB152"/>
    <mergeCell ref="OEC152:OER152"/>
    <mergeCell ref="OES152:OFH152"/>
    <mergeCell ref="OFI152:OFX152"/>
    <mergeCell ref="OFY152:OGN152"/>
    <mergeCell ref="OGO152:OHD152"/>
    <mergeCell ref="OHE152:OHT152"/>
    <mergeCell ref="OHU152:OIJ152"/>
    <mergeCell ref="NXI152:NXX152"/>
    <mergeCell ref="NXY152:NYN152"/>
    <mergeCell ref="NYO152:NZD152"/>
    <mergeCell ref="NZE152:NZT152"/>
    <mergeCell ref="NZU152:OAJ152"/>
    <mergeCell ref="OAK152:OAZ152"/>
    <mergeCell ref="OBA152:OBP152"/>
    <mergeCell ref="OBQ152:OCF152"/>
    <mergeCell ref="OCG152:OCV152"/>
    <mergeCell ref="NRU152:NSJ152"/>
    <mergeCell ref="NSK152:NSZ152"/>
    <mergeCell ref="NTA152:NTP152"/>
    <mergeCell ref="NTQ152:NUF152"/>
    <mergeCell ref="NUG152:NUV152"/>
    <mergeCell ref="NUW152:NVL152"/>
    <mergeCell ref="NVM152:NWB152"/>
    <mergeCell ref="NWC152:NWR152"/>
    <mergeCell ref="NWS152:NXH152"/>
    <mergeCell ref="NMG152:NMV152"/>
    <mergeCell ref="NMW152:NNL152"/>
    <mergeCell ref="NNM152:NOB152"/>
    <mergeCell ref="NOC152:NOR152"/>
    <mergeCell ref="NOS152:NPH152"/>
    <mergeCell ref="NPI152:NPX152"/>
    <mergeCell ref="NPY152:NQN152"/>
    <mergeCell ref="NQO152:NRD152"/>
    <mergeCell ref="NRE152:NRT152"/>
    <mergeCell ref="NGS152:NHH152"/>
    <mergeCell ref="NHI152:NHX152"/>
    <mergeCell ref="NHY152:NIN152"/>
    <mergeCell ref="NIO152:NJD152"/>
    <mergeCell ref="NJE152:NJT152"/>
    <mergeCell ref="NJU152:NKJ152"/>
    <mergeCell ref="NKK152:NKZ152"/>
    <mergeCell ref="NLA152:NLP152"/>
    <mergeCell ref="NLQ152:NMF152"/>
    <mergeCell ref="NBE152:NBT152"/>
    <mergeCell ref="NBU152:NCJ152"/>
    <mergeCell ref="NCK152:NCZ152"/>
    <mergeCell ref="NDA152:NDP152"/>
    <mergeCell ref="NDQ152:NEF152"/>
    <mergeCell ref="NEG152:NEV152"/>
    <mergeCell ref="NEW152:NFL152"/>
    <mergeCell ref="NFM152:NGB152"/>
    <mergeCell ref="NGC152:NGR152"/>
    <mergeCell ref="MVQ152:MWF152"/>
    <mergeCell ref="MWG152:MWV152"/>
    <mergeCell ref="MWW152:MXL152"/>
    <mergeCell ref="MXM152:MYB152"/>
    <mergeCell ref="MYC152:MYR152"/>
    <mergeCell ref="MYS152:MZH152"/>
    <mergeCell ref="MZI152:MZX152"/>
    <mergeCell ref="MZY152:NAN152"/>
    <mergeCell ref="NAO152:NBD152"/>
    <mergeCell ref="MQC152:MQR152"/>
    <mergeCell ref="MQS152:MRH152"/>
    <mergeCell ref="MRI152:MRX152"/>
    <mergeCell ref="MRY152:MSN152"/>
    <mergeCell ref="MSO152:MTD152"/>
    <mergeCell ref="MTE152:MTT152"/>
    <mergeCell ref="MTU152:MUJ152"/>
    <mergeCell ref="MUK152:MUZ152"/>
    <mergeCell ref="MVA152:MVP152"/>
    <mergeCell ref="MKO152:MLD152"/>
    <mergeCell ref="MLE152:MLT152"/>
    <mergeCell ref="MLU152:MMJ152"/>
    <mergeCell ref="MMK152:MMZ152"/>
    <mergeCell ref="MNA152:MNP152"/>
    <mergeCell ref="MNQ152:MOF152"/>
    <mergeCell ref="MOG152:MOV152"/>
    <mergeCell ref="MOW152:MPL152"/>
    <mergeCell ref="MPM152:MQB152"/>
    <mergeCell ref="MFA152:MFP152"/>
    <mergeCell ref="MFQ152:MGF152"/>
    <mergeCell ref="MGG152:MGV152"/>
    <mergeCell ref="MGW152:MHL152"/>
    <mergeCell ref="MHM152:MIB152"/>
    <mergeCell ref="MIC152:MIR152"/>
    <mergeCell ref="MIS152:MJH152"/>
    <mergeCell ref="MJI152:MJX152"/>
    <mergeCell ref="MJY152:MKN152"/>
    <mergeCell ref="LZM152:MAB152"/>
    <mergeCell ref="MAC152:MAR152"/>
    <mergeCell ref="MAS152:MBH152"/>
    <mergeCell ref="MBI152:MBX152"/>
    <mergeCell ref="MBY152:MCN152"/>
    <mergeCell ref="MCO152:MDD152"/>
    <mergeCell ref="MDE152:MDT152"/>
    <mergeCell ref="MDU152:MEJ152"/>
    <mergeCell ref="MEK152:MEZ152"/>
    <mergeCell ref="LTY152:LUN152"/>
    <mergeCell ref="LUO152:LVD152"/>
    <mergeCell ref="LVE152:LVT152"/>
    <mergeCell ref="LVU152:LWJ152"/>
    <mergeCell ref="LWK152:LWZ152"/>
    <mergeCell ref="LXA152:LXP152"/>
    <mergeCell ref="LXQ152:LYF152"/>
    <mergeCell ref="LYG152:LYV152"/>
    <mergeCell ref="LYW152:LZL152"/>
    <mergeCell ref="LOK152:LOZ152"/>
    <mergeCell ref="LPA152:LPP152"/>
    <mergeCell ref="LPQ152:LQF152"/>
    <mergeCell ref="LQG152:LQV152"/>
    <mergeCell ref="LQW152:LRL152"/>
    <mergeCell ref="LRM152:LSB152"/>
    <mergeCell ref="LSC152:LSR152"/>
    <mergeCell ref="LSS152:LTH152"/>
    <mergeCell ref="LTI152:LTX152"/>
    <mergeCell ref="LIW152:LJL152"/>
    <mergeCell ref="LJM152:LKB152"/>
    <mergeCell ref="LKC152:LKR152"/>
    <mergeCell ref="LKS152:LLH152"/>
    <mergeCell ref="LLI152:LLX152"/>
    <mergeCell ref="LLY152:LMN152"/>
    <mergeCell ref="LMO152:LND152"/>
    <mergeCell ref="LNE152:LNT152"/>
    <mergeCell ref="LNU152:LOJ152"/>
    <mergeCell ref="LDI152:LDX152"/>
    <mergeCell ref="LDY152:LEN152"/>
    <mergeCell ref="LEO152:LFD152"/>
    <mergeCell ref="LFE152:LFT152"/>
    <mergeCell ref="LFU152:LGJ152"/>
    <mergeCell ref="LGK152:LGZ152"/>
    <mergeCell ref="LHA152:LHP152"/>
    <mergeCell ref="LHQ152:LIF152"/>
    <mergeCell ref="LIG152:LIV152"/>
    <mergeCell ref="KXU152:KYJ152"/>
    <mergeCell ref="KYK152:KYZ152"/>
    <mergeCell ref="KZA152:KZP152"/>
    <mergeCell ref="KZQ152:LAF152"/>
    <mergeCell ref="LAG152:LAV152"/>
    <mergeCell ref="LAW152:LBL152"/>
    <mergeCell ref="LBM152:LCB152"/>
    <mergeCell ref="LCC152:LCR152"/>
    <mergeCell ref="LCS152:LDH152"/>
    <mergeCell ref="KSG152:KSV152"/>
    <mergeCell ref="KSW152:KTL152"/>
    <mergeCell ref="KTM152:KUB152"/>
    <mergeCell ref="KUC152:KUR152"/>
    <mergeCell ref="KUS152:KVH152"/>
    <mergeCell ref="KVI152:KVX152"/>
    <mergeCell ref="KVY152:KWN152"/>
    <mergeCell ref="KWO152:KXD152"/>
    <mergeCell ref="KXE152:KXT152"/>
    <mergeCell ref="KMS152:KNH152"/>
    <mergeCell ref="KNI152:KNX152"/>
    <mergeCell ref="KNY152:KON152"/>
    <mergeCell ref="KOO152:KPD152"/>
    <mergeCell ref="KPE152:KPT152"/>
    <mergeCell ref="KPU152:KQJ152"/>
    <mergeCell ref="KQK152:KQZ152"/>
    <mergeCell ref="KRA152:KRP152"/>
    <mergeCell ref="KRQ152:KSF152"/>
    <mergeCell ref="KHE152:KHT152"/>
    <mergeCell ref="KHU152:KIJ152"/>
    <mergeCell ref="KIK152:KIZ152"/>
    <mergeCell ref="KJA152:KJP152"/>
    <mergeCell ref="KJQ152:KKF152"/>
    <mergeCell ref="KKG152:KKV152"/>
    <mergeCell ref="KKW152:KLL152"/>
    <mergeCell ref="KLM152:KMB152"/>
    <mergeCell ref="KMC152:KMR152"/>
    <mergeCell ref="KBQ152:KCF152"/>
    <mergeCell ref="KCG152:KCV152"/>
    <mergeCell ref="KCW152:KDL152"/>
    <mergeCell ref="KDM152:KEB152"/>
    <mergeCell ref="KEC152:KER152"/>
    <mergeCell ref="KES152:KFH152"/>
    <mergeCell ref="KFI152:KFX152"/>
    <mergeCell ref="KFY152:KGN152"/>
    <mergeCell ref="KGO152:KHD152"/>
    <mergeCell ref="JWC152:JWR152"/>
    <mergeCell ref="JWS152:JXH152"/>
    <mergeCell ref="JXI152:JXX152"/>
    <mergeCell ref="JXY152:JYN152"/>
    <mergeCell ref="JYO152:JZD152"/>
    <mergeCell ref="JZE152:JZT152"/>
    <mergeCell ref="JZU152:KAJ152"/>
    <mergeCell ref="KAK152:KAZ152"/>
    <mergeCell ref="KBA152:KBP152"/>
    <mergeCell ref="JQO152:JRD152"/>
    <mergeCell ref="JRE152:JRT152"/>
    <mergeCell ref="JRU152:JSJ152"/>
    <mergeCell ref="JSK152:JSZ152"/>
    <mergeCell ref="JTA152:JTP152"/>
    <mergeCell ref="JTQ152:JUF152"/>
    <mergeCell ref="JUG152:JUV152"/>
    <mergeCell ref="JUW152:JVL152"/>
    <mergeCell ref="JVM152:JWB152"/>
    <mergeCell ref="JLA152:JLP152"/>
    <mergeCell ref="JLQ152:JMF152"/>
    <mergeCell ref="JMG152:JMV152"/>
    <mergeCell ref="JMW152:JNL152"/>
    <mergeCell ref="JNM152:JOB152"/>
    <mergeCell ref="JOC152:JOR152"/>
    <mergeCell ref="JOS152:JPH152"/>
    <mergeCell ref="JPI152:JPX152"/>
    <mergeCell ref="JPY152:JQN152"/>
    <mergeCell ref="JFM152:JGB152"/>
    <mergeCell ref="JGC152:JGR152"/>
    <mergeCell ref="JGS152:JHH152"/>
    <mergeCell ref="JHI152:JHX152"/>
    <mergeCell ref="JHY152:JIN152"/>
    <mergeCell ref="JIO152:JJD152"/>
    <mergeCell ref="JJE152:JJT152"/>
    <mergeCell ref="JJU152:JKJ152"/>
    <mergeCell ref="JKK152:JKZ152"/>
    <mergeCell ref="IZY152:JAN152"/>
    <mergeCell ref="JAO152:JBD152"/>
    <mergeCell ref="JBE152:JBT152"/>
    <mergeCell ref="JBU152:JCJ152"/>
    <mergeCell ref="JCK152:JCZ152"/>
    <mergeCell ref="JDA152:JDP152"/>
    <mergeCell ref="JDQ152:JEF152"/>
    <mergeCell ref="JEG152:JEV152"/>
    <mergeCell ref="JEW152:JFL152"/>
    <mergeCell ref="IUK152:IUZ152"/>
    <mergeCell ref="IVA152:IVP152"/>
    <mergeCell ref="IVQ152:IWF152"/>
    <mergeCell ref="IWG152:IWV152"/>
    <mergeCell ref="IWW152:IXL152"/>
    <mergeCell ref="IXM152:IYB152"/>
    <mergeCell ref="IYC152:IYR152"/>
    <mergeCell ref="IYS152:IZH152"/>
    <mergeCell ref="IZI152:IZX152"/>
    <mergeCell ref="IOW152:IPL152"/>
    <mergeCell ref="IPM152:IQB152"/>
    <mergeCell ref="IQC152:IQR152"/>
    <mergeCell ref="IQS152:IRH152"/>
    <mergeCell ref="IRI152:IRX152"/>
    <mergeCell ref="IRY152:ISN152"/>
    <mergeCell ref="ISO152:ITD152"/>
    <mergeCell ref="ITE152:ITT152"/>
    <mergeCell ref="ITU152:IUJ152"/>
    <mergeCell ref="IJI152:IJX152"/>
    <mergeCell ref="IJY152:IKN152"/>
    <mergeCell ref="IKO152:ILD152"/>
    <mergeCell ref="ILE152:ILT152"/>
    <mergeCell ref="ILU152:IMJ152"/>
    <mergeCell ref="IMK152:IMZ152"/>
    <mergeCell ref="INA152:INP152"/>
    <mergeCell ref="INQ152:IOF152"/>
    <mergeCell ref="IOG152:IOV152"/>
    <mergeCell ref="IDU152:IEJ152"/>
    <mergeCell ref="IEK152:IEZ152"/>
    <mergeCell ref="IFA152:IFP152"/>
    <mergeCell ref="IFQ152:IGF152"/>
    <mergeCell ref="IGG152:IGV152"/>
    <mergeCell ref="IGW152:IHL152"/>
    <mergeCell ref="IHM152:IIB152"/>
    <mergeCell ref="IIC152:IIR152"/>
    <mergeCell ref="IIS152:IJH152"/>
    <mergeCell ref="HYG152:HYV152"/>
    <mergeCell ref="HYW152:HZL152"/>
    <mergeCell ref="HZM152:IAB152"/>
    <mergeCell ref="IAC152:IAR152"/>
    <mergeCell ref="IAS152:IBH152"/>
    <mergeCell ref="IBI152:IBX152"/>
    <mergeCell ref="IBY152:ICN152"/>
    <mergeCell ref="ICO152:IDD152"/>
    <mergeCell ref="IDE152:IDT152"/>
    <mergeCell ref="HSS152:HTH152"/>
    <mergeCell ref="HTI152:HTX152"/>
    <mergeCell ref="HTY152:HUN152"/>
    <mergeCell ref="HUO152:HVD152"/>
    <mergeCell ref="HVE152:HVT152"/>
    <mergeCell ref="HVU152:HWJ152"/>
    <mergeCell ref="HWK152:HWZ152"/>
    <mergeCell ref="HXA152:HXP152"/>
    <mergeCell ref="HXQ152:HYF152"/>
    <mergeCell ref="HNE152:HNT152"/>
    <mergeCell ref="HNU152:HOJ152"/>
    <mergeCell ref="HOK152:HOZ152"/>
    <mergeCell ref="HPA152:HPP152"/>
    <mergeCell ref="HPQ152:HQF152"/>
    <mergeCell ref="HQG152:HQV152"/>
    <mergeCell ref="HQW152:HRL152"/>
    <mergeCell ref="HRM152:HSB152"/>
    <mergeCell ref="HSC152:HSR152"/>
    <mergeCell ref="HHQ152:HIF152"/>
    <mergeCell ref="HIG152:HIV152"/>
    <mergeCell ref="HIW152:HJL152"/>
    <mergeCell ref="HJM152:HKB152"/>
    <mergeCell ref="HKC152:HKR152"/>
    <mergeCell ref="HKS152:HLH152"/>
    <mergeCell ref="HLI152:HLX152"/>
    <mergeCell ref="HLY152:HMN152"/>
    <mergeCell ref="HMO152:HND152"/>
    <mergeCell ref="HCC152:HCR152"/>
    <mergeCell ref="HCS152:HDH152"/>
    <mergeCell ref="HDI152:HDX152"/>
    <mergeCell ref="HDY152:HEN152"/>
    <mergeCell ref="HEO152:HFD152"/>
    <mergeCell ref="HFE152:HFT152"/>
    <mergeCell ref="HFU152:HGJ152"/>
    <mergeCell ref="HGK152:HGZ152"/>
    <mergeCell ref="HHA152:HHP152"/>
    <mergeCell ref="GWO152:GXD152"/>
    <mergeCell ref="GXE152:GXT152"/>
    <mergeCell ref="GXU152:GYJ152"/>
    <mergeCell ref="GYK152:GYZ152"/>
    <mergeCell ref="GZA152:GZP152"/>
    <mergeCell ref="GZQ152:HAF152"/>
    <mergeCell ref="HAG152:HAV152"/>
    <mergeCell ref="HAW152:HBL152"/>
    <mergeCell ref="HBM152:HCB152"/>
    <mergeCell ref="GRA152:GRP152"/>
    <mergeCell ref="GRQ152:GSF152"/>
    <mergeCell ref="GSG152:GSV152"/>
    <mergeCell ref="GSW152:GTL152"/>
    <mergeCell ref="GTM152:GUB152"/>
    <mergeCell ref="GUC152:GUR152"/>
    <mergeCell ref="GUS152:GVH152"/>
    <mergeCell ref="GVI152:GVX152"/>
    <mergeCell ref="GVY152:GWN152"/>
    <mergeCell ref="GLM152:GMB152"/>
    <mergeCell ref="GMC152:GMR152"/>
    <mergeCell ref="GMS152:GNH152"/>
    <mergeCell ref="GNI152:GNX152"/>
    <mergeCell ref="GNY152:GON152"/>
    <mergeCell ref="GOO152:GPD152"/>
    <mergeCell ref="GPE152:GPT152"/>
    <mergeCell ref="GPU152:GQJ152"/>
    <mergeCell ref="GQK152:GQZ152"/>
    <mergeCell ref="GFY152:GGN152"/>
    <mergeCell ref="GGO152:GHD152"/>
    <mergeCell ref="GHE152:GHT152"/>
    <mergeCell ref="GHU152:GIJ152"/>
    <mergeCell ref="GIK152:GIZ152"/>
    <mergeCell ref="GJA152:GJP152"/>
    <mergeCell ref="GJQ152:GKF152"/>
    <mergeCell ref="GKG152:GKV152"/>
    <mergeCell ref="GKW152:GLL152"/>
    <mergeCell ref="GAK152:GAZ152"/>
    <mergeCell ref="GBA152:GBP152"/>
    <mergeCell ref="GBQ152:GCF152"/>
    <mergeCell ref="GCG152:GCV152"/>
    <mergeCell ref="GCW152:GDL152"/>
    <mergeCell ref="GDM152:GEB152"/>
    <mergeCell ref="GEC152:GER152"/>
    <mergeCell ref="GES152:GFH152"/>
    <mergeCell ref="GFI152:GFX152"/>
    <mergeCell ref="FUW152:FVL152"/>
    <mergeCell ref="FVM152:FWB152"/>
    <mergeCell ref="FWC152:FWR152"/>
    <mergeCell ref="FWS152:FXH152"/>
    <mergeCell ref="FXI152:FXX152"/>
    <mergeCell ref="FXY152:FYN152"/>
    <mergeCell ref="FYO152:FZD152"/>
    <mergeCell ref="FZE152:FZT152"/>
    <mergeCell ref="FZU152:GAJ152"/>
    <mergeCell ref="FPI152:FPX152"/>
    <mergeCell ref="FPY152:FQN152"/>
    <mergeCell ref="FQO152:FRD152"/>
    <mergeCell ref="FRE152:FRT152"/>
    <mergeCell ref="FRU152:FSJ152"/>
    <mergeCell ref="FSK152:FSZ152"/>
    <mergeCell ref="FTA152:FTP152"/>
    <mergeCell ref="FTQ152:FUF152"/>
    <mergeCell ref="FUG152:FUV152"/>
    <mergeCell ref="FJU152:FKJ152"/>
    <mergeCell ref="FKK152:FKZ152"/>
    <mergeCell ref="FLA152:FLP152"/>
    <mergeCell ref="FLQ152:FMF152"/>
    <mergeCell ref="FMG152:FMV152"/>
    <mergeCell ref="FMW152:FNL152"/>
    <mergeCell ref="FNM152:FOB152"/>
    <mergeCell ref="FOC152:FOR152"/>
    <mergeCell ref="FOS152:FPH152"/>
    <mergeCell ref="FEG152:FEV152"/>
    <mergeCell ref="FEW152:FFL152"/>
    <mergeCell ref="FFM152:FGB152"/>
    <mergeCell ref="FGC152:FGR152"/>
    <mergeCell ref="FGS152:FHH152"/>
    <mergeCell ref="FHI152:FHX152"/>
    <mergeCell ref="FHY152:FIN152"/>
    <mergeCell ref="FIO152:FJD152"/>
    <mergeCell ref="FJE152:FJT152"/>
    <mergeCell ref="EYS152:EZH152"/>
    <mergeCell ref="EZI152:EZX152"/>
    <mergeCell ref="EZY152:FAN152"/>
    <mergeCell ref="FAO152:FBD152"/>
    <mergeCell ref="FBE152:FBT152"/>
    <mergeCell ref="FBU152:FCJ152"/>
    <mergeCell ref="FCK152:FCZ152"/>
    <mergeCell ref="FDA152:FDP152"/>
    <mergeCell ref="FDQ152:FEF152"/>
    <mergeCell ref="ETE152:ETT152"/>
    <mergeCell ref="ETU152:EUJ152"/>
    <mergeCell ref="EUK152:EUZ152"/>
    <mergeCell ref="EVA152:EVP152"/>
    <mergeCell ref="EVQ152:EWF152"/>
    <mergeCell ref="EWG152:EWV152"/>
    <mergeCell ref="EWW152:EXL152"/>
    <mergeCell ref="EXM152:EYB152"/>
    <mergeCell ref="EYC152:EYR152"/>
    <mergeCell ref="ENQ152:EOF152"/>
    <mergeCell ref="EOG152:EOV152"/>
    <mergeCell ref="EOW152:EPL152"/>
    <mergeCell ref="EPM152:EQB152"/>
    <mergeCell ref="EQC152:EQR152"/>
    <mergeCell ref="EQS152:ERH152"/>
    <mergeCell ref="ERI152:ERX152"/>
    <mergeCell ref="ERY152:ESN152"/>
    <mergeCell ref="ESO152:ETD152"/>
    <mergeCell ref="EIC152:EIR152"/>
    <mergeCell ref="EIS152:EJH152"/>
    <mergeCell ref="EJI152:EJX152"/>
    <mergeCell ref="EJY152:EKN152"/>
    <mergeCell ref="EKO152:ELD152"/>
    <mergeCell ref="ELE152:ELT152"/>
    <mergeCell ref="ELU152:EMJ152"/>
    <mergeCell ref="EMK152:EMZ152"/>
    <mergeCell ref="ENA152:ENP152"/>
    <mergeCell ref="ECO152:EDD152"/>
    <mergeCell ref="EDE152:EDT152"/>
    <mergeCell ref="EDU152:EEJ152"/>
    <mergeCell ref="EEK152:EEZ152"/>
    <mergeCell ref="EFA152:EFP152"/>
    <mergeCell ref="EFQ152:EGF152"/>
    <mergeCell ref="EGG152:EGV152"/>
    <mergeCell ref="EGW152:EHL152"/>
    <mergeCell ref="EHM152:EIB152"/>
    <mergeCell ref="DXA152:DXP152"/>
    <mergeCell ref="DXQ152:DYF152"/>
    <mergeCell ref="DYG152:DYV152"/>
    <mergeCell ref="DYW152:DZL152"/>
    <mergeCell ref="DZM152:EAB152"/>
    <mergeCell ref="EAC152:EAR152"/>
    <mergeCell ref="EAS152:EBH152"/>
    <mergeCell ref="EBI152:EBX152"/>
    <mergeCell ref="EBY152:ECN152"/>
    <mergeCell ref="DRM152:DSB152"/>
    <mergeCell ref="DSC152:DSR152"/>
    <mergeCell ref="DSS152:DTH152"/>
    <mergeCell ref="DTI152:DTX152"/>
    <mergeCell ref="DTY152:DUN152"/>
    <mergeCell ref="DUO152:DVD152"/>
    <mergeCell ref="DVE152:DVT152"/>
    <mergeCell ref="DVU152:DWJ152"/>
    <mergeCell ref="DWK152:DWZ152"/>
    <mergeCell ref="DLY152:DMN152"/>
    <mergeCell ref="DMO152:DND152"/>
    <mergeCell ref="DNE152:DNT152"/>
    <mergeCell ref="DNU152:DOJ152"/>
    <mergeCell ref="DOK152:DOZ152"/>
    <mergeCell ref="DPA152:DPP152"/>
    <mergeCell ref="DPQ152:DQF152"/>
    <mergeCell ref="DQG152:DQV152"/>
    <mergeCell ref="DQW152:DRL152"/>
    <mergeCell ref="DGK152:DGZ152"/>
    <mergeCell ref="DHA152:DHP152"/>
    <mergeCell ref="DHQ152:DIF152"/>
    <mergeCell ref="DIG152:DIV152"/>
    <mergeCell ref="DIW152:DJL152"/>
    <mergeCell ref="DJM152:DKB152"/>
    <mergeCell ref="DKC152:DKR152"/>
    <mergeCell ref="DKS152:DLH152"/>
    <mergeCell ref="DLI152:DLX152"/>
    <mergeCell ref="DAW152:DBL152"/>
    <mergeCell ref="DBM152:DCB152"/>
    <mergeCell ref="DCC152:DCR152"/>
    <mergeCell ref="DCS152:DDH152"/>
    <mergeCell ref="DDI152:DDX152"/>
    <mergeCell ref="DDY152:DEN152"/>
    <mergeCell ref="DEO152:DFD152"/>
    <mergeCell ref="DFE152:DFT152"/>
    <mergeCell ref="DFU152:DGJ152"/>
    <mergeCell ref="CVI152:CVX152"/>
    <mergeCell ref="CVY152:CWN152"/>
    <mergeCell ref="CWO152:CXD152"/>
    <mergeCell ref="CXE152:CXT152"/>
    <mergeCell ref="CXU152:CYJ152"/>
    <mergeCell ref="CYK152:CYZ152"/>
    <mergeCell ref="CZA152:CZP152"/>
    <mergeCell ref="CZQ152:DAF152"/>
    <mergeCell ref="DAG152:DAV152"/>
    <mergeCell ref="CPU152:CQJ152"/>
    <mergeCell ref="CQK152:CQZ152"/>
    <mergeCell ref="CRA152:CRP152"/>
    <mergeCell ref="CRQ152:CSF152"/>
    <mergeCell ref="CSG152:CSV152"/>
    <mergeCell ref="CSW152:CTL152"/>
    <mergeCell ref="CTM152:CUB152"/>
    <mergeCell ref="CUC152:CUR152"/>
    <mergeCell ref="CUS152:CVH152"/>
    <mergeCell ref="CKG152:CKV152"/>
    <mergeCell ref="CKW152:CLL152"/>
    <mergeCell ref="CLM152:CMB152"/>
    <mergeCell ref="CMC152:CMR152"/>
    <mergeCell ref="CMS152:CNH152"/>
    <mergeCell ref="CNI152:CNX152"/>
    <mergeCell ref="CNY152:CON152"/>
    <mergeCell ref="COO152:CPD152"/>
    <mergeCell ref="CPE152:CPT152"/>
    <mergeCell ref="CES152:CFH152"/>
    <mergeCell ref="CFI152:CFX152"/>
    <mergeCell ref="CFY152:CGN152"/>
    <mergeCell ref="CGO152:CHD152"/>
    <mergeCell ref="CHE152:CHT152"/>
    <mergeCell ref="CHU152:CIJ152"/>
    <mergeCell ref="CIK152:CIZ152"/>
    <mergeCell ref="CJA152:CJP152"/>
    <mergeCell ref="CJQ152:CKF152"/>
    <mergeCell ref="BZE152:BZT152"/>
    <mergeCell ref="BZU152:CAJ152"/>
    <mergeCell ref="CAK152:CAZ152"/>
    <mergeCell ref="CBA152:CBP152"/>
    <mergeCell ref="CBQ152:CCF152"/>
    <mergeCell ref="CCG152:CCV152"/>
    <mergeCell ref="CCW152:CDL152"/>
    <mergeCell ref="CDM152:CEB152"/>
    <mergeCell ref="CEC152:CER152"/>
    <mergeCell ref="BTQ152:BUF152"/>
    <mergeCell ref="BUG152:BUV152"/>
    <mergeCell ref="BUW152:BVL152"/>
    <mergeCell ref="BVM152:BWB152"/>
    <mergeCell ref="BWC152:BWR152"/>
    <mergeCell ref="BWS152:BXH152"/>
    <mergeCell ref="BXI152:BXX152"/>
    <mergeCell ref="BXY152:BYN152"/>
    <mergeCell ref="BYO152:BZD152"/>
    <mergeCell ref="BOC152:BOR152"/>
    <mergeCell ref="BOS152:BPH152"/>
    <mergeCell ref="BPI152:BPX152"/>
    <mergeCell ref="BPY152:BQN152"/>
    <mergeCell ref="BQO152:BRD152"/>
    <mergeCell ref="BRE152:BRT152"/>
    <mergeCell ref="BRU152:BSJ152"/>
    <mergeCell ref="BSK152:BSZ152"/>
    <mergeCell ref="BTA152:BTP152"/>
    <mergeCell ref="BIO152:BJD152"/>
    <mergeCell ref="BJE152:BJT152"/>
    <mergeCell ref="BJU152:BKJ152"/>
    <mergeCell ref="BKK152:BKZ152"/>
    <mergeCell ref="BLA152:BLP152"/>
    <mergeCell ref="BLQ152:BMF152"/>
    <mergeCell ref="BMG152:BMV152"/>
    <mergeCell ref="BMW152:BNL152"/>
    <mergeCell ref="BNM152:BOB152"/>
    <mergeCell ref="BDA152:BDP152"/>
    <mergeCell ref="BDQ152:BEF152"/>
    <mergeCell ref="BEG152:BEV152"/>
    <mergeCell ref="BEW152:BFL152"/>
    <mergeCell ref="BFM152:BGB152"/>
    <mergeCell ref="BGC152:BGR152"/>
    <mergeCell ref="BGS152:BHH152"/>
    <mergeCell ref="BHI152:BHX152"/>
    <mergeCell ref="BHY152:BIN152"/>
    <mergeCell ref="AXM152:AYB152"/>
    <mergeCell ref="AYC152:AYR152"/>
    <mergeCell ref="AYS152:AZH152"/>
    <mergeCell ref="AZI152:AZX152"/>
    <mergeCell ref="AZY152:BAN152"/>
    <mergeCell ref="BAO152:BBD152"/>
    <mergeCell ref="BBE152:BBT152"/>
    <mergeCell ref="BBU152:BCJ152"/>
    <mergeCell ref="BCK152:BCZ152"/>
    <mergeCell ref="ARY152:ASN152"/>
    <mergeCell ref="ASO152:ATD152"/>
    <mergeCell ref="ATE152:ATT152"/>
    <mergeCell ref="ATU152:AUJ152"/>
    <mergeCell ref="AUK152:AUZ152"/>
    <mergeCell ref="AVA152:AVP152"/>
    <mergeCell ref="AVQ152:AWF152"/>
    <mergeCell ref="AWG152:AWV152"/>
    <mergeCell ref="AWW152:AXL152"/>
    <mergeCell ref="AMK152:AMZ152"/>
    <mergeCell ref="ANA152:ANP152"/>
    <mergeCell ref="ANQ152:AOF152"/>
    <mergeCell ref="AOG152:AOV152"/>
    <mergeCell ref="AOW152:APL152"/>
    <mergeCell ref="APM152:AQB152"/>
    <mergeCell ref="AQC152:AQR152"/>
    <mergeCell ref="AQS152:ARH152"/>
    <mergeCell ref="ARI152:ARX152"/>
    <mergeCell ref="AGW152:AHL152"/>
    <mergeCell ref="AHM152:AIB152"/>
    <mergeCell ref="AIC152:AIR152"/>
    <mergeCell ref="AIS152:AJH152"/>
    <mergeCell ref="AJI152:AJX152"/>
    <mergeCell ref="AJY152:AKN152"/>
    <mergeCell ref="AKO152:ALD152"/>
    <mergeCell ref="ALE152:ALT152"/>
    <mergeCell ref="ALU152:AMJ152"/>
    <mergeCell ref="ABI152:ABX152"/>
    <mergeCell ref="ABY152:ACN152"/>
    <mergeCell ref="ACO152:ADD152"/>
    <mergeCell ref="ADE152:ADT152"/>
    <mergeCell ref="ADU152:AEJ152"/>
    <mergeCell ref="AEK152:AEZ152"/>
    <mergeCell ref="AFA152:AFP152"/>
    <mergeCell ref="AFQ152:AGF152"/>
    <mergeCell ref="AGG152:AGV152"/>
    <mergeCell ref="VU152:WJ152"/>
    <mergeCell ref="WK152:WZ152"/>
    <mergeCell ref="XA152:XP152"/>
    <mergeCell ref="XQ152:YF152"/>
    <mergeCell ref="YG152:YV152"/>
    <mergeCell ref="YW152:ZL152"/>
    <mergeCell ref="ZM152:AAB152"/>
    <mergeCell ref="AAC152:AAR152"/>
    <mergeCell ref="AAS152:ABH152"/>
    <mergeCell ref="QG152:QV152"/>
    <mergeCell ref="QW152:RL152"/>
    <mergeCell ref="RM152:SB152"/>
    <mergeCell ref="SC152:SR152"/>
    <mergeCell ref="SS152:TH152"/>
    <mergeCell ref="TI152:TX152"/>
    <mergeCell ref="TY152:UN152"/>
    <mergeCell ref="UO152:VD152"/>
    <mergeCell ref="VE152:VT152"/>
    <mergeCell ref="KS152:LH152"/>
    <mergeCell ref="LI152:LX152"/>
    <mergeCell ref="LY152:MN152"/>
    <mergeCell ref="MO152:ND152"/>
    <mergeCell ref="NE152:NT152"/>
    <mergeCell ref="NU152:OJ152"/>
    <mergeCell ref="OK152:OZ152"/>
    <mergeCell ref="PA152:PP152"/>
    <mergeCell ref="PQ152:QF152"/>
    <mergeCell ref="FE152:FT152"/>
    <mergeCell ref="FU152:GJ152"/>
    <mergeCell ref="GK152:GZ152"/>
    <mergeCell ref="HA152:HP152"/>
    <mergeCell ref="HQ152:IF152"/>
    <mergeCell ref="IG152:IV152"/>
    <mergeCell ref="IW152:JL152"/>
    <mergeCell ref="JM152:KB152"/>
    <mergeCell ref="KC152:KR152"/>
    <mergeCell ref="Q152:AF152"/>
    <mergeCell ref="AG152:AV152"/>
    <mergeCell ref="AW152:BL152"/>
    <mergeCell ref="BM152:CB152"/>
    <mergeCell ref="CC152:CR152"/>
    <mergeCell ref="CS152:DH152"/>
    <mergeCell ref="DI152:DX152"/>
    <mergeCell ref="DY152:EN152"/>
    <mergeCell ref="EO152:FD152"/>
    <mergeCell ref="A142:P142"/>
    <mergeCell ref="A144:P144"/>
    <mergeCell ref="A162:P162"/>
    <mergeCell ref="A163:P163"/>
    <mergeCell ref="A164:P164"/>
    <mergeCell ref="A165:P165"/>
    <mergeCell ref="A157:P157"/>
    <mergeCell ref="A158:P158"/>
    <mergeCell ref="A159:P159"/>
    <mergeCell ref="A160:P160"/>
    <mergeCell ref="A161:P161"/>
    <mergeCell ref="A124:P124"/>
    <mergeCell ref="A139:P139"/>
    <mergeCell ref="A154:P154"/>
    <mergeCell ref="A155:P155"/>
    <mergeCell ref="A156:P156"/>
    <mergeCell ref="A123:P123"/>
    <mergeCell ref="A126:P126"/>
    <mergeCell ref="A128:P128"/>
    <mergeCell ref="A130:P130"/>
    <mergeCell ref="A132:P132"/>
    <mergeCell ref="A134:P134"/>
    <mergeCell ref="A136:P136"/>
    <mergeCell ref="A138:P138"/>
    <mergeCell ref="A140:P140"/>
    <mergeCell ref="A146:P146"/>
    <mergeCell ref="A148:P148"/>
    <mergeCell ref="A150:P150"/>
    <mergeCell ref="A152:P152"/>
    <mergeCell ref="A122:P122"/>
    <mergeCell ref="A117:P117"/>
    <mergeCell ref="A118:P118"/>
    <mergeCell ref="A119:P119"/>
    <mergeCell ref="A120:P120"/>
    <mergeCell ref="A111:P111"/>
    <mergeCell ref="A112:P112"/>
    <mergeCell ref="A113:P113"/>
    <mergeCell ref="A114:P114"/>
    <mergeCell ref="A116:P116"/>
    <mergeCell ref="A106:P106"/>
    <mergeCell ref="A107:P107"/>
    <mergeCell ref="A108:P108"/>
    <mergeCell ref="A109:P109"/>
    <mergeCell ref="A110:P110"/>
    <mergeCell ref="A101:P101"/>
    <mergeCell ref="A102:P102"/>
    <mergeCell ref="A103:P103"/>
    <mergeCell ref="A104:P104"/>
    <mergeCell ref="A105:P105"/>
    <mergeCell ref="A94:P94"/>
    <mergeCell ref="A95:P95"/>
    <mergeCell ref="A59:P59"/>
    <mergeCell ref="A83:P83"/>
    <mergeCell ref="A85:P85"/>
    <mergeCell ref="A87:P87"/>
    <mergeCell ref="A89:P89"/>
    <mergeCell ref="A90:P90"/>
    <mergeCell ref="A73:P73"/>
    <mergeCell ref="A75:P75"/>
    <mergeCell ref="A77:P77"/>
    <mergeCell ref="A79:P79"/>
    <mergeCell ref="A81:P81"/>
    <mergeCell ref="A70:P70"/>
    <mergeCell ref="A80:P80"/>
    <mergeCell ref="A72:P72"/>
    <mergeCell ref="A74:P74"/>
    <mergeCell ref="A76:P76"/>
    <mergeCell ref="A78:P78"/>
    <mergeCell ref="A61:P61"/>
    <mergeCell ref="A65:P65"/>
    <mergeCell ref="A67:P67"/>
    <mergeCell ref="A69:P69"/>
    <mergeCell ref="A71:P71"/>
    <mergeCell ref="A53:P53"/>
    <mergeCell ref="A55:P55"/>
    <mergeCell ref="A179:P179"/>
    <mergeCell ref="A181:P181"/>
    <mergeCell ref="A60:P60"/>
    <mergeCell ref="A169:P169"/>
    <mergeCell ref="A171:P171"/>
    <mergeCell ref="A173:P173"/>
    <mergeCell ref="A175:P175"/>
    <mergeCell ref="A177:P177"/>
    <mergeCell ref="A84:P84"/>
    <mergeCell ref="A86:P86"/>
    <mergeCell ref="A88:P88"/>
    <mergeCell ref="A167:P167"/>
    <mergeCell ref="A82:P82"/>
    <mergeCell ref="A166:P166"/>
    <mergeCell ref="A54:P54"/>
    <mergeCell ref="A56:P56"/>
    <mergeCell ref="A58:P58"/>
    <mergeCell ref="A62:P62"/>
    <mergeCell ref="A63:P63"/>
    <mergeCell ref="A64:P64"/>
    <mergeCell ref="A66:P66"/>
    <mergeCell ref="A68:P68"/>
    <mergeCell ref="A96:P96"/>
    <mergeCell ref="A97:P97"/>
    <mergeCell ref="A98:P98"/>
    <mergeCell ref="A99:P99"/>
    <mergeCell ref="A100:P100"/>
    <mergeCell ref="A91:P91"/>
    <mergeCell ref="A92:P92"/>
    <mergeCell ref="A93:P93"/>
    <mergeCell ref="A52:P52"/>
    <mergeCell ref="A31:P31"/>
    <mergeCell ref="A32:P32"/>
    <mergeCell ref="A34:P34"/>
    <mergeCell ref="A36:P36"/>
    <mergeCell ref="A38:P38"/>
    <mergeCell ref="A40:P40"/>
    <mergeCell ref="A42:P42"/>
    <mergeCell ref="A44:P44"/>
    <mergeCell ref="A46:P46"/>
    <mergeCell ref="A48:P48"/>
    <mergeCell ref="A50:P50"/>
    <mergeCell ref="A51:P51"/>
    <mergeCell ref="A33:P33"/>
    <mergeCell ref="A35:P35"/>
    <mergeCell ref="A37:P37"/>
    <mergeCell ref="A39:P39"/>
    <mergeCell ref="A41:P41"/>
    <mergeCell ref="A43:P43"/>
    <mergeCell ref="A45:P45"/>
    <mergeCell ref="A47:P47"/>
    <mergeCell ref="A49:P49"/>
    <mergeCell ref="A18:P18"/>
    <mergeCell ref="E9:N12"/>
    <mergeCell ref="A14:P14"/>
    <mergeCell ref="A15:P15"/>
    <mergeCell ref="A16:P16"/>
    <mergeCell ref="A17:P17"/>
    <mergeCell ref="A30:P30"/>
    <mergeCell ref="A19:P19"/>
    <mergeCell ref="A20:P20"/>
    <mergeCell ref="A21:P21"/>
    <mergeCell ref="A22:P22"/>
    <mergeCell ref="A23:P23"/>
    <mergeCell ref="A24:P24"/>
    <mergeCell ref="A25:P25"/>
    <mergeCell ref="A26:P26"/>
    <mergeCell ref="A27:P27"/>
    <mergeCell ref="A28:P28"/>
    <mergeCell ref="A29:P29"/>
  </mergeCells>
  <hyperlinks>
    <hyperlink ref="A166:P166" location="'Gráfica No. 4.6.1.'!A1" display="Gráfica 4.6.1. Ahorro fiscal proyectado por adopción de las medidas de austeridad previstas en el artículo 19 de la Ley 2155 de 2021" xr:uid="{8087B96C-8E5C-4967-97A6-1CFB11632F97}"/>
    <hyperlink ref="A14:P14" location="'Cuadro No 4.1.1'!A1" display="Cuadro 4.1.1. Resumen PGN 2025 Presupuesto Orientado a Resultados" xr:uid="{80C2ECB6-0A26-4A19-982E-083E5CE1BB51}"/>
    <hyperlink ref="A16:P16" location="'Gráfica No 4.1.1'!A1" display="Gráfica 4.1.1. Composición según tipo de gasto por programa PGN 2025" xr:uid="{87D7A04A-3556-4C89-A5A3-F9A00AD3A479}"/>
    <hyperlink ref="A18:P18" location="'Cuadro No 4.1.2'!A1" display="Cuadro 4.1.2. Composición sectorial PGN 2025 PoR principales programas" xr:uid="{75E3A95E-F4F7-4E7B-BE35-38D808EC9671}"/>
    <hyperlink ref="A20:P20" location="'Cuadro No 4.1.3'!A1" display="Cuadro 4.1.3. Composición gasto y Unidades Ejecutoras de Programa Protección Económica para la Vejez PGN 2025 PoR" xr:uid="{340572C3-6286-418E-9F90-59CA9FE4D96C}"/>
    <hyperlink ref="A22:P22" location="'Cuadro No 4.1.4'!A1" display="Cuadro 4.1.4. Composición gasto y Unidades Ejecutoras de Programa Aseguramiento y prestación integral de servicios de salud PGN 2025 PoR" xr:uid="{05E4891E-FA02-4088-BE91-51A9E329EEF5}"/>
    <hyperlink ref="A24:P24" location="'Cuadro No 4.1.5'!A1" display="Cuadro 4.1.5. Composición gasto y Unidades Ejecutoras de Programa Calidad, cobertura y fortalecimiento de la educación inicial, prescolar, básica y media PGN 2025" xr:uid="{D6C7E022-2D94-4B20-B8CF-96DCED39BA5D}"/>
    <hyperlink ref="A26:P26" location="'Cuadro No 4.1.6'!A1" display="Cuadro 4.1.6. Composición gasto y Unidades Ejecutoras de Programa Gestión de Recursos Públicos PGN 2026" xr:uid="{9E2D3140-DAB7-4A69-B764-171102B4F1D4}"/>
    <hyperlink ref="A28:P28" location="'Cuadro No 4.1.7'!A1" display="Cuadro 4.1.7. Composición Transferencias Corrientes a cargo del Ministerio de Hacienda en el Programa Gestión de Recursos Públicos PGN 2025" xr:uid="{1B5380F9-4DAF-42F5-A05D-B6EC9ECDC769}"/>
    <hyperlink ref="A30:P30" location="'Cuadro No 4.1.8'!A1" display="Cuadro 4.1.8. Composición gasto y Unidades Ejecutoras de Programa Capacidades de las Fuerzas Militares en seguridad pública y defensa en el territorio nacional PGN 2025 PoR" xr:uid="{5B440885-E35D-4D0C-B318-54DE2E4A646B}"/>
    <hyperlink ref="A32:P32" location="'Cuadro No 4.1.9'!A1" display="Cuadro 4.1.9. Composición gasto y Unidades Ejecutoras de Programa Capacidades de la Policía Nacional en seguridad pública, prevención, convivencia y seguridad ciudadana PGN 2025 PoR" xr:uid="{5E444CC7-1D46-4EA7-847E-ADE93CAE7F62}"/>
    <hyperlink ref="A34:P34" location="'Cuadro No 4.1.10'!A1" display="Cuadro 4.1.10. Composición gasto y Unidades Ejecutoras de Programa Calidad y fomento de la educación superior PGN 2025 PoR" xr:uid="{D6EF7E42-F3AF-4CAD-BE31-073F7E7E64B2}"/>
    <hyperlink ref="A36:P36" location="'Cuadro No 4.1.11'!A1" display="Cuadro 4.1.11. Composición gasto y Unidades Ejecutoras de Programa Desarrollo integral de la primera infancia a la juventud, y fortalecimiento de las capacidades de las familias de niñas, niños y adolescentes - Sector igualdad y equidad PGN 2025" xr:uid="{E72972D2-04F4-4C85-B571-F0B8A5755B29}"/>
    <hyperlink ref="A38:P38" location="'Cuadro No 4.1.12'!A1" display="Cuadro 4.1.12. Composición gasto y Unidades Ejecutoras de Programa Mejoramiento a las competencias de la administración de justica PGN 2025 PoR" xr:uid="{88619DD6-5D34-4D67-8DDF-49AB5108A8E1}"/>
    <hyperlink ref="A40:P40" location="'Cuadro No 4.1.13'!A1" display="Cuadro 4.1.13. Composición gasto y Unidades Ejecutoras de Programa Infraestructura Red Vial Primaria PGN 2025 PoR" xr:uid="{4A46A39B-D7BD-4E45-9E15-200F88D4D8AC}"/>
    <hyperlink ref="A42:P42" location="'Cuadro No 4.1.14'!A1" display="Cuadro 4.1.14. Composición gasto y Unidades Ejecutoras de Programa Acceso de la población a los servicios de agua potable y saneamiento básico PGN 2025 PoR" xr:uid="{68462F30-892E-484C-BC5F-A895B60A0C9F}"/>
    <hyperlink ref="A44:P44" location="'Cuadro No 4.1.15'!A1" display="Cuadro 4.1.15. Composición gasto y Unidades Ejecutoras de Programa Efectividad de la investigación penal y técnico científica PGN 2025 PoR" xr:uid="{40548A9F-D79C-4310-B715-2849BB94C997}"/>
    <hyperlink ref="A46:P46" location="'Cuadro No 4.1.16'!A1" display="Cuadro 4.1.16. Composición gasto y Unidades Ejecutoras de Programa Inclusión social y productiva para la población en situación de vulnerabilidad PGN 2025 PoR" xr:uid="{03A53B8A-6618-481A-9559-8B6E808A7387}"/>
    <hyperlink ref="A48:P48" location="'Cuadro No 4.1.17'!A1" display="Cuadro 4.1.17. Composición gasto y Unidades Ejecutoras de Programa Consolidación productiva del sector de energía eléctrica PGN 2025 PoR" xr:uid="{8CC4C778-88B7-4A96-B0C7-CDFCF4796BC8}"/>
    <hyperlink ref="A50:P50" location="'Cuadro No 4.1.18'!A1" display="Cuadro 4.1.18. Composición gasto y Unidades Ejecutoras de Programa Generación de bienestar para la Fuerza Pública y sus familias PGN 2025 PoR" xr:uid="{73B29626-C0AD-4D5F-8C4D-5229F9316AA4}"/>
    <hyperlink ref="A52:P52" location="'Cuadro No 4.1.19'!A1" display="Cuadro 4.1.19. Composición gasto y Unidades Ejecutoras de Programa Formación para el Trabajo PGN 2025 PoR" xr:uid="{81A0E8A6-AF99-4715-BC8B-AB85106AF95B}"/>
    <hyperlink ref="A54:P54" location="'Cuadro No 4.1.20'!A1" display="Cuadro 4.1.20. Composición gasto y Unidades Ejecutoras de Programa Atención, asistencia y reparación integral a las víctimas PGN 2025 PoR" xr:uid="{3ABAF5F5-9A1A-45AA-A685-2C9CE6B65546}"/>
    <hyperlink ref="A56:P56" location="'Cuadro No 4.1.21'!A1" display="Cuadro 4.1.21. Composición gasto y Unidades Ejecutoras de Programa Sistema penitenciario y carcelario en el marco de los derechos humanos PGN 2025 PoR" xr:uid="{7503A727-2ADB-42F8-8C3E-EB24559E7153}"/>
    <hyperlink ref="A58:P58" location="'Diagrama 4.2.1'!A1" display="Diagrama 4.2.1. Homologación PGN a clasificación económica 2026" xr:uid="{9D228F98-D9D9-49A0-9D68-8267109E28C1}"/>
    <hyperlink ref="A60:P60" location="'Cuadro 4.2.1'!A1" display="Cuadro 4.2.1 Homologación de las rentas y recursos de capital 2026" xr:uid="{FEF93D5F-7C30-45C5-983F-DC3E5CE74CC9}"/>
    <hyperlink ref="A62:P62" location="'Cuadro 4.2.2'!A1" display="Cuadro 4.2.2. Homologación de apropiaciones 2026" xr:uid="{9DC91D1F-4A91-4BAE-A59C-965E0ED43CD4}"/>
    <hyperlink ref="A64:P64" location="'Cuadro 4.2.3'!A1" display="Cuadro 4.2.3. Homologación de la inversión según clasificación económica del presupuesto 2026" xr:uid="{F40CCBFD-C70D-4718-9E3A-F8DA380A839C}"/>
    <hyperlink ref="A66:P66" location="'Cuadro 4.2.4'!A1" display="Cuadro 4.2.4. Resultado presupuestal 2025" xr:uid="{0577E63B-67C4-4109-8137-4C7AD9602229}"/>
    <hyperlink ref="A68:P68" location="'Cuadro 4.3.1'!A1" display="Cuadro 4.3.1. Resumen Clasificación Funcional 2025-2026" xr:uid="{8F2ABB18-EC7E-4684-8A9D-9A6920C9911B}"/>
    <hyperlink ref="A70:P70" location="'Gráfico 4.3.1'!A1" display="Gráfica 4.3.1. Clasificación Funcional 2026" xr:uid="{13EFB6B8-C213-41D7-886B-EC8747FF80B8}"/>
    <hyperlink ref="A72:P72" location="'Cuadro 4.3.2'!A1" display="Cuadro 4.3.2 Concentración del presupuesto por principales sectores 2026" xr:uid="{60F0A016-574C-4305-A857-BA8259C3A144}"/>
    <hyperlink ref="A74:P74" location="'Cuadro 4.3.3'!A1" display="Cuadro 4.3.3 Presupuesto 2026 - Detalle del gasto en Protección Social" xr:uid="{8C4D3C58-DF4C-4006-AC9C-81F893E680C7}"/>
    <hyperlink ref="A76:P76" location="'Cuadro 4.3.4'!A1" display="Cuadro 4.3.4. Principales entidades ejecutoras del gasto en Protección Social 2026" xr:uid="{8723589F-C3DD-4436-877B-E2103633580C}"/>
    <hyperlink ref="A78:P78" location="'Cuadro 4.3.5'!A1" display="Cuadro 4.3.5. Presupuesto 2026 - Detalle del gasto en Educación" xr:uid="{5960237D-4D2A-49F5-8B88-FF9AD3182EB0}"/>
    <hyperlink ref="A80:P80" location="'Cuadro 4.3.6'!A1" display="Cuadro 4.3.6. Principales entidades ejecutoras del gasto en Educación 2026" xr:uid="{CD49B085-13FD-43CD-8A4F-FA608C6C0807}"/>
    <hyperlink ref="A82:P82" location="'Cuadro 4.3.7'!A1" display="Cuadro 4.3.7. Presupuesto 2026 - Detalle del gasto en Salud" xr:uid="{66CDCD51-A67D-4809-BA99-8DAA66FCBA56}"/>
    <hyperlink ref="A84:P84" location="'Cuadro 4.3.8'!A1" display="Cuadro 4.3.8. Principales entidades ejecutoras del gasto en Salud 2025" xr:uid="{353F0720-4493-4FCD-8138-32F5441D675E}"/>
    <hyperlink ref="A86:P86" location="'Cuadro 4.3.9'!A1" display="Cuadro 4.3.9. Presupuesto 2025 - Detalle del gasto en Defensa" xr:uid="{61CD28A9-6C87-48DA-B16F-F3593100ED3E}"/>
    <hyperlink ref="A88:P88" location="'Cuadro 4.3.10'!A1" display="Cuadro 4.3.10. Principales entidades ejecutoras del gasto en Defensa 2025" xr:uid="{E3012DDA-E23A-490D-918B-74EA8DA4D55B}"/>
    <hyperlink ref="A90" location="'Cuadro No 4.3.11'!A1" display="Cuadro 4.3.11. Presupuesto 2025 - Detalle del gasto en Orden público y Seguridad" xr:uid="{517F03D3-4C56-4113-813E-48248DB77D6A}"/>
    <hyperlink ref="A92" location="'Cuadro No 4.3.12'!A1" display="Cuadro 4.3.12. Principales entidades ejecutoras del gasto en Actividades de orden público y seguridad 2025" xr:uid="{0C2CFF1C-33E2-4DF1-961A-7FFC426AE3B1}"/>
    <hyperlink ref="A94" location="'Cuadro No 4.3.13'!A1" display="Cuadro 4.3.13. Presupuesto 2025 - Detalle del gasto en Servicios Públicos Generales" xr:uid="{DFC27020-9B87-409E-83B6-3448B61B2CB8}"/>
    <hyperlink ref="A96" location="'Cuadro No 4.3.14'!A1" display="Cuadro 4.3.14. Principales entidades ejecutoras del gasto en Servicios públicos Generales 2025" xr:uid="{19B76C58-DD2E-4ECC-A381-62BE54DA139B}"/>
    <hyperlink ref="A98" location="'Cuadro No 4.3.15'!A1" display="Cuadro 4.3.15. Presupuesto 2025 - Detalle del gasto en Vivienda y Servicios Comunitarios" xr:uid="{4D03B553-3C6B-48DF-93A5-7FC90A644EEC}"/>
    <hyperlink ref="A100" location="'Cuadro No 4.3.16'!A1" display="Cuadro 4.3.16. Principales entidades ejecutoras del gasto en Vivienda y Servicios Comunitarios 2025" xr:uid="{2779962E-4872-4179-ADFF-0F3D74637523}"/>
    <hyperlink ref="A102" location="'Cuadro No 4.3.17'!A1" display="Cuadro 4.3.17. Presupuesto 2025 - Detalle del gasto en Asuntos Económicos" xr:uid="{568FABEE-50CE-4113-A2AB-72A6EB9BFA3D}"/>
    <hyperlink ref="A104" location="'Cuadro No 4.3.18'!A1" display="Cuadro 4.3.18. Principales entidades ejecutoras del gasto en Asuntos económicos 2025" xr:uid="{94CDDD11-ECBF-459E-9474-93ECE43FE07C}"/>
    <hyperlink ref="A106" location="'Cuadro No 4.3.19'!A1" display="Cuadro 4.3.19. Presupuesto 2025 - Detalle del gasto en Actividades Recreativas, Cultura y Deporte" xr:uid="{A495F0F2-C028-4B0A-B5EF-BAC6CDC943BE}"/>
    <hyperlink ref="A108" location="'Cuadro No 4.3.20'!A1" display="Cuadro 4.3.20. Principales entidades ejecutoras del gasto en Actividades Recreativas, cultura y deporte 2025" xr:uid="{7ABD568E-F464-479B-B743-F3CB7B1D77FC}"/>
    <hyperlink ref="A110" location="'Cuadro No 4.3.21'!A1" display="Cuadro 4.3.21. Presupuesto 2025 - Detalle del gasto en Protección del Medio ambiente" xr:uid="{EF7CAAFF-2E7B-4C11-BDF0-F4EC90B56693}"/>
    <hyperlink ref="A112" location="'Cuadro No 4.3.22'!A1" display="Cuadro 4.3.22. Principales entidades ejecutoras del gasto en Protección del Medio Ambiente 2025" xr:uid="{7B0F10DB-23E8-4623-BC3B-1F9EF8689A37}"/>
    <hyperlink ref="A114" location="'Cuadro No 4.3.23'!A1" display="Cuadro 4.3.23. Resumen Gasto Público Social 2024 – 2025" xr:uid="{03AA9B9C-5139-48A3-88DD-A37F85EFED2A}"/>
    <hyperlink ref="A124:Q124" location="'Cuadro No 4.4.6'!A1" display="Cuadro 4.4.6. Recursos Asignados Trazador de Grupos Étnicos Miles de millones de pesos " xr:uid="{B8AE997D-838C-4CF0-95FA-5738E9E8F671}"/>
    <hyperlink ref="A154:Q154" location="'Cuadro No 4.4.7'!A1" display="Cuadro 4.4.7. Recursos Asignados por entidad del Trazador de Pueblos y Comunidades Indígenas" xr:uid="{44F1246D-8BB5-4D01-A42C-47514E546911}"/>
    <hyperlink ref="A156:Q156" location="'Cuadro No 4.4.8'!A1" display="Cuadro 4.4.8. Recursos Asignados por entidad del Trazador Comunidades Negras, Afrocolombianos, Raizales y Palenqueros" xr:uid="{53C7A729-355F-40F4-B9FD-1C2A25DE672B}"/>
    <hyperlink ref="A158:Q158" location="'Cuadro No 4.4.9'!A1" display="Cuadro 4.4.9. Recursos Asignados por entidad del Trazador Pueblo Rrom" xr:uid="{AE78E454-1227-4A94-BDF2-1CED955CFA3A}"/>
    <hyperlink ref="A160" location="'Cuadro No 4.4.10'!A1" display="Cuadro 4.4.10. Listado de proyectos de inversión identificados con el Trazador “Pueblos y Comunidades Indígenas”" xr:uid="{7D7B0357-F739-40D9-84DE-A379750172E8}"/>
    <hyperlink ref="A162" location="'Cuadro No 4.4.11'!A1" display="Cuadro 4.4.11. Listado de proyectos de inversión identificados con el Trazador “Comunidades Negras, Afrocolombianas, Raizales y Palenqueras”" xr:uid="{F1082EF7-8AA5-4B69-B683-BD3EE27510F5}"/>
    <hyperlink ref="A164" location="'Cuadro No 4.4.12'!A1" display="Cuadro 4.4.12. Listado de proyectos de inversión identificados con el Trazador “Pueblo Rrom”" xr:uid="{8B5BF2AF-A9FA-4A4B-956D-31D4B5EF66A9}"/>
    <hyperlink ref="A122" location="'Cuadro No 4.4.5'!A1" display="Cuadro 4.4.5. Listado de proyectos de inversión identificados con el Trazador “Construcción de Paz” PGN 2025 asociados a PDET” " xr:uid="{703C9F4C-FAD7-4B8D-9A02-90A36602CBAC}"/>
    <hyperlink ref="A120" location="'Cuadro No 4.4.3'!A1" display="Cuadro 4.4.3. Recursos Asignados por punto y entidad del Trazador Construcción de Paz" xr:uid="{3B851F2E-706E-4FD3-94F6-66E97E139D60}"/>
    <hyperlink ref="A118" location="'Cuadro No 4.4.2'!A1" display="Cuadro 4.4.2. Listado de proyectos de inversión identificados con el Trazador “Para la equidad de la Mujer PGN 2024”" xr:uid="{95013412-AC37-4BC8-A5B2-02599DD20A1E}"/>
    <hyperlink ref="A116" location="'Cuadro No 4.4.1'!A1" display="Cuadro 4.4.1. Recursos asignados por Categoría y Entidad del Trazador Equidad de la Mujer " xr:uid="{E7D746FD-F8A9-413D-8377-B2673F6BE6BF}"/>
    <hyperlink ref="A90:P90" location="'Cuadro 4.3.11'!A1" display="Cuadro 4.3.11. Presupuesto 2025 - Detalle del gasto en Orden público y Seguridad" xr:uid="{22B8F652-2FFD-4F3B-8559-9336056A1D74}"/>
    <hyperlink ref="A92:P92" location="'Cuadro 4.3.12'!A1" display="Cuadro 4.3.12. Principales entidades ejecutoras del gasto en Actividades de orden público y seguridad 2025" xr:uid="{BDC5C8AD-3529-4A68-9A24-A0B87F052950}"/>
    <hyperlink ref="A94:P94" location="'Cuadro 4.3.13'!A1" display="Cuadro 4.3.13. Presupuesto 2025 - Detalle del gasto en Servicios Públicos Generales" xr:uid="{13D38ABE-D07C-477D-BAA0-4B0338FF2596}"/>
    <hyperlink ref="A96:P96" location="'Cuadro 4.3.14'!A1" display="Cuadro 4.3.14. Principales entidades ejecutoras del gasto en Servicios públicos Generales 2025" xr:uid="{3079C18F-58FF-47CF-801A-3D6E0F200DC4}"/>
    <hyperlink ref="A98:P98" location="'Cuadro 4.3.15'!A1" display="Cuadro 4.3.15. Presupuesto 2025 - Detalle del gasto en Vivienda y Servicios Comunitarios" xr:uid="{90FE17DB-0C6A-45C0-9001-4756483850AC}"/>
    <hyperlink ref="A100:P100" location="'Cuadro 4.3.16'!A1" display="Cuadro 4.3.16. Principales entidades ejecutoras del gasto en Vivienda y Servicios Comunitarios 2025" xr:uid="{38D42271-F0B7-496B-9000-8961449B5A5C}"/>
    <hyperlink ref="A102:P102" location="'Cuadro 4.3.17'!A1" display="Cuadro 4.3.17. Presupuesto 2025 - Detalle del gasto en Asuntos Económicos" xr:uid="{09170239-E066-440B-95CF-A4D85A2D16BF}"/>
    <hyperlink ref="A104:P104" location="'Cuadro 4.3.18'!A1" display="Cuadro 4.3.18. Principales entidades ejecutoras del gasto en Asuntos económicos 2025" xr:uid="{9749F7CA-357B-42C5-B9BF-7026F88118CC}"/>
    <hyperlink ref="A106:P106" location="'Cuadro 4.3.19'!A1" display="Cuadro 4.3.19. Presupuesto 2025 - Detalle del gasto en Actividades Recreativas, Cultura y Deporte" xr:uid="{69A170E8-AFFF-4752-B9D3-96C49CED628A}"/>
    <hyperlink ref="A108:P108" location="'Cuadro 4.3.20'!A1" display="Cuadro 4.3.20. Principales entidades ejecutoras del gasto en Actividades Recreativas, cultura y deporte 2025" xr:uid="{AB14835B-772D-4E6D-838F-B4CC57F84AFF}"/>
    <hyperlink ref="A110:P110" location="'Cuadro 4.3.21'!A1" display="Cuadro 4.3.21. Presupuesto 2025 - Detalle del gasto en Protección del Medio ambiente" xr:uid="{E58DF72A-C053-4A7D-936D-AA46B37C609F}"/>
    <hyperlink ref="A112:P112" location="'Cuadro 4.3.22'!A1" display="Cuadro 4.3.22. Principales entidades ejecutoras del gasto en Protección del Medio Ambiente 2025" xr:uid="{CF6DC96C-B96C-4B54-B4C7-3577CB690F7B}"/>
    <hyperlink ref="A114:P114" location="'Cuadro 4.3.23'!A1" display="Cuadro 4.3.23. Resumen Gasto Público Social 2024 – 2025" xr:uid="{3DCAE1AB-86F2-4DB3-970B-3770D1AB19A7}"/>
    <hyperlink ref="A116:P116" location="'Cuadro 4.4.1'!A1" display="Cuadro 4.4.1 Recursos asignados por Categoría y Entidad en el Trazador para la Equidad de la Mujer" xr:uid="{1D529AC7-6367-4FDF-978D-2EDB0216C0A4}"/>
    <hyperlink ref="A118:P118" location="'Cuadro 4.4.2'!A1" display="Cuadro 4.4.2 Listado de proyectos de inversión identificados con el Trazador “Para la equidad de la Mujer PGN 2026”" xr:uid="{39644BBA-1539-4966-8F63-7C6CA7111E61}"/>
    <hyperlink ref="A120:P120" location="'Cuadro 4.4.3 '!A1" display="Cuadro 4.4.3 Recursos Asignados por punto y entidad del Trazador Construcción de Paz" xr:uid="{50332205-76AC-4BDE-AD54-FED7958D47BB}"/>
    <hyperlink ref="A122:P122" location="'Cuadro 4.4.4'!A1" display="Cuadro 4.4.4 Listado de proyectos de inversión identificados con el Trazador “Construcción de Paz PGN 2026”" xr:uid="{DBA00525-D71F-4F6E-830B-0C378AA96EF7}"/>
    <hyperlink ref="A124:P124" location="'Cuadro 4.4.5'!A1" display="Cuadro 4.4.5 Listado de proyectos de inversión identificados con el Trazador “Construcción de Paz” PGN 2026 asociados a PDET”" xr:uid="{BEE5ABD5-8CF0-4E7E-8DE0-B25F2FED34FE}"/>
    <hyperlink ref="A154:P154" location="'Gráfico 4.5.1'!A1" display="Gráfico 4.5.1 Recursos programados en 2026 por tipo de entidad y fuente porcentaje" xr:uid="{65CEC809-121F-40E5-B580-305DD323EC5D}"/>
    <hyperlink ref="A156:P156" location="'Cuadro 4.5.1'!A1" display="Cuadro 4.5.1 Recursos Víctimas por Fuente 2025 – 2026" xr:uid="{B1E426FA-2679-4FF4-AD52-C55771F83FD4}"/>
    <hyperlink ref="A158:P158" location="'Cuadro 4.5.2'!A1" display="Cuadro 4.5.2 Recursos Víctimas desagregados por derechos 2025 y 2026" xr:uid="{7ACFE6AF-8FF3-4B44-AFC1-7CDEC6E54358}"/>
    <hyperlink ref="A160:P160" location="'Cuadro 4.5.3'!A1" display="Cuadro 4.5.3 Recursos Víctimas Entidades Ejecutoras del Presupuesto 2025 – 2026" xr:uid="{EAC72095-57F6-4314-B54C-46BF5DA89903}"/>
    <hyperlink ref="A162:P162" location="'Cuadro 4.5.4'!A1" display="Cuadro 4.5.4 Recursos Víctimas CONPES 4031 vs Apropiación 2022-2026 y proyectado 2026 por tipo de gasto" xr:uid="{54558F27-70D0-472C-9C53-3A9AC1D257F1}"/>
    <hyperlink ref="A164:P164" location="'Cuadro 4.5.5'!A1" display="Cuadro 4.5.5 Recursos Víctimas CONPES 4031 vs Apropiación 2022-2026 por medida y derecho" xr:uid="{4C0A0835-6F0F-4F6C-A345-30D6EA46C0E3}"/>
    <hyperlink ref="A126:Q126" location="'Cuadro No 4.4.6'!A1" display="Cuadro 4.4.6. Recursos Asignados Trazador de Grupos Étnicos Miles de millones de pesos " xr:uid="{B749D859-D743-4892-8AC0-FAFFD62B541D}"/>
    <hyperlink ref="A126:P126" location="'Cuadro 4.4.6'!A1" display="Cuadro 4.4.6 Recursos Asignados Trazador de Grupos Étnicos" xr:uid="{98CC03B0-77A8-46A0-A0F6-C4B88F6C7F30}"/>
    <hyperlink ref="A128:Q128" location="'Cuadro No 4.4.6'!A1" display="Cuadro 4.4.6. Recursos Asignados Trazador de Grupos Étnicos Miles de millones de pesos " xr:uid="{F8161B16-6F66-4A87-8B51-E699F2C97071}"/>
    <hyperlink ref="A128:P128" location="'Cuadro 4.4.7 '!A1" display="Cuadro 4.4.7 Recursos Asignados por entidad de Trazadorde Pueblos y Comunidades Indígenas. " xr:uid="{80C81540-54F6-4602-84CB-9FD3CC0FBF1A}"/>
    <hyperlink ref="A130:Q130" location="'Cuadro No 4.4.6'!A1" display="Cuadro 4.4.6. Recursos Asignados Trazador de Grupos Étnicos Miles de millones de pesos " xr:uid="{FDBA358E-EFC1-4EAE-8345-A53455CF3946}"/>
    <hyperlink ref="A130:P130" location="'Cuadro 4.4.8'!A1" display="Cuadro 4.4.8 Recursos Asignados por entidad del Trazador Comunidades Negras, Afrocolombianos, Raizales y Palenqueros" xr:uid="{CABE3F7A-CFCD-465E-B189-F68C264F21CE}"/>
    <hyperlink ref="A132:Q132" location="'Cuadro No 4.4.6'!A1" display="Cuadro 4.4.6. Recursos Asignados Trazador de Grupos Étnicos Miles de millones de pesos " xr:uid="{1FD4C465-D8E8-4CF9-A615-8A285D8E30B7}"/>
    <hyperlink ref="A132:P132" location="'Cuadro 4.4.9'!A1" display="Cuadro 4.4.9 Recursos Asignados por entidad del Trazador Pueblo Rrom" xr:uid="{9B2A8F13-9907-4088-851A-57A5B721D49D}"/>
    <hyperlink ref="A134:Q134" location="'Cuadro No 4.4.6'!A1" display="Cuadro 4.4.6. Recursos Asignados Trazador de Grupos Étnicos Miles de millones de pesos " xr:uid="{8123DBB1-7552-4906-826F-29DC690496C2}"/>
    <hyperlink ref="A134:P134" location="'Cuadro 4.4.10 '!A1" display="Cuadro 4.4.10 Listado de proyectos de inversión identificados con el Trazador “Pueblos y Comunidades Indígenas”" xr:uid="{7C517BCE-1233-4805-9FFF-F5900FD80912}"/>
    <hyperlink ref="A136:Q136" location="'Cuadro No 4.4.6'!A1" display="Cuadro 4.4.6. Recursos Asignados Trazador de Grupos Étnicos Miles de millones de pesos " xr:uid="{52E6EDCE-21C2-4599-84BE-D392E3D8A156}"/>
    <hyperlink ref="A136:P136" location="'Cuadro 4.4.11'!A1" display="Cuadro 4.4.11 Listado de proyectos de inversión identificados con el Trazador “Comunidades Negras, Afrocolombianas, Raizales y Palenqueras”" xr:uid="{AE2F55BD-7EEC-4B08-A3AB-247B4CBBB0DE}"/>
    <hyperlink ref="A138:Q138" location="'Cuadro No 4.4.6'!A1" display="Cuadro 4.4.6. Recursos Asignados Trazador de Grupos Étnicos Miles de millones de pesos " xr:uid="{A27B0846-43BD-4DBF-9215-6B19B867D7A0}"/>
    <hyperlink ref="A138:P138" location="'Cuadro 4.4.12'!A1" display="Cuadro 4.4.12 Listado de proyectos de inversión identificados con el Trazador “Pueblo Rrom”" xr:uid="{66627A1F-FBA0-4982-8F81-0B4994F92494}"/>
    <hyperlink ref="A140:Q140" location="'Cuadro No 4.4.6'!A1" display="Cuadro 4.4.6. Recursos Asignados Trazador de Grupos Étnicos Miles de millones de pesos " xr:uid="{811A381A-D357-4401-BAF4-261AA65FD857}"/>
    <hyperlink ref="A140:P140" location="'Cuadro 4.4.13'!A1" display="Cuadro 4.4.13 Sistema General de Participaciones 2026 para el Sistema Educativo Indígena Propio por Entidad Territorial" xr:uid="{07276802-13C5-4C96-A090-8A179675378D}"/>
    <hyperlink ref="A142:Q142" location="'Cuadro No 4.4.6'!A1" display="Cuadro 4.4.6. Recursos Asignados Trazador de Grupos Étnicos Miles de millones de pesos " xr:uid="{8FD77608-8B78-49E0-A764-54F431204178}"/>
    <hyperlink ref="A142:P142" location="'Cuadro 4.4.14'!A1" display="Cuadro 4.4.14 Sistema Educativo Indígena Propio por Código BPIN – Inversión" xr:uid="{F3E67032-FDD9-4A16-8641-BFC0C0B889C0}"/>
    <hyperlink ref="A144:Q144" location="'Cuadro No 4.4.6'!A1" display="Cuadro 4.4.6. Recursos Asignados Trazador de Grupos Étnicos Miles de millones de pesos " xr:uid="{A70CCBC4-6322-4452-979D-55A937B22BFC}"/>
    <hyperlink ref="A144:P144" location="'Cuadro 4.4.15'!A1" display="Cuadro 4.4.15 Sistema General de Participaciones 2026 para el Sistema Educativo Indígena Propio por Entidad Territorial" xr:uid="{34C9F985-033C-4CC8-9F8A-FAAFD6E59136}"/>
    <hyperlink ref="A146:Q146" location="'Cuadro No 4.4.6'!A1" display="Cuadro 4.4.6. Recursos Asignados Trazador de Grupos Étnicos Miles de millones de pesos " xr:uid="{314BDA35-DF19-4BB5-B6E1-AB5165C61AE4}"/>
    <hyperlink ref="A146:P146" location="'Cuadro 4.4.16'!A1" display="Cuadro 4.4.16 Sistema Educativo Indígena Propio por nombre del rubro – Inversión" xr:uid="{2E7C02B0-0D0A-41AD-8F10-34E1E6EA80F6}"/>
    <hyperlink ref="A148:Q148" location="'Cuadro No 4.4.6'!A1" display="Cuadro 4.4.6. Recursos Asignados Trazador de Grupos Étnicos Miles de millones de pesos " xr:uid="{161CF526-D67E-42A2-896A-21BDEFE5A671}"/>
    <hyperlink ref="A148:P148" location="'Cuadro 4.4.17 '!A1" display="Cuadro 4.4.17 Listado de proyectos de inversión identificados con el Trazador “Sistema Educativo Indígena Propio”" xr:uid="{05F5BFA1-7C8B-4E32-8ED2-671240F42E45}"/>
    <hyperlink ref="A150:Q150" location="'Cuadro No 4.4.6'!A1" display="Cuadro 4.4.6. Recursos Asignados Trazador de Grupos Étnicos Miles de millones de pesos " xr:uid="{2FC5DC43-A26C-419E-A239-05E74A7DDB47}"/>
    <hyperlink ref="A150:P150" location="'Cuadro 4.4.18 '!A1" display="Cuadro 4.4.18 Sistema  Indígena de Salud Propia por nombre del rubro – Inversión" xr:uid="{44ABCF29-5A34-4127-A06A-D24DD1F3E3D5}"/>
    <hyperlink ref="A152:P152" location="'Cuadro 4.4.19'!A1" display="Cuadro 4.4.19 Listado de proyectos de inversión identificados con el Trazador “Sistema Indígena de Salud Propia”" xr:uid="{4F4628F2-0C37-428A-A360-D77CE33ADB5B}"/>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26AEF-1E25-44F8-A4DE-7E0CAF11DFA5}">
  <dimension ref="A1:G12"/>
  <sheetViews>
    <sheetView showGridLines="0" zoomScaleNormal="100" workbookViewId="0">
      <selection sqref="A1:E2"/>
    </sheetView>
  </sheetViews>
  <sheetFormatPr baseColWidth="10" defaultColWidth="0" defaultRowHeight="10.199999999999999" zeroHeight="1" x14ac:dyDescent="0.2"/>
  <cols>
    <col min="1" max="1" width="19" style="8" customWidth="1"/>
    <col min="2" max="2" width="16.44140625" style="8" customWidth="1"/>
    <col min="3" max="4" width="15" style="8" customWidth="1"/>
    <col min="5" max="5" width="14.33203125" style="8" customWidth="1"/>
    <col min="6" max="7" width="11.44140625" style="8" customWidth="1"/>
    <col min="8" max="16384" width="11.44140625" style="8" hidden="1"/>
  </cols>
  <sheetData>
    <row r="1" spans="1:5" ht="15" customHeight="1" x14ac:dyDescent="0.2">
      <c r="A1" s="2561" t="s">
        <v>1806</v>
      </c>
      <c r="B1" s="2561"/>
      <c r="C1" s="2561"/>
      <c r="D1" s="2561"/>
      <c r="E1" s="2561"/>
    </row>
    <row r="2" spans="1:5" x14ac:dyDescent="0.2">
      <c r="A2" s="2561"/>
      <c r="B2" s="2561"/>
      <c r="C2" s="2561"/>
      <c r="D2" s="2561"/>
      <c r="E2" s="2561"/>
    </row>
    <row r="3" spans="1:5" ht="15" customHeight="1" x14ac:dyDescent="0.2">
      <c r="A3" s="2562" t="s">
        <v>1</v>
      </c>
      <c r="B3" s="2562"/>
      <c r="C3" s="2562"/>
      <c r="D3" s="2562"/>
      <c r="E3" s="2562"/>
    </row>
    <row r="4" spans="1:5" ht="30.6" x14ac:dyDescent="0.2">
      <c r="A4" s="2030" t="s">
        <v>0</v>
      </c>
      <c r="B4" s="2030" t="s">
        <v>1762</v>
      </c>
      <c r="C4" s="2030" t="s">
        <v>1765</v>
      </c>
      <c r="D4" s="2031" t="s">
        <v>1766</v>
      </c>
      <c r="E4" s="2030" t="s">
        <v>1767</v>
      </c>
    </row>
    <row r="5" spans="1:5" x14ac:dyDescent="0.2">
      <c r="A5" s="2014"/>
      <c r="B5" s="2016" t="s">
        <v>9</v>
      </c>
      <c r="C5" s="2016" t="s">
        <v>10</v>
      </c>
      <c r="D5" s="2032" t="s">
        <v>12</v>
      </c>
      <c r="E5" s="2016" t="s">
        <v>1768</v>
      </c>
    </row>
    <row r="6" spans="1:5" ht="0.75" customHeight="1" x14ac:dyDescent="0.2">
      <c r="A6" s="2029"/>
      <c r="B6" s="2029"/>
      <c r="C6" s="2029"/>
      <c r="D6" s="2033"/>
      <c r="E6" s="2029"/>
    </row>
    <row r="7" spans="1:5" ht="13.5" customHeight="1" x14ac:dyDescent="0.2">
      <c r="A7" s="2034" t="s">
        <v>1737</v>
      </c>
      <c r="B7" s="2035">
        <v>348139.26902900991</v>
      </c>
      <c r="C7" s="2035">
        <v>15875.707492189</v>
      </c>
      <c r="D7" s="2036">
        <v>4143.0200438720003</v>
      </c>
      <c r="E7" s="2035">
        <v>328120.54149294889</v>
      </c>
    </row>
    <row r="8" spans="1:5" ht="13.5" customHeight="1" x14ac:dyDescent="0.2">
      <c r="A8" s="2034" t="s">
        <v>1763</v>
      </c>
      <c r="B8" s="2035">
        <v>65379.992024046078</v>
      </c>
      <c r="C8" s="2035">
        <v>3916.9138586970003</v>
      </c>
      <c r="D8" s="2036">
        <v>309.97347100799999</v>
      </c>
      <c r="E8" s="2035">
        <v>61153.104694341077</v>
      </c>
    </row>
    <row r="9" spans="1:5" ht="13.5" customHeight="1" x14ac:dyDescent="0.2">
      <c r="A9" s="2034" t="s">
        <v>1743</v>
      </c>
      <c r="B9" s="2035">
        <v>116432.08155910217</v>
      </c>
      <c r="C9" s="2035">
        <v>534.33162343399977</v>
      </c>
      <c r="D9" s="2037">
        <v>0</v>
      </c>
      <c r="E9" s="2035">
        <v>115897.74993566817</v>
      </c>
    </row>
    <row r="10" spans="1:5" ht="4.5" customHeight="1" x14ac:dyDescent="0.2">
      <c r="A10" s="2029"/>
      <c r="B10" s="2035"/>
      <c r="C10" s="2035"/>
      <c r="D10" s="2036"/>
      <c r="E10" s="2035"/>
    </row>
    <row r="11" spans="1:5" ht="13.5" customHeight="1" x14ac:dyDescent="0.2">
      <c r="A11" s="2025" t="s">
        <v>1764</v>
      </c>
      <c r="B11" s="2026">
        <v>529951.34261215816</v>
      </c>
      <c r="C11" s="2038">
        <v>20326.95297432</v>
      </c>
      <c r="D11" s="2039">
        <v>4452.9935148800005</v>
      </c>
      <c r="E11" s="2026">
        <v>505171.39612295816</v>
      </c>
    </row>
    <row r="12" spans="1:5" x14ac:dyDescent="0.2">
      <c r="A12" s="2086" t="s">
        <v>1531</v>
      </c>
      <c r="B12" s="2027"/>
      <c r="C12" s="2027"/>
      <c r="D12" s="2027"/>
      <c r="E12" s="2027"/>
    </row>
  </sheetData>
  <mergeCells count="2">
    <mergeCell ref="A3:E3"/>
    <mergeCell ref="A1:E2"/>
  </mergeCells>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C7344-D16A-47D8-8C77-02B48062290A}">
  <dimension ref="A1:F12"/>
  <sheetViews>
    <sheetView showGridLines="0" zoomScaleNormal="100" workbookViewId="0"/>
  </sheetViews>
  <sheetFormatPr baseColWidth="10" defaultColWidth="0" defaultRowHeight="10.199999999999999" zeroHeight="1" x14ac:dyDescent="0.2"/>
  <cols>
    <col min="1" max="1" width="21.44140625" style="8" customWidth="1"/>
    <col min="2" max="2" width="14.33203125" style="8" customWidth="1"/>
    <col min="3" max="3" width="17.5546875" style="8" customWidth="1"/>
    <col min="4" max="4" width="14.5546875" style="8" customWidth="1"/>
    <col min="5" max="6" width="11.44140625" style="8" customWidth="1"/>
    <col min="7" max="7" width="11.44140625" style="8" hidden="1" customWidth="1"/>
    <col min="8" max="16384" width="11.44140625" style="8" hidden="1"/>
  </cols>
  <sheetData>
    <row r="1" spans="1:4" x14ac:dyDescent="0.2">
      <c r="A1" s="2028"/>
      <c r="B1" s="2029"/>
      <c r="C1" s="2029"/>
      <c r="D1" s="2029"/>
    </row>
    <row r="2" spans="1:4" ht="26.25" customHeight="1" x14ac:dyDescent="0.2">
      <c r="A2" s="2563" t="s">
        <v>1807</v>
      </c>
      <c r="B2" s="2563"/>
      <c r="C2" s="2563"/>
      <c r="D2" s="2563"/>
    </row>
    <row r="3" spans="1:4" x14ac:dyDescent="0.2">
      <c r="A3" s="2562" t="s">
        <v>1</v>
      </c>
      <c r="B3" s="2562"/>
      <c r="C3" s="2562"/>
      <c r="D3" s="2562"/>
    </row>
    <row r="4" spans="1:4" ht="24" customHeight="1" x14ac:dyDescent="0.2">
      <c r="A4" s="2030" t="s">
        <v>0</v>
      </c>
      <c r="B4" s="2030" t="s">
        <v>1769</v>
      </c>
      <c r="C4" s="2030" t="s">
        <v>1770</v>
      </c>
      <c r="D4" s="2030" t="s">
        <v>1771</v>
      </c>
    </row>
    <row r="5" spans="1:4" x14ac:dyDescent="0.2">
      <c r="A5" s="2014"/>
      <c r="B5" s="2016" t="s">
        <v>9</v>
      </c>
      <c r="C5" s="2016" t="s">
        <v>10</v>
      </c>
      <c r="D5" s="2016" t="s">
        <v>735</v>
      </c>
    </row>
    <row r="6" spans="1:4" ht="4.5" customHeight="1" x14ac:dyDescent="0.2">
      <c r="A6" s="2029"/>
      <c r="B6" s="2029"/>
      <c r="C6" s="2029"/>
      <c r="D6" s="2029"/>
    </row>
    <row r="7" spans="1:4" s="1128" customFormat="1" ht="13.5" customHeight="1" x14ac:dyDescent="0.3">
      <c r="A7" s="2040" t="s">
        <v>1737</v>
      </c>
      <c r="B7" s="2020">
        <v>328120.54149294889</v>
      </c>
      <c r="C7" s="2021">
        <v>26494.241014264258</v>
      </c>
      <c r="D7" s="2020">
        <v>354614.78250721312</v>
      </c>
    </row>
    <row r="8" spans="1:4" s="1128" customFormat="1" ht="13.5" customHeight="1" x14ac:dyDescent="0.3">
      <c r="A8" s="2040" t="s">
        <v>1763</v>
      </c>
      <c r="B8" s="2020">
        <v>61153.104694341077</v>
      </c>
      <c r="C8" s="2021">
        <v>-18955.90436076</v>
      </c>
      <c r="D8" s="2020">
        <v>42197.200333581073</v>
      </c>
    </row>
    <row r="9" spans="1:4" s="1128" customFormat="1" ht="13.5" customHeight="1" x14ac:dyDescent="0.3">
      <c r="A9" s="2040" t="s">
        <v>1743</v>
      </c>
      <c r="B9" s="2020">
        <v>115897.74993566817</v>
      </c>
      <c r="C9" s="2021">
        <v>-7538.3366535042596</v>
      </c>
      <c r="D9" s="2020">
        <v>108359.41328216391</v>
      </c>
    </row>
    <row r="10" spans="1:4" ht="13.5" customHeight="1" x14ac:dyDescent="0.2">
      <c r="A10" s="2025" t="s">
        <v>1764</v>
      </c>
      <c r="B10" s="2041">
        <v>505171.39612295816</v>
      </c>
      <c r="C10" s="2042">
        <v>0</v>
      </c>
      <c r="D10" s="2026">
        <v>505171.3961229581</v>
      </c>
    </row>
    <row r="11" spans="1:4" x14ac:dyDescent="0.2">
      <c r="A11" s="2086" t="s">
        <v>1531</v>
      </c>
      <c r="B11" s="2027"/>
      <c r="C11" s="2027"/>
      <c r="D11" s="2027"/>
    </row>
    <row r="12" spans="1:4" x14ac:dyDescent="0.2">
      <c r="A12" s="2043"/>
      <c r="B12" s="2043"/>
      <c r="C12" s="2043"/>
      <c r="D12" s="2043"/>
    </row>
  </sheetData>
  <mergeCells count="2">
    <mergeCell ref="A2:D2"/>
    <mergeCell ref="A3:D3"/>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2B0D-86B6-4FEC-A97E-4EC6F6142387}">
  <dimension ref="A1:H19"/>
  <sheetViews>
    <sheetView showGridLines="0" zoomScaleNormal="100" workbookViewId="0"/>
  </sheetViews>
  <sheetFormatPr baseColWidth="10" defaultColWidth="0" defaultRowHeight="10.199999999999999" zeroHeight="1" x14ac:dyDescent="0.2"/>
  <cols>
    <col min="1" max="1" width="39.33203125" style="8" customWidth="1"/>
    <col min="2" max="2" width="16.5546875" style="8" customWidth="1"/>
    <col min="3" max="3" width="11" style="8" customWidth="1"/>
    <col min="4" max="4" width="11.109375" style="8" customWidth="1"/>
    <col min="5" max="5" width="15.6640625" style="8" customWidth="1"/>
    <col min="6" max="6" width="10.88671875" style="8" customWidth="1"/>
    <col min="7" max="8" width="11.44140625" style="8" customWidth="1"/>
    <col min="9" max="16384" width="11.44140625" style="8" hidden="1"/>
  </cols>
  <sheetData>
    <row r="1" spans="1:6" ht="13.2" x14ac:dyDescent="0.25">
      <c r="A1" s="2028"/>
      <c r="B1" s="1841"/>
      <c r="C1" s="1841"/>
      <c r="D1" s="1841"/>
      <c r="E1" s="1841"/>
      <c r="F1" s="1841"/>
    </row>
    <row r="2" spans="1:6" ht="12.75" customHeight="1" x14ac:dyDescent="0.2">
      <c r="A2" s="2568" t="s">
        <v>1808</v>
      </c>
      <c r="B2" s="2568"/>
      <c r="C2" s="2568"/>
      <c r="D2" s="2568"/>
      <c r="E2" s="2568"/>
      <c r="F2" s="2568"/>
    </row>
    <row r="3" spans="1:6" ht="12.75" customHeight="1" x14ac:dyDescent="0.2">
      <c r="A3" s="2569" t="s">
        <v>1</v>
      </c>
      <c r="B3" s="2569"/>
      <c r="C3" s="2569"/>
      <c r="D3" s="2569"/>
      <c r="E3" s="2569"/>
      <c r="F3" s="2569"/>
    </row>
    <row r="4" spans="1:6" ht="3.75" customHeight="1" x14ac:dyDescent="0.25">
      <c r="A4" s="1841"/>
      <c r="B4" s="1841"/>
      <c r="C4" s="1841"/>
      <c r="D4" s="1841"/>
      <c r="E4" s="1841"/>
      <c r="F4" s="1841"/>
    </row>
    <row r="5" spans="1:6" x14ac:dyDescent="0.2">
      <c r="A5" s="2564" t="s">
        <v>1772</v>
      </c>
      <c r="B5" s="2564" t="s">
        <v>1737</v>
      </c>
      <c r="C5" s="2564" t="s">
        <v>1739</v>
      </c>
      <c r="D5" s="2566" t="s">
        <v>1743</v>
      </c>
      <c r="E5" s="2567"/>
      <c r="F5" s="2044" t="s">
        <v>18</v>
      </c>
    </row>
    <row r="6" spans="1:6" ht="11.25" customHeight="1" x14ac:dyDescent="0.2">
      <c r="A6" s="2564"/>
      <c r="B6" s="2565"/>
      <c r="C6" s="2565"/>
      <c r="D6" s="2045" t="s">
        <v>51</v>
      </c>
      <c r="E6" s="2046" t="s">
        <v>1773</v>
      </c>
      <c r="F6" s="2044"/>
    </row>
    <row r="7" spans="1:6" ht="9.75" customHeight="1" x14ac:dyDescent="0.2">
      <c r="A7" s="2047"/>
      <c r="B7" s="2048" t="s">
        <v>9</v>
      </c>
      <c r="C7" s="2048" t="s">
        <v>10</v>
      </c>
      <c r="D7" s="2048" t="s">
        <v>12</v>
      </c>
      <c r="E7" s="2049" t="s">
        <v>15</v>
      </c>
      <c r="F7" s="2050" t="s">
        <v>1774</v>
      </c>
    </row>
    <row r="8" spans="1:6" ht="4.5" hidden="1" customHeight="1" x14ac:dyDescent="0.2">
      <c r="A8" s="2051"/>
      <c r="B8" s="2051"/>
      <c r="C8" s="2051"/>
      <c r="D8" s="2051"/>
      <c r="E8" s="2052"/>
      <c r="F8" s="2053"/>
    </row>
    <row r="9" spans="1:6" s="1128" customFormat="1" ht="13.5" customHeight="1" x14ac:dyDescent="0.3">
      <c r="A9" s="2054" t="s">
        <v>1775</v>
      </c>
      <c r="B9" s="2055">
        <v>404.32536143200002</v>
      </c>
      <c r="C9" s="2021">
        <v>-404.32536143200002</v>
      </c>
      <c r="D9" s="2056"/>
      <c r="E9" s="2057"/>
      <c r="F9" s="2058">
        <v>0</v>
      </c>
    </row>
    <row r="10" spans="1:6" s="1128" customFormat="1" ht="13.5" customHeight="1" x14ac:dyDescent="0.3">
      <c r="A10" s="2054" t="s">
        <v>1776</v>
      </c>
      <c r="B10" s="2055">
        <v>7490.4760964719999</v>
      </c>
      <c r="C10" s="2021">
        <v>-7490.4760964719999</v>
      </c>
      <c r="D10" s="2056"/>
      <c r="E10" s="2057"/>
      <c r="F10" s="2058">
        <v>0</v>
      </c>
    </row>
    <row r="11" spans="1:6" s="1128" customFormat="1" ht="13.5" customHeight="1" x14ac:dyDescent="0.3">
      <c r="A11" s="2054" t="s">
        <v>1777</v>
      </c>
      <c r="B11" s="2055">
        <v>11061.102902856001</v>
      </c>
      <c r="C11" s="2021">
        <v>-11061.102902856001</v>
      </c>
      <c r="D11" s="2056"/>
      <c r="E11" s="2057"/>
      <c r="F11" s="2058">
        <v>0</v>
      </c>
    </row>
    <row r="12" spans="1:6" s="1128" customFormat="1" ht="13.5" hidden="1" customHeight="1" x14ac:dyDescent="0.3">
      <c r="A12" s="2054" t="s">
        <v>1778</v>
      </c>
      <c r="B12" s="2055">
        <v>0</v>
      </c>
      <c r="C12" s="2021">
        <v>0</v>
      </c>
      <c r="D12" s="2056"/>
      <c r="E12" s="2057"/>
      <c r="F12" s="2058">
        <v>0</v>
      </c>
    </row>
    <row r="13" spans="1:6" s="1128" customFormat="1" ht="13.5" customHeight="1" x14ac:dyDescent="0.3">
      <c r="A13" s="2054" t="s">
        <v>1779</v>
      </c>
      <c r="B13" s="2055">
        <v>2723.8709391010002</v>
      </c>
      <c r="C13" s="1278"/>
      <c r="D13" s="2021">
        <v>-2665.328141553</v>
      </c>
      <c r="E13" s="2059">
        <v>-58.542797548000003</v>
      </c>
      <c r="F13" s="2058">
        <v>0</v>
      </c>
    </row>
    <row r="14" spans="1:6" s="1128" customFormat="1" ht="13.5" customHeight="1" x14ac:dyDescent="0.3">
      <c r="A14" s="2054" t="s">
        <v>1780</v>
      </c>
      <c r="B14" s="2055">
        <v>314.46571440325988</v>
      </c>
      <c r="C14" s="1278"/>
      <c r="D14" s="2056"/>
      <c r="E14" s="2059">
        <v>-314.46571440325988</v>
      </c>
      <c r="F14" s="2058">
        <v>0</v>
      </c>
    </row>
    <row r="15" spans="1:6" s="1128" customFormat="1" ht="13.5" customHeight="1" x14ac:dyDescent="0.3">
      <c r="A15" s="2054" t="s">
        <v>1781</v>
      </c>
      <c r="B15" s="2055">
        <v>4500</v>
      </c>
      <c r="C15" s="1278"/>
      <c r="D15" s="2056"/>
      <c r="E15" s="2059">
        <v>-4500</v>
      </c>
      <c r="F15" s="2058">
        <v>0</v>
      </c>
    </row>
    <row r="16" spans="1:6" ht="4.5" customHeight="1" x14ac:dyDescent="0.2">
      <c r="A16" s="2060"/>
      <c r="B16" s="2061"/>
      <c r="C16" s="2061"/>
      <c r="D16" s="2062"/>
      <c r="E16" s="2063"/>
      <c r="F16" s="2064"/>
    </row>
    <row r="17" spans="1:6" ht="15.75" customHeight="1" x14ac:dyDescent="0.2">
      <c r="A17" s="2065" t="s">
        <v>84</v>
      </c>
      <c r="B17" s="2066">
        <v>26494.241014264262</v>
      </c>
      <c r="C17" s="2038">
        <v>-18955.90436076</v>
      </c>
      <c r="D17" s="2038">
        <v>-2665.328141553</v>
      </c>
      <c r="E17" s="2039">
        <v>-4873.0085119512596</v>
      </c>
      <c r="F17" s="2067">
        <v>0</v>
      </c>
    </row>
    <row r="18" spans="1:6" x14ac:dyDescent="0.2">
      <c r="A18" s="19" t="s">
        <v>1531</v>
      </c>
      <c r="B18" s="1854"/>
      <c r="C18" s="1854"/>
      <c r="D18" s="1854"/>
      <c r="E18" s="1854"/>
      <c r="F18" s="1854"/>
    </row>
    <row r="19" spans="1:6" x14ac:dyDescent="0.2">
      <c r="A19" s="2043"/>
      <c r="B19" s="2043"/>
      <c r="C19" s="2043"/>
      <c r="D19" s="2043"/>
      <c r="E19" s="2043"/>
      <c r="F19" s="2043"/>
    </row>
  </sheetData>
  <mergeCells count="6">
    <mergeCell ref="A5:A6"/>
    <mergeCell ref="B5:B6"/>
    <mergeCell ref="C5:C6"/>
    <mergeCell ref="D5:E5"/>
    <mergeCell ref="A2:F2"/>
    <mergeCell ref="A3:F3"/>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BE916-3C35-4A99-9600-08CA2CC034E6}">
  <dimension ref="A1:F16"/>
  <sheetViews>
    <sheetView showGridLines="0" zoomScale="110" zoomScaleNormal="110" workbookViewId="0"/>
  </sheetViews>
  <sheetFormatPr baseColWidth="10" defaultColWidth="0" defaultRowHeight="10.199999999999999" zeroHeight="1" x14ac:dyDescent="0.2"/>
  <cols>
    <col min="1" max="1" width="26.5546875" style="8" customWidth="1"/>
    <col min="2" max="2" width="15.88671875" style="8" customWidth="1"/>
    <col min="3" max="3" width="14" style="8" customWidth="1"/>
    <col min="4" max="4" width="15.109375" style="8" customWidth="1"/>
    <col min="5" max="6" width="11.44140625" style="8" customWidth="1"/>
    <col min="7" max="7" width="11.44140625" style="8" hidden="1" customWidth="1"/>
    <col min="8" max="16384" width="11.44140625" style="8" hidden="1"/>
  </cols>
  <sheetData>
    <row r="1" spans="1:4" x14ac:dyDescent="0.2">
      <c r="A1" s="2028"/>
      <c r="B1" s="2029"/>
      <c r="C1" s="2029"/>
      <c r="D1" s="2029"/>
    </row>
    <row r="2" spans="1:4" ht="11.4" x14ac:dyDescent="0.2">
      <c r="A2" s="2571" t="s">
        <v>1809</v>
      </c>
      <c r="B2" s="2571"/>
      <c r="C2" s="2571"/>
      <c r="D2" s="2571"/>
    </row>
    <row r="3" spans="1:4" x14ac:dyDescent="0.2">
      <c r="A3" s="2562" t="s">
        <v>1</v>
      </c>
      <c r="B3" s="2562"/>
      <c r="C3" s="2562"/>
      <c r="D3" s="2562"/>
    </row>
    <row r="4" spans="1:4" ht="20.399999999999999" x14ac:dyDescent="0.2">
      <c r="A4" s="2030" t="s">
        <v>0</v>
      </c>
      <c r="B4" s="2030" t="s">
        <v>1782</v>
      </c>
      <c r="C4" s="2030" t="s">
        <v>1783</v>
      </c>
      <c r="D4" s="2030" t="s">
        <v>1782</v>
      </c>
    </row>
    <row r="5" spans="1:4" x14ac:dyDescent="0.2">
      <c r="A5" s="2014"/>
      <c r="B5" s="2016" t="s">
        <v>9</v>
      </c>
      <c r="C5" s="2016" t="s">
        <v>10</v>
      </c>
      <c r="D5" s="2016" t="s">
        <v>735</v>
      </c>
    </row>
    <row r="6" spans="1:4" ht="3" customHeight="1" x14ac:dyDescent="0.2">
      <c r="A6" s="2029"/>
      <c r="B6" s="2029"/>
      <c r="C6" s="2029"/>
      <c r="D6" s="2029"/>
    </row>
    <row r="7" spans="1:4" s="1128" customFormat="1" ht="13.5" customHeight="1" x14ac:dyDescent="0.3">
      <c r="A7" s="2040" t="s">
        <v>1737</v>
      </c>
      <c r="B7" s="2020">
        <v>354614.78250721312</v>
      </c>
      <c r="C7" s="2020">
        <v>0</v>
      </c>
      <c r="D7" s="2020">
        <v>354614.78250721312</v>
      </c>
    </row>
    <row r="8" spans="1:4" s="1128" customFormat="1" ht="13.5" customHeight="1" x14ac:dyDescent="0.3">
      <c r="A8" s="2040" t="s">
        <v>1763</v>
      </c>
      <c r="B8" s="2020">
        <v>42197.200333581073</v>
      </c>
      <c r="C8" s="2020">
        <v>0</v>
      </c>
      <c r="D8" s="2020">
        <v>42197.200333581073</v>
      </c>
    </row>
    <row r="9" spans="1:4" s="1128" customFormat="1" ht="13.5" customHeight="1" x14ac:dyDescent="0.3">
      <c r="A9" s="2040" t="s">
        <v>1784</v>
      </c>
      <c r="B9" s="2020">
        <v>108359.41328216391</v>
      </c>
      <c r="C9" s="2068">
        <v>-26708.579285596737</v>
      </c>
      <c r="D9" s="2020">
        <v>81650.833996567177</v>
      </c>
    </row>
    <row r="10" spans="1:4" s="1128" customFormat="1" ht="4.5" customHeight="1" x14ac:dyDescent="0.3">
      <c r="A10" s="2017"/>
      <c r="B10" s="2017"/>
      <c r="C10" s="2017"/>
      <c r="D10" s="2017"/>
    </row>
    <row r="11" spans="1:4" s="1128" customFormat="1" ht="13.5" customHeight="1" x14ac:dyDescent="0.3">
      <c r="A11" s="2069" t="s">
        <v>1785</v>
      </c>
      <c r="B11" s="2070">
        <v>505171.3961229581</v>
      </c>
      <c r="C11" s="2071">
        <v>-26708.579285596737</v>
      </c>
      <c r="D11" s="2070">
        <v>478462.81683736137</v>
      </c>
    </row>
    <row r="12" spans="1:4" s="1128" customFormat="1" ht="17.25" customHeight="1" x14ac:dyDescent="0.3">
      <c r="A12" s="2040" t="s">
        <v>1786</v>
      </c>
      <c r="B12" s="2020">
        <v>0</v>
      </c>
      <c r="C12" s="2020">
        <v>26708.579285596737</v>
      </c>
      <c r="D12" s="2020">
        <v>26708.579285596737</v>
      </c>
    </row>
    <row r="13" spans="1:4" s="1128" customFormat="1" ht="1.5" customHeight="1" x14ac:dyDescent="0.3">
      <c r="A13" s="2017"/>
      <c r="B13" s="2020"/>
      <c r="C13" s="2020"/>
      <c r="D13" s="2020"/>
    </row>
    <row r="14" spans="1:4" s="1128" customFormat="1" ht="13.5" customHeight="1" x14ac:dyDescent="0.3">
      <c r="A14" s="2025" t="s">
        <v>1764</v>
      </c>
      <c r="B14" s="2026">
        <v>505171.3961229581</v>
      </c>
      <c r="C14" s="2026">
        <v>0</v>
      </c>
      <c r="D14" s="2026">
        <v>505171.3961229581</v>
      </c>
    </row>
    <row r="15" spans="1:4" ht="29.25" customHeight="1" x14ac:dyDescent="0.2">
      <c r="A15" s="2570" t="s">
        <v>1810</v>
      </c>
      <c r="B15" s="2570"/>
      <c r="C15" s="2570"/>
      <c r="D15" s="2570"/>
    </row>
    <row r="16" spans="1:4" ht="16.5" customHeight="1" x14ac:dyDescent="0.2">
      <c r="A16" s="2029" t="s">
        <v>1531</v>
      </c>
    </row>
  </sheetData>
  <mergeCells count="3">
    <mergeCell ref="A15:D15"/>
    <mergeCell ref="A2:D2"/>
    <mergeCell ref="A3:D3"/>
  </mergeCell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51C8E-2297-4AD9-8CEC-E8EDE039D1A9}">
  <dimension ref="A1:E16"/>
  <sheetViews>
    <sheetView showGridLines="0" zoomScale="110" zoomScaleNormal="110" workbookViewId="0">
      <selection sqref="A1:C1"/>
    </sheetView>
  </sheetViews>
  <sheetFormatPr baseColWidth="10" defaultColWidth="0" defaultRowHeight="10.199999999999999" zeroHeight="1" x14ac:dyDescent="0.2"/>
  <cols>
    <col min="1" max="1" width="37.33203125" style="8" customWidth="1"/>
    <col min="2" max="3" width="13.88671875" style="8" customWidth="1"/>
    <col min="4" max="5" width="11.44140625" style="8" customWidth="1"/>
    <col min="6" max="16384" width="11.44140625" style="8" hidden="1"/>
  </cols>
  <sheetData>
    <row r="1" spans="1:3" x14ac:dyDescent="0.2">
      <c r="A1" s="2521" t="s">
        <v>1811</v>
      </c>
      <c r="B1" s="2521"/>
      <c r="C1" s="2521"/>
    </row>
    <row r="2" spans="1:3" ht="2.25" customHeight="1" x14ac:dyDescent="0.2">
      <c r="A2" s="2573" t="s">
        <v>1</v>
      </c>
      <c r="B2" s="2573"/>
      <c r="C2" s="2573"/>
    </row>
    <row r="3" spans="1:3" x14ac:dyDescent="0.2">
      <c r="A3" s="2573"/>
      <c r="B3" s="2573"/>
      <c r="C3" s="2573"/>
    </row>
    <row r="4" spans="1:3" ht="16.5" customHeight="1" x14ac:dyDescent="0.2">
      <c r="A4" s="2072" t="s">
        <v>1787</v>
      </c>
      <c r="B4" s="2072" t="s">
        <v>1788</v>
      </c>
      <c r="C4" s="2072" t="s">
        <v>1789</v>
      </c>
    </row>
    <row r="5" spans="1:3" ht="1.5" customHeight="1" x14ac:dyDescent="0.2">
      <c r="B5" s="2073"/>
      <c r="C5" s="2074"/>
    </row>
    <row r="6" spans="1:3" s="1128" customFormat="1" ht="13.5" customHeight="1" x14ac:dyDescent="0.3">
      <c r="A6" s="2075" t="s">
        <v>1790</v>
      </c>
      <c r="B6" s="2076">
        <v>15435.790583986902</v>
      </c>
      <c r="C6" s="2077">
        <v>0.8</v>
      </c>
    </row>
    <row r="7" spans="1:3" s="1128" customFormat="1" ht="13.5" customHeight="1" x14ac:dyDescent="0.3">
      <c r="A7" s="2075" t="s">
        <v>1791</v>
      </c>
      <c r="B7" s="2076">
        <v>-3055.9880211645482</v>
      </c>
      <c r="C7" s="2077">
        <v>-0.15838452871133568</v>
      </c>
    </row>
    <row r="8" spans="1:3" s="1128" customFormat="1" ht="13.5" customHeight="1" x14ac:dyDescent="0.3">
      <c r="A8" s="2075" t="s">
        <v>1792</v>
      </c>
      <c r="B8" s="2076">
        <v>-13655.80755410995</v>
      </c>
      <c r="C8" s="2077">
        <v>-0.70774774922258887</v>
      </c>
    </row>
    <row r="9" spans="1:3" s="1128" customFormat="1" ht="13.5" customHeight="1" x14ac:dyDescent="0.3">
      <c r="A9" s="2075" t="s">
        <v>1793</v>
      </c>
      <c r="B9" s="2076">
        <v>0</v>
      </c>
      <c r="C9" s="2077">
        <v>0</v>
      </c>
    </row>
    <row r="10" spans="1:3" s="1128" customFormat="1" ht="13.5" customHeight="1" x14ac:dyDescent="0.3">
      <c r="A10" s="2075" t="s">
        <v>1675</v>
      </c>
      <c r="B10" s="2077">
        <v>1929.4738229983625</v>
      </c>
      <c r="C10" s="2077">
        <v>0.1</v>
      </c>
    </row>
    <row r="11" spans="1:3" s="1128" customFormat="1" ht="13.5" customHeight="1" x14ac:dyDescent="0.3">
      <c r="A11" s="2078" t="s">
        <v>1794</v>
      </c>
      <c r="B11" s="2079">
        <v>653.46883171076593</v>
      </c>
      <c r="C11" s="2080">
        <v>3.3867722066075447E-2</v>
      </c>
    </row>
    <row r="12" spans="1:3" s="1128" customFormat="1" ht="13.5" customHeight="1" x14ac:dyDescent="0.3">
      <c r="A12" s="2075" t="s">
        <v>51</v>
      </c>
      <c r="B12" s="2076">
        <v>-81650.833996567177</v>
      </c>
      <c r="C12" s="2077">
        <v>-4.2317668694609942</v>
      </c>
    </row>
    <row r="13" spans="1:3" s="1128" customFormat="1" ht="13.5" customHeight="1" x14ac:dyDescent="0.3">
      <c r="A13" s="2081" t="s">
        <v>1795</v>
      </c>
      <c r="B13" s="2038">
        <v>-80997.365164856412</v>
      </c>
      <c r="C13" s="2082">
        <v>-4.197899147394919</v>
      </c>
    </row>
    <row r="14" spans="1:3" ht="27" customHeight="1" x14ac:dyDescent="0.2">
      <c r="A14" s="2572" t="s">
        <v>1796</v>
      </c>
      <c r="B14" s="2572"/>
      <c r="C14" s="2572"/>
    </row>
    <row r="15" spans="1:3" x14ac:dyDescent="0.2">
      <c r="A15" s="2043" t="s">
        <v>1797</v>
      </c>
      <c r="B15" s="2043"/>
      <c r="C15" s="2043"/>
    </row>
    <row r="16" spans="1:3" x14ac:dyDescent="0.2"/>
  </sheetData>
  <mergeCells count="3">
    <mergeCell ref="A14:C14"/>
    <mergeCell ref="A1:C1"/>
    <mergeCell ref="A2:C3"/>
  </mergeCell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7BC2C-2FA0-4966-9EE0-513A569BF140}">
  <sheetPr codeName="Hoja50"/>
  <dimension ref="A1:WVQ20"/>
  <sheetViews>
    <sheetView showGridLines="0" zoomScale="115" zoomScaleNormal="115" workbookViewId="0"/>
  </sheetViews>
  <sheetFormatPr baseColWidth="10" defaultColWidth="0" defaultRowHeight="10.199999999999999" zeroHeight="1" x14ac:dyDescent="0.2"/>
  <cols>
    <col min="1" max="1" width="3" style="8" customWidth="1"/>
    <col min="2" max="2" width="43.109375" style="8" customWidth="1"/>
    <col min="3" max="3" width="11.6640625" style="8" customWidth="1"/>
    <col min="4" max="4" width="14.6640625" style="8" customWidth="1"/>
    <col min="5" max="5" width="11.6640625" style="8" customWidth="1"/>
    <col min="6" max="6" width="13.6640625" style="8" customWidth="1"/>
    <col min="7" max="7" width="12.5546875" style="8" customWidth="1"/>
    <col min="8" max="8" width="4.109375" style="8" customWidth="1"/>
    <col min="9" max="9" width="13.6640625" style="8" bestFit="1" customWidth="1"/>
    <col min="10" max="257" width="10.88671875" style="8" hidden="1"/>
    <col min="258" max="258" width="34.5546875" style="8" hidden="1"/>
    <col min="259" max="259" width="11.6640625" style="8" hidden="1"/>
    <col min="260" max="260" width="14.6640625" style="8" hidden="1"/>
    <col min="261" max="261" width="11.6640625" style="8" hidden="1"/>
    <col min="262" max="262" width="13.6640625" style="8" hidden="1"/>
    <col min="263" max="263" width="12.5546875" style="8" hidden="1"/>
    <col min="264" max="264" width="10.88671875" style="8" hidden="1"/>
    <col min="265" max="265" width="13.6640625" style="8" hidden="1"/>
    <col min="266" max="513" width="10.88671875" style="8" hidden="1"/>
    <col min="514" max="514" width="34.5546875" style="8" hidden="1"/>
    <col min="515" max="515" width="11.6640625" style="8" hidden="1"/>
    <col min="516" max="516" width="14.6640625" style="8" hidden="1"/>
    <col min="517" max="517" width="11.6640625" style="8" hidden="1"/>
    <col min="518" max="518" width="13.6640625" style="8" hidden="1"/>
    <col min="519" max="519" width="12.5546875" style="8" hidden="1"/>
    <col min="520" max="520" width="10.88671875" style="8" hidden="1"/>
    <col min="521" max="521" width="13.6640625" style="8" hidden="1"/>
    <col min="522" max="769" width="10.88671875" style="8" hidden="1"/>
    <col min="770" max="770" width="34.5546875" style="8" hidden="1"/>
    <col min="771" max="771" width="11.6640625" style="8" hidden="1"/>
    <col min="772" max="772" width="14.6640625" style="8" hidden="1"/>
    <col min="773" max="773" width="11.6640625" style="8" hidden="1"/>
    <col min="774" max="774" width="13.6640625" style="8" hidden="1"/>
    <col min="775" max="775" width="12.5546875" style="8" hidden="1"/>
    <col min="776" max="776" width="10.88671875" style="8" hidden="1"/>
    <col min="777" max="777" width="13.6640625" style="8" hidden="1"/>
    <col min="778" max="1025" width="10.88671875" style="8" hidden="1"/>
    <col min="1026" max="1026" width="34.5546875" style="8" hidden="1"/>
    <col min="1027" max="1027" width="11.6640625" style="8" hidden="1"/>
    <col min="1028" max="1028" width="14.6640625" style="8" hidden="1"/>
    <col min="1029" max="1029" width="11.6640625" style="8" hidden="1"/>
    <col min="1030" max="1030" width="13.6640625" style="8" hidden="1"/>
    <col min="1031" max="1031" width="12.5546875" style="8" hidden="1"/>
    <col min="1032" max="1032" width="10.88671875" style="8" hidden="1"/>
    <col min="1033" max="1033" width="13.6640625" style="8" hidden="1"/>
    <col min="1034" max="1281" width="10.88671875" style="8" hidden="1"/>
    <col min="1282" max="1282" width="34.5546875" style="8" hidden="1"/>
    <col min="1283" max="1283" width="11.6640625" style="8" hidden="1"/>
    <col min="1284" max="1284" width="14.6640625" style="8" hidden="1"/>
    <col min="1285" max="1285" width="11.6640625" style="8" hidden="1"/>
    <col min="1286" max="1286" width="13.6640625" style="8" hidden="1"/>
    <col min="1287" max="1287" width="12.5546875" style="8" hidden="1"/>
    <col min="1288" max="1288" width="10.88671875" style="8" hidden="1"/>
    <col min="1289" max="1289" width="13.6640625" style="8" hidden="1"/>
    <col min="1290" max="1537" width="10.88671875" style="8" hidden="1"/>
    <col min="1538" max="1538" width="34.5546875" style="8" hidden="1"/>
    <col min="1539" max="1539" width="11.6640625" style="8" hidden="1"/>
    <col min="1540" max="1540" width="14.6640625" style="8" hidden="1"/>
    <col min="1541" max="1541" width="11.6640625" style="8" hidden="1"/>
    <col min="1542" max="1542" width="13.6640625" style="8" hidden="1"/>
    <col min="1543" max="1543" width="12.5546875" style="8" hidden="1"/>
    <col min="1544" max="1544" width="10.88671875" style="8" hidden="1"/>
    <col min="1545" max="1545" width="13.6640625" style="8" hidden="1"/>
    <col min="1546" max="1793" width="10.88671875" style="8" hidden="1"/>
    <col min="1794" max="1794" width="34.5546875" style="8" hidden="1"/>
    <col min="1795" max="1795" width="11.6640625" style="8" hidden="1"/>
    <col min="1796" max="1796" width="14.6640625" style="8" hidden="1"/>
    <col min="1797" max="1797" width="11.6640625" style="8" hidden="1"/>
    <col min="1798" max="1798" width="13.6640625" style="8" hidden="1"/>
    <col min="1799" max="1799" width="12.5546875" style="8" hidden="1"/>
    <col min="1800" max="1800" width="10.88671875" style="8" hidden="1"/>
    <col min="1801" max="1801" width="13.6640625" style="8" hidden="1"/>
    <col min="1802" max="2049" width="10.88671875" style="8" hidden="1"/>
    <col min="2050" max="2050" width="34.5546875" style="8" hidden="1"/>
    <col min="2051" max="2051" width="11.6640625" style="8" hidden="1"/>
    <col min="2052" max="2052" width="14.6640625" style="8" hidden="1"/>
    <col min="2053" max="2053" width="11.6640625" style="8" hidden="1"/>
    <col min="2054" max="2054" width="13.6640625" style="8" hidden="1"/>
    <col min="2055" max="2055" width="12.5546875" style="8" hidden="1"/>
    <col min="2056" max="2056" width="10.88671875" style="8" hidden="1"/>
    <col min="2057" max="2057" width="13.6640625" style="8" hidden="1"/>
    <col min="2058" max="2305" width="10.88671875" style="8" hidden="1"/>
    <col min="2306" max="2306" width="34.5546875" style="8" hidden="1"/>
    <col min="2307" max="2307" width="11.6640625" style="8" hidden="1"/>
    <col min="2308" max="2308" width="14.6640625" style="8" hidden="1"/>
    <col min="2309" max="2309" width="11.6640625" style="8" hidden="1"/>
    <col min="2310" max="2310" width="13.6640625" style="8" hidden="1"/>
    <col min="2311" max="2311" width="12.5546875" style="8" hidden="1"/>
    <col min="2312" max="2312" width="10.88671875" style="8" hidden="1"/>
    <col min="2313" max="2313" width="13.6640625" style="8" hidden="1"/>
    <col min="2314" max="2561" width="10.88671875" style="8" hidden="1"/>
    <col min="2562" max="2562" width="34.5546875" style="8" hidden="1"/>
    <col min="2563" max="2563" width="11.6640625" style="8" hidden="1"/>
    <col min="2564" max="2564" width="14.6640625" style="8" hidden="1"/>
    <col min="2565" max="2565" width="11.6640625" style="8" hidden="1"/>
    <col min="2566" max="2566" width="13.6640625" style="8" hidden="1"/>
    <col min="2567" max="2567" width="12.5546875" style="8" hidden="1"/>
    <col min="2568" max="2568" width="10.88671875" style="8" hidden="1"/>
    <col min="2569" max="2569" width="13.6640625" style="8" hidden="1"/>
    <col min="2570" max="2817" width="10.88671875" style="8" hidden="1"/>
    <col min="2818" max="2818" width="34.5546875" style="8" hidden="1"/>
    <col min="2819" max="2819" width="11.6640625" style="8" hidden="1"/>
    <col min="2820" max="2820" width="14.6640625" style="8" hidden="1"/>
    <col min="2821" max="2821" width="11.6640625" style="8" hidden="1"/>
    <col min="2822" max="2822" width="13.6640625" style="8" hidden="1"/>
    <col min="2823" max="2823" width="12.5546875" style="8" hidden="1"/>
    <col min="2824" max="2824" width="10.88671875" style="8" hidden="1"/>
    <col min="2825" max="2825" width="13.6640625" style="8" hidden="1"/>
    <col min="2826" max="3073" width="10.88671875" style="8" hidden="1"/>
    <col min="3074" max="3074" width="34.5546875" style="8" hidden="1"/>
    <col min="3075" max="3075" width="11.6640625" style="8" hidden="1"/>
    <col min="3076" max="3076" width="14.6640625" style="8" hidden="1"/>
    <col min="3077" max="3077" width="11.6640625" style="8" hidden="1"/>
    <col min="3078" max="3078" width="13.6640625" style="8" hidden="1"/>
    <col min="3079" max="3079" width="12.5546875" style="8" hidden="1"/>
    <col min="3080" max="3080" width="10.88671875" style="8" hidden="1"/>
    <col min="3081" max="3081" width="13.6640625" style="8" hidden="1"/>
    <col min="3082" max="3329" width="10.88671875" style="8" hidden="1"/>
    <col min="3330" max="3330" width="34.5546875" style="8" hidden="1"/>
    <col min="3331" max="3331" width="11.6640625" style="8" hidden="1"/>
    <col min="3332" max="3332" width="14.6640625" style="8" hidden="1"/>
    <col min="3333" max="3333" width="11.6640625" style="8" hidden="1"/>
    <col min="3334" max="3334" width="13.6640625" style="8" hidden="1"/>
    <col min="3335" max="3335" width="12.5546875" style="8" hidden="1"/>
    <col min="3336" max="3336" width="10.88671875" style="8" hidden="1"/>
    <col min="3337" max="3337" width="13.6640625" style="8" hidden="1"/>
    <col min="3338" max="3585" width="10.88671875" style="8" hidden="1"/>
    <col min="3586" max="3586" width="34.5546875" style="8" hidden="1"/>
    <col min="3587" max="3587" width="11.6640625" style="8" hidden="1"/>
    <col min="3588" max="3588" width="14.6640625" style="8" hidden="1"/>
    <col min="3589" max="3589" width="11.6640625" style="8" hidden="1"/>
    <col min="3590" max="3590" width="13.6640625" style="8" hidden="1"/>
    <col min="3591" max="3591" width="12.5546875" style="8" hidden="1"/>
    <col min="3592" max="3592" width="10.88671875" style="8" hidden="1"/>
    <col min="3593" max="3593" width="13.6640625" style="8" hidden="1"/>
    <col min="3594" max="3841" width="10.88671875" style="8" hidden="1"/>
    <col min="3842" max="3842" width="34.5546875" style="8" hidden="1"/>
    <col min="3843" max="3843" width="11.6640625" style="8" hidden="1"/>
    <col min="3844" max="3844" width="14.6640625" style="8" hidden="1"/>
    <col min="3845" max="3845" width="11.6640625" style="8" hidden="1"/>
    <col min="3846" max="3846" width="13.6640625" style="8" hidden="1"/>
    <col min="3847" max="3847" width="12.5546875" style="8" hidden="1"/>
    <col min="3848" max="3848" width="10.88671875" style="8" hidden="1"/>
    <col min="3849" max="3849" width="13.6640625" style="8" hidden="1"/>
    <col min="3850" max="4097" width="10.88671875" style="8" hidden="1"/>
    <col min="4098" max="4098" width="34.5546875" style="8" hidden="1"/>
    <col min="4099" max="4099" width="11.6640625" style="8" hidden="1"/>
    <col min="4100" max="4100" width="14.6640625" style="8" hidden="1"/>
    <col min="4101" max="4101" width="11.6640625" style="8" hidden="1"/>
    <col min="4102" max="4102" width="13.6640625" style="8" hidden="1"/>
    <col min="4103" max="4103" width="12.5546875" style="8" hidden="1"/>
    <col min="4104" max="4104" width="10.88671875" style="8" hidden="1"/>
    <col min="4105" max="4105" width="13.6640625" style="8" hidden="1"/>
    <col min="4106" max="4353" width="10.88671875" style="8" hidden="1"/>
    <col min="4354" max="4354" width="34.5546875" style="8" hidden="1"/>
    <col min="4355" max="4355" width="11.6640625" style="8" hidden="1"/>
    <col min="4356" max="4356" width="14.6640625" style="8" hidden="1"/>
    <col min="4357" max="4357" width="11.6640625" style="8" hidden="1"/>
    <col min="4358" max="4358" width="13.6640625" style="8" hidden="1"/>
    <col min="4359" max="4359" width="12.5546875" style="8" hidden="1"/>
    <col min="4360" max="4360" width="10.88671875" style="8" hidden="1"/>
    <col min="4361" max="4361" width="13.6640625" style="8" hidden="1"/>
    <col min="4362" max="4609" width="10.88671875" style="8" hidden="1"/>
    <col min="4610" max="4610" width="34.5546875" style="8" hidden="1"/>
    <col min="4611" max="4611" width="11.6640625" style="8" hidden="1"/>
    <col min="4612" max="4612" width="14.6640625" style="8" hidden="1"/>
    <col min="4613" max="4613" width="11.6640625" style="8" hidden="1"/>
    <col min="4614" max="4614" width="13.6640625" style="8" hidden="1"/>
    <col min="4615" max="4615" width="12.5546875" style="8" hidden="1"/>
    <col min="4616" max="4616" width="10.88671875" style="8" hidden="1"/>
    <col min="4617" max="4617" width="13.6640625" style="8" hidden="1"/>
    <col min="4618" max="4865" width="10.88671875" style="8" hidden="1"/>
    <col min="4866" max="4866" width="34.5546875" style="8" hidden="1"/>
    <col min="4867" max="4867" width="11.6640625" style="8" hidden="1"/>
    <col min="4868" max="4868" width="14.6640625" style="8" hidden="1"/>
    <col min="4869" max="4869" width="11.6640625" style="8" hidden="1"/>
    <col min="4870" max="4870" width="13.6640625" style="8" hidden="1"/>
    <col min="4871" max="4871" width="12.5546875" style="8" hidden="1"/>
    <col min="4872" max="4872" width="10.88671875" style="8" hidden="1"/>
    <col min="4873" max="4873" width="13.6640625" style="8" hidden="1"/>
    <col min="4874" max="5121" width="10.88671875" style="8" hidden="1"/>
    <col min="5122" max="5122" width="34.5546875" style="8" hidden="1"/>
    <col min="5123" max="5123" width="11.6640625" style="8" hidden="1"/>
    <col min="5124" max="5124" width="14.6640625" style="8" hidden="1"/>
    <col min="5125" max="5125" width="11.6640625" style="8" hidden="1"/>
    <col min="5126" max="5126" width="13.6640625" style="8" hidden="1"/>
    <col min="5127" max="5127" width="12.5546875" style="8" hidden="1"/>
    <col min="5128" max="5128" width="10.88671875" style="8" hidden="1"/>
    <col min="5129" max="5129" width="13.6640625" style="8" hidden="1"/>
    <col min="5130" max="5377" width="10.88671875" style="8" hidden="1"/>
    <col min="5378" max="5378" width="34.5546875" style="8" hidden="1"/>
    <col min="5379" max="5379" width="11.6640625" style="8" hidden="1"/>
    <col min="5380" max="5380" width="14.6640625" style="8" hidden="1"/>
    <col min="5381" max="5381" width="11.6640625" style="8" hidden="1"/>
    <col min="5382" max="5382" width="13.6640625" style="8" hidden="1"/>
    <col min="5383" max="5383" width="12.5546875" style="8" hidden="1"/>
    <col min="5384" max="5384" width="10.88671875" style="8" hidden="1"/>
    <col min="5385" max="5385" width="13.6640625" style="8" hidden="1"/>
    <col min="5386" max="5633" width="10.88671875" style="8" hidden="1"/>
    <col min="5634" max="5634" width="34.5546875" style="8" hidden="1"/>
    <col min="5635" max="5635" width="11.6640625" style="8" hidden="1"/>
    <col min="5636" max="5636" width="14.6640625" style="8" hidden="1"/>
    <col min="5637" max="5637" width="11.6640625" style="8" hidden="1"/>
    <col min="5638" max="5638" width="13.6640625" style="8" hidden="1"/>
    <col min="5639" max="5639" width="12.5546875" style="8" hidden="1"/>
    <col min="5640" max="5640" width="10.88671875" style="8" hidden="1"/>
    <col min="5641" max="5641" width="13.6640625" style="8" hidden="1"/>
    <col min="5642" max="5889" width="10.88671875" style="8" hidden="1"/>
    <col min="5890" max="5890" width="34.5546875" style="8" hidden="1"/>
    <col min="5891" max="5891" width="11.6640625" style="8" hidden="1"/>
    <col min="5892" max="5892" width="14.6640625" style="8" hidden="1"/>
    <col min="5893" max="5893" width="11.6640625" style="8" hidden="1"/>
    <col min="5894" max="5894" width="13.6640625" style="8" hidden="1"/>
    <col min="5895" max="5895" width="12.5546875" style="8" hidden="1"/>
    <col min="5896" max="5896" width="10.88671875" style="8" hidden="1"/>
    <col min="5897" max="5897" width="13.6640625" style="8" hidden="1"/>
    <col min="5898" max="6145" width="10.88671875" style="8" hidden="1"/>
    <col min="6146" max="6146" width="34.5546875" style="8" hidden="1"/>
    <col min="6147" max="6147" width="11.6640625" style="8" hidden="1"/>
    <col min="6148" max="6148" width="14.6640625" style="8" hidden="1"/>
    <col min="6149" max="6149" width="11.6640625" style="8" hidden="1"/>
    <col min="6150" max="6150" width="13.6640625" style="8" hidden="1"/>
    <col min="6151" max="6151" width="12.5546875" style="8" hidden="1"/>
    <col min="6152" max="6152" width="10.88671875" style="8" hidden="1"/>
    <col min="6153" max="6153" width="13.6640625" style="8" hidden="1"/>
    <col min="6154" max="6401" width="10.88671875" style="8" hidden="1"/>
    <col min="6402" max="6402" width="34.5546875" style="8" hidden="1"/>
    <col min="6403" max="6403" width="11.6640625" style="8" hidden="1"/>
    <col min="6404" max="6404" width="14.6640625" style="8" hidden="1"/>
    <col min="6405" max="6405" width="11.6640625" style="8" hidden="1"/>
    <col min="6406" max="6406" width="13.6640625" style="8" hidden="1"/>
    <col min="6407" max="6407" width="12.5546875" style="8" hidden="1"/>
    <col min="6408" max="6408" width="10.88671875" style="8" hidden="1"/>
    <col min="6409" max="6409" width="13.6640625" style="8" hidden="1"/>
    <col min="6410" max="6657" width="10.88671875" style="8" hidden="1"/>
    <col min="6658" max="6658" width="34.5546875" style="8" hidden="1"/>
    <col min="6659" max="6659" width="11.6640625" style="8" hidden="1"/>
    <col min="6660" max="6660" width="14.6640625" style="8" hidden="1"/>
    <col min="6661" max="6661" width="11.6640625" style="8" hidden="1"/>
    <col min="6662" max="6662" width="13.6640625" style="8" hidden="1"/>
    <col min="6663" max="6663" width="12.5546875" style="8" hidden="1"/>
    <col min="6664" max="6664" width="10.88671875" style="8" hidden="1"/>
    <col min="6665" max="6665" width="13.6640625" style="8" hidden="1"/>
    <col min="6666" max="6913" width="10.88671875" style="8" hidden="1"/>
    <col min="6914" max="6914" width="34.5546875" style="8" hidden="1"/>
    <col min="6915" max="6915" width="11.6640625" style="8" hidden="1"/>
    <col min="6916" max="6916" width="14.6640625" style="8" hidden="1"/>
    <col min="6917" max="6917" width="11.6640625" style="8" hidden="1"/>
    <col min="6918" max="6918" width="13.6640625" style="8" hidden="1"/>
    <col min="6919" max="6919" width="12.5546875" style="8" hidden="1"/>
    <col min="6920" max="6920" width="10.88671875" style="8" hidden="1"/>
    <col min="6921" max="6921" width="13.6640625" style="8" hidden="1"/>
    <col min="6922" max="7169" width="10.88671875" style="8" hidden="1"/>
    <col min="7170" max="7170" width="34.5546875" style="8" hidden="1"/>
    <col min="7171" max="7171" width="11.6640625" style="8" hidden="1"/>
    <col min="7172" max="7172" width="14.6640625" style="8" hidden="1"/>
    <col min="7173" max="7173" width="11.6640625" style="8" hidden="1"/>
    <col min="7174" max="7174" width="13.6640625" style="8" hidden="1"/>
    <col min="7175" max="7175" width="12.5546875" style="8" hidden="1"/>
    <col min="7176" max="7176" width="10.88671875" style="8" hidden="1"/>
    <col min="7177" max="7177" width="13.6640625" style="8" hidden="1"/>
    <col min="7178" max="7425" width="10.88671875" style="8" hidden="1"/>
    <col min="7426" max="7426" width="34.5546875" style="8" hidden="1"/>
    <col min="7427" max="7427" width="11.6640625" style="8" hidden="1"/>
    <col min="7428" max="7428" width="14.6640625" style="8" hidden="1"/>
    <col min="7429" max="7429" width="11.6640625" style="8" hidden="1"/>
    <col min="7430" max="7430" width="13.6640625" style="8" hidden="1"/>
    <col min="7431" max="7431" width="12.5546875" style="8" hidden="1"/>
    <col min="7432" max="7432" width="10.88671875" style="8" hidden="1"/>
    <col min="7433" max="7433" width="13.6640625" style="8" hidden="1"/>
    <col min="7434" max="7681" width="10.88671875" style="8" hidden="1"/>
    <col min="7682" max="7682" width="34.5546875" style="8" hidden="1"/>
    <col min="7683" max="7683" width="11.6640625" style="8" hidden="1"/>
    <col min="7684" max="7684" width="14.6640625" style="8" hidden="1"/>
    <col min="7685" max="7685" width="11.6640625" style="8" hidden="1"/>
    <col min="7686" max="7686" width="13.6640625" style="8" hidden="1"/>
    <col min="7687" max="7687" width="12.5546875" style="8" hidden="1"/>
    <col min="7688" max="7688" width="10.88671875" style="8" hidden="1"/>
    <col min="7689" max="7689" width="13.6640625" style="8" hidden="1"/>
    <col min="7690" max="7937" width="10.88671875" style="8" hidden="1"/>
    <col min="7938" max="7938" width="34.5546875" style="8" hidden="1"/>
    <col min="7939" max="7939" width="11.6640625" style="8" hidden="1"/>
    <col min="7940" max="7940" width="14.6640625" style="8" hidden="1"/>
    <col min="7941" max="7941" width="11.6640625" style="8" hidden="1"/>
    <col min="7942" max="7942" width="13.6640625" style="8" hidden="1"/>
    <col min="7943" max="7943" width="12.5546875" style="8" hidden="1"/>
    <col min="7944" max="7944" width="10.88671875" style="8" hidden="1"/>
    <col min="7945" max="7945" width="13.6640625" style="8" hidden="1"/>
    <col min="7946" max="8193" width="10.88671875" style="8" hidden="1"/>
    <col min="8194" max="8194" width="34.5546875" style="8" hidden="1"/>
    <col min="8195" max="8195" width="11.6640625" style="8" hidden="1"/>
    <col min="8196" max="8196" width="14.6640625" style="8" hidden="1"/>
    <col min="8197" max="8197" width="11.6640625" style="8" hidden="1"/>
    <col min="8198" max="8198" width="13.6640625" style="8" hidden="1"/>
    <col min="8199" max="8199" width="12.5546875" style="8" hidden="1"/>
    <col min="8200" max="8200" width="10.88671875" style="8" hidden="1"/>
    <col min="8201" max="8201" width="13.6640625" style="8" hidden="1"/>
    <col min="8202" max="8449" width="10.88671875" style="8" hidden="1"/>
    <col min="8450" max="8450" width="34.5546875" style="8" hidden="1"/>
    <col min="8451" max="8451" width="11.6640625" style="8" hidden="1"/>
    <col min="8452" max="8452" width="14.6640625" style="8" hidden="1"/>
    <col min="8453" max="8453" width="11.6640625" style="8" hidden="1"/>
    <col min="8454" max="8454" width="13.6640625" style="8" hidden="1"/>
    <col min="8455" max="8455" width="12.5546875" style="8" hidden="1"/>
    <col min="8456" max="8456" width="10.88671875" style="8" hidden="1"/>
    <col min="8457" max="8457" width="13.6640625" style="8" hidden="1"/>
    <col min="8458" max="8705" width="10.88671875" style="8" hidden="1"/>
    <col min="8706" max="8706" width="34.5546875" style="8" hidden="1"/>
    <col min="8707" max="8707" width="11.6640625" style="8" hidden="1"/>
    <col min="8708" max="8708" width="14.6640625" style="8" hidden="1"/>
    <col min="8709" max="8709" width="11.6640625" style="8" hidden="1"/>
    <col min="8710" max="8710" width="13.6640625" style="8" hidden="1"/>
    <col min="8711" max="8711" width="12.5546875" style="8" hidden="1"/>
    <col min="8712" max="8712" width="10.88671875" style="8" hidden="1"/>
    <col min="8713" max="8713" width="13.6640625" style="8" hidden="1"/>
    <col min="8714" max="8961" width="10.88671875" style="8" hidden="1"/>
    <col min="8962" max="8962" width="34.5546875" style="8" hidden="1"/>
    <col min="8963" max="8963" width="11.6640625" style="8" hidden="1"/>
    <col min="8964" max="8964" width="14.6640625" style="8" hidden="1"/>
    <col min="8965" max="8965" width="11.6640625" style="8" hidden="1"/>
    <col min="8966" max="8966" width="13.6640625" style="8" hidden="1"/>
    <col min="8967" max="8967" width="12.5546875" style="8" hidden="1"/>
    <col min="8968" max="8968" width="10.88671875" style="8" hidden="1"/>
    <col min="8969" max="8969" width="13.6640625" style="8" hidden="1"/>
    <col min="8970" max="9217" width="10.88671875" style="8" hidden="1"/>
    <col min="9218" max="9218" width="34.5546875" style="8" hidden="1"/>
    <col min="9219" max="9219" width="11.6640625" style="8" hidden="1"/>
    <col min="9220" max="9220" width="14.6640625" style="8" hidden="1"/>
    <col min="9221" max="9221" width="11.6640625" style="8" hidden="1"/>
    <col min="9222" max="9222" width="13.6640625" style="8" hidden="1"/>
    <col min="9223" max="9223" width="12.5546875" style="8" hidden="1"/>
    <col min="9224" max="9224" width="10.88671875" style="8" hidden="1"/>
    <col min="9225" max="9225" width="13.6640625" style="8" hidden="1"/>
    <col min="9226" max="9473" width="10.88671875" style="8" hidden="1"/>
    <col min="9474" max="9474" width="34.5546875" style="8" hidden="1"/>
    <col min="9475" max="9475" width="11.6640625" style="8" hidden="1"/>
    <col min="9476" max="9476" width="14.6640625" style="8" hidden="1"/>
    <col min="9477" max="9477" width="11.6640625" style="8" hidden="1"/>
    <col min="9478" max="9478" width="13.6640625" style="8" hidden="1"/>
    <col min="9479" max="9479" width="12.5546875" style="8" hidden="1"/>
    <col min="9480" max="9480" width="10.88671875" style="8" hidden="1"/>
    <col min="9481" max="9481" width="13.6640625" style="8" hidden="1"/>
    <col min="9482" max="9729" width="10.88671875" style="8" hidden="1"/>
    <col min="9730" max="9730" width="34.5546875" style="8" hidden="1"/>
    <col min="9731" max="9731" width="11.6640625" style="8" hidden="1"/>
    <col min="9732" max="9732" width="14.6640625" style="8" hidden="1"/>
    <col min="9733" max="9733" width="11.6640625" style="8" hidden="1"/>
    <col min="9734" max="9734" width="13.6640625" style="8" hidden="1"/>
    <col min="9735" max="9735" width="12.5546875" style="8" hidden="1"/>
    <col min="9736" max="9736" width="10.88671875" style="8" hidden="1"/>
    <col min="9737" max="9737" width="13.6640625" style="8" hidden="1"/>
    <col min="9738" max="9985" width="10.88671875" style="8" hidden="1"/>
    <col min="9986" max="9986" width="34.5546875" style="8" hidden="1"/>
    <col min="9987" max="9987" width="11.6640625" style="8" hidden="1"/>
    <col min="9988" max="9988" width="14.6640625" style="8" hidden="1"/>
    <col min="9989" max="9989" width="11.6640625" style="8" hidden="1"/>
    <col min="9990" max="9990" width="13.6640625" style="8" hidden="1"/>
    <col min="9991" max="9991" width="12.5546875" style="8" hidden="1"/>
    <col min="9992" max="9992" width="10.88671875" style="8" hidden="1"/>
    <col min="9993" max="9993" width="13.6640625" style="8" hidden="1"/>
    <col min="9994" max="10241" width="10.88671875" style="8" hidden="1"/>
    <col min="10242" max="10242" width="34.5546875" style="8" hidden="1"/>
    <col min="10243" max="10243" width="11.6640625" style="8" hidden="1"/>
    <col min="10244" max="10244" width="14.6640625" style="8" hidden="1"/>
    <col min="10245" max="10245" width="11.6640625" style="8" hidden="1"/>
    <col min="10246" max="10246" width="13.6640625" style="8" hidden="1"/>
    <col min="10247" max="10247" width="12.5546875" style="8" hidden="1"/>
    <col min="10248" max="10248" width="10.88671875" style="8" hidden="1"/>
    <col min="10249" max="10249" width="13.6640625" style="8" hidden="1"/>
    <col min="10250" max="10497" width="10.88671875" style="8" hidden="1"/>
    <col min="10498" max="10498" width="34.5546875" style="8" hidden="1"/>
    <col min="10499" max="10499" width="11.6640625" style="8" hidden="1"/>
    <col min="10500" max="10500" width="14.6640625" style="8" hidden="1"/>
    <col min="10501" max="10501" width="11.6640625" style="8" hidden="1"/>
    <col min="10502" max="10502" width="13.6640625" style="8" hidden="1"/>
    <col min="10503" max="10503" width="12.5546875" style="8" hidden="1"/>
    <col min="10504" max="10504" width="10.88671875" style="8" hidden="1"/>
    <col min="10505" max="10505" width="13.6640625" style="8" hidden="1"/>
    <col min="10506" max="10753" width="10.88671875" style="8" hidden="1"/>
    <col min="10754" max="10754" width="34.5546875" style="8" hidden="1"/>
    <col min="10755" max="10755" width="11.6640625" style="8" hidden="1"/>
    <col min="10756" max="10756" width="14.6640625" style="8" hidden="1"/>
    <col min="10757" max="10757" width="11.6640625" style="8" hidden="1"/>
    <col min="10758" max="10758" width="13.6640625" style="8" hidden="1"/>
    <col min="10759" max="10759" width="12.5546875" style="8" hidden="1"/>
    <col min="10760" max="10760" width="10.88671875" style="8" hidden="1"/>
    <col min="10761" max="10761" width="13.6640625" style="8" hidden="1"/>
    <col min="10762" max="11009" width="10.88671875" style="8" hidden="1"/>
    <col min="11010" max="11010" width="34.5546875" style="8" hidden="1"/>
    <col min="11011" max="11011" width="11.6640625" style="8" hidden="1"/>
    <col min="11012" max="11012" width="14.6640625" style="8" hidden="1"/>
    <col min="11013" max="11013" width="11.6640625" style="8" hidden="1"/>
    <col min="11014" max="11014" width="13.6640625" style="8" hidden="1"/>
    <col min="11015" max="11015" width="12.5546875" style="8" hidden="1"/>
    <col min="11016" max="11016" width="10.88671875" style="8" hidden="1"/>
    <col min="11017" max="11017" width="13.6640625" style="8" hidden="1"/>
    <col min="11018" max="11265" width="10.88671875" style="8" hidden="1"/>
    <col min="11266" max="11266" width="34.5546875" style="8" hidden="1"/>
    <col min="11267" max="11267" width="11.6640625" style="8" hidden="1"/>
    <col min="11268" max="11268" width="14.6640625" style="8" hidden="1"/>
    <col min="11269" max="11269" width="11.6640625" style="8" hidden="1"/>
    <col min="11270" max="11270" width="13.6640625" style="8" hidden="1"/>
    <col min="11271" max="11271" width="12.5546875" style="8" hidden="1"/>
    <col min="11272" max="11272" width="10.88671875" style="8" hidden="1"/>
    <col min="11273" max="11273" width="13.6640625" style="8" hidden="1"/>
    <col min="11274" max="11521" width="10.88671875" style="8" hidden="1"/>
    <col min="11522" max="11522" width="34.5546875" style="8" hidden="1"/>
    <col min="11523" max="11523" width="11.6640625" style="8" hidden="1"/>
    <col min="11524" max="11524" width="14.6640625" style="8" hidden="1"/>
    <col min="11525" max="11525" width="11.6640625" style="8" hidden="1"/>
    <col min="11526" max="11526" width="13.6640625" style="8" hidden="1"/>
    <col min="11527" max="11527" width="12.5546875" style="8" hidden="1"/>
    <col min="11528" max="11528" width="10.88671875" style="8" hidden="1"/>
    <col min="11529" max="11529" width="13.6640625" style="8" hidden="1"/>
    <col min="11530" max="11777" width="10.88671875" style="8" hidden="1"/>
    <col min="11778" max="11778" width="34.5546875" style="8" hidden="1"/>
    <col min="11779" max="11779" width="11.6640625" style="8" hidden="1"/>
    <col min="11780" max="11780" width="14.6640625" style="8" hidden="1"/>
    <col min="11781" max="11781" width="11.6640625" style="8" hidden="1"/>
    <col min="11782" max="11782" width="13.6640625" style="8" hidden="1"/>
    <col min="11783" max="11783" width="12.5546875" style="8" hidden="1"/>
    <col min="11784" max="11784" width="10.88671875" style="8" hidden="1"/>
    <col min="11785" max="11785" width="13.6640625" style="8" hidden="1"/>
    <col min="11786" max="12033" width="10.88671875" style="8" hidden="1"/>
    <col min="12034" max="12034" width="34.5546875" style="8" hidden="1"/>
    <col min="12035" max="12035" width="11.6640625" style="8" hidden="1"/>
    <col min="12036" max="12036" width="14.6640625" style="8" hidden="1"/>
    <col min="12037" max="12037" width="11.6640625" style="8" hidden="1"/>
    <col min="12038" max="12038" width="13.6640625" style="8" hidden="1"/>
    <col min="12039" max="12039" width="12.5546875" style="8" hidden="1"/>
    <col min="12040" max="12040" width="10.88671875" style="8" hidden="1"/>
    <col min="12041" max="12041" width="13.6640625" style="8" hidden="1"/>
    <col min="12042" max="12289" width="10.88671875" style="8" hidden="1"/>
    <col min="12290" max="12290" width="34.5546875" style="8" hidden="1"/>
    <col min="12291" max="12291" width="11.6640625" style="8" hidden="1"/>
    <col min="12292" max="12292" width="14.6640625" style="8" hidden="1"/>
    <col min="12293" max="12293" width="11.6640625" style="8" hidden="1"/>
    <col min="12294" max="12294" width="13.6640625" style="8" hidden="1"/>
    <col min="12295" max="12295" width="12.5546875" style="8" hidden="1"/>
    <col min="12296" max="12296" width="10.88671875" style="8" hidden="1"/>
    <col min="12297" max="12297" width="13.6640625" style="8" hidden="1"/>
    <col min="12298" max="12545" width="10.88671875" style="8" hidden="1"/>
    <col min="12546" max="12546" width="34.5546875" style="8" hidden="1"/>
    <col min="12547" max="12547" width="11.6640625" style="8" hidden="1"/>
    <col min="12548" max="12548" width="14.6640625" style="8" hidden="1"/>
    <col min="12549" max="12549" width="11.6640625" style="8" hidden="1"/>
    <col min="12550" max="12550" width="13.6640625" style="8" hidden="1"/>
    <col min="12551" max="12551" width="12.5546875" style="8" hidden="1"/>
    <col min="12552" max="12552" width="10.88671875" style="8" hidden="1"/>
    <col min="12553" max="12553" width="13.6640625" style="8" hidden="1"/>
    <col min="12554" max="12801" width="10.88671875" style="8" hidden="1"/>
    <col min="12802" max="12802" width="34.5546875" style="8" hidden="1"/>
    <col min="12803" max="12803" width="11.6640625" style="8" hidden="1"/>
    <col min="12804" max="12804" width="14.6640625" style="8" hidden="1"/>
    <col min="12805" max="12805" width="11.6640625" style="8" hidden="1"/>
    <col min="12806" max="12806" width="13.6640625" style="8" hidden="1"/>
    <col min="12807" max="12807" width="12.5546875" style="8" hidden="1"/>
    <col min="12808" max="12808" width="10.88671875" style="8" hidden="1"/>
    <col min="12809" max="12809" width="13.6640625" style="8" hidden="1"/>
    <col min="12810" max="13057" width="10.88671875" style="8" hidden="1"/>
    <col min="13058" max="13058" width="34.5546875" style="8" hidden="1"/>
    <col min="13059" max="13059" width="11.6640625" style="8" hidden="1"/>
    <col min="13060" max="13060" width="14.6640625" style="8" hidden="1"/>
    <col min="13061" max="13061" width="11.6640625" style="8" hidden="1"/>
    <col min="13062" max="13062" width="13.6640625" style="8" hidden="1"/>
    <col min="13063" max="13063" width="12.5546875" style="8" hidden="1"/>
    <col min="13064" max="13064" width="10.88671875" style="8" hidden="1"/>
    <col min="13065" max="13065" width="13.6640625" style="8" hidden="1"/>
    <col min="13066" max="13313" width="10.88671875" style="8" hidden="1"/>
    <col min="13314" max="13314" width="34.5546875" style="8" hidden="1"/>
    <col min="13315" max="13315" width="11.6640625" style="8" hidden="1"/>
    <col min="13316" max="13316" width="14.6640625" style="8" hidden="1"/>
    <col min="13317" max="13317" width="11.6640625" style="8" hidden="1"/>
    <col min="13318" max="13318" width="13.6640625" style="8" hidden="1"/>
    <col min="13319" max="13319" width="12.5546875" style="8" hidden="1"/>
    <col min="13320" max="13320" width="10.88671875" style="8" hidden="1"/>
    <col min="13321" max="13321" width="13.6640625" style="8" hidden="1"/>
    <col min="13322" max="13569" width="10.88671875" style="8" hidden="1"/>
    <col min="13570" max="13570" width="34.5546875" style="8" hidden="1"/>
    <col min="13571" max="13571" width="11.6640625" style="8" hidden="1"/>
    <col min="13572" max="13572" width="14.6640625" style="8" hidden="1"/>
    <col min="13573" max="13573" width="11.6640625" style="8" hidden="1"/>
    <col min="13574" max="13574" width="13.6640625" style="8" hidden="1"/>
    <col min="13575" max="13575" width="12.5546875" style="8" hidden="1"/>
    <col min="13576" max="13576" width="10.88671875" style="8" hidden="1"/>
    <col min="13577" max="13577" width="13.6640625" style="8" hidden="1"/>
    <col min="13578" max="13825" width="10.88671875" style="8" hidden="1"/>
    <col min="13826" max="13826" width="34.5546875" style="8" hidden="1"/>
    <col min="13827" max="13827" width="11.6640625" style="8" hidden="1"/>
    <col min="13828" max="13828" width="14.6640625" style="8" hidden="1"/>
    <col min="13829" max="13829" width="11.6640625" style="8" hidden="1"/>
    <col min="13830" max="13830" width="13.6640625" style="8" hidden="1"/>
    <col min="13831" max="13831" width="12.5546875" style="8" hidden="1"/>
    <col min="13832" max="13832" width="10.88671875" style="8" hidden="1"/>
    <col min="13833" max="13833" width="13.6640625" style="8" hidden="1"/>
    <col min="13834" max="14081" width="10.88671875" style="8" hidden="1"/>
    <col min="14082" max="14082" width="34.5546875" style="8" hidden="1"/>
    <col min="14083" max="14083" width="11.6640625" style="8" hidden="1"/>
    <col min="14084" max="14084" width="14.6640625" style="8" hidden="1"/>
    <col min="14085" max="14085" width="11.6640625" style="8" hidden="1"/>
    <col min="14086" max="14086" width="13.6640625" style="8" hidden="1"/>
    <col min="14087" max="14087" width="12.5546875" style="8" hidden="1"/>
    <col min="14088" max="14088" width="10.88671875" style="8" hidden="1"/>
    <col min="14089" max="14089" width="13.6640625" style="8" hidden="1"/>
    <col min="14090" max="14337" width="10.88671875" style="8" hidden="1"/>
    <col min="14338" max="14338" width="34.5546875" style="8" hidden="1"/>
    <col min="14339" max="14339" width="11.6640625" style="8" hidden="1"/>
    <col min="14340" max="14340" width="14.6640625" style="8" hidden="1"/>
    <col min="14341" max="14341" width="11.6640625" style="8" hidden="1"/>
    <col min="14342" max="14342" width="13.6640625" style="8" hidden="1"/>
    <col min="14343" max="14343" width="12.5546875" style="8" hidden="1"/>
    <col min="14344" max="14344" width="10.88671875" style="8" hidden="1"/>
    <col min="14345" max="14345" width="13.6640625" style="8" hidden="1"/>
    <col min="14346" max="14593" width="10.88671875" style="8" hidden="1"/>
    <col min="14594" max="14594" width="34.5546875" style="8" hidden="1"/>
    <col min="14595" max="14595" width="11.6640625" style="8" hidden="1"/>
    <col min="14596" max="14596" width="14.6640625" style="8" hidden="1"/>
    <col min="14597" max="14597" width="11.6640625" style="8" hidden="1"/>
    <col min="14598" max="14598" width="13.6640625" style="8" hidden="1"/>
    <col min="14599" max="14599" width="12.5546875" style="8" hidden="1"/>
    <col min="14600" max="14600" width="10.88671875" style="8" hidden="1"/>
    <col min="14601" max="14601" width="13.6640625" style="8" hidden="1"/>
    <col min="14602" max="14849" width="10.88671875" style="8" hidden="1"/>
    <col min="14850" max="14850" width="34.5546875" style="8" hidden="1"/>
    <col min="14851" max="14851" width="11.6640625" style="8" hidden="1"/>
    <col min="14852" max="14852" width="14.6640625" style="8" hidden="1"/>
    <col min="14853" max="14853" width="11.6640625" style="8" hidden="1"/>
    <col min="14854" max="14854" width="13.6640625" style="8" hidden="1"/>
    <col min="14855" max="14855" width="12.5546875" style="8" hidden="1"/>
    <col min="14856" max="14856" width="10.88671875" style="8" hidden="1"/>
    <col min="14857" max="14857" width="13.6640625" style="8" hidden="1"/>
    <col min="14858" max="15105" width="10.88671875" style="8" hidden="1"/>
    <col min="15106" max="15106" width="34.5546875" style="8" hidden="1"/>
    <col min="15107" max="15107" width="11.6640625" style="8" hidden="1"/>
    <col min="15108" max="15108" width="14.6640625" style="8" hidden="1"/>
    <col min="15109" max="15109" width="11.6640625" style="8" hidden="1"/>
    <col min="15110" max="15110" width="13.6640625" style="8" hidden="1"/>
    <col min="15111" max="15111" width="12.5546875" style="8" hidden="1"/>
    <col min="15112" max="15112" width="10.88671875" style="8" hidden="1"/>
    <col min="15113" max="15113" width="13.6640625" style="8" hidden="1"/>
    <col min="15114" max="15361" width="10.88671875" style="8" hidden="1"/>
    <col min="15362" max="15362" width="34.5546875" style="8" hidden="1"/>
    <col min="15363" max="15363" width="11.6640625" style="8" hidden="1"/>
    <col min="15364" max="15364" width="14.6640625" style="8" hidden="1"/>
    <col min="15365" max="15365" width="11.6640625" style="8" hidden="1"/>
    <col min="15366" max="15366" width="13.6640625" style="8" hidden="1"/>
    <col min="15367" max="15367" width="12.5546875" style="8" hidden="1"/>
    <col min="15368" max="15368" width="10.88671875" style="8" hidden="1"/>
    <col min="15369" max="15369" width="13.6640625" style="8" hidden="1"/>
    <col min="15370" max="15617" width="10.88671875" style="8" hidden="1"/>
    <col min="15618" max="15618" width="34.5546875" style="8" hidden="1"/>
    <col min="15619" max="15619" width="11.6640625" style="8" hidden="1"/>
    <col min="15620" max="15620" width="14.6640625" style="8" hidden="1"/>
    <col min="15621" max="15621" width="11.6640625" style="8" hidden="1"/>
    <col min="15622" max="15622" width="13.6640625" style="8" hidden="1"/>
    <col min="15623" max="15623" width="12.5546875" style="8" hidden="1"/>
    <col min="15624" max="15624" width="10.88671875" style="8" hidden="1"/>
    <col min="15625" max="15625" width="13.6640625" style="8" hidden="1"/>
    <col min="15626" max="15873" width="10.88671875" style="8" hidden="1"/>
    <col min="15874" max="15874" width="34.5546875" style="8" hidden="1"/>
    <col min="15875" max="15875" width="11.6640625" style="8" hidden="1"/>
    <col min="15876" max="15876" width="14.6640625" style="8" hidden="1"/>
    <col min="15877" max="15877" width="11.6640625" style="8" hidden="1"/>
    <col min="15878" max="15878" width="13.6640625" style="8" hidden="1"/>
    <col min="15879" max="15879" width="12.5546875" style="8" hidden="1"/>
    <col min="15880" max="15880" width="10.88671875" style="8" hidden="1"/>
    <col min="15881" max="15881" width="13.6640625" style="8" hidden="1"/>
    <col min="15882" max="16129" width="10.88671875" style="8" hidden="1"/>
    <col min="16130" max="16130" width="34.5546875" style="8" hidden="1"/>
    <col min="16131" max="16131" width="11.6640625" style="8" hidden="1"/>
    <col min="16132" max="16132" width="14.6640625" style="8" hidden="1"/>
    <col min="16133" max="16133" width="11.6640625" style="8" hidden="1"/>
    <col min="16134" max="16134" width="13.6640625" style="8" hidden="1"/>
    <col min="16135" max="16135" width="12.5546875" style="8" hidden="1"/>
    <col min="16136" max="16136" width="10.88671875" style="8" hidden="1"/>
    <col min="16137" max="16137" width="13.6640625" style="8" hidden="1"/>
    <col min="16138" max="16384" width="10.88671875" style="8" hidden="1"/>
  </cols>
  <sheetData>
    <row r="1" spans="1:9" ht="13.2" customHeight="1" x14ac:dyDescent="0.25">
      <c r="A1" s="121"/>
      <c r="B1" s="2563" t="s">
        <v>743</v>
      </c>
      <c r="C1" s="2563"/>
      <c r="D1" s="2563"/>
      <c r="E1" s="2563"/>
      <c r="F1" s="2563"/>
      <c r="G1" s="2563"/>
    </row>
    <row r="2" spans="1:9" ht="12.6" x14ac:dyDescent="0.2">
      <c r="B2" s="2574" t="s">
        <v>1</v>
      </c>
      <c r="C2" s="2574"/>
      <c r="D2" s="2574"/>
      <c r="E2" s="2574"/>
      <c r="F2" s="2574"/>
      <c r="G2" s="2574"/>
    </row>
    <row r="3" spans="1:9" x14ac:dyDescent="0.2"/>
    <row r="4" spans="1:9" ht="18" x14ac:dyDescent="0.2">
      <c r="B4" s="2575" t="s">
        <v>0</v>
      </c>
      <c r="C4" s="534" t="s">
        <v>730</v>
      </c>
      <c r="D4" s="534" t="s">
        <v>731</v>
      </c>
      <c r="E4" s="535" t="s">
        <v>732</v>
      </c>
      <c r="F4" s="535" t="s">
        <v>733</v>
      </c>
      <c r="G4" s="535" t="s">
        <v>734</v>
      </c>
    </row>
    <row r="5" spans="1:9" x14ac:dyDescent="0.2">
      <c r="B5" s="2575"/>
      <c r="C5" s="536" t="s">
        <v>9</v>
      </c>
      <c r="D5" s="536" t="s">
        <v>10</v>
      </c>
      <c r="E5" s="537" t="s">
        <v>735</v>
      </c>
      <c r="F5" s="538" t="s">
        <v>15</v>
      </c>
      <c r="G5" s="536" t="s">
        <v>11</v>
      </c>
    </row>
    <row r="6" spans="1:9" x14ac:dyDescent="0.2">
      <c r="B6" s="539" t="s">
        <v>736</v>
      </c>
      <c r="C6" s="540">
        <v>476534.25964514795</v>
      </c>
      <c r="D6" s="540">
        <v>-28322.873853498</v>
      </c>
      <c r="E6" s="540">
        <v>448211.38579164998</v>
      </c>
      <c r="F6" s="541">
        <v>94.321349833934548</v>
      </c>
      <c r="G6" s="541">
        <v>26.609988016752318</v>
      </c>
    </row>
    <row r="7" spans="1:9" x14ac:dyDescent="0.2">
      <c r="B7" s="542" t="s">
        <v>737</v>
      </c>
      <c r="C7" s="543">
        <v>317400.20600000001</v>
      </c>
      <c r="D7" s="543">
        <v>-28395</v>
      </c>
      <c r="E7" s="543">
        <v>289005.20600000001</v>
      </c>
      <c r="F7" s="544">
        <v>60.818091648447705</v>
      </c>
      <c r="G7" s="545">
        <v>17.15803148297065</v>
      </c>
    </row>
    <row r="8" spans="1:9" x14ac:dyDescent="0.2">
      <c r="B8" s="542" t="s">
        <v>738</v>
      </c>
      <c r="C8" s="543">
        <v>140819.67895795699</v>
      </c>
      <c r="D8" s="543">
        <v>72.126146501999997</v>
      </c>
      <c r="E8" s="543">
        <v>140891.805104459</v>
      </c>
      <c r="F8" s="544">
        <v>29.649191562861397</v>
      </c>
      <c r="G8" s="545">
        <v>8.3646452641232791</v>
      </c>
    </row>
    <row r="9" spans="1:9" x14ac:dyDescent="0.2">
      <c r="B9" s="542" t="s">
        <v>739</v>
      </c>
      <c r="C9" s="543">
        <v>15207.329599317</v>
      </c>
      <c r="D9" s="543">
        <v>0</v>
      </c>
      <c r="E9" s="543">
        <v>15207.329599317</v>
      </c>
      <c r="F9" s="544">
        <v>3.2002218164174274</v>
      </c>
      <c r="G9" s="545">
        <v>0.90284823463350516</v>
      </c>
      <c r="H9" s="86"/>
      <c r="I9" s="86"/>
    </row>
    <row r="10" spans="1:9" x14ac:dyDescent="0.2">
      <c r="B10" s="542" t="s">
        <v>740</v>
      </c>
      <c r="C10" s="543">
        <v>3107.0450878739998</v>
      </c>
      <c r="D10" s="543">
        <v>0</v>
      </c>
      <c r="E10" s="543">
        <v>3107.0450878739998</v>
      </c>
      <c r="F10" s="544">
        <v>0.65384480620802432</v>
      </c>
      <c r="G10" s="545">
        <v>0.18446303502488254</v>
      </c>
      <c r="H10" s="86"/>
      <c r="I10" s="86"/>
    </row>
    <row r="11" spans="1:9" ht="20.25" customHeight="1" x14ac:dyDescent="0.2">
      <c r="B11" s="546" t="s">
        <v>741</v>
      </c>
      <c r="C11" s="540">
        <v>26062.573579040996</v>
      </c>
      <c r="D11" s="540">
        <v>922.15113958749998</v>
      </c>
      <c r="E11" s="540">
        <v>26984.724718628495</v>
      </c>
      <c r="F11" s="541">
        <v>5.6786501660654505</v>
      </c>
      <c r="G11" s="547">
        <v>1.6020637229681045</v>
      </c>
      <c r="H11" s="86"/>
      <c r="I11" s="86"/>
    </row>
    <row r="12" spans="1:9" x14ac:dyDescent="0.2">
      <c r="B12" s="542" t="s">
        <v>737</v>
      </c>
      <c r="C12" s="543">
        <v>12630.562697236999</v>
      </c>
      <c r="D12" s="543">
        <v>969.23349192249998</v>
      </c>
      <c r="E12" s="543">
        <v>13599.796189159499</v>
      </c>
      <c r="F12" s="544">
        <v>2.861933397256907</v>
      </c>
      <c r="G12" s="545">
        <v>0.80741013079045698</v>
      </c>
      <c r="H12" s="86"/>
      <c r="I12" s="86"/>
    </row>
    <row r="13" spans="1:9" x14ac:dyDescent="0.2">
      <c r="B13" s="542" t="s">
        <v>738</v>
      </c>
      <c r="C13" s="543">
        <v>7082.5768576600003</v>
      </c>
      <c r="D13" s="543">
        <v>-47.082352335000003</v>
      </c>
      <c r="E13" s="543">
        <v>7035.4945053249994</v>
      </c>
      <c r="F13" s="544">
        <v>1.4805454736929757</v>
      </c>
      <c r="G13" s="545">
        <v>0.41769225506835111</v>
      </c>
      <c r="H13" s="86"/>
      <c r="I13" s="86"/>
    </row>
    <row r="14" spans="1:9" x14ac:dyDescent="0.2">
      <c r="B14" s="542" t="s">
        <v>842</v>
      </c>
      <c r="C14" s="543">
        <v>762.380872264</v>
      </c>
      <c r="D14" s="543">
        <v>0</v>
      </c>
      <c r="E14" s="543">
        <v>762.380872264</v>
      </c>
      <c r="F14" s="544">
        <v>0.16043499839368103</v>
      </c>
      <c r="G14" s="545">
        <v>4.5262004755444916E-2</v>
      </c>
    </row>
    <row r="15" spans="1:9" x14ac:dyDescent="0.2">
      <c r="B15" s="542" t="s">
        <v>761</v>
      </c>
      <c r="C15" s="543">
        <v>5587.0531518799999</v>
      </c>
      <c r="D15" s="543">
        <v>0</v>
      </c>
      <c r="E15" s="543">
        <v>5587.0531518799999</v>
      </c>
      <c r="F15" s="544">
        <v>1.1757362967218883</v>
      </c>
      <c r="G15" s="545">
        <v>0.33169933235385191</v>
      </c>
    </row>
    <row r="16" spans="1:9" x14ac:dyDescent="0.2">
      <c r="B16" s="548" t="s">
        <v>742</v>
      </c>
      <c r="C16" s="549">
        <v>502596.83322418894</v>
      </c>
      <c r="D16" s="549">
        <v>-27400.722713910502</v>
      </c>
      <c r="E16" s="549">
        <v>475196.11051027849</v>
      </c>
      <c r="F16" s="550">
        <v>100</v>
      </c>
      <c r="G16" s="550">
        <v>28.212051739720422</v>
      </c>
    </row>
    <row r="17" spans="2:7" x14ac:dyDescent="0.2">
      <c r="B17" s="552" t="s">
        <v>35</v>
      </c>
      <c r="C17" s="551"/>
      <c r="D17" s="551"/>
      <c r="E17" s="551"/>
      <c r="F17" s="551"/>
      <c r="G17" s="551"/>
    </row>
    <row r="20" spans="2:7" hidden="1" x14ac:dyDescent="0.2">
      <c r="B20" s="19"/>
    </row>
  </sheetData>
  <mergeCells count="3">
    <mergeCell ref="B1:G1"/>
    <mergeCell ref="B2:G2"/>
    <mergeCell ref="B4:B5"/>
  </mergeCells>
  <pageMargins left="0.7" right="0.7" top="0.75" bottom="0.75" header="0.3" footer="0.3"/>
  <pageSetup orientation="portrait" r:id="rId1"/>
  <ignoredErrors>
    <ignoredError sqref="C5:G5"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0009-A795-4BF8-A8D1-76D7A2FF722D}">
  <sheetPr codeName="Hoja51"/>
  <dimension ref="A1:WVQ16"/>
  <sheetViews>
    <sheetView showGridLines="0" zoomScaleNormal="100" workbookViewId="0"/>
  </sheetViews>
  <sheetFormatPr baseColWidth="10" defaultColWidth="0" defaultRowHeight="10.199999999999999" zeroHeight="1" x14ac:dyDescent="0.2"/>
  <cols>
    <col min="1" max="1" width="2.88671875" style="87" customWidth="1"/>
    <col min="2" max="2" width="14.88671875" style="87" customWidth="1"/>
    <col min="3" max="3" width="33.6640625" style="87" customWidth="1"/>
    <col min="4" max="4" width="24.33203125" style="87" customWidth="1"/>
    <col min="5" max="6" width="9.88671875" style="87" bestFit="1" customWidth="1"/>
    <col min="7" max="7" width="12.33203125" style="87" bestFit="1" customWidth="1"/>
    <col min="8" max="8" width="6.44140625" style="87" customWidth="1"/>
    <col min="9" max="9" width="12.33203125" style="87" customWidth="1"/>
    <col min="10" max="10" width="4.109375" style="87" customWidth="1"/>
    <col min="11" max="257" width="11.44140625" style="87" hidden="1"/>
    <col min="258" max="258" width="14.88671875" style="87" hidden="1"/>
    <col min="259" max="259" width="32.5546875" style="87" hidden="1"/>
    <col min="260" max="260" width="24.33203125" style="87" hidden="1"/>
    <col min="261" max="261" width="9" style="87" hidden="1"/>
    <col min="262" max="262" width="9.6640625" style="87" hidden="1"/>
    <col min="263" max="263" width="12.109375" style="87" hidden="1"/>
    <col min="264" max="264" width="56" style="87" hidden="1"/>
    <col min="265" max="265" width="5.5546875" style="87" hidden="1"/>
    <col min="266" max="513" width="11.44140625" style="87" hidden="1"/>
    <col min="514" max="514" width="14.88671875" style="87" hidden="1"/>
    <col min="515" max="515" width="32.5546875" style="87" hidden="1"/>
    <col min="516" max="516" width="24.33203125" style="87" hidden="1"/>
    <col min="517" max="517" width="9" style="87" hidden="1"/>
    <col min="518" max="518" width="9.6640625" style="87" hidden="1"/>
    <col min="519" max="519" width="12.109375" style="87" hidden="1"/>
    <col min="520" max="520" width="56" style="87" hidden="1"/>
    <col min="521" max="521" width="5.5546875" style="87" hidden="1"/>
    <col min="522" max="769" width="11.44140625" style="87" hidden="1"/>
    <col min="770" max="770" width="14.88671875" style="87" hidden="1"/>
    <col min="771" max="771" width="32.5546875" style="87" hidden="1"/>
    <col min="772" max="772" width="24.33203125" style="87" hidden="1"/>
    <col min="773" max="773" width="9" style="87" hidden="1"/>
    <col min="774" max="774" width="9.6640625" style="87" hidden="1"/>
    <col min="775" max="775" width="12.109375" style="87" hidden="1"/>
    <col min="776" max="776" width="56" style="87" hidden="1"/>
    <col min="777" max="777" width="5.5546875" style="87" hidden="1"/>
    <col min="778" max="1025" width="11.44140625" style="87" hidden="1"/>
    <col min="1026" max="1026" width="14.88671875" style="87" hidden="1"/>
    <col min="1027" max="1027" width="32.5546875" style="87" hidden="1"/>
    <col min="1028" max="1028" width="24.33203125" style="87" hidden="1"/>
    <col min="1029" max="1029" width="9" style="87" hidden="1"/>
    <col min="1030" max="1030" width="9.6640625" style="87" hidden="1"/>
    <col min="1031" max="1031" width="12.109375" style="87" hidden="1"/>
    <col min="1032" max="1032" width="56" style="87" hidden="1"/>
    <col min="1033" max="1033" width="5.5546875" style="87" hidden="1"/>
    <col min="1034" max="1281" width="11.44140625" style="87" hidden="1"/>
    <col min="1282" max="1282" width="14.88671875" style="87" hidden="1"/>
    <col min="1283" max="1283" width="32.5546875" style="87" hidden="1"/>
    <col min="1284" max="1284" width="24.33203125" style="87" hidden="1"/>
    <col min="1285" max="1285" width="9" style="87" hidden="1"/>
    <col min="1286" max="1286" width="9.6640625" style="87" hidden="1"/>
    <col min="1287" max="1287" width="12.109375" style="87" hidden="1"/>
    <col min="1288" max="1288" width="56" style="87" hidden="1"/>
    <col min="1289" max="1289" width="5.5546875" style="87" hidden="1"/>
    <col min="1290" max="1537" width="11.44140625" style="87" hidden="1"/>
    <col min="1538" max="1538" width="14.88671875" style="87" hidden="1"/>
    <col min="1539" max="1539" width="32.5546875" style="87" hidden="1"/>
    <col min="1540" max="1540" width="24.33203125" style="87" hidden="1"/>
    <col min="1541" max="1541" width="9" style="87" hidden="1"/>
    <col min="1542" max="1542" width="9.6640625" style="87" hidden="1"/>
    <col min="1543" max="1543" width="12.109375" style="87" hidden="1"/>
    <col min="1544" max="1544" width="56" style="87" hidden="1"/>
    <col min="1545" max="1545" width="5.5546875" style="87" hidden="1"/>
    <col min="1546" max="1793" width="11.44140625" style="87" hidden="1"/>
    <col min="1794" max="1794" width="14.88671875" style="87" hidden="1"/>
    <col min="1795" max="1795" width="32.5546875" style="87" hidden="1"/>
    <col min="1796" max="1796" width="24.33203125" style="87" hidden="1"/>
    <col min="1797" max="1797" width="9" style="87" hidden="1"/>
    <col min="1798" max="1798" width="9.6640625" style="87" hidden="1"/>
    <col min="1799" max="1799" width="12.109375" style="87" hidden="1"/>
    <col min="1800" max="1800" width="56" style="87" hidden="1"/>
    <col min="1801" max="1801" width="5.5546875" style="87" hidden="1"/>
    <col min="1802" max="2049" width="11.44140625" style="87" hidden="1"/>
    <col min="2050" max="2050" width="14.88671875" style="87" hidden="1"/>
    <col min="2051" max="2051" width="32.5546875" style="87" hidden="1"/>
    <col min="2052" max="2052" width="24.33203125" style="87" hidden="1"/>
    <col min="2053" max="2053" width="9" style="87" hidden="1"/>
    <col min="2054" max="2054" width="9.6640625" style="87" hidden="1"/>
    <col min="2055" max="2055" width="12.109375" style="87" hidden="1"/>
    <col min="2056" max="2056" width="56" style="87" hidden="1"/>
    <col min="2057" max="2057" width="5.5546875" style="87" hidden="1"/>
    <col min="2058" max="2305" width="11.44140625" style="87" hidden="1"/>
    <col min="2306" max="2306" width="14.88671875" style="87" hidden="1"/>
    <col min="2307" max="2307" width="32.5546875" style="87" hidden="1"/>
    <col min="2308" max="2308" width="24.33203125" style="87" hidden="1"/>
    <col min="2309" max="2309" width="9" style="87" hidden="1"/>
    <col min="2310" max="2310" width="9.6640625" style="87" hidden="1"/>
    <col min="2311" max="2311" width="12.109375" style="87" hidden="1"/>
    <col min="2312" max="2312" width="56" style="87" hidden="1"/>
    <col min="2313" max="2313" width="5.5546875" style="87" hidden="1"/>
    <col min="2314" max="2561" width="11.44140625" style="87" hidden="1"/>
    <col min="2562" max="2562" width="14.88671875" style="87" hidden="1"/>
    <col min="2563" max="2563" width="32.5546875" style="87" hidden="1"/>
    <col min="2564" max="2564" width="24.33203125" style="87" hidden="1"/>
    <col min="2565" max="2565" width="9" style="87" hidden="1"/>
    <col min="2566" max="2566" width="9.6640625" style="87" hidden="1"/>
    <col min="2567" max="2567" width="12.109375" style="87" hidden="1"/>
    <col min="2568" max="2568" width="56" style="87" hidden="1"/>
    <col min="2569" max="2569" width="5.5546875" style="87" hidden="1"/>
    <col min="2570" max="2817" width="11.44140625" style="87" hidden="1"/>
    <col min="2818" max="2818" width="14.88671875" style="87" hidden="1"/>
    <col min="2819" max="2819" width="32.5546875" style="87" hidden="1"/>
    <col min="2820" max="2820" width="24.33203125" style="87" hidden="1"/>
    <col min="2821" max="2821" width="9" style="87" hidden="1"/>
    <col min="2822" max="2822" width="9.6640625" style="87" hidden="1"/>
    <col min="2823" max="2823" width="12.109375" style="87" hidden="1"/>
    <col min="2824" max="2824" width="56" style="87" hidden="1"/>
    <col min="2825" max="2825" width="5.5546875" style="87" hidden="1"/>
    <col min="2826" max="3073" width="11.44140625" style="87" hidden="1"/>
    <col min="3074" max="3074" width="14.88671875" style="87" hidden="1"/>
    <col min="3075" max="3075" width="32.5546875" style="87" hidden="1"/>
    <col min="3076" max="3076" width="24.33203125" style="87" hidden="1"/>
    <col min="3077" max="3077" width="9" style="87" hidden="1"/>
    <col min="3078" max="3078" width="9.6640625" style="87" hidden="1"/>
    <col min="3079" max="3079" width="12.109375" style="87" hidden="1"/>
    <col min="3080" max="3080" width="56" style="87" hidden="1"/>
    <col min="3081" max="3081" width="5.5546875" style="87" hidden="1"/>
    <col min="3082" max="3329" width="11.44140625" style="87" hidden="1"/>
    <col min="3330" max="3330" width="14.88671875" style="87" hidden="1"/>
    <col min="3331" max="3331" width="32.5546875" style="87" hidden="1"/>
    <col min="3332" max="3332" width="24.33203125" style="87" hidden="1"/>
    <col min="3333" max="3333" width="9" style="87" hidden="1"/>
    <col min="3334" max="3334" width="9.6640625" style="87" hidden="1"/>
    <col min="3335" max="3335" width="12.109375" style="87" hidden="1"/>
    <col min="3336" max="3336" width="56" style="87" hidden="1"/>
    <col min="3337" max="3337" width="5.5546875" style="87" hidden="1"/>
    <col min="3338" max="3585" width="11.44140625" style="87" hidden="1"/>
    <col min="3586" max="3586" width="14.88671875" style="87" hidden="1"/>
    <col min="3587" max="3587" width="32.5546875" style="87" hidden="1"/>
    <col min="3588" max="3588" width="24.33203125" style="87" hidden="1"/>
    <col min="3589" max="3589" width="9" style="87" hidden="1"/>
    <col min="3590" max="3590" width="9.6640625" style="87" hidden="1"/>
    <col min="3591" max="3591" width="12.109375" style="87" hidden="1"/>
    <col min="3592" max="3592" width="56" style="87" hidden="1"/>
    <col min="3593" max="3593" width="5.5546875" style="87" hidden="1"/>
    <col min="3594" max="3841" width="11.44140625" style="87" hidden="1"/>
    <col min="3842" max="3842" width="14.88671875" style="87" hidden="1"/>
    <col min="3843" max="3843" width="32.5546875" style="87" hidden="1"/>
    <col min="3844" max="3844" width="24.33203125" style="87" hidden="1"/>
    <col min="3845" max="3845" width="9" style="87" hidden="1"/>
    <col min="3846" max="3846" width="9.6640625" style="87" hidden="1"/>
    <col min="3847" max="3847" width="12.109375" style="87" hidden="1"/>
    <col min="3848" max="3848" width="56" style="87" hidden="1"/>
    <col min="3849" max="3849" width="5.5546875" style="87" hidden="1"/>
    <col min="3850" max="4097" width="11.44140625" style="87" hidden="1"/>
    <col min="4098" max="4098" width="14.88671875" style="87" hidden="1"/>
    <col min="4099" max="4099" width="32.5546875" style="87" hidden="1"/>
    <col min="4100" max="4100" width="24.33203125" style="87" hidden="1"/>
    <col min="4101" max="4101" width="9" style="87" hidden="1"/>
    <col min="4102" max="4102" width="9.6640625" style="87" hidden="1"/>
    <col min="4103" max="4103" width="12.109375" style="87" hidden="1"/>
    <col min="4104" max="4104" width="56" style="87" hidden="1"/>
    <col min="4105" max="4105" width="5.5546875" style="87" hidden="1"/>
    <col min="4106" max="4353" width="11.44140625" style="87" hidden="1"/>
    <col min="4354" max="4354" width="14.88671875" style="87" hidden="1"/>
    <col min="4355" max="4355" width="32.5546875" style="87" hidden="1"/>
    <col min="4356" max="4356" width="24.33203125" style="87" hidden="1"/>
    <col min="4357" max="4357" width="9" style="87" hidden="1"/>
    <col min="4358" max="4358" width="9.6640625" style="87" hidden="1"/>
    <col min="4359" max="4359" width="12.109375" style="87" hidden="1"/>
    <col min="4360" max="4360" width="56" style="87" hidden="1"/>
    <col min="4361" max="4361" width="5.5546875" style="87" hidden="1"/>
    <col min="4362" max="4609" width="11.44140625" style="87" hidden="1"/>
    <col min="4610" max="4610" width="14.88671875" style="87" hidden="1"/>
    <col min="4611" max="4611" width="32.5546875" style="87" hidden="1"/>
    <col min="4612" max="4612" width="24.33203125" style="87" hidden="1"/>
    <col min="4613" max="4613" width="9" style="87" hidden="1"/>
    <col min="4614" max="4614" width="9.6640625" style="87" hidden="1"/>
    <col min="4615" max="4615" width="12.109375" style="87" hidden="1"/>
    <col min="4616" max="4616" width="56" style="87" hidden="1"/>
    <col min="4617" max="4617" width="5.5546875" style="87" hidden="1"/>
    <col min="4618" max="4865" width="11.44140625" style="87" hidden="1"/>
    <col min="4866" max="4866" width="14.88671875" style="87" hidden="1"/>
    <col min="4867" max="4867" width="32.5546875" style="87" hidden="1"/>
    <col min="4868" max="4868" width="24.33203125" style="87" hidden="1"/>
    <col min="4869" max="4869" width="9" style="87" hidden="1"/>
    <col min="4870" max="4870" width="9.6640625" style="87" hidden="1"/>
    <col min="4871" max="4871" width="12.109375" style="87" hidden="1"/>
    <col min="4872" max="4872" width="56" style="87" hidden="1"/>
    <col min="4873" max="4873" width="5.5546875" style="87" hidden="1"/>
    <col min="4874" max="5121" width="11.44140625" style="87" hidden="1"/>
    <col min="5122" max="5122" width="14.88671875" style="87" hidden="1"/>
    <col min="5123" max="5123" width="32.5546875" style="87" hidden="1"/>
    <col min="5124" max="5124" width="24.33203125" style="87" hidden="1"/>
    <col min="5125" max="5125" width="9" style="87" hidden="1"/>
    <col min="5126" max="5126" width="9.6640625" style="87" hidden="1"/>
    <col min="5127" max="5127" width="12.109375" style="87" hidden="1"/>
    <col min="5128" max="5128" width="56" style="87" hidden="1"/>
    <col min="5129" max="5129" width="5.5546875" style="87" hidden="1"/>
    <col min="5130" max="5377" width="11.44140625" style="87" hidden="1"/>
    <col min="5378" max="5378" width="14.88671875" style="87" hidden="1"/>
    <col min="5379" max="5379" width="32.5546875" style="87" hidden="1"/>
    <col min="5380" max="5380" width="24.33203125" style="87" hidden="1"/>
    <col min="5381" max="5381" width="9" style="87" hidden="1"/>
    <col min="5382" max="5382" width="9.6640625" style="87" hidden="1"/>
    <col min="5383" max="5383" width="12.109375" style="87" hidden="1"/>
    <col min="5384" max="5384" width="56" style="87" hidden="1"/>
    <col min="5385" max="5385" width="5.5546875" style="87" hidden="1"/>
    <col min="5386" max="5633" width="11.44140625" style="87" hidden="1"/>
    <col min="5634" max="5634" width="14.88671875" style="87" hidden="1"/>
    <col min="5635" max="5635" width="32.5546875" style="87" hidden="1"/>
    <col min="5636" max="5636" width="24.33203125" style="87" hidden="1"/>
    <col min="5637" max="5637" width="9" style="87" hidden="1"/>
    <col min="5638" max="5638" width="9.6640625" style="87" hidden="1"/>
    <col min="5639" max="5639" width="12.109375" style="87" hidden="1"/>
    <col min="5640" max="5640" width="56" style="87" hidden="1"/>
    <col min="5641" max="5641" width="5.5546875" style="87" hidden="1"/>
    <col min="5642" max="5889" width="11.44140625" style="87" hidden="1"/>
    <col min="5890" max="5890" width="14.88671875" style="87" hidden="1"/>
    <col min="5891" max="5891" width="32.5546875" style="87" hidden="1"/>
    <col min="5892" max="5892" width="24.33203125" style="87" hidden="1"/>
    <col min="5893" max="5893" width="9" style="87" hidden="1"/>
    <col min="5894" max="5894" width="9.6640625" style="87" hidden="1"/>
    <col min="5895" max="5895" width="12.109375" style="87" hidden="1"/>
    <col min="5896" max="5896" width="56" style="87" hidden="1"/>
    <col min="5897" max="5897" width="5.5546875" style="87" hidden="1"/>
    <col min="5898" max="6145" width="11.44140625" style="87" hidden="1"/>
    <col min="6146" max="6146" width="14.88671875" style="87" hidden="1"/>
    <col min="6147" max="6147" width="32.5546875" style="87" hidden="1"/>
    <col min="6148" max="6148" width="24.33203125" style="87" hidden="1"/>
    <col min="6149" max="6149" width="9" style="87" hidden="1"/>
    <col min="6150" max="6150" width="9.6640625" style="87" hidden="1"/>
    <col min="6151" max="6151" width="12.109375" style="87" hidden="1"/>
    <col min="6152" max="6152" width="56" style="87" hidden="1"/>
    <col min="6153" max="6153" width="5.5546875" style="87" hidden="1"/>
    <col min="6154" max="6401" width="11.44140625" style="87" hidden="1"/>
    <col min="6402" max="6402" width="14.88671875" style="87" hidden="1"/>
    <col min="6403" max="6403" width="32.5546875" style="87" hidden="1"/>
    <col min="6404" max="6404" width="24.33203125" style="87" hidden="1"/>
    <col min="6405" max="6405" width="9" style="87" hidden="1"/>
    <col min="6406" max="6406" width="9.6640625" style="87" hidden="1"/>
    <col min="6407" max="6407" width="12.109375" style="87" hidden="1"/>
    <col min="6408" max="6408" width="56" style="87" hidden="1"/>
    <col min="6409" max="6409" width="5.5546875" style="87" hidden="1"/>
    <col min="6410" max="6657" width="11.44140625" style="87" hidden="1"/>
    <col min="6658" max="6658" width="14.88671875" style="87" hidden="1"/>
    <col min="6659" max="6659" width="32.5546875" style="87" hidden="1"/>
    <col min="6660" max="6660" width="24.33203125" style="87" hidden="1"/>
    <col min="6661" max="6661" width="9" style="87" hidden="1"/>
    <col min="6662" max="6662" width="9.6640625" style="87" hidden="1"/>
    <col min="6663" max="6663" width="12.109375" style="87" hidden="1"/>
    <col min="6664" max="6664" width="56" style="87" hidden="1"/>
    <col min="6665" max="6665" width="5.5546875" style="87" hidden="1"/>
    <col min="6666" max="6913" width="11.44140625" style="87" hidden="1"/>
    <col min="6914" max="6914" width="14.88671875" style="87" hidden="1"/>
    <col min="6915" max="6915" width="32.5546875" style="87" hidden="1"/>
    <col min="6916" max="6916" width="24.33203125" style="87" hidden="1"/>
    <col min="6917" max="6917" width="9" style="87" hidden="1"/>
    <col min="6918" max="6918" width="9.6640625" style="87" hidden="1"/>
    <col min="6919" max="6919" width="12.109375" style="87" hidden="1"/>
    <col min="6920" max="6920" width="56" style="87" hidden="1"/>
    <col min="6921" max="6921" width="5.5546875" style="87" hidden="1"/>
    <col min="6922" max="7169" width="11.44140625" style="87" hidden="1"/>
    <col min="7170" max="7170" width="14.88671875" style="87" hidden="1"/>
    <col min="7171" max="7171" width="32.5546875" style="87" hidden="1"/>
    <col min="7172" max="7172" width="24.33203125" style="87" hidden="1"/>
    <col min="7173" max="7173" width="9" style="87" hidden="1"/>
    <col min="7174" max="7174" width="9.6640625" style="87" hidden="1"/>
    <col min="7175" max="7175" width="12.109375" style="87" hidden="1"/>
    <col min="7176" max="7176" width="56" style="87" hidden="1"/>
    <col min="7177" max="7177" width="5.5546875" style="87" hidden="1"/>
    <col min="7178" max="7425" width="11.44140625" style="87" hidden="1"/>
    <col min="7426" max="7426" width="14.88671875" style="87" hidden="1"/>
    <col min="7427" max="7427" width="32.5546875" style="87" hidden="1"/>
    <col min="7428" max="7428" width="24.33203125" style="87" hidden="1"/>
    <col min="7429" max="7429" width="9" style="87" hidden="1"/>
    <col min="7430" max="7430" width="9.6640625" style="87" hidden="1"/>
    <col min="7431" max="7431" width="12.109375" style="87" hidden="1"/>
    <col min="7432" max="7432" width="56" style="87" hidden="1"/>
    <col min="7433" max="7433" width="5.5546875" style="87" hidden="1"/>
    <col min="7434" max="7681" width="11.44140625" style="87" hidden="1"/>
    <col min="7682" max="7682" width="14.88671875" style="87" hidden="1"/>
    <col min="7683" max="7683" width="32.5546875" style="87" hidden="1"/>
    <col min="7684" max="7684" width="24.33203125" style="87" hidden="1"/>
    <col min="7685" max="7685" width="9" style="87" hidden="1"/>
    <col min="7686" max="7686" width="9.6640625" style="87" hidden="1"/>
    <col min="7687" max="7687" width="12.109375" style="87" hidden="1"/>
    <col min="7688" max="7688" width="56" style="87" hidden="1"/>
    <col min="7689" max="7689" width="5.5546875" style="87" hidden="1"/>
    <col min="7690" max="7937" width="11.44140625" style="87" hidden="1"/>
    <col min="7938" max="7938" width="14.88671875" style="87" hidden="1"/>
    <col min="7939" max="7939" width="32.5546875" style="87" hidden="1"/>
    <col min="7940" max="7940" width="24.33203125" style="87" hidden="1"/>
    <col min="7941" max="7941" width="9" style="87" hidden="1"/>
    <col min="7942" max="7942" width="9.6640625" style="87" hidden="1"/>
    <col min="7943" max="7943" width="12.109375" style="87" hidden="1"/>
    <col min="7944" max="7944" width="56" style="87" hidden="1"/>
    <col min="7945" max="7945" width="5.5546875" style="87" hidden="1"/>
    <col min="7946" max="8193" width="11.44140625" style="87" hidden="1"/>
    <col min="8194" max="8194" width="14.88671875" style="87" hidden="1"/>
    <col min="8195" max="8195" width="32.5546875" style="87" hidden="1"/>
    <col min="8196" max="8196" width="24.33203125" style="87" hidden="1"/>
    <col min="8197" max="8197" width="9" style="87" hidden="1"/>
    <col min="8198" max="8198" width="9.6640625" style="87" hidden="1"/>
    <col min="8199" max="8199" width="12.109375" style="87" hidden="1"/>
    <col min="8200" max="8200" width="56" style="87" hidden="1"/>
    <col min="8201" max="8201" width="5.5546875" style="87" hidden="1"/>
    <col min="8202" max="8449" width="11.44140625" style="87" hidden="1"/>
    <col min="8450" max="8450" width="14.88671875" style="87" hidden="1"/>
    <col min="8451" max="8451" width="32.5546875" style="87" hidden="1"/>
    <col min="8452" max="8452" width="24.33203125" style="87" hidden="1"/>
    <col min="8453" max="8453" width="9" style="87" hidden="1"/>
    <col min="8454" max="8454" width="9.6640625" style="87" hidden="1"/>
    <col min="8455" max="8455" width="12.109375" style="87" hidden="1"/>
    <col min="8456" max="8456" width="56" style="87" hidden="1"/>
    <col min="8457" max="8457" width="5.5546875" style="87" hidden="1"/>
    <col min="8458" max="8705" width="11.44140625" style="87" hidden="1"/>
    <col min="8706" max="8706" width="14.88671875" style="87" hidden="1"/>
    <col min="8707" max="8707" width="32.5546875" style="87" hidden="1"/>
    <col min="8708" max="8708" width="24.33203125" style="87" hidden="1"/>
    <col min="8709" max="8709" width="9" style="87" hidden="1"/>
    <col min="8710" max="8710" width="9.6640625" style="87" hidden="1"/>
    <col min="8711" max="8711" width="12.109375" style="87" hidden="1"/>
    <col min="8712" max="8712" width="56" style="87" hidden="1"/>
    <col min="8713" max="8713" width="5.5546875" style="87" hidden="1"/>
    <col min="8714" max="8961" width="11.44140625" style="87" hidden="1"/>
    <col min="8962" max="8962" width="14.88671875" style="87" hidden="1"/>
    <col min="8963" max="8963" width="32.5546875" style="87" hidden="1"/>
    <col min="8964" max="8964" width="24.33203125" style="87" hidden="1"/>
    <col min="8965" max="8965" width="9" style="87" hidden="1"/>
    <col min="8966" max="8966" width="9.6640625" style="87" hidden="1"/>
    <col min="8967" max="8967" width="12.109375" style="87" hidden="1"/>
    <col min="8968" max="8968" width="56" style="87" hidden="1"/>
    <col min="8969" max="8969" width="5.5546875" style="87" hidden="1"/>
    <col min="8970" max="9217" width="11.44140625" style="87" hidden="1"/>
    <col min="9218" max="9218" width="14.88671875" style="87" hidden="1"/>
    <col min="9219" max="9219" width="32.5546875" style="87" hidden="1"/>
    <col min="9220" max="9220" width="24.33203125" style="87" hidden="1"/>
    <col min="9221" max="9221" width="9" style="87" hidden="1"/>
    <col min="9222" max="9222" width="9.6640625" style="87" hidden="1"/>
    <col min="9223" max="9223" width="12.109375" style="87" hidden="1"/>
    <col min="9224" max="9224" width="56" style="87" hidden="1"/>
    <col min="9225" max="9225" width="5.5546875" style="87" hidden="1"/>
    <col min="9226" max="9473" width="11.44140625" style="87" hidden="1"/>
    <col min="9474" max="9474" width="14.88671875" style="87" hidden="1"/>
    <col min="9475" max="9475" width="32.5546875" style="87" hidden="1"/>
    <col min="9476" max="9476" width="24.33203125" style="87" hidden="1"/>
    <col min="9477" max="9477" width="9" style="87" hidden="1"/>
    <col min="9478" max="9478" width="9.6640625" style="87" hidden="1"/>
    <col min="9479" max="9479" width="12.109375" style="87" hidden="1"/>
    <col min="9480" max="9480" width="56" style="87" hidden="1"/>
    <col min="9481" max="9481" width="5.5546875" style="87" hidden="1"/>
    <col min="9482" max="9729" width="11.44140625" style="87" hidden="1"/>
    <col min="9730" max="9730" width="14.88671875" style="87" hidden="1"/>
    <col min="9731" max="9731" width="32.5546875" style="87" hidden="1"/>
    <col min="9732" max="9732" width="24.33203125" style="87" hidden="1"/>
    <col min="9733" max="9733" width="9" style="87" hidden="1"/>
    <col min="9734" max="9734" width="9.6640625" style="87" hidden="1"/>
    <col min="9735" max="9735" width="12.109375" style="87" hidden="1"/>
    <col min="9736" max="9736" width="56" style="87" hidden="1"/>
    <col min="9737" max="9737" width="5.5546875" style="87" hidden="1"/>
    <col min="9738" max="9985" width="11.44140625" style="87" hidden="1"/>
    <col min="9986" max="9986" width="14.88671875" style="87" hidden="1"/>
    <col min="9987" max="9987" width="32.5546875" style="87" hidden="1"/>
    <col min="9988" max="9988" width="24.33203125" style="87" hidden="1"/>
    <col min="9989" max="9989" width="9" style="87" hidden="1"/>
    <col min="9990" max="9990" width="9.6640625" style="87" hidden="1"/>
    <col min="9991" max="9991" width="12.109375" style="87" hidden="1"/>
    <col min="9992" max="9992" width="56" style="87" hidden="1"/>
    <col min="9993" max="9993" width="5.5546875" style="87" hidden="1"/>
    <col min="9994" max="10241" width="11.44140625" style="87" hidden="1"/>
    <col min="10242" max="10242" width="14.88671875" style="87" hidden="1"/>
    <col min="10243" max="10243" width="32.5546875" style="87" hidden="1"/>
    <col min="10244" max="10244" width="24.33203125" style="87" hidden="1"/>
    <col min="10245" max="10245" width="9" style="87" hidden="1"/>
    <col min="10246" max="10246" width="9.6640625" style="87" hidden="1"/>
    <col min="10247" max="10247" width="12.109375" style="87" hidden="1"/>
    <col min="10248" max="10248" width="56" style="87" hidden="1"/>
    <col min="10249" max="10249" width="5.5546875" style="87" hidden="1"/>
    <col min="10250" max="10497" width="11.44140625" style="87" hidden="1"/>
    <col min="10498" max="10498" width="14.88671875" style="87" hidden="1"/>
    <col min="10499" max="10499" width="32.5546875" style="87" hidden="1"/>
    <col min="10500" max="10500" width="24.33203125" style="87" hidden="1"/>
    <col min="10501" max="10501" width="9" style="87" hidden="1"/>
    <col min="10502" max="10502" width="9.6640625" style="87" hidden="1"/>
    <col min="10503" max="10503" width="12.109375" style="87" hidden="1"/>
    <col min="10504" max="10504" width="56" style="87" hidden="1"/>
    <col min="10505" max="10505" width="5.5546875" style="87" hidden="1"/>
    <col min="10506" max="10753" width="11.44140625" style="87" hidden="1"/>
    <col min="10754" max="10754" width="14.88671875" style="87" hidden="1"/>
    <col min="10755" max="10755" width="32.5546875" style="87" hidden="1"/>
    <col min="10756" max="10756" width="24.33203125" style="87" hidden="1"/>
    <col min="10757" max="10757" width="9" style="87" hidden="1"/>
    <col min="10758" max="10758" width="9.6640625" style="87" hidden="1"/>
    <col min="10759" max="10759" width="12.109375" style="87" hidden="1"/>
    <col min="10760" max="10760" width="56" style="87" hidden="1"/>
    <col min="10761" max="10761" width="5.5546875" style="87" hidden="1"/>
    <col min="10762" max="11009" width="11.44140625" style="87" hidden="1"/>
    <col min="11010" max="11010" width="14.88671875" style="87" hidden="1"/>
    <col min="11011" max="11011" width="32.5546875" style="87" hidden="1"/>
    <col min="11012" max="11012" width="24.33203125" style="87" hidden="1"/>
    <col min="11013" max="11013" width="9" style="87" hidden="1"/>
    <col min="11014" max="11014" width="9.6640625" style="87" hidden="1"/>
    <col min="11015" max="11015" width="12.109375" style="87" hidden="1"/>
    <col min="11016" max="11016" width="56" style="87" hidden="1"/>
    <col min="11017" max="11017" width="5.5546875" style="87" hidden="1"/>
    <col min="11018" max="11265" width="11.44140625" style="87" hidden="1"/>
    <col min="11266" max="11266" width="14.88671875" style="87" hidden="1"/>
    <col min="11267" max="11267" width="32.5546875" style="87" hidden="1"/>
    <col min="11268" max="11268" width="24.33203125" style="87" hidden="1"/>
    <col min="11269" max="11269" width="9" style="87" hidden="1"/>
    <col min="11270" max="11270" width="9.6640625" style="87" hidden="1"/>
    <col min="11271" max="11271" width="12.109375" style="87" hidden="1"/>
    <col min="11272" max="11272" width="56" style="87" hidden="1"/>
    <col min="11273" max="11273" width="5.5546875" style="87" hidden="1"/>
    <col min="11274" max="11521" width="11.44140625" style="87" hidden="1"/>
    <col min="11522" max="11522" width="14.88671875" style="87" hidden="1"/>
    <col min="11523" max="11523" width="32.5546875" style="87" hidden="1"/>
    <col min="11524" max="11524" width="24.33203125" style="87" hidden="1"/>
    <col min="11525" max="11525" width="9" style="87" hidden="1"/>
    <col min="11526" max="11526" width="9.6640625" style="87" hidden="1"/>
    <col min="11527" max="11527" width="12.109375" style="87" hidden="1"/>
    <col min="11528" max="11528" width="56" style="87" hidden="1"/>
    <col min="11529" max="11529" width="5.5546875" style="87" hidden="1"/>
    <col min="11530" max="11777" width="11.44140625" style="87" hidden="1"/>
    <col min="11778" max="11778" width="14.88671875" style="87" hidden="1"/>
    <col min="11779" max="11779" width="32.5546875" style="87" hidden="1"/>
    <col min="11780" max="11780" width="24.33203125" style="87" hidden="1"/>
    <col min="11781" max="11781" width="9" style="87" hidden="1"/>
    <col min="11782" max="11782" width="9.6640625" style="87" hidden="1"/>
    <col min="11783" max="11783" width="12.109375" style="87" hidden="1"/>
    <col min="11784" max="11784" width="56" style="87" hidden="1"/>
    <col min="11785" max="11785" width="5.5546875" style="87" hidden="1"/>
    <col min="11786" max="12033" width="11.44140625" style="87" hidden="1"/>
    <col min="12034" max="12034" width="14.88671875" style="87" hidden="1"/>
    <col min="12035" max="12035" width="32.5546875" style="87" hidden="1"/>
    <col min="12036" max="12036" width="24.33203125" style="87" hidden="1"/>
    <col min="12037" max="12037" width="9" style="87" hidden="1"/>
    <col min="12038" max="12038" width="9.6640625" style="87" hidden="1"/>
    <col min="12039" max="12039" width="12.109375" style="87" hidden="1"/>
    <col min="12040" max="12040" width="56" style="87" hidden="1"/>
    <col min="12041" max="12041" width="5.5546875" style="87" hidden="1"/>
    <col min="12042" max="12289" width="11.44140625" style="87" hidden="1"/>
    <col min="12290" max="12290" width="14.88671875" style="87" hidden="1"/>
    <col min="12291" max="12291" width="32.5546875" style="87" hidden="1"/>
    <col min="12292" max="12292" width="24.33203125" style="87" hidden="1"/>
    <col min="12293" max="12293" width="9" style="87" hidden="1"/>
    <col min="12294" max="12294" width="9.6640625" style="87" hidden="1"/>
    <col min="12295" max="12295" width="12.109375" style="87" hidden="1"/>
    <col min="12296" max="12296" width="56" style="87" hidden="1"/>
    <col min="12297" max="12297" width="5.5546875" style="87" hidden="1"/>
    <col min="12298" max="12545" width="11.44140625" style="87" hidden="1"/>
    <col min="12546" max="12546" width="14.88671875" style="87" hidden="1"/>
    <col min="12547" max="12547" width="32.5546875" style="87" hidden="1"/>
    <col min="12548" max="12548" width="24.33203125" style="87" hidden="1"/>
    <col min="12549" max="12549" width="9" style="87" hidden="1"/>
    <col min="12550" max="12550" width="9.6640625" style="87" hidden="1"/>
    <col min="12551" max="12551" width="12.109375" style="87" hidden="1"/>
    <col min="12552" max="12552" width="56" style="87" hidden="1"/>
    <col min="12553" max="12553" width="5.5546875" style="87" hidden="1"/>
    <col min="12554" max="12801" width="11.44140625" style="87" hidden="1"/>
    <col min="12802" max="12802" width="14.88671875" style="87" hidden="1"/>
    <col min="12803" max="12803" width="32.5546875" style="87" hidden="1"/>
    <col min="12804" max="12804" width="24.33203125" style="87" hidden="1"/>
    <col min="12805" max="12805" width="9" style="87" hidden="1"/>
    <col min="12806" max="12806" width="9.6640625" style="87" hidden="1"/>
    <col min="12807" max="12807" width="12.109375" style="87" hidden="1"/>
    <col min="12808" max="12808" width="56" style="87" hidden="1"/>
    <col min="12809" max="12809" width="5.5546875" style="87" hidden="1"/>
    <col min="12810" max="13057" width="11.44140625" style="87" hidden="1"/>
    <col min="13058" max="13058" width="14.88671875" style="87" hidden="1"/>
    <col min="13059" max="13059" width="32.5546875" style="87" hidden="1"/>
    <col min="13060" max="13060" width="24.33203125" style="87" hidden="1"/>
    <col min="13061" max="13061" width="9" style="87" hidden="1"/>
    <col min="13062" max="13062" width="9.6640625" style="87" hidden="1"/>
    <col min="13063" max="13063" width="12.109375" style="87" hidden="1"/>
    <col min="13064" max="13064" width="56" style="87" hidden="1"/>
    <col min="13065" max="13065" width="5.5546875" style="87" hidden="1"/>
    <col min="13066" max="13313" width="11.44140625" style="87" hidden="1"/>
    <col min="13314" max="13314" width="14.88671875" style="87" hidden="1"/>
    <col min="13315" max="13315" width="32.5546875" style="87" hidden="1"/>
    <col min="13316" max="13316" width="24.33203125" style="87" hidden="1"/>
    <col min="13317" max="13317" width="9" style="87" hidden="1"/>
    <col min="13318" max="13318" width="9.6640625" style="87" hidden="1"/>
    <col min="13319" max="13319" width="12.109375" style="87" hidden="1"/>
    <col min="13320" max="13320" width="56" style="87" hidden="1"/>
    <col min="13321" max="13321" width="5.5546875" style="87" hidden="1"/>
    <col min="13322" max="13569" width="11.44140625" style="87" hidden="1"/>
    <col min="13570" max="13570" width="14.88671875" style="87" hidden="1"/>
    <col min="13571" max="13571" width="32.5546875" style="87" hidden="1"/>
    <col min="13572" max="13572" width="24.33203125" style="87" hidden="1"/>
    <col min="13573" max="13573" width="9" style="87" hidden="1"/>
    <col min="13574" max="13574" width="9.6640625" style="87" hidden="1"/>
    <col min="13575" max="13575" width="12.109375" style="87" hidden="1"/>
    <col min="13576" max="13576" width="56" style="87" hidden="1"/>
    <col min="13577" max="13577" width="5.5546875" style="87" hidden="1"/>
    <col min="13578" max="13825" width="11.44140625" style="87" hidden="1"/>
    <col min="13826" max="13826" width="14.88671875" style="87" hidden="1"/>
    <col min="13827" max="13827" width="32.5546875" style="87" hidden="1"/>
    <col min="13828" max="13828" width="24.33203125" style="87" hidden="1"/>
    <col min="13829" max="13829" width="9" style="87" hidden="1"/>
    <col min="13830" max="13830" width="9.6640625" style="87" hidden="1"/>
    <col min="13831" max="13831" width="12.109375" style="87" hidden="1"/>
    <col min="13832" max="13832" width="56" style="87" hidden="1"/>
    <col min="13833" max="13833" width="5.5546875" style="87" hidden="1"/>
    <col min="13834" max="14081" width="11.44140625" style="87" hidden="1"/>
    <col min="14082" max="14082" width="14.88671875" style="87" hidden="1"/>
    <col min="14083" max="14083" width="32.5546875" style="87" hidden="1"/>
    <col min="14084" max="14084" width="24.33203125" style="87" hidden="1"/>
    <col min="14085" max="14085" width="9" style="87" hidden="1"/>
    <col min="14086" max="14086" width="9.6640625" style="87" hidden="1"/>
    <col min="14087" max="14087" width="12.109375" style="87" hidden="1"/>
    <col min="14088" max="14088" width="56" style="87" hidden="1"/>
    <col min="14089" max="14089" width="5.5546875" style="87" hidden="1"/>
    <col min="14090" max="14337" width="11.44140625" style="87" hidden="1"/>
    <col min="14338" max="14338" width="14.88671875" style="87" hidden="1"/>
    <col min="14339" max="14339" width="32.5546875" style="87" hidden="1"/>
    <col min="14340" max="14340" width="24.33203125" style="87" hidden="1"/>
    <col min="14341" max="14341" width="9" style="87" hidden="1"/>
    <col min="14342" max="14342" width="9.6640625" style="87" hidden="1"/>
    <col min="14343" max="14343" width="12.109375" style="87" hidden="1"/>
    <col min="14344" max="14344" width="56" style="87" hidden="1"/>
    <col min="14345" max="14345" width="5.5546875" style="87" hidden="1"/>
    <col min="14346" max="14593" width="11.44140625" style="87" hidden="1"/>
    <col min="14594" max="14594" width="14.88671875" style="87" hidden="1"/>
    <col min="14595" max="14595" width="32.5546875" style="87" hidden="1"/>
    <col min="14596" max="14596" width="24.33203125" style="87" hidden="1"/>
    <col min="14597" max="14597" width="9" style="87" hidden="1"/>
    <col min="14598" max="14598" width="9.6640625" style="87" hidden="1"/>
    <col min="14599" max="14599" width="12.109375" style="87" hidden="1"/>
    <col min="14600" max="14600" width="56" style="87" hidden="1"/>
    <col min="14601" max="14601" width="5.5546875" style="87" hidden="1"/>
    <col min="14602" max="14849" width="11.44140625" style="87" hidden="1"/>
    <col min="14850" max="14850" width="14.88671875" style="87" hidden="1"/>
    <col min="14851" max="14851" width="32.5546875" style="87" hidden="1"/>
    <col min="14852" max="14852" width="24.33203125" style="87" hidden="1"/>
    <col min="14853" max="14853" width="9" style="87" hidden="1"/>
    <col min="14854" max="14854" width="9.6640625" style="87" hidden="1"/>
    <col min="14855" max="14855" width="12.109375" style="87" hidden="1"/>
    <col min="14856" max="14856" width="56" style="87" hidden="1"/>
    <col min="14857" max="14857" width="5.5546875" style="87" hidden="1"/>
    <col min="14858" max="15105" width="11.44140625" style="87" hidden="1"/>
    <col min="15106" max="15106" width="14.88671875" style="87" hidden="1"/>
    <col min="15107" max="15107" width="32.5546875" style="87" hidden="1"/>
    <col min="15108" max="15108" width="24.33203125" style="87" hidden="1"/>
    <col min="15109" max="15109" width="9" style="87" hidden="1"/>
    <col min="15110" max="15110" width="9.6640625" style="87" hidden="1"/>
    <col min="15111" max="15111" width="12.109375" style="87" hidden="1"/>
    <col min="15112" max="15112" width="56" style="87" hidden="1"/>
    <col min="15113" max="15113" width="5.5546875" style="87" hidden="1"/>
    <col min="15114" max="15361" width="11.44140625" style="87" hidden="1"/>
    <col min="15362" max="15362" width="14.88671875" style="87" hidden="1"/>
    <col min="15363" max="15363" width="32.5546875" style="87" hidden="1"/>
    <col min="15364" max="15364" width="24.33203125" style="87" hidden="1"/>
    <col min="15365" max="15365" width="9" style="87" hidden="1"/>
    <col min="15366" max="15366" width="9.6640625" style="87" hidden="1"/>
    <col min="15367" max="15367" width="12.109375" style="87" hidden="1"/>
    <col min="15368" max="15368" width="56" style="87" hidden="1"/>
    <col min="15369" max="15369" width="5.5546875" style="87" hidden="1"/>
    <col min="15370" max="15617" width="11.44140625" style="87" hidden="1"/>
    <col min="15618" max="15618" width="14.88671875" style="87" hidden="1"/>
    <col min="15619" max="15619" width="32.5546875" style="87" hidden="1"/>
    <col min="15620" max="15620" width="24.33203125" style="87" hidden="1"/>
    <col min="15621" max="15621" width="9" style="87" hidden="1"/>
    <col min="15622" max="15622" width="9.6640625" style="87" hidden="1"/>
    <col min="15623" max="15623" width="12.109375" style="87" hidden="1"/>
    <col min="15624" max="15624" width="56" style="87" hidden="1"/>
    <col min="15625" max="15625" width="5.5546875" style="87" hidden="1"/>
    <col min="15626" max="15873" width="11.44140625" style="87" hidden="1"/>
    <col min="15874" max="15874" width="14.88671875" style="87" hidden="1"/>
    <col min="15875" max="15875" width="32.5546875" style="87" hidden="1"/>
    <col min="15876" max="15876" width="24.33203125" style="87" hidden="1"/>
    <col min="15877" max="15877" width="9" style="87" hidden="1"/>
    <col min="15878" max="15878" width="9.6640625" style="87" hidden="1"/>
    <col min="15879" max="15879" width="12.109375" style="87" hidden="1"/>
    <col min="15880" max="15880" width="56" style="87" hidden="1"/>
    <col min="15881" max="15881" width="5.5546875" style="87" hidden="1"/>
    <col min="15882" max="16129" width="11.44140625" style="87" hidden="1"/>
    <col min="16130" max="16130" width="14.88671875" style="87" hidden="1"/>
    <col min="16131" max="16131" width="32.5546875" style="87" hidden="1"/>
    <col min="16132" max="16132" width="24.33203125" style="87" hidden="1"/>
    <col min="16133" max="16133" width="9" style="87" hidden="1"/>
    <col min="16134" max="16134" width="9.6640625" style="87" hidden="1"/>
    <col min="16135" max="16135" width="12.109375" style="87" hidden="1"/>
    <col min="16136" max="16136" width="56" style="87" hidden="1"/>
    <col min="16137" max="16137" width="5.5546875" style="87" hidden="1"/>
    <col min="16138" max="16384" width="11.44140625" style="87" hidden="1"/>
  </cols>
  <sheetData>
    <row r="1" spans="1:8" ht="12.75" customHeight="1" x14ac:dyDescent="0.25">
      <c r="A1" s="122"/>
      <c r="B1" s="2563" t="s">
        <v>304</v>
      </c>
      <c r="C1" s="2563"/>
      <c r="D1" s="2563"/>
      <c r="E1" s="2563"/>
      <c r="F1" s="2563"/>
      <c r="G1" s="2563"/>
    </row>
    <row r="2" spans="1:8" ht="12.6" x14ac:dyDescent="0.2">
      <c r="B2" s="2574" t="s">
        <v>1</v>
      </c>
      <c r="C2" s="2574"/>
      <c r="D2" s="2574"/>
      <c r="E2" s="2574"/>
      <c r="F2" s="2574"/>
      <c r="G2" s="2574"/>
    </row>
    <row r="3" spans="1:8" x14ac:dyDescent="0.2">
      <c r="B3" s="2576" t="s">
        <v>0</v>
      </c>
      <c r="C3" s="2576" t="s">
        <v>744</v>
      </c>
      <c r="D3" s="2576" t="s">
        <v>89</v>
      </c>
      <c r="E3" s="554" t="s">
        <v>745</v>
      </c>
      <c r="F3" s="554" t="s">
        <v>746</v>
      </c>
      <c r="G3" s="555" t="s">
        <v>18</v>
      </c>
      <c r="H3" s="569"/>
    </row>
    <row r="4" spans="1:8" x14ac:dyDescent="0.2">
      <c r="B4" s="2577"/>
      <c r="C4" s="2577"/>
      <c r="D4" s="2577"/>
      <c r="E4" s="556" t="s">
        <v>9</v>
      </c>
      <c r="F4" s="556" t="s">
        <v>10</v>
      </c>
      <c r="G4" s="556" t="s">
        <v>735</v>
      </c>
      <c r="H4" s="569"/>
    </row>
    <row r="5" spans="1:8" ht="30.6" x14ac:dyDescent="0.2">
      <c r="B5" s="423" t="s">
        <v>747</v>
      </c>
      <c r="C5" s="423" t="s">
        <v>748</v>
      </c>
      <c r="D5" s="423" t="s">
        <v>749</v>
      </c>
      <c r="E5" s="557">
        <v>2</v>
      </c>
      <c r="F5" s="557">
        <v>969.23349192249998</v>
      </c>
      <c r="G5" s="557">
        <v>971.23349192249998</v>
      </c>
      <c r="H5" s="569"/>
    </row>
    <row r="6" spans="1:8" ht="30.6" x14ac:dyDescent="0.2">
      <c r="B6" s="558" t="s">
        <v>750</v>
      </c>
      <c r="C6" s="559" t="s">
        <v>751</v>
      </c>
      <c r="D6" s="559" t="s">
        <v>749</v>
      </c>
      <c r="E6" s="560">
        <v>47.082352335000003</v>
      </c>
      <c r="F6" s="560">
        <v>-47.082352335000003</v>
      </c>
      <c r="G6" s="560">
        <v>0</v>
      </c>
      <c r="H6" s="569"/>
    </row>
    <row r="7" spans="1:8" ht="20.399999999999999" x14ac:dyDescent="0.2">
      <c r="B7" s="423" t="s">
        <v>752</v>
      </c>
      <c r="C7" s="561" t="s">
        <v>753</v>
      </c>
      <c r="D7" s="562" t="s">
        <v>754</v>
      </c>
      <c r="E7" s="557">
        <v>23.043794167000001</v>
      </c>
      <c r="F7" s="557">
        <v>0</v>
      </c>
      <c r="G7" s="557">
        <v>23.043794167000001</v>
      </c>
      <c r="H7" s="569"/>
    </row>
    <row r="8" spans="1:8" x14ac:dyDescent="0.2">
      <c r="B8" s="559" t="s">
        <v>755</v>
      </c>
      <c r="C8" s="559" t="s">
        <v>756</v>
      </c>
      <c r="D8" s="563" t="s">
        <v>757</v>
      </c>
      <c r="E8" s="560">
        <v>-28395</v>
      </c>
      <c r="F8" s="560">
        <v>0</v>
      </c>
      <c r="G8" s="560">
        <v>-28395</v>
      </c>
      <c r="H8" s="569"/>
    </row>
    <row r="9" spans="1:8" x14ac:dyDescent="0.2">
      <c r="B9" s="564" t="s">
        <v>758</v>
      </c>
      <c r="C9" s="564"/>
      <c r="D9" s="564"/>
      <c r="E9" s="565">
        <v>-28322.873853498</v>
      </c>
      <c r="F9" s="565">
        <v>922.15113958749998</v>
      </c>
      <c r="G9" s="565">
        <v>-27400.722713910502</v>
      </c>
      <c r="H9" s="569"/>
    </row>
    <row r="10" spans="1:8" x14ac:dyDescent="0.2">
      <c r="B10" s="89" t="s">
        <v>759</v>
      </c>
      <c r="C10" s="5"/>
      <c r="D10" s="5"/>
      <c r="E10" s="566"/>
      <c r="F10" s="566"/>
      <c r="G10" s="566"/>
      <c r="H10" s="569"/>
    </row>
    <row r="11" spans="1:8" ht="10.8" x14ac:dyDescent="0.25">
      <c r="B11" s="88" t="s">
        <v>35</v>
      </c>
      <c r="C11" s="567"/>
      <c r="D11" s="567"/>
      <c r="E11" s="568"/>
      <c r="F11" s="568"/>
      <c r="G11" s="568"/>
      <c r="H11" s="569"/>
    </row>
    <row r="12" spans="1:8" ht="13.5" hidden="1" customHeight="1" x14ac:dyDescent="0.2"/>
    <row r="13" spans="1:8" ht="13.5" hidden="1" customHeight="1" x14ac:dyDescent="0.2"/>
    <row r="14" spans="1:8" ht="13.5" hidden="1" customHeight="1" x14ac:dyDescent="0.2"/>
    <row r="15" spans="1:8" ht="13.5" hidden="1" customHeight="1" x14ac:dyDescent="0.2"/>
    <row r="16" spans="1:8" ht="13.5" hidden="1" customHeight="1" x14ac:dyDescent="0.2"/>
  </sheetData>
  <mergeCells count="5">
    <mergeCell ref="B1:G1"/>
    <mergeCell ref="B2:G2"/>
    <mergeCell ref="B3:B4"/>
    <mergeCell ref="C3:C4"/>
    <mergeCell ref="D3:D4"/>
  </mergeCells>
  <pageMargins left="0.7" right="0.7" top="0.75" bottom="0.75" header="0.3" footer="0.3"/>
  <pageSetup orientation="portrait" r:id="rId1"/>
  <ignoredErrors>
    <ignoredError sqref="E3:G4"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1EDD-D496-45FA-B440-744D533F120A}">
  <sheetPr codeName="Hoja52"/>
  <dimension ref="A1:WVQ26"/>
  <sheetViews>
    <sheetView showGridLines="0" zoomScaleNormal="100" workbookViewId="0">
      <selection activeCell="H14" sqref="H14"/>
    </sheetView>
  </sheetViews>
  <sheetFormatPr baseColWidth="10" defaultColWidth="0" defaultRowHeight="10.199999999999999" zeroHeight="1" x14ac:dyDescent="0.2"/>
  <cols>
    <col min="1" max="1" width="2.44140625" style="8" customWidth="1"/>
    <col min="2" max="2" width="47.6640625" style="8" customWidth="1"/>
    <col min="3" max="3" width="13.44140625" style="8" customWidth="1"/>
    <col min="4" max="4" width="13" style="8" customWidth="1"/>
    <col min="5" max="5" width="12.6640625" style="8" customWidth="1"/>
    <col min="6" max="6" width="13.44140625" style="8" customWidth="1"/>
    <col min="7" max="7" width="10.6640625" style="8" customWidth="1"/>
    <col min="8" max="8" width="9.33203125" style="8" customWidth="1"/>
    <col min="9" max="9" width="4.33203125" style="8" customWidth="1"/>
    <col min="10" max="10" width="5.33203125" style="8" hidden="1" customWidth="1"/>
    <col min="11" max="11" width="11.44140625" style="8" hidden="1" customWidth="1"/>
    <col min="12" max="12" width="4.109375" style="8" hidden="1" customWidth="1"/>
    <col min="13" max="257" width="11.44140625" style="8" hidden="1"/>
    <col min="258" max="258" width="32" style="8" hidden="1"/>
    <col min="259" max="259" width="11.33203125" style="8" hidden="1"/>
    <col min="260" max="260" width="10.109375" style="8" hidden="1"/>
    <col min="261" max="261" width="8.109375" style="8" hidden="1"/>
    <col min="262" max="262" width="9.44140625" style="8" hidden="1"/>
    <col min="263" max="263" width="10.6640625" style="8" hidden="1"/>
    <col min="264" max="265" width="9.33203125" style="8" hidden="1"/>
    <col min="266" max="513" width="11.44140625" style="8" hidden="1"/>
    <col min="514" max="514" width="32" style="8" hidden="1"/>
    <col min="515" max="515" width="11.33203125" style="8" hidden="1"/>
    <col min="516" max="516" width="10.109375" style="8" hidden="1"/>
    <col min="517" max="517" width="8.109375" style="8" hidden="1"/>
    <col min="518" max="518" width="9.44140625" style="8" hidden="1"/>
    <col min="519" max="519" width="10.6640625" style="8" hidden="1"/>
    <col min="520" max="521" width="9.33203125" style="8" hidden="1"/>
    <col min="522" max="769" width="11.44140625" style="8" hidden="1"/>
    <col min="770" max="770" width="32" style="8" hidden="1"/>
    <col min="771" max="771" width="11.33203125" style="8" hidden="1"/>
    <col min="772" max="772" width="10.109375" style="8" hidden="1"/>
    <col min="773" max="773" width="8.109375" style="8" hidden="1"/>
    <col min="774" max="774" width="9.44140625" style="8" hidden="1"/>
    <col min="775" max="775" width="10.6640625" style="8" hidden="1"/>
    <col min="776" max="777" width="9.33203125" style="8" hidden="1"/>
    <col min="778" max="1025" width="11.44140625" style="8" hidden="1"/>
    <col min="1026" max="1026" width="32" style="8" hidden="1"/>
    <col min="1027" max="1027" width="11.33203125" style="8" hidden="1"/>
    <col min="1028" max="1028" width="10.109375" style="8" hidden="1"/>
    <col min="1029" max="1029" width="8.109375" style="8" hidden="1"/>
    <col min="1030" max="1030" width="9.44140625" style="8" hidden="1"/>
    <col min="1031" max="1031" width="10.6640625" style="8" hidden="1"/>
    <col min="1032" max="1033" width="9.33203125" style="8" hidden="1"/>
    <col min="1034" max="1281" width="11.44140625" style="8" hidden="1"/>
    <col min="1282" max="1282" width="32" style="8" hidden="1"/>
    <col min="1283" max="1283" width="11.33203125" style="8" hidden="1"/>
    <col min="1284" max="1284" width="10.109375" style="8" hidden="1"/>
    <col min="1285" max="1285" width="8.109375" style="8" hidden="1"/>
    <col min="1286" max="1286" width="9.44140625" style="8" hidden="1"/>
    <col min="1287" max="1287" width="10.6640625" style="8" hidden="1"/>
    <col min="1288" max="1289" width="9.33203125" style="8" hidden="1"/>
    <col min="1290" max="1537" width="11.44140625" style="8" hidden="1"/>
    <col min="1538" max="1538" width="32" style="8" hidden="1"/>
    <col min="1539" max="1539" width="11.33203125" style="8" hidden="1"/>
    <col min="1540" max="1540" width="10.109375" style="8" hidden="1"/>
    <col min="1541" max="1541" width="8.109375" style="8" hidden="1"/>
    <col min="1542" max="1542" width="9.44140625" style="8" hidden="1"/>
    <col min="1543" max="1543" width="10.6640625" style="8" hidden="1"/>
    <col min="1544" max="1545" width="9.33203125" style="8" hidden="1"/>
    <col min="1546" max="1793" width="11.44140625" style="8" hidden="1"/>
    <col min="1794" max="1794" width="32" style="8" hidden="1"/>
    <col min="1795" max="1795" width="11.33203125" style="8" hidden="1"/>
    <col min="1796" max="1796" width="10.109375" style="8" hidden="1"/>
    <col min="1797" max="1797" width="8.109375" style="8" hidden="1"/>
    <col min="1798" max="1798" width="9.44140625" style="8" hidden="1"/>
    <col min="1799" max="1799" width="10.6640625" style="8" hidden="1"/>
    <col min="1800" max="1801" width="9.33203125" style="8" hidden="1"/>
    <col min="1802" max="2049" width="11.44140625" style="8" hidden="1"/>
    <col min="2050" max="2050" width="32" style="8" hidden="1"/>
    <col min="2051" max="2051" width="11.33203125" style="8" hidden="1"/>
    <col min="2052" max="2052" width="10.109375" style="8" hidden="1"/>
    <col min="2053" max="2053" width="8.109375" style="8" hidden="1"/>
    <col min="2054" max="2054" width="9.44140625" style="8" hidden="1"/>
    <col min="2055" max="2055" width="10.6640625" style="8" hidden="1"/>
    <col min="2056" max="2057" width="9.33203125" style="8" hidden="1"/>
    <col min="2058" max="2305" width="11.44140625" style="8" hidden="1"/>
    <col min="2306" max="2306" width="32" style="8" hidden="1"/>
    <col min="2307" max="2307" width="11.33203125" style="8" hidden="1"/>
    <col min="2308" max="2308" width="10.109375" style="8" hidden="1"/>
    <col min="2309" max="2309" width="8.109375" style="8" hidden="1"/>
    <col min="2310" max="2310" width="9.44140625" style="8" hidden="1"/>
    <col min="2311" max="2311" width="10.6640625" style="8" hidden="1"/>
    <col min="2312" max="2313" width="9.33203125" style="8" hidden="1"/>
    <col min="2314" max="2561" width="11.44140625" style="8" hidden="1"/>
    <col min="2562" max="2562" width="32" style="8" hidden="1"/>
    <col min="2563" max="2563" width="11.33203125" style="8" hidden="1"/>
    <col min="2564" max="2564" width="10.109375" style="8" hidden="1"/>
    <col min="2565" max="2565" width="8.109375" style="8" hidden="1"/>
    <col min="2566" max="2566" width="9.44140625" style="8" hidden="1"/>
    <col min="2567" max="2567" width="10.6640625" style="8" hidden="1"/>
    <col min="2568" max="2569" width="9.33203125" style="8" hidden="1"/>
    <col min="2570" max="2817" width="11.44140625" style="8" hidden="1"/>
    <col min="2818" max="2818" width="32" style="8" hidden="1"/>
    <col min="2819" max="2819" width="11.33203125" style="8" hidden="1"/>
    <col min="2820" max="2820" width="10.109375" style="8" hidden="1"/>
    <col min="2821" max="2821" width="8.109375" style="8" hidden="1"/>
    <col min="2822" max="2822" width="9.44140625" style="8" hidden="1"/>
    <col min="2823" max="2823" width="10.6640625" style="8" hidden="1"/>
    <col min="2824" max="2825" width="9.33203125" style="8" hidden="1"/>
    <col min="2826" max="3073" width="11.44140625" style="8" hidden="1"/>
    <col min="3074" max="3074" width="32" style="8" hidden="1"/>
    <col min="3075" max="3075" width="11.33203125" style="8" hidden="1"/>
    <col min="3076" max="3076" width="10.109375" style="8" hidden="1"/>
    <col min="3077" max="3077" width="8.109375" style="8" hidden="1"/>
    <col min="3078" max="3078" width="9.44140625" style="8" hidden="1"/>
    <col min="3079" max="3079" width="10.6640625" style="8" hidden="1"/>
    <col min="3080" max="3081" width="9.33203125" style="8" hidden="1"/>
    <col min="3082" max="3329" width="11.44140625" style="8" hidden="1"/>
    <col min="3330" max="3330" width="32" style="8" hidden="1"/>
    <col min="3331" max="3331" width="11.33203125" style="8" hidden="1"/>
    <col min="3332" max="3332" width="10.109375" style="8" hidden="1"/>
    <col min="3333" max="3333" width="8.109375" style="8" hidden="1"/>
    <col min="3334" max="3334" width="9.44140625" style="8" hidden="1"/>
    <col min="3335" max="3335" width="10.6640625" style="8" hidden="1"/>
    <col min="3336" max="3337" width="9.33203125" style="8" hidden="1"/>
    <col min="3338" max="3585" width="11.44140625" style="8" hidden="1"/>
    <col min="3586" max="3586" width="32" style="8" hidden="1"/>
    <col min="3587" max="3587" width="11.33203125" style="8" hidden="1"/>
    <col min="3588" max="3588" width="10.109375" style="8" hidden="1"/>
    <col min="3589" max="3589" width="8.109375" style="8" hidden="1"/>
    <col min="3590" max="3590" width="9.44140625" style="8" hidden="1"/>
    <col min="3591" max="3591" width="10.6640625" style="8" hidden="1"/>
    <col min="3592" max="3593" width="9.33203125" style="8" hidden="1"/>
    <col min="3594" max="3841" width="11.44140625" style="8" hidden="1"/>
    <col min="3842" max="3842" width="32" style="8" hidden="1"/>
    <col min="3843" max="3843" width="11.33203125" style="8" hidden="1"/>
    <col min="3844" max="3844" width="10.109375" style="8" hidden="1"/>
    <col min="3845" max="3845" width="8.109375" style="8" hidden="1"/>
    <col min="3846" max="3846" width="9.44140625" style="8" hidden="1"/>
    <col min="3847" max="3847" width="10.6640625" style="8" hidden="1"/>
    <col min="3848" max="3849" width="9.33203125" style="8" hidden="1"/>
    <col min="3850" max="4097" width="11.44140625" style="8" hidden="1"/>
    <col min="4098" max="4098" width="32" style="8" hidden="1"/>
    <col min="4099" max="4099" width="11.33203125" style="8" hidden="1"/>
    <col min="4100" max="4100" width="10.109375" style="8" hidden="1"/>
    <col min="4101" max="4101" width="8.109375" style="8" hidden="1"/>
    <col min="4102" max="4102" width="9.44140625" style="8" hidden="1"/>
    <col min="4103" max="4103" width="10.6640625" style="8" hidden="1"/>
    <col min="4104" max="4105" width="9.33203125" style="8" hidden="1"/>
    <col min="4106" max="4353" width="11.44140625" style="8" hidden="1"/>
    <col min="4354" max="4354" width="32" style="8" hidden="1"/>
    <col min="4355" max="4355" width="11.33203125" style="8" hidden="1"/>
    <col min="4356" max="4356" width="10.109375" style="8" hidden="1"/>
    <col min="4357" max="4357" width="8.109375" style="8" hidden="1"/>
    <col min="4358" max="4358" width="9.44140625" style="8" hidden="1"/>
    <col min="4359" max="4359" width="10.6640625" style="8" hidden="1"/>
    <col min="4360" max="4361" width="9.33203125" style="8" hidden="1"/>
    <col min="4362" max="4609" width="11.44140625" style="8" hidden="1"/>
    <col min="4610" max="4610" width="32" style="8" hidden="1"/>
    <col min="4611" max="4611" width="11.33203125" style="8" hidden="1"/>
    <col min="4612" max="4612" width="10.109375" style="8" hidden="1"/>
    <col min="4613" max="4613" width="8.109375" style="8" hidden="1"/>
    <col min="4614" max="4614" width="9.44140625" style="8" hidden="1"/>
    <col min="4615" max="4615" width="10.6640625" style="8" hidden="1"/>
    <col min="4616" max="4617" width="9.33203125" style="8" hidden="1"/>
    <col min="4618" max="4865" width="11.44140625" style="8" hidden="1"/>
    <col min="4866" max="4866" width="32" style="8" hidden="1"/>
    <col min="4867" max="4867" width="11.33203125" style="8" hidden="1"/>
    <col min="4868" max="4868" width="10.109375" style="8" hidden="1"/>
    <col min="4869" max="4869" width="8.109375" style="8" hidden="1"/>
    <col min="4870" max="4870" width="9.44140625" style="8" hidden="1"/>
    <col min="4871" max="4871" width="10.6640625" style="8" hidden="1"/>
    <col min="4872" max="4873" width="9.33203125" style="8" hidden="1"/>
    <col min="4874" max="5121" width="11.44140625" style="8" hidden="1"/>
    <col min="5122" max="5122" width="32" style="8" hidden="1"/>
    <col min="5123" max="5123" width="11.33203125" style="8" hidden="1"/>
    <col min="5124" max="5124" width="10.109375" style="8" hidden="1"/>
    <col min="5125" max="5125" width="8.109375" style="8" hidden="1"/>
    <col min="5126" max="5126" width="9.44140625" style="8" hidden="1"/>
    <col min="5127" max="5127" width="10.6640625" style="8" hidden="1"/>
    <col min="5128" max="5129" width="9.33203125" style="8" hidden="1"/>
    <col min="5130" max="5377" width="11.44140625" style="8" hidden="1"/>
    <col min="5378" max="5378" width="32" style="8" hidden="1"/>
    <col min="5379" max="5379" width="11.33203125" style="8" hidden="1"/>
    <col min="5380" max="5380" width="10.109375" style="8" hidden="1"/>
    <col min="5381" max="5381" width="8.109375" style="8" hidden="1"/>
    <col min="5382" max="5382" width="9.44140625" style="8" hidden="1"/>
    <col min="5383" max="5383" width="10.6640625" style="8" hidden="1"/>
    <col min="5384" max="5385" width="9.33203125" style="8" hidden="1"/>
    <col min="5386" max="5633" width="11.44140625" style="8" hidden="1"/>
    <col min="5634" max="5634" width="32" style="8" hidden="1"/>
    <col min="5635" max="5635" width="11.33203125" style="8" hidden="1"/>
    <col min="5636" max="5636" width="10.109375" style="8" hidden="1"/>
    <col min="5637" max="5637" width="8.109375" style="8" hidden="1"/>
    <col min="5638" max="5638" width="9.44140625" style="8" hidden="1"/>
    <col min="5639" max="5639" width="10.6640625" style="8" hidden="1"/>
    <col min="5640" max="5641" width="9.33203125" style="8" hidden="1"/>
    <col min="5642" max="5889" width="11.44140625" style="8" hidden="1"/>
    <col min="5890" max="5890" width="32" style="8" hidden="1"/>
    <col min="5891" max="5891" width="11.33203125" style="8" hidden="1"/>
    <col min="5892" max="5892" width="10.109375" style="8" hidden="1"/>
    <col min="5893" max="5893" width="8.109375" style="8" hidden="1"/>
    <col min="5894" max="5894" width="9.44140625" style="8" hidden="1"/>
    <col min="5895" max="5895" width="10.6640625" style="8" hidden="1"/>
    <col min="5896" max="5897" width="9.33203125" style="8" hidden="1"/>
    <col min="5898" max="6145" width="11.44140625" style="8" hidden="1"/>
    <col min="6146" max="6146" width="32" style="8" hidden="1"/>
    <col min="6147" max="6147" width="11.33203125" style="8" hidden="1"/>
    <col min="6148" max="6148" width="10.109375" style="8" hidden="1"/>
    <col min="6149" max="6149" width="8.109375" style="8" hidden="1"/>
    <col min="6150" max="6150" width="9.44140625" style="8" hidden="1"/>
    <col min="6151" max="6151" width="10.6640625" style="8" hidden="1"/>
    <col min="6152" max="6153" width="9.33203125" style="8" hidden="1"/>
    <col min="6154" max="6401" width="11.44140625" style="8" hidden="1"/>
    <col min="6402" max="6402" width="32" style="8" hidden="1"/>
    <col min="6403" max="6403" width="11.33203125" style="8" hidden="1"/>
    <col min="6404" max="6404" width="10.109375" style="8" hidden="1"/>
    <col min="6405" max="6405" width="8.109375" style="8" hidden="1"/>
    <col min="6406" max="6406" width="9.44140625" style="8" hidden="1"/>
    <col min="6407" max="6407" width="10.6640625" style="8" hidden="1"/>
    <col min="6408" max="6409" width="9.33203125" style="8" hidden="1"/>
    <col min="6410" max="6657" width="11.44140625" style="8" hidden="1"/>
    <col min="6658" max="6658" width="32" style="8" hidden="1"/>
    <col min="6659" max="6659" width="11.33203125" style="8" hidden="1"/>
    <col min="6660" max="6660" width="10.109375" style="8" hidden="1"/>
    <col min="6661" max="6661" width="8.109375" style="8" hidden="1"/>
    <col min="6662" max="6662" width="9.44140625" style="8" hidden="1"/>
    <col min="6663" max="6663" width="10.6640625" style="8" hidden="1"/>
    <col min="6664" max="6665" width="9.33203125" style="8" hidden="1"/>
    <col min="6666" max="6913" width="11.44140625" style="8" hidden="1"/>
    <col min="6914" max="6914" width="32" style="8" hidden="1"/>
    <col min="6915" max="6915" width="11.33203125" style="8" hidden="1"/>
    <col min="6916" max="6916" width="10.109375" style="8" hidden="1"/>
    <col min="6917" max="6917" width="8.109375" style="8" hidden="1"/>
    <col min="6918" max="6918" width="9.44140625" style="8" hidden="1"/>
    <col min="6919" max="6919" width="10.6640625" style="8" hidden="1"/>
    <col min="6920" max="6921" width="9.33203125" style="8" hidden="1"/>
    <col min="6922" max="7169" width="11.44140625" style="8" hidden="1"/>
    <col min="7170" max="7170" width="32" style="8" hidden="1"/>
    <col min="7171" max="7171" width="11.33203125" style="8" hidden="1"/>
    <col min="7172" max="7172" width="10.109375" style="8" hidden="1"/>
    <col min="7173" max="7173" width="8.109375" style="8" hidden="1"/>
    <col min="7174" max="7174" width="9.44140625" style="8" hidden="1"/>
    <col min="7175" max="7175" width="10.6640625" style="8" hidden="1"/>
    <col min="7176" max="7177" width="9.33203125" style="8" hidden="1"/>
    <col min="7178" max="7425" width="11.44140625" style="8" hidden="1"/>
    <col min="7426" max="7426" width="32" style="8" hidden="1"/>
    <col min="7427" max="7427" width="11.33203125" style="8" hidden="1"/>
    <col min="7428" max="7428" width="10.109375" style="8" hidden="1"/>
    <col min="7429" max="7429" width="8.109375" style="8" hidden="1"/>
    <col min="7430" max="7430" width="9.44140625" style="8" hidden="1"/>
    <col min="7431" max="7431" width="10.6640625" style="8" hidden="1"/>
    <col min="7432" max="7433" width="9.33203125" style="8" hidden="1"/>
    <col min="7434" max="7681" width="11.44140625" style="8" hidden="1"/>
    <col min="7682" max="7682" width="32" style="8" hidden="1"/>
    <col min="7683" max="7683" width="11.33203125" style="8" hidden="1"/>
    <col min="7684" max="7684" width="10.109375" style="8" hidden="1"/>
    <col min="7685" max="7685" width="8.109375" style="8" hidden="1"/>
    <col min="7686" max="7686" width="9.44140625" style="8" hidden="1"/>
    <col min="7687" max="7687" width="10.6640625" style="8" hidden="1"/>
    <col min="7688" max="7689" width="9.33203125" style="8" hidden="1"/>
    <col min="7690" max="7937" width="11.44140625" style="8" hidden="1"/>
    <col min="7938" max="7938" width="32" style="8" hidden="1"/>
    <col min="7939" max="7939" width="11.33203125" style="8" hidden="1"/>
    <col min="7940" max="7940" width="10.109375" style="8" hidden="1"/>
    <col min="7941" max="7941" width="8.109375" style="8" hidden="1"/>
    <col min="7942" max="7942" width="9.44140625" style="8" hidden="1"/>
    <col min="7943" max="7943" width="10.6640625" style="8" hidden="1"/>
    <col min="7944" max="7945" width="9.33203125" style="8" hidden="1"/>
    <col min="7946" max="8193" width="11.44140625" style="8" hidden="1"/>
    <col min="8194" max="8194" width="32" style="8" hidden="1"/>
    <col min="8195" max="8195" width="11.33203125" style="8" hidden="1"/>
    <col min="8196" max="8196" width="10.109375" style="8" hidden="1"/>
    <col min="8197" max="8197" width="8.109375" style="8" hidden="1"/>
    <col min="8198" max="8198" width="9.44140625" style="8" hidden="1"/>
    <col min="8199" max="8199" width="10.6640625" style="8" hidden="1"/>
    <col min="8200" max="8201" width="9.33203125" style="8" hidden="1"/>
    <col min="8202" max="8449" width="11.44140625" style="8" hidden="1"/>
    <col min="8450" max="8450" width="32" style="8" hidden="1"/>
    <col min="8451" max="8451" width="11.33203125" style="8" hidden="1"/>
    <col min="8452" max="8452" width="10.109375" style="8" hidden="1"/>
    <col min="8453" max="8453" width="8.109375" style="8" hidden="1"/>
    <col min="8454" max="8454" width="9.44140625" style="8" hidden="1"/>
    <col min="8455" max="8455" width="10.6640625" style="8" hidden="1"/>
    <col min="8456" max="8457" width="9.33203125" style="8" hidden="1"/>
    <col min="8458" max="8705" width="11.44140625" style="8" hidden="1"/>
    <col min="8706" max="8706" width="32" style="8" hidden="1"/>
    <col min="8707" max="8707" width="11.33203125" style="8" hidden="1"/>
    <col min="8708" max="8708" width="10.109375" style="8" hidden="1"/>
    <col min="8709" max="8709" width="8.109375" style="8" hidden="1"/>
    <col min="8710" max="8710" width="9.44140625" style="8" hidden="1"/>
    <col min="8711" max="8711" width="10.6640625" style="8" hidden="1"/>
    <col min="8712" max="8713" width="9.33203125" style="8" hidden="1"/>
    <col min="8714" max="8961" width="11.44140625" style="8" hidden="1"/>
    <col min="8962" max="8962" width="32" style="8" hidden="1"/>
    <col min="8963" max="8963" width="11.33203125" style="8" hidden="1"/>
    <col min="8964" max="8964" width="10.109375" style="8" hidden="1"/>
    <col min="8965" max="8965" width="8.109375" style="8" hidden="1"/>
    <col min="8966" max="8966" width="9.44140625" style="8" hidden="1"/>
    <col min="8967" max="8967" width="10.6640625" style="8" hidden="1"/>
    <col min="8968" max="8969" width="9.33203125" style="8" hidden="1"/>
    <col min="8970" max="9217" width="11.44140625" style="8" hidden="1"/>
    <col min="9218" max="9218" width="32" style="8" hidden="1"/>
    <col min="9219" max="9219" width="11.33203125" style="8" hidden="1"/>
    <col min="9220" max="9220" width="10.109375" style="8" hidden="1"/>
    <col min="9221" max="9221" width="8.109375" style="8" hidden="1"/>
    <col min="9222" max="9222" width="9.44140625" style="8" hidden="1"/>
    <col min="9223" max="9223" width="10.6640625" style="8" hidden="1"/>
    <col min="9224" max="9225" width="9.33203125" style="8" hidden="1"/>
    <col min="9226" max="9473" width="11.44140625" style="8" hidden="1"/>
    <col min="9474" max="9474" width="32" style="8" hidden="1"/>
    <col min="9475" max="9475" width="11.33203125" style="8" hidden="1"/>
    <col min="9476" max="9476" width="10.109375" style="8" hidden="1"/>
    <col min="9477" max="9477" width="8.109375" style="8" hidden="1"/>
    <col min="9478" max="9478" width="9.44140625" style="8" hidden="1"/>
    <col min="9479" max="9479" width="10.6640625" style="8" hidden="1"/>
    <col min="9480" max="9481" width="9.33203125" style="8" hidden="1"/>
    <col min="9482" max="9729" width="11.44140625" style="8" hidden="1"/>
    <col min="9730" max="9730" width="32" style="8" hidden="1"/>
    <col min="9731" max="9731" width="11.33203125" style="8" hidden="1"/>
    <col min="9732" max="9732" width="10.109375" style="8" hidden="1"/>
    <col min="9733" max="9733" width="8.109375" style="8" hidden="1"/>
    <col min="9734" max="9734" width="9.44140625" style="8" hidden="1"/>
    <col min="9735" max="9735" width="10.6640625" style="8" hidden="1"/>
    <col min="9736" max="9737" width="9.33203125" style="8" hidden="1"/>
    <col min="9738" max="9985" width="11.44140625" style="8" hidden="1"/>
    <col min="9986" max="9986" width="32" style="8" hidden="1"/>
    <col min="9987" max="9987" width="11.33203125" style="8" hidden="1"/>
    <col min="9988" max="9988" width="10.109375" style="8" hidden="1"/>
    <col min="9989" max="9989" width="8.109375" style="8" hidden="1"/>
    <col min="9990" max="9990" width="9.44140625" style="8" hidden="1"/>
    <col min="9991" max="9991" width="10.6640625" style="8" hidden="1"/>
    <col min="9992" max="9993" width="9.33203125" style="8" hidden="1"/>
    <col min="9994" max="10241" width="11.44140625" style="8" hidden="1"/>
    <col min="10242" max="10242" width="32" style="8" hidden="1"/>
    <col min="10243" max="10243" width="11.33203125" style="8" hidden="1"/>
    <col min="10244" max="10244" width="10.109375" style="8" hidden="1"/>
    <col min="10245" max="10245" width="8.109375" style="8" hidden="1"/>
    <col min="10246" max="10246" width="9.44140625" style="8" hidden="1"/>
    <col min="10247" max="10247" width="10.6640625" style="8" hidden="1"/>
    <col min="10248" max="10249" width="9.33203125" style="8" hidden="1"/>
    <col min="10250" max="10497" width="11.44140625" style="8" hidden="1"/>
    <col min="10498" max="10498" width="32" style="8" hidden="1"/>
    <col min="10499" max="10499" width="11.33203125" style="8" hidden="1"/>
    <col min="10500" max="10500" width="10.109375" style="8" hidden="1"/>
    <col min="10501" max="10501" width="8.109375" style="8" hidden="1"/>
    <col min="10502" max="10502" width="9.44140625" style="8" hidden="1"/>
    <col min="10503" max="10503" width="10.6640625" style="8" hidden="1"/>
    <col min="10504" max="10505" width="9.33203125" style="8" hidden="1"/>
    <col min="10506" max="10753" width="11.44140625" style="8" hidden="1"/>
    <col min="10754" max="10754" width="32" style="8" hidden="1"/>
    <col min="10755" max="10755" width="11.33203125" style="8" hidden="1"/>
    <col min="10756" max="10756" width="10.109375" style="8" hidden="1"/>
    <col min="10757" max="10757" width="8.109375" style="8" hidden="1"/>
    <col min="10758" max="10758" width="9.44140625" style="8" hidden="1"/>
    <col min="10759" max="10759" width="10.6640625" style="8" hidden="1"/>
    <col min="10760" max="10761" width="9.33203125" style="8" hidden="1"/>
    <col min="10762" max="11009" width="11.44140625" style="8" hidden="1"/>
    <col min="11010" max="11010" width="32" style="8" hidden="1"/>
    <col min="11011" max="11011" width="11.33203125" style="8" hidden="1"/>
    <col min="11012" max="11012" width="10.109375" style="8" hidden="1"/>
    <col min="11013" max="11013" width="8.109375" style="8" hidden="1"/>
    <col min="11014" max="11014" width="9.44140625" style="8" hidden="1"/>
    <col min="11015" max="11015" width="10.6640625" style="8" hidden="1"/>
    <col min="11016" max="11017" width="9.33203125" style="8" hidden="1"/>
    <col min="11018" max="11265" width="11.44140625" style="8" hidden="1"/>
    <col min="11266" max="11266" width="32" style="8" hidden="1"/>
    <col min="11267" max="11267" width="11.33203125" style="8" hidden="1"/>
    <col min="11268" max="11268" width="10.109375" style="8" hidden="1"/>
    <col min="11269" max="11269" width="8.109375" style="8" hidden="1"/>
    <col min="11270" max="11270" width="9.44140625" style="8" hidden="1"/>
    <col min="11271" max="11271" width="10.6640625" style="8" hidden="1"/>
    <col min="11272" max="11273" width="9.33203125" style="8" hidden="1"/>
    <col min="11274" max="11521" width="11.44140625" style="8" hidden="1"/>
    <col min="11522" max="11522" width="32" style="8" hidden="1"/>
    <col min="11523" max="11523" width="11.33203125" style="8" hidden="1"/>
    <col min="11524" max="11524" width="10.109375" style="8" hidden="1"/>
    <col min="11525" max="11525" width="8.109375" style="8" hidden="1"/>
    <col min="11526" max="11526" width="9.44140625" style="8" hidden="1"/>
    <col min="11527" max="11527" width="10.6640625" style="8" hidden="1"/>
    <col min="11528" max="11529" width="9.33203125" style="8" hidden="1"/>
    <col min="11530" max="11777" width="11.44140625" style="8" hidden="1"/>
    <col min="11778" max="11778" width="32" style="8" hidden="1"/>
    <col min="11779" max="11779" width="11.33203125" style="8" hidden="1"/>
    <col min="11780" max="11780" width="10.109375" style="8" hidden="1"/>
    <col min="11781" max="11781" width="8.109375" style="8" hidden="1"/>
    <col min="11782" max="11782" width="9.44140625" style="8" hidden="1"/>
    <col min="11783" max="11783" width="10.6640625" style="8" hidden="1"/>
    <col min="11784" max="11785" width="9.33203125" style="8" hidden="1"/>
    <col min="11786" max="12033" width="11.44140625" style="8" hidden="1"/>
    <col min="12034" max="12034" width="32" style="8" hidden="1"/>
    <col min="12035" max="12035" width="11.33203125" style="8" hidden="1"/>
    <col min="12036" max="12036" width="10.109375" style="8" hidden="1"/>
    <col min="12037" max="12037" width="8.109375" style="8" hidden="1"/>
    <col min="12038" max="12038" width="9.44140625" style="8" hidden="1"/>
    <col min="12039" max="12039" width="10.6640625" style="8" hidden="1"/>
    <col min="12040" max="12041" width="9.33203125" style="8" hidden="1"/>
    <col min="12042" max="12289" width="11.44140625" style="8" hidden="1"/>
    <col min="12290" max="12290" width="32" style="8" hidden="1"/>
    <col min="12291" max="12291" width="11.33203125" style="8" hidden="1"/>
    <col min="12292" max="12292" width="10.109375" style="8" hidden="1"/>
    <col min="12293" max="12293" width="8.109375" style="8" hidden="1"/>
    <col min="12294" max="12294" width="9.44140625" style="8" hidden="1"/>
    <col min="12295" max="12295" width="10.6640625" style="8" hidden="1"/>
    <col min="12296" max="12297" width="9.33203125" style="8" hidden="1"/>
    <col min="12298" max="12545" width="11.44140625" style="8" hidden="1"/>
    <col min="12546" max="12546" width="32" style="8" hidden="1"/>
    <col min="12547" max="12547" width="11.33203125" style="8" hidden="1"/>
    <col min="12548" max="12548" width="10.109375" style="8" hidden="1"/>
    <col min="12549" max="12549" width="8.109375" style="8" hidden="1"/>
    <col min="12550" max="12550" width="9.44140625" style="8" hidden="1"/>
    <col min="12551" max="12551" width="10.6640625" style="8" hidden="1"/>
    <col min="12552" max="12553" width="9.33203125" style="8" hidden="1"/>
    <col min="12554" max="12801" width="11.44140625" style="8" hidden="1"/>
    <col min="12802" max="12802" width="32" style="8" hidden="1"/>
    <col min="12803" max="12803" width="11.33203125" style="8" hidden="1"/>
    <col min="12804" max="12804" width="10.109375" style="8" hidden="1"/>
    <col min="12805" max="12805" width="8.109375" style="8" hidden="1"/>
    <col min="12806" max="12806" width="9.44140625" style="8" hidden="1"/>
    <col min="12807" max="12807" width="10.6640625" style="8" hidden="1"/>
    <col min="12808" max="12809" width="9.33203125" style="8" hidden="1"/>
    <col min="12810" max="13057" width="11.44140625" style="8" hidden="1"/>
    <col min="13058" max="13058" width="32" style="8" hidden="1"/>
    <col min="13059" max="13059" width="11.33203125" style="8" hidden="1"/>
    <col min="13060" max="13060" width="10.109375" style="8" hidden="1"/>
    <col min="13061" max="13061" width="8.109375" style="8" hidden="1"/>
    <col min="13062" max="13062" width="9.44140625" style="8" hidden="1"/>
    <col min="13063" max="13063" width="10.6640625" style="8" hidden="1"/>
    <col min="13064" max="13065" width="9.33203125" style="8" hidden="1"/>
    <col min="13066" max="13313" width="11.44140625" style="8" hidden="1"/>
    <col min="13314" max="13314" width="32" style="8" hidden="1"/>
    <col min="13315" max="13315" width="11.33203125" style="8" hidden="1"/>
    <col min="13316" max="13316" width="10.109375" style="8" hidden="1"/>
    <col min="13317" max="13317" width="8.109375" style="8" hidden="1"/>
    <col min="13318" max="13318" width="9.44140625" style="8" hidden="1"/>
    <col min="13319" max="13319" width="10.6640625" style="8" hidden="1"/>
    <col min="13320" max="13321" width="9.33203125" style="8" hidden="1"/>
    <col min="13322" max="13569" width="11.44140625" style="8" hidden="1"/>
    <col min="13570" max="13570" width="32" style="8" hidden="1"/>
    <col min="13571" max="13571" width="11.33203125" style="8" hidden="1"/>
    <col min="13572" max="13572" width="10.109375" style="8" hidden="1"/>
    <col min="13573" max="13573" width="8.109375" style="8" hidden="1"/>
    <col min="13574" max="13574" width="9.44140625" style="8" hidden="1"/>
    <col min="13575" max="13575" width="10.6640625" style="8" hidden="1"/>
    <col min="13576" max="13577" width="9.33203125" style="8" hidden="1"/>
    <col min="13578" max="13825" width="11.44140625" style="8" hidden="1"/>
    <col min="13826" max="13826" width="32" style="8" hidden="1"/>
    <col min="13827" max="13827" width="11.33203125" style="8" hidden="1"/>
    <col min="13828" max="13828" width="10.109375" style="8" hidden="1"/>
    <col min="13829" max="13829" width="8.109375" style="8" hidden="1"/>
    <col min="13830" max="13830" width="9.44140625" style="8" hidden="1"/>
    <col min="13831" max="13831" width="10.6640625" style="8" hidden="1"/>
    <col min="13832" max="13833" width="9.33203125" style="8" hidden="1"/>
    <col min="13834" max="14081" width="11.44140625" style="8" hidden="1"/>
    <col min="14082" max="14082" width="32" style="8" hidden="1"/>
    <col min="14083" max="14083" width="11.33203125" style="8" hidden="1"/>
    <col min="14084" max="14084" width="10.109375" style="8" hidden="1"/>
    <col min="14085" max="14085" width="8.109375" style="8" hidden="1"/>
    <col min="14086" max="14086" width="9.44140625" style="8" hidden="1"/>
    <col min="14087" max="14087" width="10.6640625" style="8" hidden="1"/>
    <col min="14088" max="14089" width="9.33203125" style="8" hidden="1"/>
    <col min="14090" max="14337" width="11.44140625" style="8" hidden="1"/>
    <col min="14338" max="14338" width="32" style="8" hidden="1"/>
    <col min="14339" max="14339" width="11.33203125" style="8" hidden="1"/>
    <col min="14340" max="14340" width="10.109375" style="8" hidden="1"/>
    <col min="14341" max="14341" width="8.109375" style="8" hidden="1"/>
    <col min="14342" max="14342" width="9.44140625" style="8" hidden="1"/>
    <col min="14343" max="14343" width="10.6640625" style="8" hidden="1"/>
    <col min="14344" max="14345" width="9.33203125" style="8" hidden="1"/>
    <col min="14346" max="14593" width="11.44140625" style="8" hidden="1"/>
    <col min="14594" max="14594" width="32" style="8" hidden="1"/>
    <col min="14595" max="14595" width="11.33203125" style="8" hidden="1"/>
    <col min="14596" max="14596" width="10.109375" style="8" hidden="1"/>
    <col min="14597" max="14597" width="8.109375" style="8" hidden="1"/>
    <col min="14598" max="14598" width="9.44140625" style="8" hidden="1"/>
    <col min="14599" max="14599" width="10.6640625" style="8" hidden="1"/>
    <col min="14600" max="14601" width="9.33203125" style="8" hidden="1"/>
    <col min="14602" max="14849" width="11.44140625" style="8" hidden="1"/>
    <col min="14850" max="14850" width="32" style="8" hidden="1"/>
    <col min="14851" max="14851" width="11.33203125" style="8" hidden="1"/>
    <col min="14852" max="14852" width="10.109375" style="8" hidden="1"/>
    <col min="14853" max="14853" width="8.109375" style="8" hidden="1"/>
    <col min="14854" max="14854" width="9.44140625" style="8" hidden="1"/>
    <col min="14855" max="14855" width="10.6640625" style="8" hidden="1"/>
    <col min="14856" max="14857" width="9.33203125" style="8" hidden="1"/>
    <col min="14858" max="15105" width="11.44140625" style="8" hidden="1"/>
    <col min="15106" max="15106" width="32" style="8" hidden="1"/>
    <col min="15107" max="15107" width="11.33203125" style="8" hidden="1"/>
    <col min="15108" max="15108" width="10.109375" style="8" hidden="1"/>
    <col min="15109" max="15109" width="8.109375" style="8" hidden="1"/>
    <col min="15110" max="15110" width="9.44140625" style="8" hidden="1"/>
    <col min="15111" max="15111" width="10.6640625" style="8" hidden="1"/>
    <col min="15112" max="15113" width="9.33203125" style="8" hidden="1"/>
    <col min="15114" max="15361" width="11.44140625" style="8" hidden="1"/>
    <col min="15362" max="15362" width="32" style="8" hidden="1"/>
    <col min="15363" max="15363" width="11.33203125" style="8" hidden="1"/>
    <col min="15364" max="15364" width="10.109375" style="8" hidden="1"/>
    <col min="15365" max="15365" width="8.109375" style="8" hidden="1"/>
    <col min="15366" max="15366" width="9.44140625" style="8" hidden="1"/>
    <col min="15367" max="15367" width="10.6640625" style="8" hidden="1"/>
    <col min="15368" max="15369" width="9.33203125" style="8" hidden="1"/>
    <col min="15370" max="15617" width="11.44140625" style="8" hidden="1"/>
    <col min="15618" max="15618" width="32" style="8" hidden="1"/>
    <col min="15619" max="15619" width="11.33203125" style="8" hidden="1"/>
    <col min="15620" max="15620" width="10.109375" style="8" hidden="1"/>
    <col min="15621" max="15621" width="8.109375" style="8" hidden="1"/>
    <col min="15622" max="15622" width="9.44140625" style="8" hidden="1"/>
    <col min="15623" max="15623" width="10.6640625" style="8" hidden="1"/>
    <col min="15624" max="15625" width="9.33203125" style="8" hidden="1"/>
    <col min="15626" max="15873" width="11.44140625" style="8" hidden="1"/>
    <col min="15874" max="15874" width="32" style="8" hidden="1"/>
    <col min="15875" max="15875" width="11.33203125" style="8" hidden="1"/>
    <col min="15876" max="15876" width="10.109375" style="8" hidden="1"/>
    <col min="15877" max="15877" width="8.109375" style="8" hidden="1"/>
    <col min="15878" max="15878" width="9.44140625" style="8" hidden="1"/>
    <col min="15879" max="15879" width="10.6640625" style="8" hidden="1"/>
    <col min="15880" max="15881" width="9.33203125" style="8" hidden="1"/>
    <col min="15882" max="16129" width="11.44140625" style="8" hidden="1"/>
    <col min="16130" max="16130" width="32" style="8" hidden="1"/>
    <col min="16131" max="16131" width="11.33203125" style="8" hidden="1"/>
    <col min="16132" max="16132" width="10.109375" style="8" hidden="1"/>
    <col min="16133" max="16133" width="8.109375" style="8" hidden="1"/>
    <col min="16134" max="16134" width="9.44140625" style="8" hidden="1"/>
    <col min="16135" max="16135" width="10.6640625" style="8" hidden="1"/>
    <col min="16136" max="16137" width="9.33203125" style="8" hidden="1"/>
    <col min="16138" max="16384" width="0" style="8" hidden="1"/>
  </cols>
  <sheetData>
    <row r="1" spans="1:9" ht="12.9" customHeight="1" x14ac:dyDescent="0.25">
      <c r="A1" s="121"/>
      <c r="B1" s="2563" t="s">
        <v>305</v>
      </c>
      <c r="C1" s="2563"/>
      <c r="D1" s="2563"/>
      <c r="E1" s="2563"/>
      <c r="F1" s="2563"/>
      <c r="G1" s="2563"/>
      <c r="H1" s="2578"/>
      <c r="I1" s="2578"/>
    </row>
    <row r="2" spans="1:9" ht="12.6" x14ac:dyDescent="0.2">
      <c r="B2" s="2574" t="s">
        <v>1</v>
      </c>
      <c r="C2" s="2574"/>
      <c r="D2" s="2574"/>
      <c r="E2" s="2574"/>
      <c r="F2" s="2574"/>
      <c r="G2" s="2574"/>
      <c r="H2" s="2579"/>
      <c r="I2" s="2579"/>
    </row>
    <row r="3" spans="1:9" x14ac:dyDescent="0.2">
      <c r="B3" s="2580" t="s">
        <v>0</v>
      </c>
      <c r="C3" s="2581" t="s">
        <v>770</v>
      </c>
      <c r="D3" s="2582" t="s">
        <v>769</v>
      </c>
      <c r="E3" s="2583" t="s">
        <v>768</v>
      </c>
      <c r="F3" s="2584" t="s">
        <v>734</v>
      </c>
      <c r="G3" s="19"/>
      <c r="H3" s="19"/>
      <c r="I3" s="90"/>
    </row>
    <row r="4" spans="1:9" x14ac:dyDescent="0.2">
      <c r="B4" s="2580"/>
      <c r="C4" s="2581"/>
      <c r="D4" s="2582"/>
      <c r="E4" s="2583"/>
      <c r="F4" s="2584"/>
    </row>
    <row r="5" spans="1:9" x14ac:dyDescent="0.2">
      <c r="B5" s="575"/>
      <c r="C5" s="576" t="s">
        <v>9</v>
      </c>
      <c r="D5" s="577" t="s">
        <v>10</v>
      </c>
      <c r="E5" s="578" t="s">
        <v>767</v>
      </c>
      <c r="F5" s="576" t="s">
        <v>15</v>
      </c>
    </row>
    <row r="6" spans="1:9" x14ac:dyDescent="0.2">
      <c r="B6" s="579" t="s">
        <v>736</v>
      </c>
      <c r="C6" s="580">
        <v>448211.38579164998</v>
      </c>
      <c r="D6" s="581">
        <v>371078.82021845365</v>
      </c>
      <c r="E6" s="582">
        <v>82.791029407483364</v>
      </c>
      <c r="F6" s="583">
        <v>22.030683004277208</v>
      </c>
    </row>
    <row r="7" spans="1:9" ht="18" customHeight="1" x14ac:dyDescent="0.2">
      <c r="B7" s="584" t="s">
        <v>766</v>
      </c>
      <c r="C7" s="585">
        <v>289005.20600000001</v>
      </c>
      <c r="D7" s="586">
        <v>247178.91603341498</v>
      </c>
      <c r="E7" s="587">
        <v>85.527496011063192</v>
      </c>
      <c r="F7" s="588">
        <v>14.67483469217469</v>
      </c>
    </row>
    <row r="8" spans="1:9" x14ac:dyDescent="0.2">
      <c r="B8" s="584" t="s">
        <v>765</v>
      </c>
      <c r="C8" s="585">
        <v>140891.805104459</v>
      </c>
      <c r="D8" s="586">
        <v>102767.478215835</v>
      </c>
      <c r="E8" s="587">
        <v>72.940706622107555</v>
      </c>
      <c r="F8" s="588">
        <v>6.1012313620841745</v>
      </c>
    </row>
    <row r="9" spans="1:9" ht="15" customHeight="1" x14ac:dyDescent="0.2">
      <c r="B9" s="584" t="s">
        <v>764</v>
      </c>
      <c r="C9" s="585">
        <v>15207.329599317</v>
      </c>
      <c r="D9" s="586">
        <v>17565.51710013143</v>
      </c>
      <c r="E9" s="587">
        <v>115.50691385633112</v>
      </c>
      <c r="F9" s="588">
        <v>1.042852132631529</v>
      </c>
    </row>
    <row r="10" spans="1:9" ht="15.75" customHeight="1" x14ac:dyDescent="0.2">
      <c r="B10" s="584" t="s">
        <v>763</v>
      </c>
      <c r="C10" s="585">
        <v>3107.0450878739998</v>
      </c>
      <c r="D10" s="586">
        <v>3566.9088690722701</v>
      </c>
      <c r="E10" s="587">
        <v>114.80067936551679</v>
      </c>
      <c r="F10" s="588">
        <v>0.21176481738681635</v>
      </c>
    </row>
    <row r="11" spans="1:9" x14ac:dyDescent="0.2">
      <c r="B11" s="589" t="s">
        <v>741</v>
      </c>
      <c r="C11" s="580">
        <v>26984.724718628495</v>
      </c>
      <c r="D11" s="581">
        <v>29832.73193989223</v>
      </c>
      <c r="E11" s="582">
        <v>110.5541459138831</v>
      </c>
      <c r="F11" s="583">
        <v>1.7711478659235464</v>
      </c>
    </row>
    <row r="12" spans="1:9" ht="10.8" x14ac:dyDescent="0.2">
      <c r="B12" s="590" t="s">
        <v>737</v>
      </c>
      <c r="C12" s="585">
        <v>13599.796189159499</v>
      </c>
      <c r="D12" s="586">
        <v>15668.843602136099</v>
      </c>
      <c r="E12" s="587">
        <v>115.21381191451864</v>
      </c>
      <c r="F12" s="588">
        <v>0.93024798946768605</v>
      </c>
    </row>
    <row r="13" spans="1:9" ht="10.8" x14ac:dyDescent="0.2">
      <c r="B13" s="590" t="s">
        <v>843</v>
      </c>
      <c r="C13" s="585">
        <v>7035.4945053249994</v>
      </c>
      <c r="D13" s="586">
        <v>7198.7335669067097</v>
      </c>
      <c r="E13" s="587">
        <v>102.32022157729152</v>
      </c>
      <c r="F13" s="588">
        <v>0.42738364089712255</v>
      </c>
    </row>
    <row r="14" spans="1:9" ht="10.8" x14ac:dyDescent="0.2">
      <c r="B14" s="590" t="s">
        <v>842</v>
      </c>
      <c r="C14" s="585">
        <v>762.380872264</v>
      </c>
      <c r="D14" s="586">
        <v>1136.5771292181298</v>
      </c>
      <c r="E14" s="587">
        <v>149.08258726939201</v>
      </c>
      <c r="F14" s="588">
        <v>6.7477767739412525E-2</v>
      </c>
    </row>
    <row r="15" spans="1:9" ht="10.8" x14ac:dyDescent="0.2">
      <c r="B15" s="590" t="s">
        <v>761</v>
      </c>
      <c r="C15" s="585">
        <v>5587.0531518799999</v>
      </c>
      <c r="D15" s="586">
        <v>5828.5776416312901</v>
      </c>
      <c r="E15" s="587">
        <v>104.3229316633585</v>
      </c>
      <c r="F15" s="588">
        <v>0.34603846781932535</v>
      </c>
    </row>
    <row r="16" spans="1:9" x14ac:dyDescent="0.2">
      <c r="B16" s="591" t="s">
        <v>742</v>
      </c>
      <c r="C16" s="592">
        <v>475196.11051027849</v>
      </c>
      <c r="D16" s="593">
        <v>400911.55215834588</v>
      </c>
      <c r="E16" s="594">
        <v>84.36759966907897</v>
      </c>
      <c r="F16" s="595">
        <v>23.801830870200753</v>
      </c>
    </row>
    <row r="17" spans="2:9" x14ac:dyDescent="0.2">
      <c r="B17" s="19" t="s">
        <v>35</v>
      </c>
      <c r="C17" s="570"/>
      <c r="D17" s="571"/>
      <c r="E17" s="570"/>
      <c r="F17" s="570"/>
    </row>
    <row r="19" spans="2:9" s="19" customFormat="1" hidden="1" x14ac:dyDescent="0.2">
      <c r="B19" s="8"/>
      <c r="C19" s="8"/>
      <c r="D19" s="8"/>
      <c r="E19" s="8"/>
      <c r="F19" s="8"/>
      <c r="G19" s="8"/>
      <c r="H19" s="8"/>
      <c r="I19" s="8"/>
    </row>
    <row r="20" spans="2:9" s="19" customFormat="1" hidden="1" x14ac:dyDescent="0.2">
      <c r="B20" s="8"/>
      <c r="C20" s="8"/>
      <c r="D20" s="8"/>
      <c r="E20" s="8"/>
      <c r="F20" s="8"/>
      <c r="G20" s="8"/>
      <c r="H20" s="8"/>
      <c r="I20" s="8"/>
    </row>
    <row r="21" spans="2:9" s="19" customFormat="1" hidden="1" x14ac:dyDescent="0.2">
      <c r="B21" s="8"/>
      <c r="C21" s="8"/>
      <c r="D21" s="8"/>
      <c r="E21" s="8"/>
      <c r="F21" s="8"/>
      <c r="G21" s="8"/>
      <c r="H21" s="8"/>
      <c r="I21" s="8"/>
    </row>
    <row r="22" spans="2:9" s="19" customFormat="1" hidden="1" x14ac:dyDescent="0.2">
      <c r="B22" s="8"/>
      <c r="C22" s="8"/>
      <c r="D22" s="8"/>
      <c r="E22" s="8"/>
      <c r="F22" s="8"/>
      <c r="G22" s="8"/>
      <c r="H22" s="8"/>
      <c r="I22" s="8"/>
    </row>
    <row r="26" spans="2:9" x14ac:dyDescent="0.2"/>
  </sheetData>
  <mergeCells count="9">
    <mergeCell ref="B1:G1"/>
    <mergeCell ref="H1:I1"/>
    <mergeCell ref="B2:G2"/>
    <mergeCell ref="H2:I2"/>
    <mergeCell ref="B3:B4"/>
    <mergeCell ref="C3:C4"/>
    <mergeCell ref="D3:D4"/>
    <mergeCell ref="E3:E4"/>
    <mergeCell ref="F3:F4"/>
  </mergeCells>
  <printOptions horizontalCentered="1" verticalCentered="1"/>
  <pageMargins left="0.19685039370078741" right="0.23622047244094491" top="0.23622047244094491" bottom="0.43307086614173229" header="0" footer="0"/>
  <pageSetup scale="130" orientation="landscape" r:id="rId1"/>
  <headerFooter alignWithMargins="0">
    <oddFooter>&amp;L&amp;8&amp;Z&amp;F&amp;A&amp;R&amp;D</oddFooter>
  </headerFooter>
  <ignoredErrors>
    <ignoredError sqref="C5:F5"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381A-4DC2-4EBB-9B85-1C9FEFB28089}">
  <dimension ref="A1:N54"/>
  <sheetViews>
    <sheetView showGridLines="0" workbookViewId="0"/>
  </sheetViews>
  <sheetFormatPr baseColWidth="10" defaultColWidth="0" defaultRowHeight="0" customHeight="1" zeroHeight="1" x14ac:dyDescent="0.2"/>
  <cols>
    <col min="1" max="1" width="4.88671875" style="10" customWidth="1"/>
    <col min="2" max="4" width="19.88671875" style="10" customWidth="1"/>
    <col min="5" max="7" width="15.6640625" style="64" customWidth="1"/>
    <col min="8" max="8" width="5.5546875" style="64" customWidth="1"/>
    <col min="9" max="10" width="13.109375" style="64" customWidth="1"/>
    <col min="11" max="11" width="5.33203125" style="64" hidden="1" customWidth="1"/>
    <col min="12" max="12" width="3.44140625" style="10" hidden="1" customWidth="1"/>
    <col min="13" max="14" width="0" style="10" hidden="1" customWidth="1"/>
    <col min="15" max="16384" width="11.44140625" style="10" hidden="1"/>
  </cols>
  <sheetData>
    <row r="1" spans="1:12" s="64" customFormat="1" ht="13.8" x14ac:dyDescent="0.25">
      <c r="A1" s="11"/>
      <c r="B1" s="2585" t="s">
        <v>771</v>
      </c>
      <c r="C1" s="2585"/>
      <c r="D1" s="2585"/>
      <c r="E1" s="2585"/>
      <c r="F1" s="2585"/>
      <c r="G1" s="2585"/>
      <c r="H1" s="2585"/>
      <c r="L1" s="10"/>
    </row>
    <row r="2" spans="1:12" s="64" customFormat="1" ht="12.6" x14ac:dyDescent="0.2">
      <c r="A2" s="10"/>
      <c r="B2" s="532"/>
      <c r="C2" s="2489" t="s">
        <v>1</v>
      </c>
      <c r="D2" s="2489"/>
      <c r="E2" s="2489"/>
      <c r="F2" s="2489"/>
      <c r="G2" s="533"/>
      <c r="H2" s="533"/>
      <c r="L2" s="10"/>
    </row>
    <row r="3" spans="1:12" s="64" customFormat="1" ht="10.199999999999999" x14ac:dyDescent="0.2">
      <c r="A3" s="10"/>
      <c r="B3" s="10"/>
      <c r="C3" s="10"/>
      <c r="D3" s="10"/>
      <c r="L3" s="10"/>
    </row>
    <row r="4" spans="1:12" s="64" customFormat="1" ht="10.199999999999999" x14ac:dyDescent="0.2">
      <c r="A4" s="10"/>
      <c r="B4" s="10"/>
      <c r="C4" s="10"/>
      <c r="D4" s="10"/>
      <c r="L4" s="10"/>
    </row>
    <row r="5" spans="1:12" s="64" customFormat="1" ht="10.199999999999999" x14ac:dyDescent="0.2">
      <c r="A5" s="10"/>
      <c r="B5" s="10"/>
      <c r="C5" s="10"/>
      <c r="D5" s="10"/>
      <c r="L5" s="10"/>
    </row>
    <row r="6" spans="1:12" s="64" customFormat="1" ht="10.199999999999999" x14ac:dyDescent="0.2">
      <c r="A6" s="10"/>
      <c r="B6" s="10"/>
      <c r="C6" s="10"/>
      <c r="D6" s="10"/>
      <c r="L6" s="10"/>
    </row>
    <row r="7" spans="1:12" s="64" customFormat="1" ht="10.199999999999999" x14ac:dyDescent="0.2">
      <c r="A7" s="10"/>
      <c r="B7" s="10"/>
      <c r="C7" s="10"/>
      <c r="D7" s="10"/>
      <c r="L7" s="10"/>
    </row>
    <row r="8" spans="1:12" s="64" customFormat="1" ht="10.199999999999999" x14ac:dyDescent="0.2">
      <c r="A8" s="10"/>
      <c r="B8" s="10"/>
      <c r="C8" s="10"/>
      <c r="D8" s="10"/>
      <c r="L8" s="10"/>
    </row>
    <row r="9" spans="1:12" s="64" customFormat="1" ht="10.199999999999999" x14ac:dyDescent="0.2">
      <c r="A9" s="10"/>
      <c r="B9" s="10"/>
      <c r="C9" s="10"/>
      <c r="D9" s="10"/>
      <c r="L9" s="10"/>
    </row>
    <row r="10" spans="1:12" s="64" customFormat="1" ht="10.199999999999999" x14ac:dyDescent="0.2">
      <c r="A10" s="10"/>
      <c r="B10" s="10"/>
      <c r="C10" s="10"/>
      <c r="D10" s="10"/>
      <c r="L10" s="10"/>
    </row>
    <row r="11" spans="1:12" s="64" customFormat="1" ht="10.199999999999999" x14ac:dyDescent="0.2">
      <c r="A11" s="10"/>
      <c r="B11" s="10"/>
      <c r="C11" s="10"/>
      <c r="D11" s="10"/>
      <c r="L11" s="10"/>
    </row>
    <row r="12" spans="1:12" s="64" customFormat="1" ht="10.199999999999999" x14ac:dyDescent="0.2">
      <c r="A12" s="10"/>
      <c r="B12" s="10"/>
      <c r="C12" s="10"/>
      <c r="D12" s="10"/>
      <c r="L12" s="10"/>
    </row>
    <row r="13" spans="1:12" s="64" customFormat="1" ht="10.199999999999999" x14ac:dyDescent="0.2">
      <c r="A13" s="10"/>
      <c r="B13" s="10"/>
      <c r="C13" s="10"/>
      <c r="D13" s="10"/>
      <c r="L13" s="10"/>
    </row>
    <row r="14" spans="1:12" s="64" customFormat="1" ht="10.199999999999999" x14ac:dyDescent="0.2">
      <c r="A14" s="10"/>
      <c r="B14" s="10"/>
      <c r="C14" s="10"/>
      <c r="D14" s="10"/>
      <c r="L14" s="10"/>
    </row>
    <row r="15" spans="1:12" s="64" customFormat="1" ht="10.199999999999999" x14ac:dyDescent="0.2">
      <c r="A15" s="10"/>
      <c r="B15" s="10"/>
      <c r="C15" s="10"/>
      <c r="D15" s="10"/>
      <c r="L15" s="10"/>
    </row>
    <row r="16" spans="1:12" s="64" customFormat="1" ht="10.199999999999999" x14ac:dyDescent="0.2">
      <c r="A16" s="10"/>
      <c r="B16" s="10"/>
      <c r="C16" s="10"/>
      <c r="D16" s="10"/>
      <c r="L16" s="10"/>
    </row>
    <row r="17" spans="1:12" s="64" customFormat="1" ht="10.199999999999999" x14ac:dyDescent="0.2">
      <c r="A17" s="10"/>
      <c r="B17" s="10"/>
      <c r="C17" s="10"/>
      <c r="D17" s="10"/>
      <c r="L17" s="10"/>
    </row>
    <row r="18" spans="1:12" s="64" customFormat="1" ht="10.199999999999999" x14ac:dyDescent="0.2">
      <c r="A18" s="10"/>
      <c r="L18" s="10"/>
    </row>
    <row r="19" spans="1:12" ht="10.199999999999999" x14ac:dyDescent="0.2"/>
    <row r="20" spans="1:12" ht="10.5" customHeight="1" x14ac:dyDescent="0.2"/>
    <row r="21" spans="1:12" ht="10.5" customHeight="1" x14ac:dyDescent="0.2"/>
    <row r="22" spans="1:12" ht="10.5" customHeight="1" x14ac:dyDescent="0.2"/>
    <row r="23" spans="1:12" ht="10.5" customHeight="1" x14ac:dyDescent="0.2">
      <c r="B23" s="27" t="s">
        <v>81</v>
      </c>
    </row>
    <row r="24" spans="1:12" ht="10.5" hidden="1" customHeight="1" x14ac:dyDescent="0.2"/>
    <row r="25" spans="1:12" ht="10.5" hidden="1" customHeight="1" x14ac:dyDescent="0.2"/>
    <row r="26" spans="1:12" ht="10.5" hidden="1" customHeight="1" x14ac:dyDescent="0.2"/>
    <row r="27" spans="1:12" ht="10.5" hidden="1" customHeight="1" x14ac:dyDescent="0.2">
      <c r="C27" s="27"/>
      <c r="D27" s="27"/>
      <c r="E27" s="27"/>
      <c r="F27" s="27"/>
      <c r="G27" s="27"/>
      <c r="H27" s="27"/>
      <c r="I27" s="27"/>
      <c r="J27" s="27"/>
      <c r="K27" s="27"/>
      <c r="L27" s="27"/>
    </row>
    <row r="28" spans="1:12" ht="10.5" hidden="1" customHeight="1" x14ac:dyDescent="0.2"/>
    <row r="29" spans="1:12" ht="10.5" hidden="1" customHeight="1" x14ac:dyDescent="0.2"/>
    <row r="30" spans="1:12" ht="10.5" hidden="1" customHeight="1" x14ac:dyDescent="0.2"/>
    <row r="31" spans="1:12" ht="10.5" hidden="1" customHeight="1" x14ac:dyDescent="0.2"/>
    <row r="32" spans="1:12" ht="10.5" hidden="1" customHeight="1" x14ac:dyDescent="0.2"/>
    <row r="33" spans="5:7" ht="10.5" hidden="1" customHeight="1" x14ac:dyDescent="0.2"/>
    <row r="34" spans="5:7" ht="10.5" hidden="1" customHeight="1" x14ac:dyDescent="0.2"/>
    <row r="35" spans="5:7" ht="10.5" hidden="1" customHeight="1" x14ac:dyDescent="0.2"/>
    <row r="36" spans="5:7" ht="10.5" hidden="1" customHeight="1" x14ac:dyDescent="0.2"/>
    <row r="37" spans="5:7" ht="10.5" hidden="1" customHeight="1" x14ac:dyDescent="0.2"/>
    <row r="38" spans="5:7" ht="10.5" hidden="1" customHeight="1" x14ac:dyDescent="0.2"/>
    <row r="39" spans="5:7" ht="10.5" hidden="1" customHeight="1" x14ac:dyDescent="0.2">
      <c r="E39" s="10"/>
      <c r="F39" s="10"/>
      <c r="G39" s="10"/>
    </row>
    <row r="40" spans="5:7" ht="10.5" hidden="1" customHeight="1" x14ac:dyDescent="0.2"/>
    <row r="41" spans="5:7" ht="10.5" hidden="1" customHeight="1" x14ac:dyDescent="0.2"/>
    <row r="42" spans="5:7" ht="10.5" hidden="1" customHeight="1" x14ac:dyDescent="0.2"/>
    <row r="43" spans="5:7" ht="10.5" hidden="1" customHeight="1" x14ac:dyDescent="0.2"/>
    <row r="44" spans="5:7" ht="10.5" hidden="1" customHeight="1" x14ac:dyDescent="0.2"/>
    <row r="45" spans="5:7" ht="10.5" hidden="1" customHeight="1" x14ac:dyDescent="0.2"/>
    <row r="46" spans="5:7" ht="10.5" hidden="1" customHeight="1" x14ac:dyDescent="0.2"/>
    <row r="47" spans="5:7" ht="10.5" hidden="1" customHeight="1" x14ac:dyDescent="0.2"/>
    <row r="48" spans="5:7" ht="10.5" hidden="1" customHeight="1" x14ac:dyDescent="0.2"/>
    <row r="49" ht="10.5" hidden="1" customHeight="1" x14ac:dyDescent="0.2"/>
    <row r="50" ht="10.5" hidden="1" customHeight="1" x14ac:dyDescent="0.2"/>
    <row r="51" ht="10.5" hidden="1" customHeight="1" x14ac:dyDescent="0.2"/>
    <row r="52" ht="10.5" hidden="1" customHeight="1" x14ac:dyDescent="0.2"/>
    <row r="53" ht="10.5" hidden="1" customHeight="1" x14ac:dyDescent="0.2"/>
    <row r="54" ht="10.5" hidden="1" customHeight="1" x14ac:dyDescent="0.2"/>
  </sheetData>
  <mergeCells count="2">
    <mergeCell ref="B1:H1"/>
    <mergeCell ref="C2:F2"/>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893F-B0AD-42E6-8298-82E1EE7FA124}">
  <dimension ref="A1:N59"/>
  <sheetViews>
    <sheetView showGridLines="0" workbookViewId="0"/>
  </sheetViews>
  <sheetFormatPr baseColWidth="10" defaultColWidth="0" defaultRowHeight="0" customHeight="1" zeroHeight="1" x14ac:dyDescent="0.2"/>
  <cols>
    <col min="1" max="1" width="4.88671875" style="10" customWidth="1"/>
    <col min="2" max="4" width="19.88671875" style="10" customWidth="1"/>
    <col min="5" max="7" width="15.6640625" style="64" customWidth="1"/>
    <col min="8" max="8" width="8.5546875" style="64" customWidth="1"/>
    <col min="9" max="9" width="13.109375" style="64" customWidth="1"/>
    <col min="10" max="10" width="10.33203125" style="64" customWidth="1"/>
    <col min="11" max="11" width="5.33203125" style="64" hidden="1" customWidth="1"/>
    <col min="12" max="12" width="3.44140625" style="10" hidden="1" customWidth="1"/>
    <col min="13" max="14" width="0" style="10" hidden="1" customWidth="1"/>
    <col min="15" max="16384" width="11.44140625" style="10" hidden="1"/>
  </cols>
  <sheetData>
    <row r="1" spans="1:12" s="64" customFormat="1" ht="13.8" x14ac:dyDescent="0.25">
      <c r="A1" s="11"/>
      <c r="B1" s="2585" t="s">
        <v>773</v>
      </c>
      <c r="C1" s="2585"/>
      <c r="D1" s="2585"/>
      <c r="E1" s="2585"/>
      <c r="F1" s="2585"/>
      <c r="G1" s="2585"/>
      <c r="H1" s="2585"/>
      <c r="L1" s="10"/>
    </row>
    <row r="2" spans="1:12" s="64" customFormat="1" ht="15" customHeight="1" x14ac:dyDescent="0.2">
      <c r="A2" s="10"/>
      <c r="B2" s="2489" t="s">
        <v>1</v>
      </c>
      <c r="C2" s="2489"/>
      <c r="D2" s="2489"/>
      <c r="E2" s="2489"/>
      <c r="F2" s="2489"/>
      <c r="G2" s="2489"/>
      <c r="H2" s="2489"/>
      <c r="L2" s="10"/>
    </row>
    <row r="3" spans="1:12" s="64" customFormat="1" ht="10.199999999999999" x14ac:dyDescent="0.2">
      <c r="A3" s="10"/>
      <c r="B3" s="10"/>
      <c r="C3" s="10"/>
      <c r="D3" s="10"/>
      <c r="L3" s="10"/>
    </row>
    <row r="4" spans="1:12" s="64" customFormat="1" ht="10.199999999999999" x14ac:dyDescent="0.2">
      <c r="A4" s="10"/>
      <c r="B4" s="10"/>
      <c r="C4" s="10"/>
      <c r="D4" s="10"/>
      <c r="L4" s="10"/>
    </row>
    <row r="5" spans="1:12" s="64" customFormat="1" ht="10.199999999999999" x14ac:dyDescent="0.2">
      <c r="A5" s="10"/>
      <c r="B5" s="10"/>
      <c r="C5" s="10"/>
      <c r="D5" s="10"/>
      <c r="L5" s="10"/>
    </row>
    <row r="6" spans="1:12" s="64" customFormat="1" ht="10.199999999999999" x14ac:dyDescent="0.2">
      <c r="A6" s="10"/>
      <c r="B6" s="10"/>
      <c r="C6" s="10"/>
      <c r="D6" s="10"/>
      <c r="L6" s="10"/>
    </row>
    <row r="7" spans="1:12" s="64" customFormat="1" ht="10.199999999999999" x14ac:dyDescent="0.2">
      <c r="A7" s="10"/>
      <c r="B7" s="10"/>
      <c r="C7" s="10"/>
      <c r="D7" s="10"/>
      <c r="L7" s="10"/>
    </row>
    <row r="8" spans="1:12" s="64" customFormat="1" ht="10.199999999999999" x14ac:dyDescent="0.2">
      <c r="A8" s="10"/>
      <c r="B8" s="10"/>
      <c r="C8" s="10"/>
      <c r="D8" s="10"/>
      <c r="L8" s="10"/>
    </row>
    <row r="9" spans="1:12" s="64" customFormat="1" ht="10.199999999999999" x14ac:dyDescent="0.2">
      <c r="A9" s="10"/>
      <c r="B9" s="10"/>
      <c r="C9" s="10"/>
      <c r="D9" s="10"/>
      <c r="L9" s="10"/>
    </row>
    <row r="10" spans="1:12" s="64" customFormat="1" ht="10.199999999999999" x14ac:dyDescent="0.2">
      <c r="A10" s="10"/>
      <c r="B10" s="10"/>
      <c r="C10" s="10"/>
      <c r="D10" s="10"/>
      <c r="L10" s="10"/>
    </row>
    <row r="11" spans="1:12" s="64" customFormat="1" ht="10.199999999999999" x14ac:dyDescent="0.2">
      <c r="A11" s="10"/>
      <c r="B11" s="10"/>
      <c r="C11" s="10"/>
      <c r="D11" s="10"/>
      <c r="L11" s="10"/>
    </row>
    <row r="12" spans="1:12" s="64" customFormat="1" ht="10.199999999999999" x14ac:dyDescent="0.2">
      <c r="A12" s="10"/>
      <c r="B12" s="10"/>
      <c r="C12" s="10"/>
      <c r="D12" s="10"/>
      <c r="L12" s="10"/>
    </row>
    <row r="13" spans="1:12" s="64" customFormat="1" ht="10.199999999999999" x14ac:dyDescent="0.2">
      <c r="A13" s="10"/>
      <c r="B13" s="10"/>
      <c r="C13" s="10"/>
      <c r="D13" s="10"/>
      <c r="L13" s="10"/>
    </row>
    <row r="14" spans="1:12" s="64" customFormat="1" ht="10.199999999999999" x14ac:dyDescent="0.2">
      <c r="A14" s="10"/>
      <c r="B14" s="10"/>
      <c r="C14" s="10"/>
      <c r="D14" s="10"/>
      <c r="L14" s="10"/>
    </row>
    <row r="15" spans="1:12" s="64" customFormat="1" ht="10.199999999999999" x14ac:dyDescent="0.2">
      <c r="A15" s="10"/>
      <c r="B15" s="10"/>
      <c r="C15" s="10"/>
      <c r="D15" s="10"/>
      <c r="L15" s="10"/>
    </row>
    <row r="16" spans="1:12" s="64" customFormat="1" ht="10.199999999999999" x14ac:dyDescent="0.2">
      <c r="A16" s="10"/>
      <c r="B16" s="10"/>
      <c r="C16" s="10"/>
      <c r="D16" s="10"/>
      <c r="L16" s="10"/>
    </row>
    <row r="17" spans="1:12" s="64" customFormat="1" ht="10.199999999999999" x14ac:dyDescent="0.2">
      <c r="A17" s="10"/>
      <c r="B17" s="10"/>
      <c r="C17" s="10"/>
      <c r="D17" s="10"/>
      <c r="L17" s="10"/>
    </row>
    <row r="18" spans="1:12" s="64" customFormat="1" ht="10.199999999999999" x14ac:dyDescent="0.2">
      <c r="A18" s="10"/>
      <c r="L18" s="10"/>
    </row>
    <row r="19" spans="1:12" ht="10.199999999999999" x14ac:dyDescent="0.2"/>
    <row r="20" spans="1:12" ht="10.5" customHeight="1" x14ac:dyDescent="0.2"/>
    <row r="21" spans="1:12" ht="10.5" customHeight="1" x14ac:dyDescent="0.2"/>
    <row r="22" spans="1:12" ht="10.5" customHeight="1" x14ac:dyDescent="0.2"/>
    <row r="23" spans="1:12" ht="10.5" customHeight="1" x14ac:dyDescent="0.2">
      <c r="B23" s="27" t="s">
        <v>81</v>
      </c>
    </row>
    <row r="24" spans="1:12" ht="10.5" hidden="1" customHeight="1" x14ac:dyDescent="0.2"/>
    <row r="25" spans="1:12" ht="10.5" hidden="1" customHeight="1" x14ac:dyDescent="0.2"/>
    <row r="26" spans="1:12" ht="10.5" hidden="1" customHeight="1" x14ac:dyDescent="0.2"/>
    <row r="27" spans="1:12" ht="10.5" hidden="1" customHeight="1" x14ac:dyDescent="0.2">
      <c r="A27" s="596"/>
    </row>
    <row r="28" spans="1:12" ht="10.5" hidden="1" customHeight="1" x14ac:dyDescent="0.2"/>
    <row r="29" spans="1:12" ht="10.5" hidden="1" customHeight="1" x14ac:dyDescent="0.2"/>
    <row r="30" spans="1:12" ht="10.5" hidden="1" customHeight="1" x14ac:dyDescent="0.2"/>
    <row r="31" spans="1:12" ht="10.5" hidden="1" customHeight="1" x14ac:dyDescent="0.2"/>
    <row r="32" spans="1:12" ht="10.5" hidden="1" customHeight="1" x14ac:dyDescent="0.2">
      <c r="C32" s="27"/>
      <c r="D32" s="27"/>
      <c r="E32" s="27"/>
      <c r="F32" s="27"/>
      <c r="G32" s="27"/>
      <c r="H32" s="27"/>
      <c r="I32" s="27"/>
      <c r="J32" s="27"/>
      <c r="K32" s="27"/>
      <c r="L32" s="27"/>
    </row>
    <row r="33" spans="1:14" ht="10.5" hidden="1" customHeight="1" x14ac:dyDescent="0.2"/>
    <row r="34" spans="1:14" ht="10.5" hidden="1" customHeight="1" x14ac:dyDescent="0.2"/>
    <row r="35" spans="1:14" ht="10.5" hidden="1" customHeight="1" x14ac:dyDescent="0.2"/>
    <row r="36" spans="1:14" ht="10.5" hidden="1" customHeight="1" x14ac:dyDescent="0.2"/>
    <row r="37" spans="1:14" ht="10.5" hidden="1" customHeight="1" x14ac:dyDescent="0.2"/>
    <row r="38" spans="1:14" s="64" customFormat="1" ht="10.5" hidden="1" customHeight="1" x14ac:dyDescent="0.2">
      <c r="A38" s="10"/>
      <c r="B38" s="10"/>
      <c r="C38" s="10"/>
      <c r="D38" s="10"/>
      <c r="L38" s="10"/>
      <c r="M38" s="10"/>
      <c r="N38" s="10"/>
    </row>
    <row r="39" spans="1:14" s="64" customFormat="1" ht="10.5" hidden="1" customHeight="1" x14ac:dyDescent="0.2">
      <c r="A39" s="10"/>
      <c r="B39" s="10"/>
      <c r="C39" s="10"/>
      <c r="D39" s="10"/>
      <c r="L39" s="10"/>
      <c r="M39" s="10"/>
      <c r="N39" s="10"/>
    </row>
    <row r="40" spans="1:14" s="64" customFormat="1" ht="10.5" hidden="1" customHeight="1" x14ac:dyDescent="0.2">
      <c r="A40" s="10"/>
      <c r="B40" s="10"/>
      <c r="C40" s="10"/>
      <c r="D40" s="10"/>
      <c r="L40" s="10"/>
      <c r="M40" s="10"/>
      <c r="N40" s="10"/>
    </row>
    <row r="41" spans="1:14" s="64" customFormat="1" ht="10.5" hidden="1" customHeight="1" x14ac:dyDescent="0.2">
      <c r="A41" s="10"/>
      <c r="B41" s="10"/>
      <c r="C41" s="10"/>
      <c r="D41" s="10"/>
      <c r="L41" s="10"/>
      <c r="M41" s="10"/>
      <c r="N41" s="10"/>
    </row>
    <row r="42" spans="1:14" s="64" customFormat="1" ht="10.5" hidden="1" customHeight="1" x14ac:dyDescent="0.2">
      <c r="A42" s="10"/>
      <c r="B42" s="10"/>
      <c r="C42" s="10"/>
      <c r="D42" s="10"/>
      <c r="L42" s="10"/>
      <c r="M42" s="10"/>
      <c r="N42" s="10"/>
    </row>
    <row r="43" spans="1:14" s="64" customFormat="1" ht="10.5" hidden="1" customHeight="1" x14ac:dyDescent="0.2">
      <c r="A43" s="10"/>
      <c r="B43" s="10"/>
      <c r="C43" s="10"/>
      <c r="D43" s="10"/>
      <c r="L43" s="10"/>
      <c r="M43" s="10"/>
      <c r="N43" s="10"/>
    </row>
    <row r="44" spans="1:14" s="64" customFormat="1" ht="10.5" hidden="1" customHeight="1" x14ac:dyDescent="0.2">
      <c r="A44" s="10"/>
      <c r="B44" s="10"/>
      <c r="C44" s="10"/>
      <c r="D44" s="10"/>
      <c r="E44" s="10"/>
      <c r="F44" s="10"/>
      <c r="G44" s="10"/>
      <c r="L44" s="10"/>
      <c r="M44" s="10"/>
      <c r="N44" s="10"/>
    </row>
    <row r="45" spans="1:14" s="64" customFormat="1" ht="10.5" hidden="1" customHeight="1" x14ac:dyDescent="0.2">
      <c r="A45" s="10"/>
      <c r="B45" s="10"/>
      <c r="C45" s="10"/>
      <c r="D45" s="10"/>
      <c r="L45" s="10"/>
      <c r="M45" s="10"/>
      <c r="N45" s="10"/>
    </row>
    <row r="46" spans="1:14" s="64" customFormat="1" ht="10.5" hidden="1" customHeight="1" x14ac:dyDescent="0.2">
      <c r="A46" s="10"/>
      <c r="B46" s="10"/>
      <c r="C46" s="10"/>
      <c r="D46" s="10"/>
      <c r="L46" s="10"/>
      <c r="M46" s="10"/>
      <c r="N46" s="10"/>
    </row>
    <row r="47" spans="1:14" s="64" customFormat="1" ht="10.5" hidden="1" customHeight="1" x14ac:dyDescent="0.2">
      <c r="A47" s="10"/>
      <c r="B47" s="10"/>
      <c r="C47" s="10"/>
      <c r="D47" s="10"/>
      <c r="L47" s="10"/>
      <c r="M47" s="10"/>
      <c r="N47" s="10"/>
    </row>
    <row r="48" spans="1:14" s="64" customFormat="1" ht="10.5" hidden="1" customHeight="1" x14ac:dyDescent="0.2">
      <c r="A48" s="10"/>
      <c r="B48" s="10"/>
      <c r="C48" s="10"/>
      <c r="D48" s="10"/>
      <c r="L48" s="10"/>
      <c r="M48" s="10"/>
      <c r="N48" s="10"/>
    </row>
    <row r="49" spans="1:14" s="64" customFormat="1" ht="10.5" hidden="1" customHeight="1" x14ac:dyDescent="0.2">
      <c r="A49" s="10"/>
      <c r="B49" s="10"/>
      <c r="C49" s="10"/>
      <c r="D49" s="10"/>
      <c r="L49" s="10"/>
      <c r="M49" s="10"/>
      <c r="N49" s="10"/>
    </row>
    <row r="50" spans="1:14" s="64" customFormat="1" ht="10.5" hidden="1" customHeight="1" x14ac:dyDescent="0.2">
      <c r="A50" s="10"/>
      <c r="B50" s="10"/>
      <c r="C50" s="10"/>
      <c r="D50" s="10"/>
      <c r="L50" s="10"/>
      <c r="M50" s="10"/>
      <c r="N50" s="10"/>
    </row>
    <row r="51" spans="1:14" s="64" customFormat="1" ht="10.5" hidden="1" customHeight="1" x14ac:dyDescent="0.2">
      <c r="A51" s="10"/>
      <c r="B51" s="10"/>
      <c r="C51" s="10"/>
      <c r="D51" s="10"/>
      <c r="L51" s="10"/>
      <c r="M51" s="10"/>
      <c r="N51" s="10"/>
    </row>
    <row r="52" spans="1:14" s="64" customFormat="1" ht="10.5" hidden="1" customHeight="1" x14ac:dyDescent="0.2">
      <c r="A52" s="10"/>
      <c r="B52" s="10"/>
      <c r="C52" s="10"/>
      <c r="D52" s="10"/>
      <c r="L52" s="10"/>
      <c r="M52" s="10"/>
      <c r="N52" s="10"/>
    </row>
    <row r="53" spans="1:14" s="64" customFormat="1" ht="10.5" hidden="1" customHeight="1" x14ac:dyDescent="0.2">
      <c r="A53" s="10"/>
      <c r="B53" s="10"/>
      <c r="C53" s="10"/>
      <c r="D53" s="10"/>
      <c r="L53" s="10"/>
      <c r="M53" s="10"/>
      <c r="N53" s="10"/>
    </row>
    <row r="54" spans="1:14" ht="10.5" hidden="1" customHeight="1" x14ac:dyDescent="0.2"/>
    <row r="55" spans="1:14" ht="10.5" hidden="1" customHeight="1" x14ac:dyDescent="0.2"/>
    <row r="56" spans="1:14" ht="10.5" hidden="1" customHeight="1" x14ac:dyDescent="0.2"/>
    <row r="57" spans="1:14" ht="10.5" hidden="1" customHeight="1" x14ac:dyDescent="0.2"/>
    <row r="58" spans="1:14" ht="10.5" hidden="1" customHeight="1" x14ac:dyDescent="0.2"/>
    <row r="59" spans="1:14" ht="10.5" hidden="1" customHeight="1" x14ac:dyDescent="0.2"/>
  </sheetData>
  <mergeCells count="2">
    <mergeCell ref="B1:H1"/>
    <mergeCell ref="B2:H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15C22-9918-4493-8A37-95F9948B7B87}">
  <sheetPr codeName="Hoja6">
    <tabColor rgb="FF26325C"/>
  </sheetPr>
  <dimension ref="A1:R41"/>
  <sheetViews>
    <sheetView showGridLines="0" workbookViewId="0"/>
  </sheetViews>
  <sheetFormatPr baseColWidth="10" defaultColWidth="0" defaultRowHeight="0" customHeight="1" zeroHeight="1" x14ac:dyDescent="0.3"/>
  <cols>
    <col min="1" max="15" width="11.44140625" style="262" customWidth="1"/>
    <col min="16" max="16" width="16.109375" style="262" customWidth="1"/>
    <col min="17" max="17" width="9.109375" style="255" customWidth="1"/>
    <col min="18" max="18" width="7.33203125" style="255" customWidth="1"/>
    <col min="19" max="16384" width="11.44140625" style="80" hidden="1"/>
  </cols>
  <sheetData>
    <row r="1" spans="1:18" s="116" customFormat="1" ht="16.2" x14ac:dyDescent="0.3">
      <c r="A1" s="254"/>
      <c r="B1" s="254"/>
      <c r="C1" s="254"/>
      <c r="D1" s="254"/>
      <c r="E1" s="254"/>
      <c r="F1" s="254"/>
      <c r="G1" s="254"/>
      <c r="H1" s="254"/>
      <c r="I1" s="254"/>
      <c r="J1" s="254"/>
      <c r="K1" s="254"/>
      <c r="L1" s="254"/>
      <c r="M1" s="254"/>
      <c r="N1" s="254"/>
      <c r="O1" s="254"/>
      <c r="P1" s="254"/>
      <c r="Q1" s="254"/>
      <c r="R1" s="254"/>
    </row>
    <row r="2" spans="1:18" ht="16.2" x14ac:dyDescent="0.3">
      <c r="A2" s="80"/>
      <c r="B2" s="80"/>
      <c r="C2" s="80"/>
      <c r="D2" s="80"/>
      <c r="E2" s="80"/>
      <c r="F2" s="80"/>
      <c r="G2" s="80"/>
      <c r="H2" s="80"/>
      <c r="I2" s="80"/>
      <c r="J2" s="80"/>
      <c r="K2" s="80"/>
      <c r="L2" s="80"/>
      <c r="M2" s="80"/>
      <c r="N2" s="80"/>
      <c r="O2" s="80"/>
      <c r="P2" s="80"/>
      <c r="Q2" s="80"/>
      <c r="R2" s="80"/>
    </row>
    <row r="3" spans="1:18" ht="16.2" x14ac:dyDescent="0.3">
      <c r="A3" s="80"/>
      <c r="B3" s="80"/>
      <c r="C3" s="80"/>
      <c r="D3" s="80"/>
      <c r="E3" s="80"/>
      <c r="F3" s="80"/>
      <c r="G3" s="80"/>
      <c r="H3" s="80"/>
      <c r="I3" s="80"/>
      <c r="J3" s="80"/>
      <c r="K3" s="80"/>
      <c r="L3" s="80"/>
      <c r="M3" s="80"/>
      <c r="N3" s="80"/>
      <c r="O3" s="80"/>
      <c r="P3" s="80"/>
      <c r="Q3" s="80"/>
      <c r="R3" s="80"/>
    </row>
    <row r="4" spans="1:18" ht="16.2" x14ac:dyDescent="0.3">
      <c r="A4" s="80"/>
      <c r="B4" s="80"/>
      <c r="C4" s="80"/>
      <c r="D4" s="80"/>
      <c r="E4" s="80"/>
      <c r="F4" s="80"/>
      <c r="G4" s="80"/>
      <c r="H4" s="80"/>
      <c r="I4" s="80"/>
      <c r="J4" s="80"/>
      <c r="K4" s="80"/>
      <c r="L4" s="80"/>
      <c r="M4" s="80"/>
      <c r="N4" s="80"/>
      <c r="O4" s="80"/>
      <c r="P4" s="80"/>
      <c r="Q4" s="80"/>
      <c r="R4" s="80"/>
    </row>
    <row r="5" spans="1:18" ht="16.2" x14ac:dyDescent="0.3">
      <c r="A5" s="80"/>
      <c r="B5" s="80"/>
      <c r="C5" s="80"/>
      <c r="D5" s="80"/>
      <c r="E5" s="80"/>
      <c r="F5" s="80"/>
      <c r="G5" s="80"/>
      <c r="H5" s="80"/>
      <c r="I5" s="80"/>
      <c r="J5" s="80"/>
      <c r="K5" s="80"/>
      <c r="L5" s="80"/>
      <c r="M5" s="80"/>
      <c r="N5" s="80"/>
      <c r="O5" s="80"/>
      <c r="P5" s="80"/>
      <c r="Q5" s="80"/>
      <c r="R5" s="80"/>
    </row>
    <row r="6" spans="1:18" ht="16.2" x14ac:dyDescent="0.3">
      <c r="A6" s="80"/>
      <c r="B6" s="80"/>
      <c r="C6" s="80"/>
      <c r="D6" s="80"/>
      <c r="E6" s="80"/>
      <c r="F6" s="80"/>
      <c r="G6" s="80"/>
      <c r="H6" s="80"/>
      <c r="I6" s="80"/>
      <c r="J6" s="80"/>
      <c r="K6" s="80"/>
      <c r="L6" s="80"/>
      <c r="M6" s="80"/>
      <c r="N6" s="80"/>
      <c r="O6" s="80"/>
      <c r="P6" s="80"/>
      <c r="Q6" s="80"/>
      <c r="R6" s="80"/>
    </row>
    <row r="7" spans="1:18" ht="16.2" x14ac:dyDescent="0.3">
      <c r="A7" s="80"/>
      <c r="B7" s="80"/>
      <c r="C7" s="80"/>
      <c r="D7" s="80"/>
      <c r="E7" s="80"/>
      <c r="F7" s="80"/>
      <c r="G7" s="80"/>
      <c r="H7" s="80"/>
      <c r="I7" s="80"/>
      <c r="J7" s="80"/>
      <c r="K7" s="80"/>
      <c r="L7" s="80"/>
      <c r="M7" s="80"/>
      <c r="N7" s="80"/>
      <c r="O7" s="80"/>
      <c r="P7" s="80"/>
      <c r="Q7" s="80"/>
      <c r="R7" s="80"/>
    </row>
    <row r="8" spans="1:18" ht="16.2" x14ac:dyDescent="0.3">
      <c r="A8" s="80"/>
      <c r="B8" s="80"/>
      <c r="C8" s="80"/>
      <c r="D8" s="80"/>
      <c r="E8" s="2395" t="s">
        <v>8</v>
      </c>
      <c r="F8" s="2395"/>
      <c r="G8" s="2395"/>
      <c r="H8" s="2395"/>
      <c r="I8" s="2395"/>
      <c r="J8" s="2395"/>
      <c r="K8" s="2395"/>
      <c r="L8" s="2395"/>
      <c r="M8" s="2395"/>
      <c r="N8" s="2395"/>
      <c r="O8" s="80"/>
      <c r="P8" s="80"/>
      <c r="Q8" s="80"/>
      <c r="R8" s="80"/>
    </row>
    <row r="9" spans="1:18" ht="16.2" x14ac:dyDescent="0.3">
      <c r="A9" s="80"/>
      <c r="B9" s="80"/>
      <c r="C9" s="80"/>
      <c r="D9" s="80"/>
      <c r="E9" s="2395"/>
      <c r="F9" s="2395"/>
      <c r="G9" s="2395"/>
      <c r="H9" s="2395"/>
      <c r="I9" s="2395"/>
      <c r="J9" s="2395"/>
      <c r="K9" s="2395"/>
      <c r="L9" s="2395"/>
      <c r="M9" s="2395"/>
      <c r="N9" s="2395"/>
      <c r="O9" s="11"/>
      <c r="P9" s="80"/>
      <c r="Q9" s="80"/>
      <c r="R9" s="80"/>
    </row>
    <row r="10" spans="1:18" ht="16.2" x14ac:dyDescent="0.3">
      <c r="A10" s="80"/>
      <c r="B10" s="80"/>
      <c r="C10" s="80"/>
      <c r="D10" s="80"/>
      <c r="E10" s="2395"/>
      <c r="F10" s="2395"/>
      <c r="G10" s="2395"/>
      <c r="H10" s="2395"/>
      <c r="I10" s="2395"/>
      <c r="J10" s="2395"/>
      <c r="K10" s="2395"/>
      <c r="L10" s="2395"/>
      <c r="M10" s="2395"/>
      <c r="N10" s="2395"/>
      <c r="O10" s="80"/>
      <c r="P10" s="80"/>
      <c r="Q10" s="80"/>
      <c r="R10" s="80"/>
    </row>
    <row r="11" spans="1:18" ht="16.2" x14ac:dyDescent="0.3">
      <c r="A11" s="80"/>
      <c r="B11" s="80"/>
      <c r="C11" s="80"/>
      <c r="D11" s="80"/>
      <c r="E11" s="2395"/>
      <c r="F11" s="2395"/>
      <c r="G11" s="2395"/>
      <c r="H11" s="2395"/>
      <c r="I11" s="2395"/>
      <c r="J11" s="2395"/>
      <c r="K11" s="2395"/>
      <c r="L11" s="2395"/>
      <c r="M11" s="2395"/>
      <c r="N11" s="2395"/>
      <c r="O11" s="80"/>
      <c r="P11" s="80"/>
      <c r="Q11" s="80"/>
      <c r="R11" s="80"/>
    </row>
    <row r="12" spans="1:18" ht="17.399999999999999" x14ac:dyDescent="0.3">
      <c r="A12" s="81"/>
      <c r="B12" s="81"/>
      <c r="C12" s="81"/>
      <c r="D12" s="81"/>
      <c r="E12" s="81"/>
      <c r="F12" s="81"/>
      <c r="G12" s="81"/>
      <c r="H12" s="81"/>
      <c r="I12" s="81"/>
      <c r="J12" s="81"/>
      <c r="K12" s="81"/>
      <c r="L12" s="81"/>
      <c r="M12" s="81"/>
      <c r="N12" s="81"/>
      <c r="O12" s="81"/>
      <c r="P12" s="81"/>
      <c r="Q12" s="80"/>
      <c r="R12" s="80"/>
    </row>
    <row r="13" spans="1:18" ht="36.75" customHeight="1" x14ac:dyDescent="0.3">
      <c r="A13" s="2394" t="s">
        <v>269</v>
      </c>
      <c r="B13" s="2394"/>
      <c r="C13" s="2394"/>
      <c r="D13" s="2394"/>
      <c r="E13" s="2394"/>
      <c r="F13" s="2394"/>
      <c r="G13" s="2394"/>
      <c r="H13" s="2394"/>
      <c r="I13" s="2394"/>
      <c r="J13" s="2394"/>
      <c r="K13" s="2394"/>
      <c r="L13" s="2394"/>
      <c r="M13" s="2394"/>
      <c r="N13" s="2394"/>
      <c r="O13" s="2394"/>
      <c r="P13" s="2394"/>
      <c r="Q13" s="80"/>
      <c r="R13" s="80"/>
    </row>
    <row r="14" spans="1:18" ht="16.8" x14ac:dyDescent="0.3">
      <c r="A14" s="2394"/>
      <c r="B14" s="2394"/>
      <c r="C14" s="2394"/>
      <c r="D14" s="2394"/>
      <c r="E14" s="2394"/>
      <c r="F14" s="2394"/>
      <c r="G14" s="2394"/>
      <c r="H14" s="2394"/>
      <c r="I14" s="2394"/>
      <c r="J14" s="2394"/>
      <c r="K14" s="2394"/>
      <c r="L14" s="2394"/>
      <c r="M14" s="2394"/>
      <c r="N14" s="2394"/>
      <c r="O14" s="2394"/>
      <c r="P14" s="2394"/>
      <c r="Q14" s="80"/>
      <c r="R14" s="80"/>
    </row>
    <row r="15" spans="1:18" ht="16.8" x14ac:dyDescent="0.3">
      <c r="A15" s="2394" t="s">
        <v>280</v>
      </c>
      <c r="B15" s="2394"/>
      <c r="C15" s="2394"/>
      <c r="D15" s="2394"/>
      <c r="E15" s="2394"/>
      <c r="F15" s="2394"/>
      <c r="G15" s="2394"/>
      <c r="H15" s="2394"/>
      <c r="I15" s="2394"/>
      <c r="J15" s="2394"/>
      <c r="K15" s="2394"/>
      <c r="L15" s="2394"/>
      <c r="M15" s="2394"/>
      <c r="N15" s="2394"/>
      <c r="O15" s="2394"/>
      <c r="P15" s="2394"/>
      <c r="Q15" s="80"/>
      <c r="R15" s="80"/>
    </row>
    <row r="16" spans="1:18" ht="16.8" x14ac:dyDescent="0.3">
      <c r="A16" s="2403"/>
      <c r="B16" s="2403"/>
      <c r="C16" s="2403"/>
      <c r="D16" s="2403"/>
      <c r="E16" s="2403"/>
      <c r="F16" s="2403"/>
      <c r="G16" s="2403"/>
      <c r="H16" s="2403"/>
      <c r="I16" s="2403"/>
      <c r="J16" s="2403"/>
      <c r="K16" s="2403"/>
      <c r="L16" s="2403"/>
      <c r="M16" s="2403"/>
      <c r="N16" s="2403"/>
      <c r="O16" s="2403"/>
      <c r="P16" s="2403"/>
      <c r="Q16" s="80"/>
      <c r="R16" s="80"/>
    </row>
    <row r="17" spans="1:18" ht="18.75" customHeight="1" x14ac:dyDescent="0.3">
      <c r="A17" s="2394" t="s">
        <v>283</v>
      </c>
      <c r="B17" s="2394"/>
      <c r="C17" s="2394"/>
      <c r="D17" s="2394"/>
      <c r="E17" s="2394"/>
      <c r="F17" s="2394"/>
      <c r="G17" s="2394"/>
      <c r="H17" s="2394"/>
      <c r="I17" s="2394"/>
      <c r="J17" s="2394"/>
      <c r="K17" s="2394"/>
      <c r="L17" s="2394"/>
      <c r="M17" s="2394"/>
      <c r="N17" s="2394"/>
      <c r="O17" s="2394"/>
      <c r="P17" s="2394"/>
      <c r="Q17" s="80"/>
      <c r="R17" s="80"/>
    </row>
    <row r="18" spans="1:18" ht="18.75" customHeight="1" x14ac:dyDescent="0.3">
      <c r="A18" s="117"/>
      <c r="B18" s="117"/>
      <c r="C18" s="117"/>
      <c r="D18" s="117"/>
      <c r="E18" s="117"/>
      <c r="F18" s="117"/>
      <c r="G18" s="117"/>
      <c r="H18" s="117"/>
      <c r="I18" s="117"/>
      <c r="J18" s="117"/>
      <c r="K18" s="117"/>
      <c r="L18" s="117"/>
      <c r="M18" s="117"/>
      <c r="N18" s="117"/>
      <c r="O18" s="117"/>
      <c r="P18" s="117"/>
      <c r="Q18" s="80"/>
      <c r="R18" s="80"/>
    </row>
    <row r="19" spans="1:18" ht="18.75" customHeight="1" x14ac:dyDescent="0.3">
      <c r="A19" s="117" t="s">
        <v>1815</v>
      </c>
      <c r="B19" s="117"/>
      <c r="C19" s="117"/>
      <c r="D19" s="117"/>
      <c r="E19" s="117"/>
      <c r="F19" s="117"/>
      <c r="G19" s="117"/>
      <c r="H19" s="117"/>
      <c r="I19" s="117"/>
      <c r="J19" s="117"/>
      <c r="K19" s="117"/>
      <c r="L19" s="117"/>
      <c r="M19" s="117"/>
      <c r="N19" s="117"/>
      <c r="O19" s="117"/>
      <c r="P19" s="117"/>
      <c r="Q19" s="80"/>
      <c r="R19" s="80"/>
    </row>
    <row r="20" spans="1:18" ht="18.75" customHeight="1" x14ac:dyDescent="0.3">
      <c r="A20" s="117"/>
      <c r="B20" s="117"/>
      <c r="C20" s="117"/>
      <c r="D20" s="117"/>
      <c r="E20" s="117"/>
      <c r="F20" s="117"/>
      <c r="G20" s="117"/>
      <c r="H20" s="117"/>
      <c r="I20" s="117"/>
      <c r="J20" s="117"/>
      <c r="K20" s="117"/>
      <c r="L20" s="117"/>
      <c r="M20" s="117"/>
      <c r="N20" s="117"/>
      <c r="O20" s="117"/>
      <c r="P20" s="117"/>
      <c r="Q20" s="80"/>
      <c r="R20" s="80"/>
    </row>
    <row r="21" spans="1:18" ht="18.75" customHeight="1" x14ac:dyDescent="0.3">
      <c r="A21" s="117" t="s">
        <v>1862</v>
      </c>
      <c r="B21" s="117"/>
      <c r="C21" s="117"/>
      <c r="D21" s="117"/>
      <c r="E21" s="117"/>
      <c r="F21" s="117"/>
      <c r="G21" s="117"/>
      <c r="H21" s="117"/>
      <c r="I21" s="117"/>
      <c r="J21" s="117"/>
      <c r="K21" s="117"/>
      <c r="L21" s="117"/>
      <c r="M21" s="117"/>
      <c r="N21" s="117"/>
      <c r="O21" s="117"/>
      <c r="P21" s="117"/>
      <c r="Q21" s="80"/>
      <c r="R21" s="80"/>
    </row>
    <row r="22" spans="1:18" ht="18.75" customHeight="1" x14ac:dyDescent="0.3">
      <c r="A22" s="117"/>
      <c r="B22" s="117"/>
      <c r="C22" s="117"/>
      <c r="D22" s="117"/>
      <c r="E22" s="117"/>
      <c r="F22" s="117"/>
      <c r="G22" s="117"/>
      <c r="H22" s="117"/>
      <c r="I22" s="117"/>
      <c r="J22" s="117"/>
      <c r="K22" s="117"/>
      <c r="L22" s="117"/>
      <c r="M22" s="117"/>
      <c r="N22" s="117"/>
      <c r="O22" s="117"/>
      <c r="P22" s="117"/>
      <c r="Q22" s="80"/>
      <c r="R22" s="80"/>
    </row>
    <row r="23" spans="1:18" ht="18.75" customHeight="1" x14ac:dyDescent="0.3">
      <c r="A23" s="117" t="s">
        <v>1869</v>
      </c>
      <c r="B23" s="117"/>
      <c r="C23" s="117"/>
      <c r="D23" s="117"/>
      <c r="E23" s="117"/>
      <c r="F23" s="117"/>
      <c r="G23" s="117"/>
      <c r="H23" s="117"/>
      <c r="I23" s="117"/>
      <c r="J23" s="117"/>
      <c r="K23" s="117"/>
      <c r="L23" s="117"/>
      <c r="M23" s="117"/>
      <c r="N23" s="117"/>
      <c r="O23" s="117"/>
      <c r="P23" s="117"/>
      <c r="Q23" s="80"/>
      <c r="R23" s="80"/>
    </row>
    <row r="24" spans="1:18" ht="18.75" customHeight="1" x14ac:dyDescent="0.3">
      <c r="A24" s="117"/>
      <c r="B24" s="117"/>
      <c r="C24" s="117"/>
      <c r="D24" s="117"/>
      <c r="E24" s="117"/>
      <c r="F24" s="117"/>
      <c r="G24" s="117"/>
      <c r="H24" s="117"/>
      <c r="I24" s="117"/>
      <c r="J24" s="117"/>
      <c r="K24" s="117"/>
      <c r="L24" s="117"/>
      <c r="M24" s="117"/>
      <c r="N24" s="117"/>
      <c r="O24" s="117"/>
      <c r="P24" s="117"/>
      <c r="Q24" s="80"/>
      <c r="R24" s="80"/>
    </row>
    <row r="25" spans="1:18" ht="18.75" customHeight="1" x14ac:dyDescent="0.3">
      <c r="A25" s="117" t="s">
        <v>1968</v>
      </c>
      <c r="B25" s="117"/>
      <c r="C25" s="117"/>
      <c r="D25" s="117"/>
      <c r="E25" s="117"/>
      <c r="F25" s="117"/>
      <c r="G25" s="117"/>
      <c r="H25" s="117"/>
      <c r="I25" s="117"/>
      <c r="J25" s="117"/>
      <c r="K25" s="117"/>
      <c r="L25" s="117"/>
      <c r="M25" s="117"/>
      <c r="N25" s="117"/>
      <c r="O25" s="117"/>
      <c r="P25" s="117"/>
      <c r="Q25" s="80"/>
      <c r="R25" s="80"/>
    </row>
    <row r="26" spans="1:18" ht="18.75" customHeight="1" x14ac:dyDescent="0.3">
      <c r="A26" s="117"/>
      <c r="B26" s="117"/>
      <c r="C26" s="117"/>
      <c r="D26" s="117"/>
      <c r="E26" s="117"/>
      <c r="F26" s="117"/>
      <c r="G26" s="117"/>
      <c r="H26" s="117"/>
      <c r="I26" s="117"/>
      <c r="J26" s="117"/>
      <c r="K26" s="117"/>
      <c r="L26" s="117"/>
      <c r="M26" s="117"/>
      <c r="N26" s="117"/>
      <c r="O26" s="117"/>
      <c r="P26" s="117"/>
      <c r="Q26" s="80"/>
      <c r="R26" s="80"/>
    </row>
    <row r="27" spans="1:18" ht="0" hidden="1" customHeight="1" x14ac:dyDescent="0.3">
      <c r="A27" s="81"/>
      <c r="B27" s="81"/>
      <c r="C27" s="81"/>
      <c r="D27" s="81"/>
      <c r="E27" s="81"/>
      <c r="F27" s="81"/>
      <c r="G27" s="81"/>
      <c r="H27" s="81"/>
      <c r="I27" s="81"/>
      <c r="J27" s="81"/>
      <c r="K27" s="81"/>
      <c r="L27" s="81"/>
      <c r="M27" s="81"/>
      <c r="N27" s="81"/>
      <c r="O27" s="81"/>
      <c r="P27" s="81"/>
      <c r="Q27" s="80"/>
      <c r="R27" s="80"/>
    </row>
    <row r="28" spans="1:18" s="116" customFormat="1" ht="18.75" customHeight="1" x14ac:dyDescent="0.3">
      <c r="A28" s="254"/>
      <c r="B28" s="254"/>
      <c r="C28" s="254"/>
      <c r="D28" s="254"/>
      <c r="E28" s="254"/>
      <c r="F28" s="254"/>
      <c r="G28" s="254"/>
      <c r="H28" s="254"/>
      <c r="I28" s="254"/>
      <c r="J28" s="254"/>
      <c r="K28" s="254"/>
      <c r="L28" s="254"/>
      <c r="M28" s="254"/>
      <c r="N28" s="254"/>
      <c r="O28" s="254"/>
      <c r="P28" s="254"/>
      <c r="Q28" s="254"/>
      <c r="R28" s="254"/>
    </row>
    <row r="29" spans="1:18" ht="18.75" hidden="1" customHeight="1" x14ac:dyDescent="0.3">
      <c r="A29" s="2405"/>
      <c r="B29" s="2405"/>
      <c r="C29" s="2405"/>
      <c r="D29" s="2405"/>
      <c r="E29" s="2405"/>
      <c r="F29" s="2405"/>
      <c r="G29" s="2405"/>
      <c r="H29" s="2405"/>
      <c r="I29" s="2405"/>
      <c r="J29" s="2405"/>
      <c r="K29" s="2405"/>
      <c r="L29" s="2405"/>
      <c r="M29" s="2405"/>
      <c r="N29" s="2405"/>
      <c r="O29" s="2405"/>
      <c r="P29" s="2405"/>
    </row>
    <row r="31" spans="1:18" ht="18.75" hidden="1" customHeight="1" x14ac:dyDescent="0.3">
      <c r="A31" s="2405"/>
      <c r="B31" s="2405"/>
      <c r="C31" s="2405"/>
      <c r="D31" s="2405"/>
      <c r="E31" s="2405"/>
      <c r="F31" s="2405"/>
      <c r="G31" s="2405"/>
      <c r="H31" s="2405"/>
      <c r="I31" s="2405"/>
      <c r="J31" s="2405"/>
      <c r="K31" s="2405"/>
      <c r="L31" s="2405"/>
      <c r="M31" s="2405"/>
      <c r="N31" s="2405"/>
      <c r="O31" s="2405"/>
      <c r="P31" s="2405"/>
    </row>
    <row r="33" spans="1:17" ht="18.75" hidden="1" customHeight="1" x14ac:dyDescent="0.3">
      <c r="A33" s="2405"/>
      <c r="B33" s="2405"/>
      <c r="C33" s="2405"/>
      <c r="D33" s="2405"/>
      <c r="E33" s="2405"/>
      <c r="F33" s="2405"/>
      <c r="G33" s="2405"/>
      <c r="H33" s="2405"/>
      <c r="I33" s="2405"/>
      <c r="J33" s="2405"/>
      <c r="K33" s="2405"/>
      <c r="L33" s="2405"/>
      <c r="M33" s="2405"/>
      <c r="N33" s="2405"/>
      <c r="O33" s="2405"/>
      <c r="P33" s="2405"/>
    </row>
    <row r="35" spans="1:17" ht="18.75" hidden="1" customHeight="1" x14ac:dyDescent="0.3">
      <c r="A35" s="2405"/>
      <c r="B35" s="2405"/>
      <c r="C35" s="2405"/>
      <c r="D35" s="2405"/>
      <c r="E35" s="2405"/>
      <c r="F35" s="2405"/>
      <c r="G35" s="2405"/>
      <c r="H35" s="2405"/>
      <c r="I35" s="2405"/>
      <c r="J35" s="2405"/>
      <c r="K35" s="2405"/>
      <c r="L35" s="2405"/>
      <c r="M35" s="2405"/>
      <c r="N35" s="2405"/>
      <c r="O35" s="2405"/>
      <c r="P35" s="2405"/>
    </row>
    <row r="37" spans="1:17" ht="18.75" hidden="1" customHeight="1" x14ac:dyDescent="0.3">
      <c r="A37" s="2405"/>
      <c r="B37" s="2405"/>
      <c r="C37" s="2405"/>
      <c r="D37" s="2405"/>
      <c r="E37" s="2405"/>
      <c r="F37" s="2405"/>
      <c r="G37" s="2405"/>
      <c r="H37" s="2405"/>
      <c r="I37" s="2405"/>
      <c r="J37" s="2405"/>
      <c r="K37" s="2405"/>
      <c r="L37" s="2405"/>
      <c r="M37" s="2405"/>
      <c r="N37" s="2405"/>
      <c r="O37" s="2405"/>
      <c r="P37" s="2405"/>
    </row>
    <row r="39" spans="1:17" ht="18.75" hidden="1" customHeight="1" x14ac:dyDescent="0.3">
      <c r="A39" s="2405"/>
      <c r="B39" s="2405"/>
      <c r="C39" s="2405"/>
      <c r="D39" s="2405"/>
      <c r="E39" s="2405"/>
      <c r="F39" s="2405"/>
      <c r="G39" s="2405"/>
      <c r="H39" s="2405"/>
      <c r="I39" s="2405"/>
      <c r="J39" s="2405"/>
      <c r="K39" s="2405"/>
      <c r="L39" s="2405"/>
      <c r="M39" s="2405"/>
      <c r="N39" s="2405"/>
      <c r="O39" s="2405"/>
      <c r="P39" s="2405"/>
      <c r="Q39" s="263"/>
    </row>
    <row r="41" spans="1:17" ht="18.75" hidden="1" customHeight="1" x14ac:dyDescent="0.3">
      <c r="A41" s="2405"/>
      <c r="B41" s="2405"/>
      <c r="C41" s="2405"/>
      <c r="D41" s="2405"/>
      <c r="E41" s="2405"/>
      <c r="F41" s="2405"/>
      <c r="G41" s="2405"/>
      <c r="H41" s="2405"/>
      <c r="I41" s="2405"/>
      <c r="J41" s="2405"/>
      <c r="K41" s="2405"/>
      <c r="L41" s="2405"/>
      <c r="M41" s="2405"/>
      <c r="N41" s="2405"/>
      <c r="O41" s="2405"/>
      <c r="P41" s="2405"/>
    </row>
  </sheetData>
  <mergeCells count="13">
    <mergeCell ref="A41:P41"/>
    <mergeCell ref="A29:P29"/>
    <mergeCell ref="A31:P31"/>
    <mergeCell ref="A33:P33"/>
    <mergeCell ref="A17:P17"/>
    <mergeCell ref="A35:P35"/>
    <mergeCell ref="A37:P37"/>
    <mergeCell ref="A39:P39"/>
    <mergeCell ref="E8:N11"/>
    <mergeCell ref="A13:P13"/>
    <mergeCell ref="A14:P14"/>
    <mergeCell ref="A15:P15"/>
    <mergeCell ref="A16:P16"/>
  </mergeCells>
  <hyperlinks>
    <hyperlink ref="A13:P13" location="'Cuadro 5.1.1'!A1" display="Cuadro 5.1.1 Costo fiscal de los gastos tributarios en el impuesto sobre la renta e IVA-años gravables 2021 y 2022" xr:uid="{FFC1F543-C090-4924-85B3-82967470099F}"/>
    <hyperlink ref="A15:P15" location="'Gráfica 5.1.1'!A1" display="Gráfica 5.1.1 Costo fiscal del gasto tributario en el impuesto nacional a la gasolina y al ACPM, por concepto " xr:uid="{95338261-C818-48FE-81BB-F34958EB70A8}"/>
    <hyperlink ref="A17:P17" location="'Gráfica 5.1.2'!A1" display="Gráfica 5.1.2 Costo fiscal del gasto tributario en el impuesto nacional al carbono, por concepto" xr:uid="{08B7156F-54FE-4B14-A6F9-1A53B917696D}"/>
    <hyperlink ref="A19" location="'Cuadro 5.2.1 '!A1" display="Cuadro 5.2.1. Rentas de destinación específica" xr:uid="{595F8155-23C8-466E-BA9A-DB0F43947895}"/>
    <hyperlink ref="A21" location="'Cuadro 5.2.1 '!A1" display="Cuadro 5.2.1. Rentas de destinación específica" xr:uid="{732BBCEE-71B4-480C-B71F-ED84C9D38223}"/>
    <hyperlink ref="A23" location="'Cuadro 5.2.1 '!A1" display="Cuadro 5.2.1. Rentas de destinación específica" xr:uid="{90630706-2E90-43F0-A5DC-BF22BE120869}"/>
    <hyperlink ref="A25" location="'Cuadro 5.2.1 '!A1" display="Cuadro 5.2.1. Rentas de destinación específica" xr:uid="{5B1DFD06-4ED3-4C6A-A6B6-F50942A8E073}"/>
    <hyperlink ref="A21:P21" location="'Cuadro 5.2.2'!A1" display="Cuadro 5.2.2. Destinación específica – Impuesto de renta" xr:uid="{410D5BEC-BFBB-4D93-879B-9AE1B04EC2D2}"/>
    <hyperlink ref="A23:P23" location="'Cuadro 5.2.3 '!A1" display="Cuadro 5.2.3. Fondos Especiales y Contribuciones Parafiscales de la Nación" xr:uid="{23287A1F-8E36-4E15-B986-016FE4570A16}"/>
    <hyperlink ref="A25:P25" location="'Cuadro 5.2.4 '!A1" display="Cuadro 5.2.4. Establecimientos Públicos del Orden Nacional " xr:uid="{9F1554E7-6442-42FF-8B56-60FC361D8B5A}"/>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6E1EA-BEB1-4213-96E2-1624B8E375A8}">
  <sheetPr codeName="Hoja53">
    <pageSetUpPr fitToPage="1"/>
  </sheetPr>
  <dimension ref="A1:WVR10"/>
  <sheetViews>
    <sheetView showGridLines="0" workbookViewId="0"/>
  </sheetViews>
  <sheetFormatPr baseColWidth="10" defaultColWidth="0" defaultRowHeight="10.199999999999999" zeroHeight="1" x14ac:dyDescent="0.2"/>
  <cols>
    <col min="1" max="1" width="2.5546875" style="66" customWidth="1"/>
    <col min="2" max="2" width="52.33203125" style="66" customWidth="1"/>
    <col min="3" max="3" width="7.88671875" style="66" bestFit="1" customWidth="1"/>
    <col min="4" max="4" width="8.88671875" style="66" bestFit="1" customWidth="1"/>
    <col min="5" max="5" width="14" style="66" bestFit="1" customWidth="1"/>
    <col min="6" max="6" width="11.5546875" style="66" customWidth="1"/>
    <col min="7" max="7" width="11.33203125" style="66" customWidth="1"/>
    <col min="8" max="8" width="8.44140625" style="66" customWidth="1"/>
    <col min="9" max="9" width="4.33203125" style="66" hidden="1" customWidth="1"/>
    <col min="10" max="10" width="8.109375" style="66" hidden="1" customWidth="1"/>
    <col min="11" max="11" width="4.5546875" style="66" hidden="1" customWidth="1"/>
    <col min="12" max="12" width="11.44140625" style="66" hidden="1" customWidth="1"/>
    <col min="13" max="13" width="4.109375" style="66" hidden="1" customWidth="1"/>
    <col min="14" max="258" width="11.44140625" style="66" hidden="1"/>
    <col min="259" max="259" width="53.5546875" style="66" hidden="1"/>
    <col min="260" max="260" width="10.44140625" style="66" hidden="1"/>
    <col min="261" max="261" width="10.88671875" style="66" hidden="1"/>
    <col min="262" max="262" width="10.44140625" style="66" hidden="1"/>
    <col min="263" max="263" width="10.33203125" style="66" hidden="1"/>
    <col min="264" max="264" width="11.33203125" style="66" hidden="1"/>
    <col min="265" max="266" width="8.109375" style="66" hidden="1"/>
    <col min="267" max="514" width="11.44140625" style="66" hidden="1"/>
    <col min="515" max="515" width="53.5546875" style="66" hidden="1"/>
    <col min="516" max="516" width="10.44140625" style="66" hidden="1"/>
    <col min="517" max="517" width="10.88671875" style="66" hidden="1"/>
    <col min="518" max="518" width="10.44140625" style="66" hidden="1"/>
    <col min="519" max="519" width="10.33203125" style="66" hidden="1"/>
    <col min="520" max="520" width="11.33203125" style="66" hidden="1"/>
    <col min="521" max="522" width="8.109375" style="66" hidden="1"/>
    <col min="523" max="770" width="11.44140625" style="66" hidden="1"/>
    <col min="771" max="771" width="53.5546875" style="66" hidden="1"/>
    <col min="772" max="772" width="10.44140625" style="66" hidden="1"/>
    <col min="773" max="773" width="10.88671875" style="66" hidden="1"/>
    <col min="774" max="774" width="10.44140625" style="66" hidden="1"/>
    <col min="775" max="775" width="10.33203125" style="66" hidden="1"/>
    <col min="776" max="776" width="11.33203125" style="66" hidden="1"/>
    <col min="777" max="778" width="8.109375" style="66" hidden="1"/>
    <col min="779" max="1026" width="11.44140625" style="66" hidden="1"/>
    <col min="1027" max="1027" width="53.5546875" style="66" hidden="1"/>
    <col min="1028" max="1028" width="10.44140625" style="66" hidden="1"/>
    <col min="1029" max="1029" width="10.88671875" style="66" hidden="1"/>
    <col min="1030" max="1030" width="10.44140625" style="66" hidden="1"/>
    <col min="1031" max="1031" width="10.33203125" style="66" hidden="1"/>
    <col min="1032" max="1032" width="11.33203125" style="66" hidden="1"/>
    <col min="1033" max="1034" width="8.109375" style="66" hidden="1"/>
    <col min="1035" max="1282" width="11.44140625" style="66" hidden="1"/>
    <col min="1283" max="1283" width="53.5546875" style="66" hidden="1"/>
    <col min="1284" max="1284" width="10.44140625" style="66" hidden="1"/>
    <col min="1285" max="1285" width="10.88671875" style="66" hidden="1"/>
    <col min="1286" max="1286" width="10.44140625" style="66" hidden="1"/>
    <col min="1287" max="1287" width="10.33203125" style="66" hidden="1"/>
    <col min="1288" max="1288" width="11.33203125" style="66" hidden="1"/>
    <col min="1289" max="1290" width="8.109375" style="66" hidden="1"/>
    <col min="1291" max="1538" width="11.44140625" style="66" hidden="1"/>
    <col min="1539" max="1539" width="53.5546875" style="66" hidden="1"/>
    <col min="1540" max="1540" width="10.44140625" style="66" hidden="1"/>
    <col min="1541" max="1541" width="10.88671875" style="66" hidden="1"/>
    <col min="1542" max="1542" width="10.44140625" style="66" hidden="1"/>
    <col min="1543" max="1543" width="10.33203125" style="66" hidden="1"/>
    <col min="1544" max="1544" width="11.33203125" style="66" hidden="1"/>
    <col min="1545" max="1546" width="8.109375" style="66" hidden="1"/>
    <col min="1547" max="1794" width="11.44140625" style="66" hidden="1"/>
    <col min="1795" max="1795" width="53.5546875" style="66" hidden="1"/>
    <col min="1796" max="1796" width="10.44140625" style="66" hidden="1"/>
    <col min="1797" max="1797" width="10.88671875" style="66" hidden="1"/>
    <col min="1798" max="1798" width="10.44140625" style="66" hidden="1"/>
    <col min="1799" max="1799" width="10.33203125" style="66" hidden="1"/>
    <col min="1800" max="1800" width="11.33203125" style="66" hidden="1"/>
    <col min="1801" max="1802" width="8.109375" style="66" hidden="1"/>
    <col min="1803" max="2050" width="11.44140625" style="66" hidden="1"/>
    <col min="2051" max="2051" width="53.5546875" style="66" hidden="1"/>
    <col min="2052" max="2052" width="10.44140625" style="66" hidden="1"/>
    <col min="2053" max="2053" width="10.88671875" style="66" hidden="1"/>
    <col min="2054" max="2054" width="10.44140625" style="66" hidden="1"/>
    <col min="2055" max="2055" width="10.33203125" style="66" hidden="1"/>
    <col min="2056" max="2056" width="11.33203125" style="66" hidden="1"/>
    <col min="2057" max="2058" width="8.109375" style="66" hidden="1"/>
    <col min="2059" max="2306" width="11.44140625" style="66" hidden="1"/>
    <col min="2307" max="2307" width="53.5546875" style="66" hidden="1"/>
    <col min="2308" max="2308" width="10.44140625" style="66" hidden="1"/>
    <col min="2309" max="2309" width="10.88671875" style="66" hidden="1"/>
    <col min="2310" max="2310" width="10.44140625" style="66" hidden="1"/>
    <col min="2311" max="2311" width="10.33203125" style="66" hidden="1"/>
    <col min="2312" max="2312" width="11.33203125" style="66" hidden="1"/>
    <col min="2313" max="2314" width="8.109375" style="66" hidden="1"/>
    <col min="2315" max="2562" width="11.44140625" style="66" hidden="1"/>
    <col min="2563" max="2563" width="53.5546875" style="66" hidden="1"/>
    <col min="2564" max="2564" width="10.44140625" style="66" hidden="1"/>
    <col min="2565" max="2565" width="10.88671875" style="66" hidden="1"/>
    <col min="2566" max="2566" width="10.44140625" style="66" hidden="1"/>
    <col min="2567" max="2567" width="10.33203125" style="66" hidden="1"/>
    <col min="2568" max="2568" width="11.33203125" style="66" hidden="1"/>
    <col min="2569" max="2570" width="8.109375" style="66" hidden="1"/>
    <col min="2571" max="2818" width="11.44140625" style="66" hidden="1"/>
    <col min="2819" max="2819" width="53.5546875" style="66" hidden="1"/>
    <col min="2820" max="2820" width="10.44140625" style="66" hidden="1"/>
    <col min="2821" max="2821" width="10.88671875" style="66" hidden="1"/>
    <col min="2822" max="2822" width="10.44140625" style="66" hidden="1"/>
    <col min="2823" max="2823" width="10.33203125" style="66" hidden="1"/>
    <col min="2824" max="2824" width="11.33203125" style="66" hidden="1"/>
    <col min="2825" max="2826" width="8.109375" style="66" hidden="1"/>
    <col min="2827" max="3074" width="11.44140625" style="66" hidden="1"/>
    <col min="3075" max="3075" width="53.5546875" style="66" hidden="1"/>
    <col min="3076" max="3076" width="10.44140625" style="66" hidden="1"/>
    <col min="3077" max="3077" width="10.88671875" style="66" hidden="1"/>
    <col min="3078" max="3078" width="10.44140625" style="66" hidden="1"/>
    <col min="3079" max="3079" width="10.33203125" style="66" hidden="1"/>
    <col min="3080" max="3080" width="11.33203125" style="66" hidden="1"/>
    <col min="3081" max="3082" width="8.109375" style="66" hidden="1"/>
    <col min="3083" max="3330" width="11.44140625" style="66" hidden="1"/>
    <col min="3331" max="3331" width="53.5546875" style="66" hidden="1"/>
    <col min="3332" max="3332" width="10.44140625" style="66" hidden="1"/>
    <col min="3333" max="3333" width="10.88671875" style="66" hidden="1"/>
    <col min="3334" max="3334" width="10.44140625" style="66" hidden="1"/>
    <col min="3335" max="3335" width="10.33203125" style="66" hidden="1"/>
    <col min="3336" max="3336" width="11.33203125" style="66" hidden="1"/>
    <col min="3337" max="3338" width="8.109375" style="66" hidden="1"/>
    <col min="3339" max="3586" width="11.44140625" style="66" hidden="1"/>
    <col min="3587" max="3587" width="53.5546875" style="66" hidden="1"/>
    <col min="3588" max="3588" width="10.44140625" style="66" hidden="1"/>
    <col min="3589" max="3589" width="10.88671875" style="66" hidden="1"/>
    <col min="3590" max="3590" width="10.44140625" style="66" hidden="1"/>
    <col min="3591" max="3591" width="10.33203125" style="66" hidden="1"/>
    <col min="3592" max="3592" width="11.33203125" style="66" hidden="1"/>
    <col min="3593" max="3594" width="8.109375" style="66" hidden="1"/>
    <col min="3595" max="3842" width="11.44140625" style="66" hidden="1"/>
    <col min="3843" max="3843" width="53.5546875" style="66" hidden="1"/>
    <col min="3844" max="3844" width="10.44140625" style="66" hidden="1"/>
    <col min="3845" max="3845" width="10.88671875" style="66" hidden="1"/>
    <col min="3846" max="3846" width="10.44140625" style="66" hidden="1"/>
    <col min="3847" max="3847" width="10.33203125" style="66" hidden="1"/>
    <col min="3848" max="3848" width="11.33203125" style="66" hidden="1"/>
    <col min="3849" max="3850" width="8.109375" style="66" hidden="1"/>
    <col min="3851" max="4098" width="11.44140625" style="66" hidden="1"/>
    <col min="4099" max="4099" width="53.5546875" style="66" hidden="1"/>
    <col min="4100" max="4100" width="10.44140625" style="66" hidden="1"/>
    <col min="4101" max="4101" width="10.88671875" style="66" hidden="1"/>
    <col min="4102" max="4102" width="10.44140625" style="66" hidden="1"/>
    <col min="4103" max="4103" width="10.33203125" style="66" hidden="1"/>
    <col min="4104" max="4104" width="11.33203125" style="66" hidden="1"/>
    <col min="4105" max="4106" width="8.109375" style="66" hidden="1"/>
    <col min="4107" max="4354" width="11.44140625" style="66" hidden="1"/>
    <col min="4355" max="4355" width="53.5546875" style="66" hidden="1"/>
    <col min="4356" max="4356" width="10.44140625" style="66" hidden="1"/>
    <col min="4357" max="4357" width="10.88671875" style="66" hidden="1"/>
    <col min="4358" max="4358" width="10.44140625" style="66" hidden="1"/>
    <col min="4359" max="4359" width="10.33203125" style="66" hidden="1"/>
    <col min="4360" max="4360" width="11.33203125" style="66" hidden="1"/>
    <col min="4361" max="4362" width="8.109375" style="66" hidden="1"/>
    <col min="4363" max="4610" width="11.44140625" style="66" hidden="1"/>
    <col min="4611" max="4611" width="53.5546875" style="66" hidden="1"/>
    <col min="4612" max="4612" width="10.44140625" style="66" hidden="1"/>
    <col min="4613" max="4613" width="10.88671875" style="66" hidden="1"/>
    <col min="4614" max="4614" width="10.44140625" style="66" hidden="1"/>
    <col min="4615" max="4615" width="10.33203125" style="66" hidden="1"/>
    <col min="4616" max="4616" width="11.33203125" style="66" hidden="1"/>
    <col min="4617" max="4618" width="8.109375" style="66" hidden="1"/>
    <col min="4619" max="4866" width="11.44140625" style="66" hidden="1"/>
    <col min="4867" max="4867" width="53.5546875" style="66" hidden="1"/>
    <col min="4868" max="4868" width="10.44140625" style="66" hidden="1"/>
    <col min="4869" max="4869" width="10.88671875" style="66" hidden="1"/>
    <col min="4870" max="4870" width="10.44140625" style="66" hidden="1"/>
    <col min="4871" max="4871" width="10.33203125" style="66" hidden="1"/>
    <col min="4872" max="4872" width="11.33203125" style="66" hidden="1"/>
    <col min="4873" max="4874" width="8.109375" style="66" hidden="1"/>
    <col min="4875" max="5122" width="11.44140625" style="66" hidden="1"/>
    <col min="5123" max="5123" width="53.5546875" style="66" hidden="1"/>
    <col min="5124" max="5124" width="10.44140625" style="66" hidden="1"/>
    <col min="5125" max="5125" width="10.88671875" style="66" hidden="1"/>
    <col min="5126" max="5126" width="10.44140625" style="66" hidden="1"/>
    <col min="5127" max="5127" width="10.33203125" style="66" hidden="1"/>
    <col min="5128" max="5128" width="11.33203125" style="66" hidden="1"/>
    <col min="5129" max="5130" width="8.109375" style="66" hidden="1"/>
    <col min="5131" max="5378" width="11.44140625" style="66" hidden="1"/>
    <col min="5379" max="5379" width="53.5546875" style="66" hidden="1"/>
    <col min="5380" max="5380" width="10.44140625" style="66" hidden="1"/>
    <col min="5381" max="5381" width="10.88671875" style="66" hidden="1"/>
    <col min="5382" max="5382" width="10.44140625" style="66" hidden="1"/>
    <col min="5383" max="5383" width="10.33203125" style="66" hidden="1"/>
    <col min="5384" max="5384" width="11.33203125" style="66" hidden="1"/>
    <col min="5385" max="5386" width="8.109375" style="66" hidden="1"/>
    <col min="5387" max="5634" width="11.44140625" style="66" hidden="1"/>
    <col min="5635" max="5635" width="53.5546875" style="66" hidden="1"/>
    <col min="5636" max="5636" width="10.44140625" style="66" hidden="1"/>
    <col min="5637" max="5637" width="10.88671875" style="66" hidden="1"/>
    <col min="5638" max="5638" width="10.44140625" style="66" hidden="1"/>
    <col min="5639" max="5639" width="10.33203125" style="66" hidden="1"/>
    <col min="5640" max="5640" width="11.33203125" style="66" hidden="1"/>
    <col min="5641" max="5642" width="8.109375" style="66" hidden="1"/>
    <col min="5643" max="5890" width="11.44140625" style="66" hidden="1"/>
    <col min="5891" max="5891" width="53.5546875" style="66" hidden="1"/>
    <col min="5892" max="5892" width="10.44140625" style="66" hidden="1"/>
    <col min="5893" max="5893" width="10.88671875" style="66" hidden="1"/>
    <col min="5894" max="5894" width="10.44140625" style="66" hidden="1"/>
    <col min="5895" max="5895" width="10.33203125" style="66" hidden="1"/>
    <col min="5896" max="5896" width="11.33203125" style="66" hidden="1"/>
    <col min="5897" max="5898" width="8.109375" style="66" hidden="1"/>
    <col min="5899" max="6146" width="11.44140625" style="66" hidden="1"/>
    <col min="6147" max="6147" width="53.5546875" style="66" hidden="1"/>
    <col min="6148" max="6148" width="10.44140625" style="66" hidden="1"/>
    <col min="6149" max="6149" width="10.88671875" style="66" hidden="1"/>
    <col min="6150" max="6150" width="10.44140625" style="66" hidden="1"/>
    <col min="6151" max="6151" width="10.33203125" style="66" hidden="1"/>
    <col min="6152" max="6152" width="11.33203125" style="66" hidden="1"/>
    <col min="6153" max="6154" width="8.109375" style="66" hidden="1"/>
    <col min="6155" max="6402" width="11.44140625" style="66" hidden="1"/>
    <col min="6403" max="6403" width="53.5546875" style="66" hidden="1"/>
    <col min="6404" max="6404" width="10.44140625" style="66" hidden="1"/>
    <col min="6405" max="6405" width="10.88671875" style="66" hidden="1"/>
    <col min="6406" max="6406" width="10.44140625" style="66" hidden="1"/>
    <col min="6407" max="6407" width="10.33203125" style="66" hidden="1"/>
    <col min="6408" max="6408" width="11.33203125" style="66" hidden="1"/>
    <col min="6409" max="6410" width="8.109375" style="66" hidden="1"/>
    <col min="6411" max="6658" width="11.44140625" style="66" hidden="1"/>
    <col min="6659" max="6659" width="53.5546875" style="66" hidden="1"/>
    <col min="6660" max="6660" width="10.44140625" style="66" hidden="1"/>
    <col min="6661" max="6661" width="10.88671875" style="66" hidden="1"/>
    <col min="6662" max="6662" width="10.44140625" style="66" hidden="1"/>
    <col min="6663" max="6663" width="10.33203125" style="66" hidden="1"/>
    <col min="6664" max="6664" width="11.33203125" style="66" hidden="1"/>
    <col min="6665" max="6666" width="8.109375" style="66" hidden="1"/>
    <col min="6667" max="6914" width="11.44140625" style="66" hidden="1"/>
    <col min="6915" max="6915" width="53.5546875" style="66" hidden="1"/>
    <col min="6916" max="6916" width="10.44140625" style="66" hidden="1"/>
    <col min="6917" max="6917" width="10.88671875" style="66" hidden="1"/>
    <col min="6918" max="6918" width="10.44140625" style="66" hidden="1"/>
    <col min="6919" max="6919" width="10.33203125" style="66" hidden="1"/>
    <col min="6920" max="6920" width="11.33203125" style="66" hidden="1"/>
    <col min="6921" max="6922" width="8.109375" style="66" hidden="1"/>
    <col min="6923" max="7170" width="11.44140625" style="66" hidden="1"/>
    <col min="7171" max="7171" width="53.5546875" style="66" hidden="1"/>
    <col min="7172" max="7172" width="10.44140625" style="66" hidden="1"/>
    <col min="7173" max="7173" width="10.88671875" style="66" hidden="1"/>
    <col min="7174" max="7174" width="10.44140625" style="66" hidden="1"/>
    <col min="7175" max="7175" width="10.33203125" style="66" hidden="1"/>
    <col min="7176" max="7176" width="11.33203125" style="66" hidden="1"/>
    <col min="7177" max="7178" width="8.109375" style="66" hidden="1"/>
    <col min="7179" max="7426" width="11.44140625" style="66" hidden="1"/>
    <col min="7427" max="7427" width="53.5546875" style="66" hidden="1"/>
    <col min="7428" max="7428" width="10.44140625" style="66" hidden="1"/>
    <col min="7429" max="7429" width="10.88671875" style="66" hidden="1"/>
    <col min="7430" max="7430" width="10.44140625" style="66" hidden="1"/>
    <col min="7431" max="7431" width="10.33203125" style="66" hidden="1"/>
    <col min="7432" max="7432" width="11.33203125" style="66" hidden="1"/>
    <col min="7433" max="7434" width="8.109375" style="66" hidden="1"/>
    <col min="7435" max="7682" width="11.44140625" style="66" hidden="1"/>
    <col min="7683" max="7683" width="53.5546875" style="66" hidden="1"/>
    <col min="7684" max="7684" width="10.44140625" style="66" hidden="1"/>
    <col min="7685" max="7685" width="10.88671875" style="66" hidden="1"/>
    <col min="7686" max="7686" width="10.44140625" style="66" hidden="1"/>
    <col min="7687" max="7687" width="10.33203125" style="66" hidden="1"/>
    <col min="7688" max="7688" width="11.33203125" style="66" hidden="1"/>
    <col min="7689" max="7690" width="8.109375" style="66" hidden="1"/>
    <col min="7691" max="7938" width="11.44140625" style="66" hidden="1"/>
    <col min="7939" max="7939" width="53.5546875" style="66" hidden="1"/>
    <col min="7940" max="7940" width="10.44140625" style="66" hidden="1"/>
    <col min="7941" max="7941" width="10.88671875" style="66" hidden="1"/>
    <col min="7942" max="7942" width="10.44140625" style="66" hidden="1"/>
    <col min="7943" max="7943" width="10.33203125" style="66" hidden="1"/>
    <col min="7944" max="7944" width="11.33203125" style="66" hidden="1"/>
    <col min="7945" max="7946" width="8.109375" style="66" hidden="1"/>
    <col min="7947" max="8194" width="11.44140625" style="66" hidden="1"/>
    <col min="8195" max="8195" width="53.5546875" style="66" hidden="1"/>
    <col min="8196" max="8196" width="10.44140625" style="66" hidden="1"/>
    <col min="8197" max="8197" width="10.88671875" style="66" hidden="1"/>
    <col min="8198" max="8198" width="10.44140625" style="66" hidden="1"/>
    <col min="8199" max="8199" width="10.33203125" style="66" hidden="1"/>
    <col min="8200" max="8200" width="11.33203125" style="66" hidden="1"/>
    <col min="8201" max="8202" width="8.109375" style="66" hidden="1"/>
    <col min="8203" max="8450" width="11.44140625" style="66" hidden="1"/>
    <col min="8451" max="8451" width="53.5546875" style="66" hidden="1"/>
    <col min="8452" max="8452" width="10.44140625" style="66" hidden="1"/>
    <col min="8453" max="8453" width="10.88671875" style="66" hidden="1"/>
    <col min="8454" max="8454" width="10.44140625" style="66" hidden="1"/>
    <col min="8455" max="8455" width="10.33203125" style="66" hidden="1"/>
    <col min="8456" max="8456" width="11.33203125" style="66" hidden="1"/>
    <col min="8457" max="8458" width="8.109375" style="66" hidden="1"/>
    <col min="8459" max="8706" width="11.44140625" style="66" hidden="1"/>
    <col min="8707" max="8707" width="53.5546875" style="66" hidden="1"/>
    <col min="8708" max="8708" width="10.44140625" style="66" hidden="1"/>
    <col min="8709" max="8709" width="10.88671875" style="66" hidden="1"/>
    <col min="8710" max="8710" width="10.44140625" style="66" hidden="1"/>
    <col min="8711" max="8711" width="10.33203125" style="66" hidden="1"/>
    <col min="8712" max="8712" width="11.33203125" style="66" hidden="1"/>
    <col min="8713" max="8714" width="8.109375" style="66" hidden="1"/>
    <col min="8715" max="8962" width="11.44140625" style="66" hidden="1"/>
    <col min="8963" max="8963" width="53.5546875" style="66" hidden="1"/>
    <col min="8964" max="8964" width="10.44140625" style="66" hidden="1"/>
    <col min="8965" max="8965" width="10.88671875" style="66" hidden="1"/>
    <col min="8966" max="8966" width="10.44140625" style="66" hidden="1"/>
    <col min="8967" max="8967" width="10.33203125" style="66" hidden="1"/>
    <col min="8968" max="8968" width="11.33203125" style="66" hidden="1"/>
    <col min="8969" max="8970" width="8.109375" style="66" hidden="1"/>
    <col min="8971" max="9218" width="11.44140625" style="66" hidden="1"/>
    <col min="9219" max="9219" width="53.5546875" style="66" hidden="1"/>
    <col min="9220" max="9220" width="10.44140625" style="66" hidden="1"/>
    <col min="9221" max="9221" width="10.88671875" style="66" hidden="1"/>
    <col min="9222" max="9222" width="10.44140625" style="66" hidden="1"/>
    <col min="9223" max="9223" width="10.33203125" style="66" hidden="1"/>
    <col min="9224" max="9224" width="11.33203125" style="66" hidden="1"/>
    <col min="9225" max="9226" width="8.109375" style="66" hidden="1"/>
    <col min="9227" max="9474" width="11.44140625" style="66" hidden="1"/>
    <col min="9475" max="9475" width="53.5546875" style="66" hidden="1"/>
    <col min="9476" max="9476" width="10.44140625" style="66" hidden="1"/>
    <col min="9477" max="9477" width="10.88671875" style="66" hidden="1"/>
    <col min="9478" max="9478" width="10.44140625" style="66" hidden="1"/>
    <col min="9479" max="9479" width="10.33203125" style="66" hidden="1"/>
    <col min="9480" max="9480" width="11.33203125" style="66" hidden="1"/>
    <col min="9481" max="9482" width="8.109375" style="66" hidden="1"/>
    <col min="9483" max="9730" width="11.44140625" style="66" hidden="1"/>
    <col min="9731" max="9731" width="53.5546875" style="66" hidden="1"/>
    <col min="9732" max="9732" width="10.44140625" style="66" hidden="1"/>
    <col min="9733" max="9733" width="10.88671875" style="66" hidden="1"/>
    <col min="9734" max="9734" width="10.44140625" style="66" hidden="1"/>
    <col min="9735" max="9735" width="10.33203125" style="66" hidden="1"/>
    <col min="9736" max="9736" width="11.33203125" style="66" hidden="1"/>
    <col min="9737" max="9738" width="8.109375" style="66" hidden="1"/>
    <col min="9739" max="9986" width="11.44140625" style="66" hidden="1"/>
    <col min="9987" max="9987" width="53.5546875" style="66" hidden="1"/>
    <col min="9988" max="9988" width="10.44140625" style="66" hidden="1"/>
    <col min="9989" max="9989" width="10.88671875" style="66" hidden="1"/>
    <col min="9990" max="9990" width="10.44140625" style="66" hidden="1"/>
    <col min="9991" max="9991" width="10.33203125" style="66" hidden="1"/>
    <col min="9992" max="9992" width="11.33203125" style="66" hidden="1"/>
    <col min="9993" max="9994" width="8.109375" style="66" hidden="1"/>
    <col min="9995" max="10242" width="11.44140625" style="66" hidden="1"/>
    <col min="10243" max="10243" width="53.5546875" style="66" hidden="1"/>
    <col min="10244" max="10244" width="10.44140625" style="66" hidden="1"/>
    <col min="10245" max="10245" width="10.88671875" style="66" hidden="1"/>
    <col min="10246" max="10246" width="10.44140625" style="66" hidden="1"/>
    <col min="10247" max="10247" width="10.33203125" style="66" hidden="1"/>
    <col min="10248" max="10248" width="11.33203125" style="66" hidden="1"/>
    <col min="10249" max="10250" width="8.109375" style="66" hidden="1"/>
    <col min="10251" max="10498" width="11.44140625" style="66" hidden="1"/>
    <col min="10499" max="10499" width="53.5546875" style="66" hidden="1"/>
    <col min="10500" max="10500" width="10.44140625" style="66" hidden="1"/>
    <col min="10501" max="10501" width="10.88671875" style="66" hidden="1"/>
    <col min="10502" max="10502" width="10.44140625" style="66" hidden="1"/>
    <col min="10503" max="10503" width="10.33203125" style="66" hidden="1"/>
    <col min="10504" max="10504" width="11.33203125" style="66" hidden="1"/>
    <col min="10505" max="10506" width="8.109375" style="66" hidden="1"/>
    <col min="10507" max="10754" width="11.44140625" style="66" hidden="1"/>
    <col min="10755" max="10755" width="53.5546875" style="66" hidden="1"/>
    <col min="10756" max="10756" width="10.44140625" style="66" hidden="1"/>
    <col min="10757" max="10757" width="10.88671875" style="66" hidden="1"/>
    <col min="10758" max="10758" width="10.44140625" style="66" hidden="1"/>
    <col min="10759" max="10759" width="10.33203125" style="66" hidden="1"/>
    <col min="10760" max="10760" width="11.33203125" style="66" hidden="1"/>
    <col min="10761" max="10762" width="8.109375" style="66" hidden="1"/>
    <col min="10763" max="11010" width="11.44140625" style="66" hidden="1"/>
    <col min="11011" max="11011" width="53.5546875" style="66" hidden="1"/>
    <col min="11012" max="11012" width="10.44140625" style="66" hidden="1"/>
    <col min="11013" max="11013" width="10.88671875" style="66" hidden="1"/>
    <col min="11014" max="11014" width="10.44140625" style="66" hidden="1"/>
    <col min="11015" max="11015" width="10.33203125" style="66" hidden="1"/>
    <col min="11016" max="11016" width="11.33203125" style="66" hidden="1"/>
    <col min="11017" max="11018" width="8.109375" style="66" hidden="1"/>
    <col min="11019" max="11266" width="11.44140625" style="66" hidden="1"/>
    <col min="11267" max="11267" width="53.5546875" style="66" hidden="1"/>
    <col min="11268" max="11268" width="10.44140625" style="66" hidden="1"/>
    <col min="11269" max="11269" width="10.88671875" style="66" hidden="1"/>
    <col min="11270" max="11270" width="10.44140625" style="66" hidden="1"/>
    <col min="11271" max="11271" width="10.33203125" style="66" hidden="1"/>
    <col min="11272" max="11272" width="11.33203125" style="66" hidden="1"/>
    <col min="11273" max="11274" width="8.109375" style="66" hidden="1"/>
    <col min="11275" max="11522" width="11.44140625" style="66" hidden="1"/>
    <col min="11523" max="11523" width="53.5546875" style="66" hidden="1"/>
    <col min="11524" max="11524" width="10.44140625" style="66" hidden="1"/>
    <col min="11525" max="11525" width="10.88671875" style="66" hidden="1"/>
    <col min="11526" max="11526" width="10.44140625" style="66" hidden="1"/>
    <col min="11527" max="11527" width="10.33203125" style="66" hidden="1"/>
    <col min="11528" max="11528" width="11.33203125" style="66" hidden="1"/>
    <col min="11529" max="11530" width="8.109375" style="66" hidden="1"/>
    <col min="11531" max="11778" width="11.44140625" style="66" hidden="1"/>
    <col min="11779" max="11779" width="53.5546875" style="66" hidden="1"/>
    <col min="11780" max="11780" width="10.44140625" style="66" hidden="1"/>
    <col min="11781" max="11781" width="10.88671875" style="66" hidden="1"/>
    <col min="11782" max="11782" width="10.44140625" style="66" hidden="1"/>
    <col min="11783" max="11783" width="10.33203125" style="66" hidden="1"/>
    <col min="11784" max="11784" width="11.33203125" style="66" hidden="1"/>
    <col min="11785" max="11786" width="8.109375" style="66" hidden="1"/>
    <col min="11787" max="12034" width="11.44140625" style="66" hidden="1"/>
    <col min="12035" max="12035" width="53.5546875" style="66" hidden="1"/>
    <col min="12036" max="12036" width="10.44140625" style="66" hidden="1"/>
    <col min="12037" max="12037" width="10.88671875" style="66" hidden="1"/>
    <col min="12038" max="12038" width="10.44140625" style="66" hidden="1"/>
    <col min="12039" max="12039" width="10.33203125" style="66" hidden="1"/>
    <col min="12040" max="12040" width="11.33203125" style="66" hidden="1"/>
    <col min="12041" max="12042" width="8.109375" style="66" hidden="1"/>
    <col min="12043" max="12290" width="11.44140625" style="66" hidden="1"/>
    <col min="12291" max="12291" width="53.5546875" style="66" hidden="1"/>
    <col min="12292" max="12292" width="10.44140625" style="66" hidden="1"/>
    <col min="12293" max="12293" width="10.88671875" style="66" hidden="1"/>
    <col min="12294" max="12294" width="10.44140625" style="66" hidden="1"/>
    <col min="12295" max="12295" width="10.33203125" style="66" hidden="1"/>
    <col min="12296" max="12296" width="11.33203125" style="66" hidden="1"/>
    <col min="12297" max="12298" width="8.109375" style="66" hidden="1"/>
    <col min="12299" max="12546" width="11.44140625" style="66" hidden="1"/>
    <col min="12547" max="12547" width="53.5546875" style="66" hidden="1"/>
    <col min="12548" max="12548" width="10.44140625" style="66" hidden="1"/>
    <col min="12549" max="12549" width="10.88671875" style="66" hidden="1"/>
    <col min="12550" max="12550" width="10.44140625" style="66" hidden="1"/>
    <col min="12551" max="12551" width="10.33203125" style="66" hidden="1"/>
    <col min="12552" max="12552" width="11.33203125" style="66" hidden="1"/>
    <col min="12553" max="12554" width="8.109375" style="66" hidden="1"/>
    <col min="12555" max="12802" width="11.44140625" style="66" hidden="1"/>
    <col min="12803" max="12803" width="53.5546875" style="66" hidden="1"/>
    <col min="12804" max="12804" width="10.44140625" style="66" hidden="1"/>
    <col min="12805" max="12805" width="10.88671875" style="66" hidden="1"/>
    <col min="12806" max="12806" width="10.44140625" style="66" hidden="1"/>
    <col min="12807" max="12807" width="10.33203125" style="66" hidden="1"/>
    <col min="12808" max="12808" width="11.33203125" style="66" hidden="1"/>
    <col min="12809" max="12810" width="8.109375" style="66" hidden="1"/>
    <col min="12811" max="13058" width="11.44140625" style="66" hidden="1"/>
    <col min="13059" max="13059" width="53.5546875" style="66" hidden="1"/>
    <col min="13060" max="13060" width="10.44140625" style="66" hidden="1"/>
    <col min="13061" max="13061" width="10.88671875" style="66" hidden="1"/>
    <col min="13062" max="13062" width="10.44140625" style="66" hidden="1"/>
    <col min="13063" max="13063" width="10.33203125" style="66" hidden="1"/>
    <col min="13064" max="13064" width="11.33203125" style="66" hidden="1"/>
    <col min="13065" max="13066" width="8.109375" style="66" hidden="1"/>
    <col min="13067" max="13314" width="11.44140625" style="66" hidden="1"/>
    <col min="13315" max="13315" width="53.5546875" style="66" hidden="1"/>
    <col min="13316" max="13316" width="10.44140625" style="66" hidden="1"/>
    <col min="13317" max="13317" width="10.88671875" style="66" hidden="1"/>
    <col min="13318" max="13318" width="10.44140625" style="66" hidden="1"/>
    <col min="13319" max="13319" width="10.33203125" style="66" hidden="1"/>
    <col min="13320" max="13320" width="11.33203125" style="66" hidden="1"/>
    <col min="13321" max="13322" width="8.109375" style="66" hidden="1"/>
    <col min="13323" max="13570" width="11.44140625" style="66" hidden="1"/>
    <col min="13571" max="13571" width="53.5546875" style="66" hidden="1"/>
    <col min="13572" max="13572" width="10.44140625" style="66" hidden="1"/>
    <col min="13573" max="13573" width="10.88671875" style="66" hidden="1"/>
    <col min="13574" max="13574" width="10.44140625" style="66" hidden="1"/>
    <col min="13575" max="13575" width="10.33203125" style="66" hidden="1"/>
    <col min="13576" max="13576" width="11.33203125" style="66" hidden="1"/>
    <col min="13577" max="13578" width="8.109375" style="66" hidden="1"/>
    <col min="13579" max="13826" width="11.44140625" style="66" hidden="1"/>
    <col min="13827" max="13827" width="53.5546875" style="66" hidden="1"/>
    <col min="13828" max="13828" width="10.44140625" style="66" hidden="1"/>
    <col min="13829" max="13829" width="10.88671875" style="66" hidden="1"/>
    <col min="13830" max="13830" width="10.44140625" style="66" hidden="1"/>
    <col min="13831" max="13831" width="10.33203125" style="66" hidden="1"/>
    <col min="13832" max="13832" width="11.33203125" style="66" hidden="1"/>
    <col min="13833" max="13834" width="8.109375" style="66" hidden="1"/>
    <col min="13835" max="14082" width="11.44140625" style="66" hidden="1"/>
    <col min="14083" max="14083" width="53.5546875" style="66" hidden="1"/>
    <col min="14084" max="14084" width="10.44140625" style="66" hidden="1"/>
    <col min="14085" max="14085" width="10.88671875" style="66" hidden="1"/>
    <col min="14086" max="14086" width="10.44140625" style="66" hidden="1"/>
    <col min="14087" max="14087" width="10.33203125" style="66" hidden="1"/>
    <col min="14088" max="14088" width="11.33203125" style="66" hidden="1"/>
    <col min="14089" max="14090" width="8.109375" style="66" hidden="1"/>
    <col min="14091" max="14338" width="11.44140625" style="66" hidden="1"/>
    <col min="14339" max="14339" width="53.5546875" style="66" hidden="1"/>
    <col min="14340" max="14340" width="10.44140625" style="66" hidden="1"/>
    <col min="14341" max="14341" width="10.88671875" style="66" hidden="1"/>
    <col min="14342" max="14342" width="10.44140625" style="66" hidden="1"/>
    <col min="14343" max="14343" width="10.33203125" style="66" hidden="1"/>
    <col min="14344" max="14344" width="11.33203125" style="66" hidden="1"/>
    <col min="14345" max="14346" width="8.109375" style="66" hidden="1"/>
    <col min="14347" max="14594" width="11.44140625" style="66" hidden="1"/>
    <col min="14595" max="14595" width="53.5546875" style="66" hidden="1"/>
    <col min="14596" max="14596" width="10.44140625" style="66" hidden="1"/>
    <col min="14597" max="14597" width="10.88671875" style="66" hidden="1"/>
    <col min="14598" max="14598" width="10.44140625" style="66" hidden="1"/>
    <col min="14599" max="14599" width="10.33203125" style="66" hidden="1"/>
    <col min="14600" max="14600" width="11.33203125" style="66" hidden="1"/>
    <col min="14601" max="14602" width="8.109375" style="66" hidden="1"/>
    <col min="14603" max="14850" width="11.44140625" style="66" hidden="1"/>
    <col min="14851" max="14851" width="53.5546875" style="66" hidden="1"/>
    <col min="14852" max="14852" width="10.44140625" style="66" hidden="1"/>
    <col min="14853" max="14853" width="10.88671875" style="66" hidden="1"/>
    <col min="14854" max="14854" width="10.44140625" style="66" hidden="1"/>
    <col min="14855" max="14855" width="10.33203125" style="66" hidden="1"/>
    <col min="14856" max="14856" width="11.33203125" style="66" hidden="1"/>
    <col min="14857" max="14858" width="8.109375" style="66" hidden="1"/>
    <col min="14859" max="15106" width="11.44140625" style="66" hidden="1"/>
    <col min="15107" max="15107" width="53.5546875" style="66" hidden="1"/>
    <col min="15108" max="15108" width="10.44140625" style="66" hidden="1"/>
    <col min="15109" max="15109" width="10.88671875" style="66" hidden="1"/>
    <col min="15110" max="15110" width="10.44140625" style="66" hidden="1"/>
    <col min="15111" max="15111" width="10.33203125" style="66" hidden="1"/>
    <col min="15112" max="15112" width="11.33203125" style="66" hidden="1"/>
    <col min="15113" max="15114" width="8.109375" style="66" hidden="1"/>
    <col min="15115" max="15362" width="11.44140625" style="66" hidden="1"/>
    <col min="15363" max="15363" width="53.5546875" style="66" hidden="1"/>
    <col min="15364" max="15364" width="10.44140625" style="66" hidden="1"/>
    <col min="15365" max="15365" width="10.88671875" style="66" hidden="1"/>
    <col min="15366" max="15366" width="10.44140625" style="66" hidden="1"/>
    <col min="15367" max="15367" width="10.33203125" style="66" hidden="1"/>
    <col min="15368" max="15368" width="11.33203125" style="66" hidden="1"/>
    <col min="15369" max="15370" width="8.109375" style="66" hidden="1"/>
    <col min="15371" max="15618" width="11.44140625" style="66" hidden="1"/>
    <col min="15619" max="15619" width="53.5546875" style="66" hidden="1"/>
    <col min="15620" max="15620" width="10.44140625" style="66" hidden="1"/>
    <col min="15621" max="15621" width="10.88671875" style="66" hidden="1"/>
    <col min="15622" max="15622" width="10.44140625" style="66" hidden="1"/>
    <col min="15623" max="15623" width="10.33203125" style="66" hidden="1"/>
    <col min="15624" max="15624" width="11.33203125" style="66" hidden="1"/>
    <col min="15625" max="15626" width="8.109375" style="66" hidden="1"/>
    <col min="15627" max="15874" width="11.44140625" style="66" hidden="1"/>
    <col min="15875" max="15875" width="53.5546875" style="66" hidden="1"/>
    <col min="15876" max="15876" width="10.44140625" style="66" hidden="1"/>
    <col min="15877" max="15877" width="10.88671875" style="66" hidden="1"/>
    <col min="15878" max="15878" width="10.44140625" style="66" hidden="1"/>
    <col min="15879" max="15879" width="10.33203125" style="66" hidden="1"/>
    <col min="15880" max="15880" width="11.33203125" style="66" hidden="1"/>
    <col min="15881" max="15882" width="8.109375" style="66" hidden="1"/>
    <col min="15883" max="16130" width="11.44140625" style="66" hidden="1"/>
    <col min="16131" max="16131" width="53.5546875" style="66" hidden="1"/>
    <col min="16132" max="16132" width="10.44140625" style="66" hidden="1"/>
    <col min="16133" max="16133" width="10.88671875" style="66" hidden="1"/>
    <col min="16134" max="16134" width="10.44140625" style="66" hidden="1"/>
    <col min="16135" max="16135" width="10.33203125" style="66" hidden="1"/>
    <col min="16136" max="16136" width="11.33203125" style="66" hidden="1"/>
    <col min="16137" max="16138" width="8.109375" style="66" hidden="1"/>
    <col min="16139" max="16384" width="11.44140625" style="66" hidden="1"/>
  </cols>
  <sheetData>
    <row r="1" spans="1:10" ht="14.25" customHeight="1" x14ac:dyDescent="0.25">
      <c r="A1" s="123"/>
      <c r="B1" s="2589" t="s">
        <v>306</v>
      </c>
      <c r="C1" s="2589"/>
      <c r="D1" s="2589"/>
      <c r="E1" s="2589"/>
      <c r="F1" s="2589"/>
      <c r="G1" s="619"/>
      <c r="H1" s="618"/>
      <c r="I1" s="2586"/>
      <c r="J1" s="2586"/>
    </row>
    <row r="2" spans="1:10" ht="12.6" x14ac:dyDescent="0.2">
      <c r="B2" s="2587" t="s">
        <v>1</v>
      </c>
      <c r="C2" s="2587"/>
      <c r="D2" s="2587"/>
      <c r="E2" s="2587"/>
      <c r="F2" s="2587"/>
      <c r="G2" s="2587"/>
      <c r="H2" s="530"/>
      <c r="I2" s="2588"/>
      <c r="J2" s="2588"/>
    </row>
    <row r="3" spans="1:10" ht="25.5" customHeight="1" x14ac:dyDescent="0.2">
      <c r="B3" s="553" t="s">
        <v>0</v>
      </c>
      <c r="C3" s="553" t="s">
        <v>774</v>
      </c>
      <c r="D3" s="615" t="s">
        <v>769</v>
      </c>
      <c r="E3" s="616" t="s">
        <v>768</v>
      </c>
      <c r="F3" s="617" t="s">
        <v>734</v>
      </c>
    </row>
    <row r="4" spans="1:10" hidden="1" x14ac:dyDescent="0.2">
      <c r="B4" s="553"/>
      <c r="C4" s="611"/>
      <c r="D4" s="612"/>
      <c r="E4" s="613"/>
      <c r="F4" s="614"/>
    </row>
    <row r="5" spans="1:10" ht="11.25" customHeight="1" x14ac:dyDescent="0.2">
      <c r="B5" s="553"/>
      <c r="C5" s="597" t="s">
        <v>9</v>
      </c>
      <c r="D5" s="598" t="s">
        <v>10</v>
      </c>
      <c r="E5" s="597" t="s">
        <v>767</v>
      </c>
      <c r="F5" s="599" t="s">
        <v>15</v>
      </c>
    </row>
    <row r="6" spans="1:10" ht="11.25" customHeight="1" x14ac:dyDescent="0.2">
      <c r="B6" s="553"/>
      <c r="C6" s="597"/>
      <c r="D6" s="598"/>
      <c r="E6" s="597"/>
      <c r="F6" s="597"/>
    </row>
    <row r="7" spans="1:10" ht="10.5" customHeight="1" x14ac:dyDescent="0.2">
      <c r="B7" s="600" t="s">
        <v>775</v>
      </c>
      <c r="C7" s="601">
        <v>3023.500604074</v>
      </c>
      <c r="D7" s="602">
        <v>3475.2589892982701</v>
      </c>
      <c r="E7" s="603">
        <v>114.94156755303936</v>
      </c>
      <c r="F7" s="604">
        <v>0.20632362985826794</v>
      </c>
    </row>
    <row r="8" spans="1:10" x14ac:dyDescent="0.2">
      <c r="B8" s="605" t="s">
        <v>776</v>
      </c>
      <c r="C8" s="601">
        <v>83.544483799999995</v>
      </c>
      <c r="D8" s="602">
        <v>91.649879773999999</v>
      </c>
      <c r="E8" s="603">
        <v>109.70189245935589</v>
      </c>
      <c r="F8" s="604">
        <v>5.4411875285484195E-3</v>
      </c>
    </row>
    <row r="9" spans="1:10" ht="12" customHeight="1" x14ac:dyDescent="0.2">
      <c r="B9" s="606" t="s">
        <v>777</v>
      </c>
      <c r="C9" s="607">
        <v>3107.0450878739998</v>
      </c>
      <c r="D9" s="608">
        <v>3566.9088690722701</v>
      </c>
      <c r="E9" s="609">
        <v>114.80067936551679</v>
      </c>
      <c r="F9" s="610">
        <v>0.21176481738681635</v>
      </c>
    </row>
    <row r="10" spans="1:10" x14ac:dyDescent="0.2">
      <c r="B10" s="66" t="s">
        <v>35</v>
      </c>
    </row>
  </sheetData>
  <mergeCells count="4">
    <mergeCell ref="I1:J1"/>
    <mergeCell ref="B2:G2"/>
    <mergeCell ref="I2:J2"/>
    <mergeCell ref="B1:F1"/>
  </mergeCells>
  <printOptions horizontalCentered="1" verticalCentered="1"/>
  <pageMargins left="0.25" right="0.25" top="0.75" bottom="0.75" header="0.3" footer="0.3"/>
  <pageSetup scale="58" orientation="landscape" r:id="rId1"/>
  <headerFooter alignWithMargins="0">
    <oddFooter>&amp;L&amp;8&amp;Z&amp;F&amp;A&amp;R&amp;D</oddFooter>
  </headerFooter>
  <ignoredErrors>
    <ignoredError sqref="C5:F5"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923CC-D0EC-46A3-B7EC-9D8F0E4CEDF1}">
  <dimension ref="A1:N59"/>
  <sheetViews>
    <sheetView showGridLines="0" workbookViewId="0"/>
  </sheetViews>
  <sheetFormatPr baseColWidth="10" defaultColWidth="0" defaultRowHeight="0" customHeight="1" zeroHeight="1" x14ac:dyDescent="0.2"/>
  <cols>
    <col min="1" max="1" width="4.88671875" style="10" customWidth="1"/>
    <col min="2" max="4" width="19.88671875" style="10" customWidth="1"/>
    <col min="5" max="7" width="15.6640625" style="64" customWidth="1"/>
    <col min="8" max="8" width="8.5546875" style="64" customWidth="1"/>
    <col min="9" max="9" width="13.109375" style="64" customWidth="1"/>
    <col min="10" max="10" width="10.33203125" style="64" customWidth="1"/>
    <col min="11" max="11" width="5.33203125" style="64" hidden="1" customWidth="1"/>
    <col min="12" max="12" width="3.44140625" style="10" hidden="1" customWidth="1"/>
    <col min="13" max="14" width="0" style="10" hidden="1" customWidth="1"/>
    <col min="15" max="16384" width="11.44140625" style="10" hidden="1"/>
  </cols>
  <sheetData>
    <row r="1" spans="1:12" s="64" customFormat="1" ht="13.8" x14ac:dyDescent="0.25">
      <c r="A1" s="11"/>
      <c r="B1" s="2585" t="s">
        <v>778</v>
      </c>
      <c r="C1" s="2585"/>
      <c r="D1" s="2585"/>
      <c r="E1" s="2585"/>
      <c r="F1" s="2585"/>
      <c r="G1" s="2585"/>
      <c r="H1" s="2585"/>
      <c r="L1" s="10"/>
    </row>
    <row r="2" spans="1:12" s="64" customFormat="1" ht="15" customHeight="1" x14ac:dyDescent="0.2">
      <c r="A2" s="10"/>
      <c r="B2" s="2489" t="s">
        <v>1</v>
      </c>
      <c r="C2" s="2489"/>
      <c r="D2" s="2489"/>
      <c r="E2" s="2489"/>
      <c r="F2" s="2489"/>
      <c r="G2" s="2489"/>
      <c r="H2" s="2489"/>
      <c r="L2" s="10"/>
    </row>
    <row r="3" spans="1:12" s="64" customFormat="1" ht="10.199999999999999" x14ac:dyDescent="0.2">
      <c r="A3" s="10"/>
      <c r="B3" s="10"/>
      <c r="C3" s="10"/>
      <c r="D3" s="10"/>
      <c r="L3" s="10"/>
    </row>
    <row r="4" spans="1:12" s="64" customFormat="1" ht="10.199999999999999" x14ac:dyDescent="0.2">
      <c r="A4" s="10"/>
      <c r="B4" s="10"/>
      <c r="C4" s="10"/>
      <c r="D4" s="10"/>
      <c r="L4" s="10"/>
    </row>
    <row r="5" spans="1:12" s="64" customFormat="1" ht="10.199999999999999" x14ac:dyDescent="0.2">
      <c r="A5" s="10"/>
      <c r="B5" s="10"/>
      <c r="C5" s="10"/>
      <c r="D5" s="10"/>
      <c r="L5" s="10"/>
    </row>
    <row r="6" spans="1:12" s="64" customFormat="1" ht="10.199999999999999" x14ac:dyDescent="0.2">
      <c r="A6" s="10"/>
      <c r="B6" s="10"/>
      <c r="C6" s="10"/>
      <c r="D6" s="10"/>
      <c r="L6" s="10"/>
    </row>
    <row r="7" spans="1:12" s="64" customFormat="1" ht="10.199999999999999" x14ac:dyDescent="0.2">
      <c r="A7" s="10"/>
      <c r="B7" s="10"/>
      <c r="C7" s="10"/>
      <c r="D7" s="10"/>
      <c r="L7" s="10"/>
    </row>
    <row r="8" spans="1:12" s="64" customFormat="1" ht="10.199999999999999" x14ac:dyDescent="0.2">
      <c r="A8" s="10"/>
      <c r="B8" s="10"/>
      <c r="C8" s="10"/>
      <c r="D8" s="10"/>
      <c r="L8" s="10"/>
    </row>
    <row r="9" spans="1:12" s="64" customFormat="1" ht="10.199999999999999" x14ac:dyDescent="0.2">
      <c r="A9" s="10"/>
      <c r="B9" s="10"/>
      <c r="C9" s="10"/>
      <c r="D9" s="10"/>
      <c r="L9" s="10"/>
    </row>
    <row r="10" spans="1:12" s="64" customFormat="1" ht="10.199999999999999" x14ac:dyDescent="0.2">
      <c r="A10" s="10"/>
      <c r="B10" s="10"/>
      <c r="C10" s="10"/>
      <c r="D10" s="10"/>
      <c r="L10" s="10"/>
    </row>
    <row r="11" spans="1:12" s="64" customFormat="1" ht="10.199999999999999" x14ac:dyDescent="0.2">
      <c r="A11" s="10"/>
      <c r="B11" s="10"/>
      <c r="C11" s="10"/>
      <c r="D11" s="10"/>
      <c r="L11" s="10"/>
    </row>
    <row r="12" spans="1:12" s="64" customFormat="1" ht="10.199999999999999" x14ac:dyDescent="0.2">
      <c r="A12" s="10"/>
      <c r="B12" s="10"/>
      <c r="C12" s="10"/>
      <c r="D12" s="10"/>
      <c r="L12" s="10"/>
    </row>
    <row r="13" spans="1:12" s="64" customFormat="1" ht="10.199999999999999" x14ac:dyDescent="0.2">
      <c r="A13" s="10"/>
      <c r="B13" s="10"/>
      <c r="C13" s="10"/>
      <c r="D13" s="10"/>
      <c r="L13" s="10"/>
    </row>
    <row r="14" spans="1:12" s="64" customFormat="1" ht="10.199999999999999" x14ac:dyDescent="0.2">
      <c r="A14" s="10"/>
      <c r="B14" s="10"/>
      <c r="C14" s="10"/>
      <c r="D14" s="10"/>
      <c r="L14" s="10"/>
    </row>
    <row r="15" spans="1:12" s="64" customFormat="1" ht="10.199999999999999" x14ac:dyDescent="0.2">
      <c r="A15" s="10"/>
      <c r="B15" s="10"/>
      <c r="C15" s="10"/>
      <c r="D15" s="10"/>
      <c r="L15" s="10"/>
    </row>
    <row r="16" spans="1:12" s="64" customFormat="1" ht="10.199999999999999" x14ac:dyDescent="0.2">
      <c r="A16" s="10"/>
      <c r="B16" s="10"/>
      <c r="C16" s="10"/>
      <c r="D16" s="10"/>
      <c r="L16" s="10"/>
    </row>
    <row r="17" spans="1:12" s="64" customFormat="1" ht="10.199999999999999" x14ac:dyDescent="0.2">
      <c r="A17" s="10"/>
      <c r="B17" s="10"/>
      <c r="C17" s="10"/>
      <c r="D17" s="10"/>
      <c r="L17" s="10"/>
    </row>
    <row r="18" spans="1:12" s="64" customFormat="1" ht="10.199999999999999" x14ac:dyDescent="0.2">
      <c r="A18" s="10"/>
      <c r="L18" s="10"/>
    </row>
    <row r="19" spans="1:12" ht="10.199999999999999" x14ac:dyDescent="0.2"/>
    <row r="20" spans="1:12" ht="10.5" customHeight="1" x14ac:dyDescent="0.2"/>
    <row r="21" spans="1:12" ht="10.5" customHeight="1" x14ac:dyDescent="0.2">
      <c r="B21" s="27" t="s">
        <v>81</v>
      </c>
    </row>
    <row r="22" spans="1:12" ht="10.5" hidden="1" customHeight="1" x14ac:dyDescent="0.2"/>
    <row r="23" spans="1:12" ht="10.5" hidden="1" customHeight="1" x14ac:dyDescent="0.2"/>
    <row r="24" spans="1:12" ht="10.5" hidden="1" customHeight="1" x14ac:dyDescent="0.2"/>
    <row r="25" spans="1:12" ht="10.5" hidden="1" customHeight="1" x14ac:dyDescent="0.2"/>
    <row r="26" spans="1:12" ht="10.5" hidden="1" customHeight="1" x14ac:dyDescent="0.2"/>
    <row r="27" spans="1:12" ht="10.5" hidden="1" customHeight="1" x14ac:dyDescent="0.2">
      <c r="A27" s="596"/>
    </row>
    <row r="28" spans="1:12" ht="10.5" hidden="1" customHeight="1" x14ac:dyDescent="0.2"/>
    <row r="29" spans="1:12" ht="10.5" hidden="1" customHeight="1" x14ac:dyDescent="0.2"/>
    <row r="30" spans="1:12" ht="10.5" hidden="1" customHeight="1" x14ac:dyDescent="0.2"/>
    <row r="31" spans="1:12" ht="10.5" hidden="1" customHeight="1" x14ac:dyDescent="0.2"/>
    <row r="32" spans="1:12" ht="10.5" hidden="1" customHeight="1" x14ac:dyDescent="0.2">
      <c r="C32" s="27"/>
      <c r="D32" s="27"/>
      <c r="E32" s="27"/>
      <c r="F32" s="27"/>
      <c r="G32" s="27"/>
      <c r="H32" s="27"/>
      <c r="I32" s="27"/>
      <c r="J32" s="27"/>
      <c r="K32" s="27"/>
      <c r="L32" s="27"/>
    </row>
    <row r="33" spans="1:14" ht="10.5" hidden="1" customHeight="1" x14ac:dyDescent="0.2"/>
    <row r="34" spans="1:14" ht="10.5" hidden="1" customHeight="1" x14ac:dyDescent="0.2"/>
    <row r="35" spans="1:14" ht="10.5" hidden="1" customHeight="1" x14ac:dyDescent="0.2"/>
    <row r="36" spans="1:14" ht="10.5" hidden="1" customHeight="1" x14ac:dyDescent="0.2"/>
    <row r="37" spans="1:14" ht="10.5" hidden="1" customHeight="1" x14ac:dyDescent="0.2"/>
    <row r="38" spans="1:14" s="64" customFormat="1" ht="10.5" hidden="1" customHeight="1" x14ac:dyDescent="0.2">
      <c r="A38" s="10"/>
      <c r="B38" s="10"/>
      <c r="C38" s="10"/>
      <c r="D38" s="10"/>
      <c r="L38" s="10"/>
      <c r="M38" s="10"/>
      <c r="N38" s="10"/>
    </row>
    <row r="39" spans="1:14" s="64" customFormat="1" ht="10.5" hidden="1" customHeight="1" x14ac:dyDescent="0.2">
      <c r="A39" s="10"/>
      <c r="B39" s="10"/>
      <c r="C39" s="10"/>
      <c r="D39" s="10"/>
      <c r="L39" s="10"/>
      <c r="M39" s="10"/>
      <c r="N39" s="10"/>
    </row>
    <row r="40" spans="1:14" s="64" customFormat="1" ht="10.5" hidden="1" customHeight="1" x14ac:dyDescent="0.2">
      <c r="A40" s="10"/>
      <c r="B40" s="10"/>
      <c r="C40" s="10"/>
      <c r="D40" s="10"/>
      <c r="L40" s="10"/>
      <c r="M40" s="10"/>
      <c r="N40" s="10"/>
    </row>
    <row r="41" spans="1:14" s="64" customFormat="1" ht="10.5" hidden="1" customHeight="1" x14ac:dyDescent="0.2">
      <c r="A41" s="10"/>
      <c r="B41" s="10"/>
      <c r="C41" s="10"/>
      <c r="D41" s="10"/>
      <c r="L41" s="10"/>
      <c r="M41" s="10"/>
      <c r="N41" s="10"/>
    </row>
    <row r="42" spans="1:14" s="64" customFormat="1" ht="10.5" hidden="1" customHeight="1" x14ac:dyDescent="0.2">
      <c r="A42" s="10"/>
      <c r="B42" s="10"/>
      <c r="C42" s="10"/>
      <c r="D42" s="10"/>
      <c r="L42" s="10"/>
      <c r="M42" s="10"/>
      <c r="N42" s="10"/>
    </row>
    <row r="43" spans="1:14" s="64" customFormat="1" ht="10.5" hidden="1" customHeight="1" x14ac:dyDescent="0.2">
      <c r="A43" s="10"/>
      <c r="B43" s="10"/>
      <c r="C43" s="10"/>
      <c r="D43" s="10"/>
      <c r="L43" s="10"/>
      <c r="M43" s="10"/>
      <c r="N43" s="10"/>
    </row>
    <row r="44" spans="1:14" s="64" customFormat="1" ht="10.5" hidden="1" customHeight="1" x14ac:dyDescent="0.2">
      <c r="A44" s="10"/>
      <c r="B44" s="10"/>
      <c r="C44" s="10"/>
      <c r="D44" s="10"/>
      <c r="E44" s="10"/>
      <c r="F44" s="10"/>
      <c r="G44" s="10"/>
      <c r="L44" s="10"/>
      <c r="M44" s="10"/>
      <c r="N44" s="10"/>
    </row>
    <row r="45" spans="1:14" s="64" customFormat="1" ht="10.5" hidden="1" customHeight="1" x14ac:dyDescent="0.2">
      <c r="A45" s="10"/>
      <c r="B45" s="10"/>
      <c r="C45" s="10"/>
      <c r="D45" s="10"/>
      <c r="L45" s="10"/>
      <c r="M45" s="10"/>
      <c r="N45" s="10"/>
    </row>
    <row r="46" spans="1:14" s="64" customFormat="1" ht="10.5" hidden="1" customHeight="1" x14ac:dyDescent="0.2">
      <c r="A46" s="10"/>
      <c r="B46" s="10"/>
      <c r="C46" s="10"/>
      <c r="D46" s="10"/>
      <c r="L46" s="10"/>
      <c r="M46" s="10"/>
      <c r="N46" s="10"/>
    </row>
    <row r="47" spans="1:14" s="64" customFormat="1" ht="10.5" hidden="1" customHeight="1" x14ac:dyDescent="0.2">
      <c r="A47" s="10"/>
      <c r="B47" s="10"/>
      <c r="C47" s="10"/>
      <c r="D47" s="10"/>
      <c r="L47" s="10"/>
      <c r="M47" s="10"/>
      <c r="N47" s="10"/>
    </row>
    <row r="48" spans="1:14" s="64" customFormat="1" ht="10.5" hidden="1" customHeight="1" x14ac:dyDescent="0.2">
      <c r="A48" s="10"/>
      <c r="B48" s="10"/>
      <c r="C48" s="10"/>
      <c r="D48" s="10"/>
      <c r="L48" s="10"/>
      <c r="M48" s="10"/>
      <c r="N48" s="10"/>
    </row>
    <row r="49" spans="1:14" s="64" customFormat="1" ht="10.5" hidden="1" customHeight="1" x14ac:dyDescent="0.2">
      <c r="A49" s="10"/>
      <c r="B49" s="10"/>
      <c r="C49" s="10"/>
      <c r="D49" s="10"/>
      <c r="L49" s="10"/>
      <c r="M49" s="10"/>
      <c r="N49" s="10"/>
    </row>
    <row r="50" spans="1:14" s="64" customFormat="1" ht="10.5" hidden="1" customHeight="1" x14ac:dyDescent="0.2">
      <c r="A50" s="10"/>
      <c r="B50" s="10"/>
      <c r="C50" s="10"/>
      <c r="D50" s="10"/>
      <c r="L50" s="10"/>
      <c r="M50" s="10"/>
      <c r="N50" s="10"/>
    </row>
    <row r="51" spans="1:14" s="64" customFormat="1" ht="10.5" hidden="1" customHeight="1" x14ac:dyDescent="0.2">
      <c r="A51" s="10"/>
      <c r="B51" s="10"/>
      <c r="C51" s="10"/>
      <c r="D51" s="10"/>
      <c r="L51" s="10"/>
      <c r="M51" s="10"/>
      <c r="N51" s="10"/>
    </row>
    <row r="52" spans="1:14" s="64" customFormat="1" ht="10.5" hidden="1" customHeight="1" x14ac:dyDescent="0.2">
      <c r="A52" s="10"/>
      <c r="B52" s="10"/>
      <c r="C52" s="10"/>
      <c r="D52" s="10"/>
      <c r="L52" s="10"/>
      <c r="M52" s="10"/>
      <c r="N52" s="10"/>
    </row>
    <row r="53" spans="1:14" s="64" customFormat="1" ht="10.5" hidden="1" customHeight="1" x14ac:dyDescent="0.2">
      <c r="A53" s="10"/>
      <c r="B53" s="10"/>
      <c r="C53" s="10"/>
      <c r="D53" s="10"/>
      <c r="L53" s="10"/>
      <c r="M53" s="10"/>
      <c r="N53" s="10"/>
    </row>
    <row r="54" spans="1:14" ht="10.5" hidden="1" customHeight="1" x14ac:dyDescent="0.2"/>
    <row r="55" spans="1:14" ht="10.5" hidden="1" customHeight="1" x14ac:dyDescent="0.2"/>
    <row r="56" spans="1:14" ht="10.5" hidden="1" customHeight="1" x14ac:dyDescent="0.2"/>
    <row r="57" spans="1:14" ht="10.5" hidden="1" customHeight="1" x14ac:dyDescent="0.2"/>
    <row r="58" spans="1:14" ht="10.5" hidden="1" customHeight="1" x14ac:dyDescent="0.2"/>
    <row r="59" spans="1:14" ht="10.5" hidden="1" customHeight="1" x14ac:dyDescent="0.2"/>
  </sheetData>
  <mergeCells count="2">
    <mergeCell ref="B1:H1"/>
    <mergeCell ref="B2:H2"/>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FC66-BB0B-457D-93E1-1AC83740ED97}">
  <dimension ref="A1:N58"/>
  <sheetViews>
    <sheetView showGridLines="0" workbookViewId="0"/>
  </sheetViews>
  <sheetFormatPr baseColWidth="10" defaultColWidth="0" defaultRowHeight="0" customHeight="1" zeroHeight="1" x14ac:dyDescent="0.2"/>
  <cols>
    <col min="1" max="1" width="4.88671875" style="10" customWidth="1"/>
    <col min="2" max="4" width="19.88671875" style="10" customWidth="1"/>
    <col min="5" max="7" width="15.6640625" style="64" customWidth="1"/>
    <col min="8" max="8" width="8.5546875" style="64" customWidth="1"/>
    <col min="9" max="9" width="13.109375" style="64" customWidth="1"/>
    <col min="10" max="10" width="10.33203125" style="64" customWidth="1"/>
    <col min="11" max="11" width="5.33203125" style="64" hidden="1" customWidth="1"/>
    <col min="12" max="12" width="3.44140625" style="10" hidden="1" customWidth="1"/>
    <col min="13" max="14" width="0" style="10" hidden="1" customWidth="1"/>
    <col min="15" max="16384" width="11.44140625" style="10" hidden="1"/>
  </cols>
  <sheetData>
    <row r="1" spans="1:12" s="64" customFormat="1" ht="13.8" x14ac:dyDescent="0.25">
      <c r="A1" s="11"/>
      <c r="B1" s="2585" t="s">
        <v>779</v>
      </c>
      <c r="C1" s="2585"/>
      <c r="D1" s="2585"/>
      <c r="E1" s="2585"/>
      <c r="F1" s="2585"/>
      <c r="G1" s="2585"/>
      <c r="H1" s="2585"/>
      <c r="L1" s="10"/>
    </row>
    <row r="2" spans="1:12" s="64" customFormat="1" ht="15" customHeight="1" x14ac:dyDescent="0.2">
      <c r="A2" s="10"/>
      <c r="B2" s="2489" t="s">
        <v>1</v>
      </c>
      <c r="C2" s="2489"/>
      <c r="D2" s="2489"/>
      <c r="E2" s="2489"/>
      <c r="F2" s="2489"/>
      <c r="G2" s="2489"/>
      <c r="H2" s="2489"/>
      <c r="L2" s="10"/>
    </row>
    <row r="3" spans="1:12" s="64" customFormat="1" ht="10.199999999999999" x14ac:dyDescent="0.2">
      <c r="A3" s="10"/>
      <c r="B3" s="10"/>
      <c r="C3" s="10"/>
      <c r="D3" s="10"/>
      <c r="L3" s="10"/>
    </row>
    <row r="4" spans="1:12" s="64" customFormat="1" ht="10.199999999999999" x14ac:dyDescent="0.2">
      <c r="A4" s="10"/>
      <c r="B4" s="10"/>
      <c r="C4" s="10"/>
      <c r="D4" s="10"/>
      <c r="L4" s="10"/>
    </row>
    <row r="5" spans="1:12" s="64" customFormat="1" ht="10.199999999999999" x14ac:dyDescent="0.2">
      <c r="A5" s="10"/>
      <c r="B5" s="10"/>
      <c r="C5" s="10"/>
      <c r="D5" s="10"/>
      <c r="L5" s="10"/>
    </row>
    <row r="6" spans="1:12" s="64" customFormat="1" ht="10.199999999999999" x14ac:dyDescent="0.2">
      <c r="A6" s="10"/>
      <c r="B6" s="10"/>
      <c r="C6" s="10"/>
      <c r="D6" s="10"/>
      <c r="L6" s="10"/>
    </row>
    <row r="7" spans="1:12" s="64" customFormat="1" ht="10.199999999999999" x14ac:dyDescent="0.2">
      <c r="A7" s="10"/>
      <c r="B7" s="10"/>
      <c r="C7" s="10"/>
      <c r="D7" s="10"/>
      <c r="L7" s="10"/>
    </row>
    <row r="8" spans="1:12" s="64" customFormat="1" ht="10.199999999999999" x14ac:dyDescent="0.2">
      <c r="A8" s="10"/>
      <c r="B8" s="10"/>
      <c r="C8" s="10"/>
      <c r="D8" s="10"/>
      <c r="L8" s="10"/>
    </row>
    <row r="9" spans="1:12" s="64" customFormat="1" ht="10.199999999999999" x14ac:dyDescent="0.2">
      <c r="A9" s="10"/>
      <c r="B9" s="10"/>
      <c r="C9" s="10"/>
      <c r="D9" s="10"/>
      <c r="L9" s="10"/>
    </row>
    <row r="10" spans="1:12" s="64" customFormat="1" ht="10.199999999999999" x14ac:dyDescent="0.2">
      <c r="A10" s="10"/>
      <c r="B10" s="10"/>
      <c r="C10" s="10"/>
      <c r="D10" s="10"/>
      <c r="L10" s="10"/>
    </row>
    <row r="11" spans="1:12" s="64" customFormat="1" ht="10.199999999999999" x14ac:dyDescent="0.2">
      <c r="A11" s="10"/>
      <c r="B11" s="10"/>
      <c r="C11" s="10"/>
      <c r="D11" s="10"/>
      <c r="L11" s="10"/>
    </row>
    <row r="12" spans="1:12" s="64" customFormat="1" ht="10.199999999999999" x14ac:dyDescent="0.2">
      <c r="A12" s="10"/>
      <c r="B12" s="10"/>
      <c r="C12" s="10"/>
      <c r="D12" s="10"/>
      <c r="L12" s="10"/>
    </row>
    <row r="13" spans="1:12" s="64" customFormat="1" ht="10.199999999999999" x14ac:dyDescent="0.2">
      <c r="A13" s="10"/>
      <c r="B13" s="10"/>
      <c r="C13" s="10"/>
      <c r="D13" s="10"/>
      <c r="L13" s="10"/>
    </row>
    <row r="14" spans="1:12" s="64" customFormat="1" ht="10.199999999999999" x14ac:dyDescent="0.2">
      <c r="A14" s="10"/>
      <c r="B14" s="10"/>
      <c r="C14" s="10"/>
      <c r="D14" s="10"/>
      <c r="L14" s="10"/>
    </row>
    <row r="15" spans="1:12" s="64" customFormat="1" ht="10.199999999999999" x14ac:dyDescent="0.2">
      <c r="A15" s="10"/>
      <c r="B15" s="10"/>
      <c r="C15" s="10"/>
      <c r="D15" s="10"/>
      <c r="L15" s="10"/>
    </row>
    <row r="16" spans="1:12" s="64" customFormat="1" ht="10.199999999999999" x14ac:dyDescent="0.2">
      <c r="A16" s="10"/>
      <c r="B16" s="10"/>
      <c r="C16" s="10"/>
      <c r="D16" s="10"/>
      <c r="L16" s="10"/>
    </row>
    <row r="17" spans="1:12" s="64" customFormat="1" ht="10.199999999999999" x14ac:dyDescent="0.2">
      <c r="A17" s="10"/>
      <c r="B17" s="10"/>
      <c r="C17" s="10"/>
      <c r="D17" s="10"/>
      <c r="L17" s="10"/>
    </row>
    <row r="18" spans="1:12" s="64" customFormat="1" ht="10.199999999999999" x14ac:dyDescent="0.2">
      <c r="A18" s="10"/>
      <c r="L18" s="10"/>
    </row>
    <row r="19" spans="1:12" ht="10.199999999999999" x14ac:dyDescent="0.2"/>
    <row r="20" spans="1:12" ht="10.5" customHeight="1" x14ac:dyDescent="0.2">
      <c r="B20" s="27" t="s">
        <v>81</v>
      </c>
    </row>
    <row r="21" spans="1:12" ht="10.5" hidden="1" customHeight="1" x14ac:dyDescent="0.2"/>
    <row r="22" spans="1:12" ht="10.5" hidden="1" customHeight="1" x14ac:dyDescent="0.2"/>
    <row r="23" spans="1:12" ht="10.5" hidden="1" customHeight="1" x14ac:dyDescent="0.2"/>
    <row r="24" spans="1:12" ht="10.5" hidden="1" customHeight="1" x14ac:dyDescent="0.2"/>
    <row r="25" spans="1:12" ht="10.5" hidden="1" customHeight="1" x14ac:dyDescent="0.2"/>
    <row r="26" spans="1:12" ht="10.5" hidden="1" customHeight="1" x14ac:dyDescent="0.2">
      <c r="A26" s="596"/>
    </row>
    <row r="27" spans="1:12" ht="10.5" hidden="1" customHeight="1" x14ac:dyDescent="0.2"/>
    <row r="28" spans="1:12" ht="10.5" hidden="1" customHeight="1" x14ac:dyDescent="0.2"/>
    <row r="29" spans="1:12" ht="10.5" hidden="1" customHeight="1" x14ac:dyDescent="0.2"/>
    <row r="30" spans="1:12" ht="10.5" hidden="1" customHeight="1" x14ac:dyDescent="0.2"/>
    <row r="31" spans="1:12" ht="10.5" hidden="1" customHeight="1" x14ac:dyDescent="0.2">
      <c r="C31" s="27"/>
      <c r="D31" s="27"/>
      <c r="E31" s="27"/>
      <c r="F31" s="27"/>
      <c r="G31" s="27"/>
      <c r="H31" s="27"/>
      <c r="I31" s="27"/>
      <c r="J31" s="27"/>
      <c r="K31" s="27"/>
      <c r="L31" s="27"/>
    </row>
    <row r="32" spans="1:12" ht="10.5" hidden="1" customHeight="1" x14ac:dyDescent="0.2"/>
    <row r="33" spans="1:14" ht="10.5" hidden="1" customHeight="1" x14ac:dyDescent="0.2"/>
    <row r="34" spans="1:14" ht="10.5" hidden="1" customHeight="1" x14ac:dyDescent="0.2"/>
    <row r="35" spans="1:14" ht="10.5" hidden="1" customHeight="1" x14ac:dyDescent="0.2"/>
    <row r="36" spans="1:14" ht="10.5" hidden="1" customHeight="1" x14ac:dyDescent="0.2"/>
    <row r="37" spans="1:14" s="64" customFormat="1" ht="10.5" hidden="1" customHeight="1" x14ac:dyDescent="0.2">
      <c r="A37" s="10"/>
      <c r="B37" s="10"/>
      <c r="C37" s="10"/>
      <c r="D37" s="10"/>
      <c r="L37" s="10"/>
      <c r="M37" s="10"/>
      <c r="N37" s="10"/>
    </row>
    <row r="38" spans="1:14" s="64" customFormat="1" ht="10.5" hidden="1" customHeight="1" x14ac:dyDescent="0.2">
      <c r="A38" s="10"/>
      <c r="B38" s="10"/>
      <c r="C38" s="10"/>
      <c r="D38" s="10"/>
      <c r="L38" s="10"/>
      <c r="M38" s="10"/>
      <c r="N38" s="10"/>
    </row>
    <row r="39" spans="1:14" s="64" customFormat="1" ht="10.5" hidden="1" customHeight="1" x14ac:dyDescent="0.2">
      <c r="A39" s="10"/>
      <c r="B39" s="10"/>
      <c r="C39" s="10"/>
      <c r="D39" s="10"/>
      <c r="L39" s="10"/>
      <c r="M39" s="10"/>
      <c r="N39" s="10"/>
    </row>
    <row r="40" spans="1:14" s="64" customFormat="1" ht="10.5" hidden="1" customHeight="1" x14ac:dyDescent="0.2">
      <c r="A40" s="10"/>
      <c r="B40" s="10"/>
      <c r="C40" s="10"/>
      <c r="D40" s="10"/>
      <c r="L40" s="10"/>
      <c r="M40" s="10"/>
      <c r="N40" s="10"/>
    </row>
    <row r="41" spans="1:14" s="64" customFormat="1" ht="10.5" hidden="1" customHeight="1" x14ac:dyDescent="0.2">
      <c r="A41" s="10"/>
      <c r="B41" s="10"/>
      <c r="C41" s="10"/>
      <c r="D41" s="10"/>
      <c r="L41" s="10"/>
      <c r="M41" s="10"/>
      <c r="N41" s="10"/>
    </row>
    <row r="42" spans="1:14" s="64" customFormat="1" ht="10.5" hidden="1" customHeight="1" x14ac:dyDescent="0.2">
      <c r="A42" s="10"/>
      <c r="B42" s="10"/>
      <c r="C42" s="10"/>
      <c r="D42" s="10"/>
      <c r="L42" s="10"/>
      <c r="M42" s="10"/>
      <c r="N42" s="10"/>
    </row>
    <row r="43" spans="1:14" s="64" customFormat="1" ht="10.5" hidden="1" customHeight="1" x14ac:dyDescent="0.2">
      <c r="A43" s="10"/>
      <c r="B43" s="10"/>
      <c r="C43" s="10"/>
      <c r="D43" s="10"/>
      <c r="E43" s="10"/>
      <c r="F43" s="10"/>
      <c r="G43" s="10"/>
      <c r="L43" s="10"/>
      <c r="M43" s="10"/>
      <c r="N43" s="10"/>
    </row>
    <row r="44" spans="1:14" s="64" customFormat="1" ht="10.5" hidden="1" customHeight="1" x14ac:dyDescent="0.2">
      <c r="A44" s="10"/>
      <c r="B44" s="10"/>
      <c r="C44" s="10"/>
      <c r="D44" s="10"/>
      <c r="L44" s="10"/>
      <c r="M44" s="10"/>
      <c r="N44" s="10"/>
    </row>
    <row r="45" spans="1:14" s="64" customFormat="1" ht="10.5" hidden="1" customHeight="1" x14ac:dyDescent="0.2">
      <c r="A45" s="10"/>
      <c r="B45" s="10"/>
      <c r="C45" s="10"/>
      <c r="D45" s="10"/>
      <c r="L45" s="10"/>
      <c r="M45" s="10"/>
      <c r="N45" s="10"/>
    </row>
    <row r="46" spans="1:14" s="64" customFormat="1" ht="10.5" hidden="1" customHeight="1" x14ac:dyDescent="0.2">
      <c r="A46" s="10"/>
      <c r="B46" s="10"/>
      <c r="C46" s="10"/>
      <c r="D46" s="10"/>
      <c r="L46" s="10"/>
      <c r="M46" s="10"/>
      <c r="N46" s="10"/>
    </row>
    <row r="47" spans="1:14" s="64" customFormat="1" ht="10.5" hidden="1" customHeight="1" x14ac:dyDescent="0.2">
      <c r="A47" s="10"/>
      <c r="B47" s="10"/>
      <c r="C47" s="10"/>
      <c r="D47" s="10"/>
      <c r="L47" s="10"/>
      <c r="M47" s="10"/>
      <c r="N47" s="10"/>
    </row>
    <row r="48" spans="1:14" s="64" customFormat="1" ht="10.5" hidden="1" customHeight="1" x14ac:dyDescent="0.2">
      <c r="A48" s="10"/>
      <c r="B48" s="10"/>
      <c r="C48" s="10"/>
      <c r="D48" s="10"/>
      <c r="L48" s="10"/>
      <c r="M48" s="10"/>
      <c r="N48" s="10"/>
    </row>
    <row r="49" spans="1:14" s="64" customFormat="1" ht="10.5" hidden="1" customHeight="1" x14ac:dyDescent="0.2">
      <c r="A49" s="10"/>
      <c r="B49" s="10"/>
      <c r="C49" s="10"/>
      <c r="D49" s="10"/>
      <c r="L49" s="10"/>
      <c r="M49" s="10"/>
      <c r="N49" s="10"/>
    </row>
    <row r="50" spans="1:14" s="64" customFormat="1" ht="10.5" hidden="1" customHeight="1" x14ac:dyDescent="0.2">
      <c r="A50" s="10"/>
      <c r="B50" s="10"/>
      <c r="C50" s="10"/>
      <c r="D50" s="10"/>
      <c r="L50" s="10"/>
      <c r="M50" s="10"/>
      <c r="N50" s="10"/>
    </row>
    <row r="51" spans="1:14" s="64" customFormat="1" ht="10.5" hidden="1" customHeight="1" x14ac:dyDescent="0.2">
      <c r="A51" s="10"/>
      <c r="B51" s="10"/>
      <c r="C51" s="10"/>
      <c r="D51" s="10"/>
      <c r="L51" s="10"/>
      <c r="M51" s="10"/>
      <c r="N51" s="10"/>
    </row>
    <row r="52" spans="1:14" s="64" customFormat="1" ht="10.5" hidden="1" customHeight="1" x14ac:dyDescent="0.2">
      <c r="A52" s="10"/>
      <c r="B52" s="10"/>
      <c r="C52" s="10"/>
      <c r="D52" s="10"/>
      <c r="L52" s="10"/>
      <c r="M52" s="10"/>
      <c r="N52" s="10"/>
    </row>
    <row r="53" spans="1:14" ht="10.5" hidden="1" customHeight="1" x14ac:dyDescent="0.2"/>
    <row r="54" spans="1:14" ht="10.5" hidden="1" customHeight="1" x14ac:dyDescent="0.2"/>
    <row r="55" spans="1:14" ht="10.5" hidden="1" customHeight="1" x14ac:dyDescent="0.2"/>
    <row r="56" spans="1:14" ht="10.5" hidden="1" customHeight="1" x14ac:dyDescent="0.2"/>
    <row r="57" spans="1:14" ht="10.5" hidden="1" customHeight="1" x14ac:dyDescent="0.2"/>
    <row r="58" spans="1:14" ht="10.5" hidden="1" customHeight="1" x14ac:dyDescent="0.2"/>
  </sheetData>
  <mergeCells count="2">
    <mergeCell ref="B1:H1"/>
    <mergeCell ref="B2:H2"/>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F218-1E2E-471A-A6FA-155189A699D9}">
  <sheetPr codeName="Hoja54"/>
  <dimension ref="A1:WVQ25"/>
  <sheetViews>
    <sheetView showGridLines="0" workbookViewId="0"/>
  </sheetViews>
  <sheetFormatPr baseColWidth="10" defaultColWidth="0" defaultRowHeight="10.199999999999999" zeroHeight="1" x14ac:dyDescent="0.2"/>
  <cols>
    <col min="1" max="1" width="2.44140625" style="66" customWidth="1"/>
    <col min="2" max="2" width="47" style="66" customWidth="1"/>
    <col min="3" max="3" width="12.109375" style="66" customWidth="1"/>
    <col min="4" max="4" width="10" style="66" customWidth="1"/>
    <col min="5" max="5" width="15.5546875" style="66" customWidth="1"/>
    <col min="6" max="7" width="11.5546875" style="66" customWidth="1"/>
    <col min="8" max="8" width="7" style="66" customWidth="1"/>
    <col min="9" max="9" width="4.5546875" style="66" customWidth="1"/>
    <col min="10" max="10" width="5.6640625" style="66" hidden="1" customWidth="1"/>
    <col min="11" max="11" width="11.44140625" style="66" hidden="1" customWidth="1"/>
    <col min="12" max="12" width="4.109375" style="66" hidden="1" customWidth="1"/>
    <col min="13" max="257" width="11.44140625" style="66" hidden="1"/>
    <col min="258" max="258" width="35" style="66" hidden="1"/>
    <col min="259" max="259" width="10.109375" style="66" hidden="1"/>
    <col min="260" max="260" width="10" style="66" hidden="1"/>
    <col min="261" max="261" width="6.6640625" style="66" hidden="1"/>
    <col min="262" max="262" width="10.33203125" style="66" hidden="1"/>
    <col min="263" max="263" width="13.5546875" style="66" hidden="1"/>
    <col min="264" max="264" width="7" style="66" hidden="1"/>
    <col min="265" max="265" width="6.109375" style="66" hidden="1"/>
    <col min="266" max="513" width="11.44140625" style="66" hidden="1"/>
    <col min="514" max="514" width="35" style="66" hidden="1"/>
    <col min="515" max="515" width="10.109375" style="66" hidden="1"/>
    <col min="516" max="516" width="10" style="66" hidden="1"/>
    <col min="517" max="517" width="6.6640625" style="66" hidden="1"/>
    <col min="518" max="518" width="10.33203125" style="66" hidden="1"/>
    <col min="519" max="519" width="13.5546875" style="66" hidden="1"/>
    <col min="520" max="520" width="7" style="66" hidden="1"/>
    <col min="521" max="521" width="6.109375" style="66" hidden="1"/>
    <col min="522" max="769" width="11.44140625" style="66" hidden="1"/>
    <col min="770" max="770" width="35" style="66" hidden="1"/>
    <col min="771" max="771" width="10.109375" style="66" hidden="1"/>
    <col min="772" max="772" width="10" style="66" hidden="1"/>
    <col min="773" max="773" width="6.6640625" style="66" hidden="1"/>
    <col min="774" max="774" width="10.33203125" style="66" hidden="1"/>
    <col min="775" max="775" width="13.5546875" style="66" hidden="1"/>
    <col min="776" max="776" width="7" style="66" hidden="1"/>
    <col min="777" max="777" width="6.109375" style="66" hidden="1"/>
    <col min="778" max="1025" width="11.44140625" style="66" hidden="1"/>
    <col min="1026" max="1026" width="35" style="66" hidden="1"/>
    <col min="1027" max="1027" width="10.109375" style="66" hidden="1"/>
    <col min="1028" max="1028" width="10" style="66" hidden="1"/>
    <col min="1029" max="1029" width="6.6640625" style="66" hidden="1"/>
    <col min="1030" max="1030" width="10.33203125" style="66" hidden="1"/>
    <col min="1031" max="1031" width="13.5546875" style="66" hidden="1"/>
    <col min="1032" max="1032" width="7" style="66" hidden="1"/>
    <col min="1033" max="1033" width="6.109375" style="66" hidden="1"/>
    <col min="1034" max="1281" width="11.44140625" style="66" hidden="1"/>
    <col min="1282" max="1282" width="35" style="66" hidden="1"/>
    <col min="1283" max="1283" width="10.109375" style="66" hidden="1"/>
    <col min="1284" max="1284" width="10" style="66" hidden="1"/>
    <col min="1285" max="1285" width="6.6640625" style="66" hidden="1"/>
    <col min="1286" max="1286" width="10.33203125" style="66" hidden="1"/>
    <col min="1287" max="1287" width="13.5546875" style="66" hidden="1"/>
    <col min="1288" max="1288" width="7" style="66" hidden="1"/>
    <col min="1289" max="1289" width="6.109375" style="66" hidden="1"/>
    <col min="1290" max="1537" width="11.44140625" style="66" hidden="1"/>
    <col min="1538" max="1538" width="35" style="66" hidden="1"/>
    <col min="1539" max="1539" width="10.109375" style="66" hidden="1"/>
    <col min="1540" max="1540" width="10" style="66" hidden="1"/>
    <col min="1541" max="1541" width="6.6640625" style="66" hidden="1"/>
    <col min="1542" max="1542" width="10.33203125" style="66" hidden="1"/>
    <col min="1543" max="1543" width="13.5546875" style="66" hidden="1"/>
    <col min="1544" max="1544" width="7" style="66" hidden="1"/>
    <col min="1545" max="1545" width="6.109375" style="66" hidden="1"/>
    <col min="1546" max="1793" width="11.44140625" style="66" hidden="1"/>
    <col min="1794" max="1794" width="35" style="66" hidden="1"/>
    <col min="1795" max="1795" width="10.109375" style="66" hidden="1"/>
    <col min="1796" max="1796" width="10" style="66" hidden="1"/>
    <col min="1797" max="1797" width="6.6640625" style="66" hidden="1"/>
    <col min="1798" max="1798" width="10.33203125" style="66" hidden="1"/>
    <col min="1799" max="1799" width="13.5546875" style="66" hidden="1"/>
    <col min="1800" max="1800" width="7" style="66" hidden="1"/>
    <col min="1801" max="1801" width="6.109375" style="66" hidden="1"/>
    <col min="1802" max="2049" width="11.44140625" style="66" hidden="1"/>
    <col min="2050" max="2050" width="35" style="66" hidden="1"/>
    <col min="2051" max="2051" width="10.109375" style="66" hidden="1"/>
    <col min="2052" max="2052" width="10" style="66" hidden="1"/>
    <col min="2053" max="2053" width="6.6640625" style="66" hidden="1"/>
    <col min="2054" max="2054" width="10.33203125" style="66" hidden="1"/>
    <col min="2055" max="2055" width="13.5546875" style="66" hidden="1"/>
    <col min="2056" max="2056" width="7" style="66" hidden="1"/>
    <col min="2057" max="2057" width="6.109375" style="66" hidden="1"/>
    <col min="2058" max="2305" width="11.44140625" style="66" hidden="1"/>
    <col min="2306" max="2306" width="35" style="66" hidden="1"/>
    <col min="2307" max="2307" width="10.109375" style="66" hidden="1"/>
    <col min="2308" max="2308" width="10" style="66" hidden="1"/>
    <col min="2309" max="2309" width="6.6640625" style="66" hidden="1"/>
    <col min="2310" max="2310" width="10.33203125" style="66" hidden="1"/>
    <col min="2311" max="2311" width="13.5546875" style="66" hidden="1"/>
    <col min="2312" max="2312" width="7" style="66" hidden="1"/>
    <col min="2313" max="2313" width="6.109375" style="66" hidden="1"/>
    <col min="2314" max="2561" width="11.44140625" style="66" hidden="1"/>
    <col min="2562" max="2562" width="35" style="66" hidden="1"/>
    <col min="2563" max="2563" width="10.109375" style="66" hidden="1"/>
    <col min="2564" max="2564" width="10" style="66" hidden="1"/>
    <col min="2565" max="2565" width="6.6640625" style="66" hidden="1"/>
    <col min="2566" max="2566" width="10.33203125" style="66" hidden="1"/>
    <col min="2567" max="2567" width="13.5546875" style="66" hidden="1"/>
    <col min="2568" max="2568" width="7" style="66" hidden="1"/>
    <col min="2569" max="2569" width="6.109375" style="66" hidden="1"/>
    <col min="2570" max="2817" width="11.44140625" style="66" hidden="1"/>
    <col min="2818" max="2818" width="35" style="66" hidden="1"/>
    <col min="2819" max="2819" width="10.109375" style="66" hidden="1"/>
    <col min="2820" max="2820" width="10" style="66" hidden="1"/>
    <col min="2821" max="2821" width="6.6640625" style="66" hidden="1"/>
    <col min="2822" max="2822" width="10.33203125" style="66" hidden="1"/>
    <col min="2823" max="2823" width="13.5546875" style="66" hidden="1"/>
    <col min="2824" max="2824" width="7" style="66" hidden="1"/>
    <col min="2825" max="2825" width="6.109375" style="66" hidden="1"/>
    <col min="2826" max="3073" width="11.44140625" style="66" hidden="1"/>
    <col min="3074" max="3074" width="35" style="66" hidden="1"/>
    <col min="3075" max="3075" width="10.109375" style="66" hidden="1"/>
    <col min="3076" max="3076" width="10" style="66" hidden="1"/>
    <col min="3077" max="3077" width="6.6640625" style="66" hidden="1"/>
    <col min="3078" max="3078" width="10.33203125" style="66" hidden="1"/>
    <col min="3079" max="3079" width="13.5546875" style="66" hidden="1"/>
    <col min="3080" max="3080" width="7" style="66" hidden="1"/>
    <col min="3081" max="3081" width="6.109375" style="66" hidden="1"/>
    <col min="3082" max="3329" width="11.44140625" style="66" hidden="1"/>
    <col min="3330" max="3330" width="35" style="66" hidden="1"/>
    <col min="3331" max="3331" width="10.109375" style="66" hidden="1"/>
    <col min="3332" max="3332" width="10" style="66" hidden="1"/>
    <col min="3333" max="3333" width="6.6640625" style="66" hidden="1"/>
    <col min="3334" max="3334" width="10.33203125" style="66" hidden="1"/>
    <col min="3335" max="3335" width="13.5546875" style="66" hidden="1"/>
    <col min="3336" max="3336" width="7" style="66" hidden="1"/>
    <col min="3337" max="3337" width="6.109375" style="66" hidden="1"/>
    <col min="3338" max="3585" width="11.44140625" style="66" hidden="1"/>
    <col min="3586" max="3586" width="35" style="66" hidden="1"/>
    <col min="3587" max="3587" width="10.109375" style="66" hidden="1"/>
    <col min="3588" max="3588" width="10" style="66" hidden="1"/>
    <col min="3589" max="3589" width="6.6640625" style="66" hidden="1"/>
    <col min="3590" max="3590" width="10.33203125" style="66" hidden="1"/>
    <col min="3591" max="3591" width="13.5546875" style="66" hidden="1"/>
    <col min="3592" max="3592" width="7" style="66" hidden="1"/>
    <col min="3593" max="3593" width="6.109375" style="66" hidden="1"/>
    <col min="3594" max="3841" width="11.44140625" style="66" hidden="1"/>
    <col min="3842" max="3842" width="35" style="66" hidden="1"/>
    <col min="3843" max="3843" width="10.109375" style="66" hidden="1"/>
    <col min="3844" max="3844" width="10" style="66" hidden="1"/>
    <col min="3845" max="3845" width="6.6640625" style="66" hidden="1"/>
    <col min="3846" max="3846" width="10.33203125" style="66" hidden="1"/>
    <col min="3847" max="3847" width="13.5546875" style="66" hidden="1"/>
    <col min="3848" max="3848" width="7" style="66" hidden="1"/>
    <col min="3849" max="3849" width="6.109375" style="66" hidden="1"/>
    <col min="3850" max="4097" width="11.44140625" style="66" hidden="1"/>
    <col min="4098" max="4098" width="35" style="66" hidden="1"/>
    <col min="4099" max="4099" width="10.109375" style="66" hidden="1"/>
    <col min="4100" max="4100" width="10" style="66" hidden="1"/>
    <col min="4101" max="4101" width="6.6640625" style="66" hidden="1"/>
    <col min="4102" max="4102" width="10.33203125" style="66" hidden="1"/>
    <col min="4103" max="4103" width="13.5546875" style="66" hidden="1"/>
    <col min="4104" max="4104" width="7" style="66" hidden="1"/>
    <col min="4105" max="4105" width="6.109375" style="66" hidden="1"/>
    <col min="4106" max="4353" width="11.44140625" style="66" hidden="1"/>
    <col min="4354" max="4354" width="35" style="66" hidden="1"/>
    <col min="4355" max="4355" width="10.109375" style="66" hidden="1"/>
    <col min="4356" max="4356" width="10" style="66" hidden="1"/>
    <col min="4357" max="4357" width="6.6640625" style="66" hidden="1"/>
    <col min="4358" max="4358" width="10.33203125" style="66" hidden="1"/>
    <col min="4359" max="4359" width="13.5546875" style="66" hidden="1"/>
    <col min="4360" max="4360" width="7" style="66" hidden="1"/>
    <col min="4361" max="4361" width="6.109375" style="66" hidden="1"/>
    <col min="4362" max="4609" width="11.44140625" style="66" hidden="1"/>
    <col min="4610" max="4610" width="35" style="66" hidden="1"/>
    <col min="4611" max="4611" width="10.109375" style="66" hidden="1"/>
    <col min="4612" max="4612" width="10" style="66" hidden="1"/>
    <col min="4613" max="4613" width="6.6640625" style="66" hidden="1"/>
    <col min="4614" max="4614" width="10.33203125" style="66" hidden="1"/>
    <col min="4615" max="4615" width="13.5546875" style="66" hidden="1"/>
    <col min="4616" max="4616" width="7" style="66" hidden="1"/>
    <col min="4617" max="4617" width="6.109375" style="66" hidden="1"/>
    <col min="4618" max="4865" width="11.44140625" style="66" hidden="1"/>
    <col min="4866" max="4866" width="35" style="66" hidden="1"/>
    <col min="4867" max="4867" width="10.109375" style="66" hidden="1"/>
    <col min="4868" max="4868" width="10" style="66" hidden="1"/>
    <col min="4869" max="4869" width="6.6640625" style="66" hidden="1"/>
    <col min="4870" max="4870" width="10.33203125" style="66" hidden="1"/>
    <col min="4871" max="4871" width="13.5546875" style="66" hidden="1"/>
    <col min="4872" max="4872" width="7" style="66" hidden="1"/>
    <col min="4873" max="4873" width="6.109375" style="66" hidden="1"/>
    <col min="4874" max="5121" width="11.44140625" style="66" hidden="1"/>
    <col min="5122" max="5122" width="35" style="66" hidden="1"/>
    <col min="5123" max="5123" width="10.109375" style="66" hidden="1"/>
    <col min="5124" max="5124" width="10" style="66" hidden="1"/>
    <col min="5125" max="5125" width="6.6640625" style="66" hidden="1"/>
    <col min="5126" max="5126" width="10.33203125" style="66" hidden="1"/>
    <col min="5127" max="5127" width="13.5546875" style="66" hidden="1"/>
    <col min="5128" max="5128" width="7" style="66" hidden="1"/>
    <col min="5129" max="5129" width="6.109375" style="66" hidden="1"/>
    <col min="5130" max="5377" width="11.44140625" style="66" hidden="1"/>
    <col min="5378" max="5378" width="35" style="66" hidden="1"/>
    <col min="5379" max="5379" width="10.109375" style="66" hidden="1"/>
    <col min="5380" max="5380" width="10" style="66" hidden="1"/>
    <col min="5381" max="5381" width="6.6640625" style="66" hidden="1"/>
    <col min="5382" max="5382" width="10.33203125" style="66" hidden="1"/>
    <col min="5383" max="5383" width="13.5546875" style="66" hidden="1"/>
    <col min="5384" max="5384" width="7" style="66" hidden="1"/>
    <col min="5385" max="5385" width="6.109375" style="66" hidden="1"/>
    <col min="5386" max="5633" width="11.44140625" style="66" hidden="1"/>
    <col min="5634" max="5634" width="35" style="66" hidden="1"/>
    <col min="5635" max="5635" width="10.109375" style="66" hidden="1"/>
    <col min="5636" max="5636" width="10" style="66" hidden="1"/>
    <col min="5637" max="5637" width="6.6640625" style="66" hidden="1"/>
    <col min="5638" max="5638" width="10.33203125" style="66" hidden="1"/>
    <col min="5639" max="5639" width="13.5546875" style="66" hidden="1"/>
    <col min="5640" max="5640" width="7" style="66" hidden="1"/>
    <col min="5641" max="5641" width="6.109375" style="66" hidden="1"/>
    <col min="5642" max="5889" width="11.44140625" style="66" hidden="1"/>
    <col min="5890" max="5890" width="35" style="66" hidden="1"/>
    <col min="5891" max="5891" width="10.109375" style="66" hidden="1"/>
    <col min="5892" max="5892" width="10" style="66" hidden="1"/>
    <col min="5893" max="5893" width="6.6640625" style="66" hidden="1"/>
    <col min="5894" max="5894" width="10.33203125" style="66" hidden="1"/>
    <col min="5895" max="5895" width="13.5546875" style="66" hidden="1"/>
    <col min="5896" max="5896" width="7" style="66" hidden="1"/>
    <col min="5897" max="5897" width="6.109375" style="66" hidden="1"/>
    <col min="5898" max="6145" width="11.44140625" style="66" hidden="1"/>
    <col min="6146" max="6146" width="35" style="66" hidden="1"/>
    <col min="6147" max="6147" width="10.109375" style="66" hidden="1"/>
    <col min="6148" max="6148" width="10" style="66" hidden="1"/>
    <col min="6149" max="6149" width="6.6640625" style="66" hidden="1"/>
    <col min="6150" max="6150" width="10.33203125" style="66" hidden="1"/>
    <col min="6151" max="6151" width="13.5546875" style="66" hidden="1"/>
    <col min="6152" max="6152" width="7" style="66" hidden="1"/>
    <col min="6153" max="6153" width="6.109375" style="66" hidden="1"/>
    <col min="6154" max="6401" width="11.44140625" style="66" hidden="1"/>
    <col min="6402" max="6402" width="35" style="66" hidden="1"/>
    <col min="6403" max="6403" width="10.109375" style="66" hidden="1"/>
    <col min="6404" max="6404" width="10" style="66" hidden="1"/>
    <col min="6405" max="6405" width="6.6640625" style="66" hidden="1"/>
    <col min="6406" max="6406" width="10.33203125" style="66" hidden="1"/>
    <col min="6407" max="6407" width="13.5546875" style="66" hidden="1"/>
    <col min="6408" max="6408" width="7" style="66" hidden="1"/>
    <col min="6409" max="6409" width="6.109375" style="66" hidden="1"/>
    <col min="6410" max="6657" width="11.44140625" style="66" hidden="1"/>
    <col min="6658" max="6658" width="35" style="66" hidden="1"/>
    <col min="6659" max="6659" width="10.109375" style="66" hidden="1"/>
    <col min="6660" max="6660" width="10" style="66" hidden="1"/>
    <col min="6661" max="6661" width="6.6640625" style="66" hidden="1"/>
    <col min="6662" max="6662" width="10.33203125" style="66" hidden="1"/>
    <col min="6663" max="6663" width="13.5546875" style="66" hidden="1"/>
    <col min="6664" max="6664" width="7" style="66" hidden="1"/>
    <col min="6665" max="6665" width="6.109375" style="66" hidden="1"/>
    <col min="6666" max="6913" width="11.44140625" style="66" hidden="1"/>
    <col min="6914" max="6914" width="35" style="66" hidden="1"/>
    <col min="6915" max="6915" width="10.109375" style="66" hidden="1"/>
    <col min="6916" max="6916" width="10" style="66" hidden="1"/>
    <col min="6917" max="6917" width="6.6640625" style="66" hidden="1"/>
    <col min="6918" max="6918" width="10.33203125" style="66" hidden="1"/>
    <col min="6919" max="6919" width="13.5546875" style="66" hidden="1"/>
    <col min="6920" max="6920" width="7" style="66" hidden="1"/>
    <col min="6921" max="6921" width="6.109375" style="66" hidden="1"/>
    <col min="6922" max="7169" width="11.44140625" style="66" hidden="1"/>
    <col min="7170" max="7170" width="35" style="66" hidden="1"/>
    <col min="7171" max="7171" width="10.109375" style="66" hidden="1"/>
    <col min="7172" max="7172" width="10" style="66" hidden="1"/>
    <col min="7173" max="7173" width="6.6640625" style="66" hidden="1"/>
    <col min="7174" max="7174" width="10.33203125" style="66" hidden="1"/>
    <col min="7175" max="7175" width="13.5546875" style="66" hidden="1"/>
    <col min="7176" max="7176" width="7" style="66" hidden="1"/>
    <col min="7177" max="7177" width="6.109375" style="66" hidden="1"/>
    <col min="7178" max="7425" width="11.44140625" style="66" hidden="1"/>
    <col min="7426" max="7426" width="35" style="66" hidden="1"/>
    <col min="7427" max="7427" width="10.109375" style="66" hidden="1"/>
    <col min="7428" max="7428" width="10" style="66" hidden="1"/>
    <col min="7429" max="7429" width="6.6640625" style="66" hidden="1"/>
    <col min="7430" max="7430" width="10.33203125" style="66" hidden="1"/>
    <col min="7431" max="7431" width="13.5546875" style="66" hidden="1"/>
    <col min="7432" max="7432" width="7" style="66" hidden="1"/>
    <col min="7433" max="7433" width="6.109375" style="66" hidden="1"/>
    <col min="7434" max="7681" width="11.44140625" style="66" hidden="1"/>
    <col min="7682" max="7682" width="35" style="66" hidden="1"/>
    <col min="7683" max="7683" width="10.109375" style="66" hidden="1"/>
    <col min="7684" max="7684" width="10" style="66" hidden="1"/>
    <col min="7685" max="7685" width="6.6640625" style="66" hidden="1"/>
    <col min="7686" max="7686" width="10.33203125" style="66" hidden="1"/>
    <col min="7687" max="7687" width="13.5546875" style="66" hidden="1"/>
    <col min="7688" max="7688" width="7" style="66" hidden="1"/>
    <col min="7689" max="7689" width="6.109375" style="66" hidden="1"/>
    <col min="7690" max="7937" width="11.44140625" style="66" hidden="1"/>
    <col min="7938" max="7938" width="35" style="66" hidden="1"/>
    <col min="7939" max="7939" width="10.109375" style="66" hidden="1"/>
    <col min="7940" max="7940" width="10" style="66" hidden="1"/>
    <col min="7941" max="7941" width="6.6640625" style="66" hidden="1"/>
    <col min="7942" max="7942" width="10.33203125" style="66" hidden="1"/>
    <col min="7943" max="7943" width="13.5546875" style="66" hidden="1"/>
    <col min="7944" max="7944" width="7" style="66" hidden="1"/>
    <col min="7945" max="7945" width="6.109375" style="66" hidden="1"/>
    <col min="7946" max="8193" width="11.44140625" style="66" hidden="1"/>
    <col min="8194" max="8194" width="35" style="66" hidden="1"/>
    <col min="8195" max="8195" width="10.109375" style="66" hidden="1"/>
    <col min="8196" max="8196" width="10" style="66" hidden="1"/>
    <col min="8197" max="8197" width="6.6640625" style="66" hidden="1"/>
    <col min="8198" max="8198" width="10.33203125" style="66" hidden="1"/>
    <col min="8199" max="8199" width="13.5546875" style="66" hidden="1"/>
    <col min="8200" max="8200" width="7" style="66" hidden="1"/>
    <col min="8201" max="8201" width="6.109375" style="66" hidden="1"/>
    <col min="8202" max="8449" width="11.44140625" style="66" hidden="1"/>
    <col min="8450" max="8450" width="35" style="66" hidden="1"/>
    <col min="8451" max="8451" width="10.109375" style="66" hidden="1"/>
    <col min="8452" max="8452" width="10" style="66" hidden="1"/>
    <col min="8453" max="8453" width="6.6640625" style="66" hidden="1"/>
    <col min="8454" max="8454" width="10.33203125" style="66" hidden="1"/>
    <col min="8455" max="8455" width="13.5546875" style="66" hidden="1"/>
    <col min="8456" max="8456" width="7" style="66" hidden="1"/>
    <col min="8457" max="8457" width="6.109375" style="66" hidden="1"/>
    <col min="8458" max="8705" width="11.44140625" style="66" hidden="1"/>
    <col min="8706" max="8706" width="35" style="66" hidden="1"/>
    <col min="8707" max="8707" width="10.109375" style="66" hidden="1"/>
    <col min="8708" max="8708" width="10" style="66" hidden="1"/>
    <col min="8709" max="8709" width="6.6640625" style="66" hidden="1"/>
    <col min="8710" max="8710" width="10.33203125" style="66" hidden="1"/>
    <col min="8711" max="8711" width="13.5546875" style="66" hidden="1"/>
    <col min="8712" max="8712" width="7" style="66" hidden="1"/>
    <col min="8713" max="8713" width="6.109375" style="66" hidden="1"/>
    <col min="8714" max="8961" width="11.44140625" style="66" hidden="1"/>
    <col min="8962" max="8962" width="35" style="66" hidden="1"/>
    <col min="8963" max="8963" width="10.109375" style="66" hidden="1"/>
    <col min="8964" max="8964" width="10" style="66" hidden="1"/>
    <col min="8965" max="8965" width="6.6640625" style="66" hidden="1"/>
    <col min="8966" max="8966" width="10.33203125" style="66" hidden="1"/>
    <col min="8967" max="8967" width="13.5546875" style="66" hidden="1"/>
    <col min="8968" max="8968" width="7" style="66" hidden="1"/>
    <col min="8969" max="8969" width="6.109375" style="66" hidden="1"/>
    <col min="8970" max="9217" width="11.44140625" style="66" hidden="1"/>
    <col min="9218" max="9218" width="35" style="66" hidden="1"/>
    <col min="9219" max="9219" width="10.109375" style="66" hidden="1"/>
    <col min="9220" max="9220" width="10" style="66" hidden="1"/>
    <col min="9221" max="9221" width="6.6640625" style="66" hidden="1"/>
    <col min="9222" max="9222" width="10.33203125" style="66" hidden="1"/>
    <col min="9223" max="9223" width="13.5546875" style="66" hidden="1"/>
    <col min="9224" max="9224" width="7" style="66" hidden="1"/>
    <col min="9225" max="9225" width="6.109375" style="66" hidden="1"/>
    <col min="9226" max="9473" width="11.44140625" style="66" hidden="1"/>
    <col min="9474" max="9474" width="35" style="66" hidden="1"/>
    <col min="9475" max="9475" width="10.109375" style="66" hidden="1"/>
    <col min="9476" max="9476" width="10" style="66" hidden="1"/>
    <col min="9477" max="9477" width="6.6640625" style="66" hidden="1"/>
    <col min="9478" max="9478" width="10.33203125" style="66" hidden="1"/>
    <col min="9479" max="9479" width="13.5546875" style="66" hidden="1"/>
    <col min="9480" max="9480" width="7" style="66" hidden="1"/>
    <col min="9481" max="9481" width="6.109375" style="66" hidden="1"/>
    <col min="9482" max="9729" width="11.44140625" style="66" hidden="1"/>
    <col min="9730" max="9730" width="35" style="66" hidden="1"/>
    <col min="9731" max="9731" width="10.109375" style="66" hidden="1"/>
    <col min="9732" max="9732" width="10" style="66" hidden="1"/>
    <col min="9733" max="9733" width="6.6640625" style="66" hidden="1"/>
    <col min="9734" max="9734" width="10.33203125" style="66" hidden="1"/>
    <col min="9735" max="9735" width="13.5546875" style="66" hidden="1"/>
    <col min="9736" max="9736" width="7" style="66" hidden="1"/>
    <col min="9737" max="9737" width="6.109375" style="66" hidden="1"/>
    <col min="9738" max="9985" width="11.44140625" style="66" hidden="1"/>
    <col min="9986" max="9986" width="35" style="66" hidden="1"/>
    <col min="9987" max="9987" width="10.109375" style="66" hidden="1"/>
    <col min="9988" max="9988" width="10" style="66" hidden="1"/>
    <col min="9989" max="9989" width="6.6640625" style="66" hidden="1"/>
    <col min="9990" max="9990" width="10.33203125" style="66" hidden="1"/>
    <col min="9991" max="9991" width="13.5546875" style="66" hidden="1"/>
    <col min="9992" max="9992" width="7" style="66" hidden="1"/>
    <col min="9993" max="9993" width="6.109375" style="66" hidden="1"/>
    <col min="9994" max="10241" width="11.44140625" style="66" hidden="1"/>
    <col min="10242" max="10242" width="35" style="66" hidden="1"/>
    <col min="10243" max="10243" width="10.109375" style="66" hidden="1"/>
    <col min="10244" max="10244" width="10" style="66" hidden="1"/>
    <col min="10245" max="10245" width="6.6640625" style="66" hidden="1"/>
    <col min="10246" max="10246" width="10.33203125" style="66" hidden="1"/>
    <col min="10247" max="10247" width="13.5546875" style="66" hidden="1"/>
    <col min="10248" max="10248" width="7" style="66" hidden="1"/>
    <col min="10249" max="10249" width="6.109375" style="66" hidden="1"/>
    <col min="10250" max="10497" width="11.44140625" style="66" hidden="1"/>
    <col min="10498" max="10498" width="35" style="66" hidden="1"/>
    <col min="10499" max="10499" width="10.109375" style="66" hidden="1"/>
    <col min="10500" max="10500" width="10" style="66" hidden="1"/>
    <col min="10501" max="10501" width="6.6640625" style="66" hidden="1"/>
    <col min="10502" max="10502" width="10.33203125" style="66" hidden="1"/>
    <col min="10503" max="10503" width="13.5546875" style="66" hidden="1"/>
    <col min="10504" max="10504" width="7" style="66" hidden="1"/>
    <col min="10505" max="10505" width="6.109375" style="66" hidden="1"/>
    <col min="10506" max="10753" width="11.44140625" style="66" hidden="1"/>
    <col min="10754" max="10754" width="35" style="66" hidden="1"/>
    <col min="10755" max="10755" width="10.109375" style="66" hidden="1"/>
    <col min="10756" max="10756" width="10" style="66" hidden="1"/>
    <col min="10757" max="10757" width="6.6640625" style="66" hidden="1"/>
    <col min="10758" max="10758" width="10.33203125" style="66" hidden="1"/>
    <col min="10759" max="10759" width="13.5546875" style="66" hidden="1"/>
    <col min="10760" max="10760" width="7" style="66" hidden="1"/>
    <col min="10761" max="10761" width="6.109375" style="66" hidden="1"/>
    <col min="10762" max="11009" width="11.44140625" style="66" hidden="1"/>
    <col min="11010" max="11010" width="35" style="66" hidden="1"/>
    <col min="11011" max="11011" width="10.109375" style="66" hidden="1"/>
    <col min="11012" max="11012" width="10" style="66" hidden="1"/>
    <col min="11013" max="11013" width="6.6640625" style="66" hidden="1"/>
    <col min="11014" max="11014" width="10.33203125" style="66" hidden="1"/>
    <col min="11015" max="11015" width="13.5546875" style="66" hidden="1"/>
    <col min="11016" max="11016" width="7" style="66" hidden="1"/>
    <col min="11017" max="11017" width="6.109375" style="66" hidden="1"/>
    <col min="11018" max="11265" width="11.44140625" style="66" hidden="1"/>
    <col min="11266" max="11266" width="35" style="66" hidden="1"/>
    <col min="11267" max="11267" width="10.109375" style="66" hidden="1"/>
    <col min="11268" max="11268" width="10" style="66" hidden="1"/>
    <col min="11269" max="11269" width="6.6640625" style="66" hidden="1"/>
    <col min="11270" max="11270" width="10.33203125" style="66" hidden="1"/>
    <col min="11271" max="11271" width="13.5546875" style="66" hidden="1"/>
    <col min="11272" max="11272" width="7" style="66" hidden="1"/>
    <col min="11273" max="11273" width="6.109375" style="66" hidden="1"/>
    <col min="11274" max="11521" width="11.44140625" style="66" hidden="1"/>
    <col min="11522" max="11522" width="35" style="66" hidden="1"/>
    <col min="11523" max="11523" width="10.109375" style="66" hidden="1"/>
    <col min="11524" max="11524" width="10" style="66" hidden="1"/>
    <col min="11525" max="11525" width="6.6640625" style="66" hidden="1"/>
    <col min="11526" max="11526" width="10.33203125" style="66" hidden="1"/>
    <col min="11527" max="11527" width="13.5546875" style="66" hidden="1"/>
    <col min="11528" max="11528" width="7" style="66" hidden="1"/>
    <col min="11529" max="11529" width="6.109375" style="66" hidden="1"/>
    <col min="11530" max="11777" width="11.44140625" style="66" hidden="1"/>
    <col min="11778" max="11778" width="35" style="66" hidden="1"/>
    <col min="11779" max="11779" width="10.109375" style="66" hidden="1"/>
    <col min="11780" max="11780" width="10" style="66" hidden="1"/>
    <col min="11781" max="11781" width="6.6640625" style="66" hidden="1"/>
    <col min="11782" max="11782" width="10.33203125" style="66" hidden="1"/>
    <col min="11783" max="11783" width="13.5546875" style="66" hidden="1"/>
    <col min="11784" max="11784" width="7" style="66" hidden="1"/>
    <col min="11785" max="11785" width="6.109375" style="66" hidden="1"/>
    <col min="11786" max="12033" width="11.44140625" style="66" hidden="1"/>
    <col min="12034" max="12034" width="35" style="66" hidden="1"/>
    <col min="12035" max="12035" width="10.109375" style="66" hidden="1"/>
    <col min="12036" max="12036" width="10" style="66" hidden="1"/>
    <col min="12037" max="12037" width="6.6640625" style="66" hidden="1"/>
    <col min="12038" max="12038" width="10.33203125" style="66" hidden="1"/>
    <col min="12039" max="12039" width="13.5546875" style="66" hidden="1"/>
    <col min="12040" max="12040" width="7" style="66" hidden="1"/>
    <col min="12041" max="12041" width="6.109375" style="66" hidden="1"/>
    <col min="12042" max="12289" width="11.44140625" style="66" hidden="1"/>
    <col min="12290" max="12290" width="35" style="66" hidden="1"/>
    <col min="12291" max="12291" width="10.109375" style="66" hidden="1"/>
    <col min="12292" max="12292" width="10" style="66" hidden="1"/>
    <col min="12293" max="12293" width="6.6640625" style="66" hidden="1"/>
    <col min="12294" max="12294" width="10.33203125" style="66" hidden="1"/>
    <col min="12295" max="12295" width="13.5546875" style="66" hidden="1"/>
    <col min="12296" max="12296" width="7" style="66" hidden="1"/>
    <col min="12297" max="12297" width="6.109375" style="66" hidden="1"/>
    <col min="12298" max="12545" width="11.44140625" style="66" hidden="1"/>
    <col min="12546" max="12546" width="35" style="66" hidden="1"/>
    <col min="12547" max="12547" width="10.109375" style="66" hidden="1"/>
    <col min="12548" max="12548" width="10" style="66" hidden="1"/>
    <col min="12549" max="12549" width="6.6640625" style="66" hidden="1"/>
    <col min="12550" max="12550" width="10.33203125" style="66" hidden="1"/>
    <col min="12551" max="12551" width="13.5546875" style="66" hidden="1"/>
    <col min="12552" max="12552" width="7" style="66" hidden="1"/>
    <col min="12553" max="12553" width="6.109375" style="66" hidden="1"/>
    <col min="12554" max="12801" width="11.44140625" style="66" hidden="1"/>
    <col min="12802" max="12802" width="35" style="66" hidden="1"/>
    <col min="12803" max="12803" width="10.109375" style="66" hidden="1"/>
    <col min="12804" max="12804" width="10" style="66" hidden="1"/>
    <col min="12805" max="12805" width="6.6640625" style="66" hidden="1"/>
    <col min="12806" max="12806" width="10.33203125" style="66" hidden="1"/>
    <col min="12807" max="12807" width="13.5546875" style="66" hidden="1"/>
    <col min="12808" max="12808" width="7" style="66" hidden="1"/>
    <col min="12809" max="12809" width="6.109375" style="66" hidden="1"/>
    <col min="12810" max="13057" width="11.44140625" style="66" hidden="1"/>
    <col min="13058" max="13058" width="35" style="66" hidden="1"/>
    <col min="13059" max="13059" width="10.109375" style="66" hidden="1"/>
    <col min="13060" max="13060" width="10" style="66" hidden="1"/>
    <col min="13061" max="13061" width="6.6640625" style="66" hidden="1"/>
    <col min="13062" max="13062" width="10.33203125" style="66" hidden="1"/>
    <col min="13063" max="13063" width="13.5546875" style="66" hidden="1"/>
    <col min="13064" max="13064" width="7" style="66" hidden="1"/>
    <col min="13065" max="13065" width="6.109375" style="66" hidden="1"/>
    <col min="13066" max="13313" width="11.44140625" style="66" hidden="1"/>
    <col min="13314" max="13314" width="35" style="66" hidden="1"/>
    <col min="13315" max="13315" width="10.109375" style="66" hidden="1"/>
    <col min="13316" max="13316" width="10" style="66" hidden="1"/>
    <col min="13317" max="13317" width="6.6640625" style="66" hidden="1"/>
    <col min="13318" max="13318" width="10.33203125" style="66" hidden="1"/>
    <col min="13319" max="13319" width="13.5546875" style="66" hidden="1"/>
    <col min="13320" max="13320" width="7" style="66" hidden="1"/>
    <col min="13321" max="13321" width="6.109375" style="66" hidden="1"/>
    <col min="13322" max="13569" width="11.44140625" style="66" hidden="1"/>
    <col min="13570" max="13570" width="35" style="66" hidden="1"/>
    <col min="13571" max="13571" width="10.109375" style="66" hidden="1"/>
    <col min="13572" max="13572" width="10" style="66" hidden="1"/>
    <col min="13573" max="13573" width="6.6640625" style="66" hidden="1"/>
    <col min="13574" max="13574" width="10.33203125" style="66" hidden="1"/>
    <col min="13575" max="13575" width="13.5546875" style="66" hidden="1"/>
    <col min="13576" max="13576" width="7" style="66" hidden="1"/>
    <col min="13577" max="13577" width="6.109375" style="66" hidden="1"/>
    <col min="13578" max="13825" width="11.44140625" style="66" hidden="1"/>
    <col min="13826" max="13826" width="35" style="66" hidden="1"/>
    <col min="13827" max="13827" width="10.109375" style="66" hidden="1"/>
    <col min="13828" max="13828" width="10" style="66" hidden="1"/>
    <col min="13829" max="13829" width="6.6640625" style="66" hidden="1"/>
    <col min="13830" max="13830" width="10.33203125" style="66" hidden="1"/>
    <col min="13831" max="13831" width="13.5546875" style="66" hidden="1"/>
    <col min="13832" max="13832" width="7" style="66" hidden="1"/>
    <col min="13833" max="13833" width="6.109375" style="66" hidden="1"/>
    <col min="13834" max="14081" width="11.44140625" style="66" hidden="1"/>
    <col min="14082" max="14082" width="35" style="66" hidden="1"/>
    <col min="14083" max="14083" width="10.109375" style="66" hidden="1"/>
    <col min="14084" max="14084" width="10" style="66" hidden="1"/>
    <col min="14085" max="14085" width="6.6640625" style="66" hidden="1"/>
    <col min="14086" max="14086" width="10.33203125" style="66" hidden="1"/>
    <col min="14087" max="14087" width="13.5546875" style="66" hidden="1"/>
    <col min="14088" max="14088" width="7" style="66" hidden="1"/>
    <col min="14089" max="14089" width="6.109375" style="66" hidden="1"/>
    <col min="14090" max="14337" width="11.44140625" style="66" hidden="1"/>
    <col min="14338" max="14338" width="35" style="66" hidden="1"/>
    <col min="14339" max="14339" width="10.109375" style="66" hidden="1"/>
    <col min="14340" max="14340" width="10" style="66" hidden="1"/>
    <col min="14341" max="14341" width="6.6640625" style="66" hidden="1"/>
    <col min="14342" max="14342" width="10.33203125" style="66" hidden="1"/>
    <col min="14343" max="14343" width="13.5546875" style="66" hidden="1"/>
    <col min="14344" max="14344" width="7" style="66" hidden="1"/>
    <col min="14345" max="14345" width="6.109375" style="66" hidden="1"/>
    <col min="14346" max="14593" width="11.44140625" style="66" hidden="1"/>
    <col min="14594" max="14594" width="35" style="66" hidden="1"/>
    <col min="14595" max="14595" width="10.109375" style="66" hidden="1"/>
    <col min="14596" max="14596" width="10" style="66" hidden="1"/>
    <col min="14597" max="14597" width="6.6640625" style="66" hidden="1"/>
    <col min="14598" max="14598" width="10.33203125" style="66" hidden="1"/>
    <col min="14599" max="14599" width="13.5546875" style="66" hidden="1"/>
    <col min="14600" max="14600" width="7" style="66" hidden="1"/>
    <col min="14601" max="14601" width="6.109375" style="66" hidden="1"/>
    <col min="14602" max="14849" width="11.44140625" style="66" hidden="1"/>
    <col min="14850" max="14850" width="35" style="66" hidden="1"/>
    <col min="14851" max="14851" width="10.109375" style="66" hidden="1"/>
    <col min="14852" max="14852" width="10" style="66" hidden="1"/>
    <col min="14853" max="14853" width="6.6640625" style="66" hidden="1"/>
    <col min="14854" max="14854" width="10.33203125" style="66" hidden="1"/>
    <col min="14855" max="14855" width="13.5546875" style="66" hidden="1"/>
    <col min="14856" max="14856" width="7" style="66" hidden="1"/>
    <col min="14857" max="14857" width="6.109375" style="66" hidden="1"/>
    <col min="14858" max="15105" width="11.44140625" style="66" hidden="1"/>
    <col min="15106" max="15106" width="35" style="66" hidden="1"/>
    <col min="15107" max="15107" width="10.109375" style="66" hidden="1"/>
    <col min="15108" max="15108" width="10" style="66" hidden="1"/>
    <col min="15109" max="15109" width="6.6640625" style="66" hidden="1"/>
    <col min="15110" max="15110" width="10.33203125" style="66" hidden="1"/>
    <col min="15111" max="15111" width="13.5546875" style="66" hidden="1"/>
    <col min="15112" max="15112" width="7" style="66" hidden="1"/>
    <col min="15113" max="15113" width="6.109375" style="66" hidden="1"/>
    <col min="15114" max="15361" width="11.44140625" style="66" hidden="1"/>
    <col min="15362" max="15362" width="35" style="66" hidden="1"/>
    <col min="15363" max="15363" width="10.109375" style="66" hidden="1"/>
    <col min="15364" max="15364" width="10" style="66" hidden="1"/>
    <col min="15365" max="15365" width="6.6640625" style="66" hidden="1"/>
    <col min="15366" max="15366" width="10.33203125" style="66" hidden="1"/>
    <col min="15367" max="15367" width="13.5546875" style="66" hidden="1"/>
    <col min="15368" max="15368" width="7" style="66" hidden="1"/>
    <col min="15369" max="15369" width="6.109375" style="66" hidden="1"/>
    <col min="15370" max="15617" width="11.44140625" style="66" hidden="1"/>
    <col min="15618" max="15618" width="35" style="66" hidden="1"/>
    <col min="15619" max="15619" width="10.109375" style="66" hidden="1"/>
    <col min="15620" max="15620" width="10" style="66" hidden="1"/>
    <col min="15621" max="15621" width="6.6640625" style="66" hidden="1"/>
    <col min="15622" max="15622" width="10.33203125" style="66" hidden="1"/>
    <col min="15623" max="15623" width="13.5546875" style="66" hidden="1"/>
    <col min="15624" max="15624" width="7" style="66" hidden="1"/>
    <col min="15625" max="15625" width="6.109375" style="66" hidden="1"/>
    <col min="15626" max="15873" width="11.44140625" style="66" hidden="1"/>
    <col min="15874" max="15874" width="35" style="66" hidden="1"/>
    <col min="15875" max="15875" width="10.109375" style="66" hidden="1"/>
    <col min="15876" max="15876" width="10" style="66" hidden="1"/>
    <col min="15877" max="15877" width="6.6640625" style="66" hidden="1"/>
    <col min="15878" max="15878" width="10.33203125" style="66" hidden="1"/>
    <col min="15879" max="15879" width="13.5546875" style="66" hidden="1"/>
    <col min="15880" max="15880" width="7" style="66" hidden="1"/>
    <col min="15881" max="15881" width="6.109375" style="66" hidden="1"/>
    <col min="15882" max="16129" width="11.44140625" style="66" hidden="1"/>
    <col min="16130" max="16130" width="35" style="66" hidden="1"/>
    <col min="16131" max="16131" width="10.109375" style="66" hidden="1"/>
    <col min="16132" max="16132" width="10" style="66" hidden="1"/>
    <col min="16133" max="16133" width="6.6640625" style="66" hidden="1"/>
    <col min="16134" max="16134" width="10.33203125" style="66" hidden="1"/>
    <col min="16135" max="16135" width="13.5546875" style="66" hidden="1"/>
    <col min="16136" max="16136" width="7" style="66" hidden="1"/>
    <col min="16137" max="16137" width="6.109375" style="66" hidden="1"/>
    <col min="16138" max="16384" width="11.44140625" style="66" hidden="1"/>
  </cols>
  <sheetData>
    <row r="1" spans="1:9" ht="14.25" customHeight="1" x14ac:dyDescent="0.25">
      <c r="A1" s="123"/>
      <c r="B1" s="2589" t="s">
        <v>307</v>
      </c>
      <c r="C1" s="2589"/>
      <c r="D1" s="2589"/>
      <c r="E1" s="2589"/>
      <c r="F1" s="2589"/>
      <c r="G1" s="619"/>
      <c r="H1" s="2586"/>
      <c r="I1" s="2586"/>
    </row>
    <row r="2" spans="1:9" ht="12.6" x14ac:dyDescent="0.2">
      <c r="B2" s="2587" t="s">
        <v>1</v>
      </c>
      <c r="C2" s="2587"/>
      <c r="D2" s="2587"/>
      <c r="E2" s="2587"/>
      <c r="F2" s="2587"/>
      <c r="G2" s="632"/>
      <c r="H2" s="2588"/>
      <c r="I2" s="2588"/>
    </row>
    <row r="3" spans="1:9" ht="20.399999999999999" x14ac:dyDescent="0.2">
      <c r="B3" s="553" t="s">
        <v>0</v>
      </c>
      <c r="C3" s="611" t="s">
        <v>770</v>
      </c>
      <c r="D3" s="633" t="s">
        <v>769</v>
      </c>
      <c r="E3" s="634" t="s">
        <v>16</v>
      </c>
      <c r="F3" s="635" t="s">
        <v>734</v>
      </c>
      <c r="G3" s="264"/>
    </row>
    <row r="4" spans="1:9" x14ac:dyDescent="0.2">
      <c r="B4" s="553"/>
      <c r="C4" s="611"/>
      <c r="D4" s="633"/>
      <c r="E4" s="634"/>
      <c r="F4" s="634"/>
    </row>
    <row r="5" spans="1:9" ht="10.5" customHeight="1" x14ac:dyDescent="0.2">
      <c r="B5" s="553"/>
      <c r="C5" s="597" t="s">
        <v>9</v>
      </c>
      <c r="D5" s="597" t="s">
        <v>10</v>
      </c>
      <c r="E5" s="620" t="s">
        <v>767</v>
      </c>
      <c r="F5" s="599" t="s">
        <v>15</v>
      </c>
    </row>
    <row r="6" spans="1:9" x14ac:dyDescent="0.2">
      <c r="B6" s="584" t="s">
        <v>780</v>
      </c>
      <c r="C6" s="621">
        <v>4531.893830123</v>
      </c>
      <c r="D6" s="622">
        <v>4615.67321417315</v>
      </c>
      <c r="E6" s="623">
        <v>101.84866166751915</v>
      </c>
      <c r="F6" s="6">
        <v>0.27402920321057206</v>
      </c>
    </row>
    <row r="7" spans="1:9" ht="20.399999999999999" x14ac:dyDescent="0.2">
      <c r="B7" s="624" t="s">
        <v>781</v>
      </c>
      <c r="C7" s="557">
        <v>2617.3241669999998</v>
      </c>
      <c r="D7" s="625">
        <v>2431.3676229739399</v>
      </c>
      <c r="E7" s="626">
        <v>92.895165743294044</v>
      </c>
      <c r="F7" s="627">
        <v>0.14434854928413426</v>
      </c>
    </row>
    <row r="8" spans="1:9" x14ac:dyDescent="0.2">
      <c r="B8" s="584" t="s">
        <v>782</v>
      </c>
      <c r="C8" s="621">
        <v>2284.9165539999999</v>
      </c>
      <c r="D8" s="622">
        <v>2804.2071013197897</v>
      </c>
      <c r="E8" s="623">
        <v>122.72689330429655</v>
      </c>
      <c r="F8" s="6">
        <v>0.16648376129672493</v>
      </c>
    </row>
    <row r="9" spans="1:9" x14ac:dyDescent="0.2">
      <c r="B9" s="584" t="s">
        <v>783</v>
      </c>
      <c r="C9" s="621">
        <v>1057.0971261340001</v>
      </c>
      <c r="D9" s="622">
        <v>937.36500343033993</v>
      </c>
      <c r="E9" s="623">
        <v>88.673498419057978</v>
      </c>
      <c r="F9" s="6">
        <v>5.5650686928776866E-2</v>
      </c>
    </row>
    <row r="10" spans="1:9" x14ac:dyDescent="0.2">
      <c r="B10" s="584" t="s">
        <v>784</v>
      </c>
      <c r="C10" s="621">
        <v>2573.8726573279996</v>
      </c>
      <c r="D10" s="622">
        <v>2372.6894775250398</v>
      </c>
      <c r="E10" s="623">
        <v>92.183638952370984</v>
      </c>
      <c r="F10" s="6">
        <v>0.14086486993832151</v>
      </c>
    </row>
    <row r="11" spans="1:9" x14ac:dyDescent="0.2">
      <c r="B11" s="584" t="s">
        <v>785</v>
      </c>
      <c r="C11" s="621">
        <v>4444.9015429260007</v>
      </c>
      <c r="D11" s="622">
        <v>7075.4625938897407</v>
      </c>
      <c r="E11" s="623">
        <v>159.18153699377754</v>
      </c>
      <c r="F11" s="6">
        <v>0.42006513177669663</v>
      </c>
    </row>
    <row r="12" spans="1:9" x14ac:dyDescent="0.2">
      <c r="B12" s="584" t="s">
        <v>95</v>
      </c>
      <c r="C12" s="621">
        <v>1023.7136399609999</v>
      </c>
      <c r="D12" s="622">
        <v>974.29502032341009</v>
      </c>
      <c r="E12" s="623">
        <v>95.172612954588303</v>
      </c>
      <c r="F12" s="6">
        <v>5.7843195504272679E-2</v>
      </c>
    </row>
    <row r="13" spans="1:9" x14ac:dyDescent="0.2">
      <c r="B13" s="584" t="s">
        <v>786</v>
      </c>
      <c r="C13" s="621">
        <v>824.12264463600002</v>
      </c>
      <c r="D13" s="622">
        <v>844.35584003823999</v>
      </c>
      <c r="E13" s="623">
        <v>102.45511945751431</v>
      </c>
      <c r="F13" s="6">
        <v>5.0128799708217896E-2</v>
      </c>
    </row>
    <row r="14" spans="1:9" x14ac:dyDescent="0.2">
      <c r="B14" s="584" t="s">
        <v>787</v>
      </c>
      <c r="C14" s="621">
        <v>358.73399999999998</v>
      </c>
      <c r="D14" s="622">
        <v>234.57484013152998</v>
      </c>
      <c r="E14" s="623">
        <v>65.389631351232396</v>
      </c>
      <c r="F14" s="6">
        <v>1.3926539759597265E-2</v>
      </c>
    </row>
    <row r="15" spans="1:9" x14ac:dyDescent="0.2">
      <c r="B15" s="584" t="s">
        <v>788</v>
      </c>
      <c r="C15" s="621">
        <v>469.61599999999999</v>
      </c>
      <c r="D15" s="622">
        <v>406.01356603969998</v>
      </c>
      <c r="E15" s="623">
        <v>86.456501916395524</v>
      </c>
      <c r="F15" s="6">
        <v>2.4104733769475264E-2</v>
      </c>
    </row>
    <row r="16" spans="1:9" x14ac:dyDescent="0.2">
      <c r="B16" s="584" t="s">
        <v>789</v>
      </c>
      <c r="C16" s="621">
        <v>427.47800000000001</v>
      </c>
      <c r="D16" s="622">
        <v>462.41946820671996</v>
      </c>
      <c r="E16" s="623">
        <v>108.17386349864084</v>
      </c>
      <c r="F16" s="6">
        <v>2.7453511663832961E-2</v>
      </c>
    </row>
    <row r="17" spans="2:9" x14ac:dyDescent="0.2">
      <c r="B17" s="584" t="s">
        <v>151</v>
      </c>
      <c r="C17" s="621">
        <v>487.46300000000002</v>
      </c>
      <c r="D17" s="622">
        <v>429.50332947559002</v>
      </c>
      <c r="E17" s="623">
        <v>88.109934390013194</v>
      </c>
      <c r="F17" s="6">
        <v>2.549930415157604E-2</v>
      </c>
    </row>
    <row r="18" spans="2:9" x14ac:dyDescent="0.2">
      <c r="B18" s="584" t="s">
        <v>790</v>
      </c>
      <c r="C18" s="621">
        <v>391.31278929199999</v>
      </c>
      <c r="D18" s="622">
        <v>441.32752108587999</v>
      </c>
      <c r="E18" s="623">
        <v>112.78126684394122</v>
      </c>
      <c r="F18" s="6">
        <v>2.6201297913965336E-2</v>
      </c>
    </row>
    <row r="19" spans="2:9" x14ac:dyDescent="0.2">
      <c r="B19" s="584" t="s">
        <v>791</v>
      </c>
      <c r="C19" s="621">
        <v>297.38166278100005</v>
      </c>
      <c r="D19" s="622">
        <v>280.34933369434998</v>
      </c>
      <c r="E19" s="623">
        <v>94.272569153265806</v>
      </c>
      <c r="F19" s="6">
        <v>1.6644138561841344E-2</v>
      </c>
    </row>
    <row r="20" spans="2:9" x14ac:dyDescent="0.2">
      <c r="B20" s="584" t="s">
        <v>792</v>
      </c>
      <c r="C20" s="621">
        <v>5194.8971044475002</v>
      </c>
      <c r="D20" s="621">
        <v>5523.1280075849063</v>
      </c>
      <c r="E20" s="623">
        <v>106.31833309761609</v>
      </c>
      <c r="F20" s="6">
        <v>0.32790414245554728</v>
      </c>
    </row>
    <row r="21" spans="2:9" x14ac:dyDescent="0.2">
      <c r="B21" s="564" t="s">
        <v>793</v>
      </c>
      <c r="C21" s="628">
        <v>26984.724718628502</v>
      </c>
      <c r="D21" s="629">
        <v>29832.731939892321</v>
      </c>
      <c r="E21" s="630">
        <v>110.55414591388342</v>
      </c>
      <c r="F21" s="631">
        <v>1.771147865923552</v>
      </c>
    </row>
    <row r="22" spans="2:9" x14ac:dyDescent="0.2">
      <c r="B22" s="66" t="s">
        <v>35</v>
      </c>
    </row>
    <row r="25" spans="2:9" hidden="1" x14ac:dyDescent="0.2">
      <c r="C25" s="67"/>
      <c r="D25" s="67"/>
      <c r="E25" s="67"/>
      <c r="F25" s="67"/>
      <c r="G25" s="67"/>
      <c r="H25" s="67"/>
      <c r="I25" s="67"/>
    </row>
  </sheetData>
  <mergeCells count="4">
    <mergeCell ref="H1:I1"/>
    <mergeCell ref="H2:I2"/>
    <mergeCell ref="B1:F1"/>
    <mergeCell ref="B2:F2"/>
  </mergeCells>
  <printOptions horizontalCentered="1" verticalCentered="1"/>
  <pageMargins left="0.19685039370078741" right="0.23622047244094491" top="0.19685039370078741" bottom="0.47244094488188981" header="0" footer="0"/>
  <pageSetup scale="130" orientation="landscape" r:id="rId1"/>
  <headerFooter alignWithMargins="0">
    <oddFooter>&amp;L&amp;8&amp;Z&amp;F&amp;A&amp;R&amp;D</oddFooter>
  </headerFooter>
  <ignoredErrors>
    <ignoredError sqref="C5:F5" numberStoredAsText="1"/>
  </ignoredError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C50-94F5-4DC5-A379-6769B32A4DEC}">
  <dimension ref="A1:L54"/>
  <sheetViews>
    <sheetView showGridLines="0" workbookViewId="0"/>
  </sheetViews>
  <sheetFormatPr baseColWidth="10" defaultColWidth="0" defaultRowHeight="0" customHeight="1" zeroHeight="1" x14ac:dyDescent="0.2"/>
  <cols>
    <col min="1" max="1" width="4.88671875" style="10" customWidth="1"/>
    <col min="2" max="4" width="19.88671875" style="10" customWidth="1"/>
    <col min="5" max="7" width="15.6640625" style="64" customWidth="1"/>
    <col min="8" max="8" width="5.5546875" style="64" customWidth="1"/>
    <col min="9" max="9" width="13.109375" style="64" customWidth="1"/>
    <col min="10" max="10" width="3.44140625" style="10" customWidth="1"/>
    <col min="11" max="12" width="0" style="10" hidden="1" customWidth="1"/>
    <col min="13" max="16384" width="11.44140625" style="10" hidden="1"/>
  </cols>
  <sheetData>
    <row r="1" spans="1:10" s="64" customFormat="1" ht="13.8" x14ac:dyDescent="0.25">
      <c r="A1" s="11"/>
      <c r="B1" s="2585" t="s">
        <v>715</v>
      </c>
      <c r="C1" s="2585"/>
      <c r="D1" s="2585"/>
      <c r="E1" s="2585"/>
      <c r="F1" s="2585"/>
      <c r="G1" s="2585"/>
      <c r="H1" s="2585"/>
      <c r="J1" s="10"/>
    </row>
    <row r="2" spans="1:10" s="64" customFormat="1" ht="12.6" x14ac:dyDescent="0.2">
      <c r="A2" s="10"/>
      <c r="B2" s="532"/>
      <c r="C2" s="2489" t="s">
        <v>1</v>
      </c>
      <c r="D2" s="2489"/>
      <c r="E2" s="2489"/>
      <c r="F2" s="2489"/>
      <c r="G2" s="533"/>
      <c r="H2" s="533"/>
      <c r="J2" s="10"/>
    </row>
    <row r="3" spans="1:10" s="64" customFormat="1" ht="10.199999999999999" x14ac:dyDescent="0.2">
      <c r="A3" s="10"/>
      <c r="B3" s="10"/>
      <c r="C3" s="10"/>
      <c r="D3" s="10"/>
      <c r="J3" s="10"/>
    </row>
    <row r="4" spans="1:10" s="64" customFormat="1" ht="10.199999999999999" x14ac:dyDescent="0.2">
      <c r="A4" s="10"/>
      <c r="B4" s="10"/>
      <c r="C4" s="10"/>
      <c r="D4" s="10"/>
      <c r="J4" s="10"/>
    </row>
    <row r="5" spans="1:10" s="64" customFormat="1" ht="10.199999999999999" x14ac:dyDescent="0.2">
      <c r="A5" s="10"/>
      <c r="B5" s="10"/>
      <c r="C5" s="10"/>
      <c r="D5" s="10"/>
      <c r="J5" s="10"/>
    </row>
    <row r="6" spans="1:10" s="64" customFormat="1" ht="10.199999999999999" x14ac:dyDescent="0.2">
      <c r="A6" s="10"/>
      <c r="B6" s="10"/>
      <c r="C6" s="10"/>
      <c r="D6" s="10"/>
      <c r="J6" s="10"/>
    </row>
    <row r="7" spans="1:10" s="64" customFormat="1" ht="10.199999999999999" x14ac:dyDescent="0.2">
      <c r="A7" s="10"/>
      <c r="B7" s="10"/>
      <c r="C7" s="10"/>
      <c r="D7" s="10"/>
      <c r="J7" s="10"/>
    </row>
    <row r="8" spans="1:10" s="64" customFormat="1" ht="10.199999999999999" x14ac:dyDescent="0.2">
      <c r="A8" s="10"/>
      <c r="B8" s="10"/>
      <c r="C8" s="10"/>
      <c r="D8" s="10"/>
      <c r="J8" s="10"/>
    </row>
    <row r="9" spans="1:10" s="64" customFormat="1" ht="10.199999999999999" x14ac:dyDescent="0.2">
      <c r="A9" s="10"/>
      <c r="B9" s="10"/>
      <c r="C9" s="10"/>
      <c r="D9" s="10"/>
      <c r="J9" s="10"/>
    </row>
    <row r="10" spans="1:10" s="64" customFormat="1" ht="10.199999999999999" x14ac:dyDescent="0.2">
      <c r="A10" s="10"/>
      <c r="B10" s="10"/>
      <c r="C10" s="10"/>
      <c r="D10" s="10"/>
      <c r="J10" s="10"/>
    </row>
    <row r="11" spans="1:10" s="64" customFormat="1" ht="10.199999999999999" x14ac:dyDescent="0.2">
      <c r="A11" s="10"/>
      <c r="B11" s="10"/>
      <c r="C11" s="10"/>
      <c r="D11" s="10"/>
      <c r="J11" s="10"/>
    </row>
    <row r="12" spans="1:10" s="64" customFormat="1" ht="10.199999999999999" x14ac:dyDescent="0.2">
      <c r="A12" s="10"/>
      <c r="B12" s="10"/>
      <c r="C12" s="10"/>
      <c r="D12" s="10"/>
      <c r="J12" s="10"/>
    </row>
    <row r="13" spans="1:10" s="64" customFormat="1" ht="10.199999999999999" x14ac:dyDescent="0.2">
      <c r="A13" s="10"/>
      <c r="B13" s="10"/>
      <c r="C13" s="10"/>
      <c r="D13" s="10"/>
      <c r="J13" s="10"/>
    </row>
    <row r="14" spans="1:10" s="64" customFormat="1" ht="10.199999999999999" x14ac:dyDescent="0.2">
      <c r="A14" s="10"/>
      <c r="B14" s="10"/>
      <c r="C14" s="10"/>
      <c r="D14" s="10"/>
      <c r="J14" s="10"/>
    </row>
    <row r="15" spans="1:10" s="64" customFormat="1" ht="10.199999999999999" x14ac:dyDescent="0.2">
      <c r="A15" s="10"/>
      <c r="B15" s="10"/>
      <c r="C15" s="10"/>
      <c r="D15" s="10"/>
      <c r="J15" s="10"/>
    </row>
    <row r="16" spans="1:10" s="64" customFormat="1" ht="10.199999999999999" x14ac:dyDescent="0.2">
      <c r="A16" s="10"/>
      <c r="B16" s="10"/>
      <c r="C16" s="10"/>
      <c r="D16" s="10"/>
      <c r="J16" s="10"/>
    </row>
    <row r="17" spans="1:10" s="64" customFormat="1" ht="10.199999999999999" x14ac:dyDescent="0.2">
      <c r="A17" s="10"/>
      <c r="B17" s="10"/>
      <c r="C17" s="10"/>
      <c r="D17" s="10"/>
      <c r="J17" s="10"/>
    </row>
    <row r="18" spans="1:10" s="64" customFormat="1" ht="10.199999999999999" x14ac:dyDescent="0.2">
      <c r="A18" s="10"/>
      <c r="J18" s="10"/>
    </row>
    <row r="19" spans="1:10" ht="10.199999999999999" x14ac:dyDescent="0.2"/>
    <row r="20" spans="1:10" ht="10.5" customHeight="1" x14ac:dyDescent="0.2"/>
    <row r="21" spans="1:10" ht="10.5" customHeight="1" x14ac:dyDescent="0.2"/>
    <row r="22" spans="1:10" ht="10.5" customHeight="1" x14ac:dyDescent="0.2"/>
    <row r="23" spans="1:10" ht="10.5" customHeight="1" x14ac:dyDescent="0.2"/>
    <row r="24" spans="1:10" ht="10.5" customHeight="1" x14ac:dyDescent="0.2"/>
    <row r="25" spans="1:10" ht="10.5" customHeight="1" x14ac:dyDescent="0.2"/>
    <row r="26" spans="1:10" ht="10.5" customHeight="1" x14ac:dyDescent="0.2">
      <c r="B26" s="27" t="s">
        <v>81</v>
      </c>
    </row>
    <row r="27" spans="1:10" ht="10.5" customHeight="1" x14ac:dyDescent="0.2">
      <c r="C27" s="27"/>
      <c r="D27" s="27"/>
      <c r="E27" s="27"/>
      <c r="F27" s="27"/>
      <c r="G27" s="27"/>
      <c r="H27" s="27"/>
      <c r="I27" s="27"/>
      <c r="J27" s="27"/>
    </row>
    <row r="28" spans="1:10" ht="10.5" customHeight="1" x14ac:dyDescent="0.2"/>
    <row r="29" spans="1:10" ht="10.5" hidden="1" customHeight="1" x14ac:dyDescent="0.2"/>
    <row r="30" spans="1:10" ht="10.5" hidden="1" customHeight="1" x14ac:dyDescent="0.2"/>
    <row r="31" spans="1:10" ht="10.5" hidden="1" customHeight="1" x14ac:dyDescent="0.2"/>
    <row r="32" spans="1:10" ht="10.5" hidden="1" customHeight="1" x14ac:dyDescent="0.2"/>
    <row r="33" spans="5:7" ht="10.5" hidden="1" customHeight="1" x14ac:dyDescent="0.2"/>
    <row r="34" spans="5:7" ht="10.5" hidden="1" customHeight="1" x14ac:dyDescent="0.2"/>
    <row r="35" spans="5:7" ht="10.5" hidden="1" customHeight="1" x14ac:dyDescent="0.2"/>
    <row r="36" spans="5:7" ht="10.5" hidden="1" customHeight="1" x14ac:dyDescent="0.2"/>
    <row r="37" spans="5:7" ht="10.5" hidden="1" customHeight="1" x14ac:dyDescent="0.2"/>
    <row r="38" spans="5:7" ht="10.5" hidden="1" customHeight="1" x14ac:dyDescent="0.2"/>
    <row r="39" spans="5:7" ht="10.5" hidden="1" customHeight="1" x14ac:dyDescent="0.2">
      <c r="E39" s="10"/>
      <c r="F39" s="10"/>
      <c r="G39" s="10"/>
    </row>
    <row r="40" spans="5:7" ht="10.5" hidden="1" customHeight="1" x14ac:dyDescent="0.2"/>
    <row r="41" spans="5:7" ht="10.5" hidden="1" customHeight="1" x14ac:dyDescent="0.2"/>
    <row r="42" spans="5:7" ht="10.5" hidden="1" customHeight="1" x14ac:dyDescent="0.2"/>
    <row r="43" spans="5:7" ht="10.5" hidden="1" customHeight="1" x14ac:dyDescent="0.2"/>
    <row r="44" spans="5:7" ht="10.5" hidden="1" customHeight="1" x14ac:dyDescent="0.2"/>
    <row r="45" spans="5:7" ht="10.5" hidden="1" customHeight="1" x14ac:dyDescent="0.2"/>
    <row r="46" spans="5:7" ht="10.5" hidden="1" customHeight="1" x14ac:dyDescent="0.2"/>
    <row r="47" spans="5:7" ht="10.5" hidden="1" customHeight="1" x14ac:dyDescent="0.2"/>
    <row r="48" spans="5:7" ht="10.5" hidden="1" customHeight="1" x14ac:dyDescent="0.2"/>
    <row r="49" ht="10.5" hidden="1" customHeight="1" x14ac:dyDescent="0.2"/>
    <row r="50" ht="10.5" hidden="1" customHeight="1" x14ac:dyDescent="0.2"/>
    <row r="51" ht="10.5" hidden="1" customHeight="1" x14ac:dyDescent="0.2"/>
    <row r="52" ht="10.5" hidden="1" customHeight="1" x14ac:dyDescent="0.2"/>
    <row r="53" ht="10.5" hidden="1" customHeight="1" x14ac:dyDescent="0.2"/>
    <row r="54" ht="10.5" hidden="1" customHeight="1" x14ac:dyDescent="0.2"/>
  </sheetData>
  <mergeCells count="2">
    <mergeCell ref="C2:F2"/>
    <mergeCell ref="B1:H1"/>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20AD1-21A2-48AE-9166-20E8776EDE97}">
  <sheetPr codeName="Hoja59">
    <pageSetUpPr fitToPage="1"/>
  </sheetPr>
  <dimension ref="A1:M57"/>
  <sheetViews>
    <sheetView showGridLines="0" workbookViewId="0"/>
  </sheetViews>
  <sheetFormatPr baseColWidth="10" defaultColWidth="0" defaultRowHeight="10.199999999999999" zeroHeight="1" x14ac:dyDescent="0.2"/>
  <cols>
    <col min="1" max="1" width="2.5546875" style="69" customWidth="1"/>
    <col min="2" max="2" width="2.6640625" style="284" customWidth="1"/>
    <col min="3" max="3" width="36.33203125" style="70" customWidth="1"/>
    <col min="4" max="4" width="22.44140625" style="70" customWidth="1"/>
    <col min="5" max="5" width="12.44140625" style="69" bestFit="1" customWidth="1"/>
    <col min="6" max="6" width="12.44140625" style="70" bestFit="1" customWidth="1"/>
    <col min="7" max="7" width="15.6640625" style="70" customWidth="1"/>
    <col min="8" max="8" width="12.6640625" style="70" bestFit="1" customWidth="1"/>
    <col min="9" max="9" width="17.44140625" style="70" customWidth="1"/>
    <col min="10" max="10" width="20.88671875" style="69" customWidth="1"/>
    <col min="11" max="11" width="11.88671875" style="69" customWidth="1"/>
    <col min="12" max="12" width="4.88671875" style="69" customWidth="1"/>
    <col min="13" max="13" width="0" style="69" hidden="1" customWidth="1"/>
    <col min="14" max="16384" width="11.88671875" style="69" hidden="1"/>
  </cols>
  <sheetData>
    <row r="1" spans="2:10" s="68" customFormat="1" ht="14.25" customHeight="1" x14ac:dyDescent="0.2">
      <c r="B1" s="2585" t="s">
        <v>716</v>
      </c>
      <c r="C1" s="2585"/>
      <c r="D1" s="2585"/>
      <c r="E1" s="2585"/>
      <c r="F1" s="2585"/>
      <c r="G1" s="2585"/>
      <c r="H1" s="2585"/>
      <c r="I1" s="2585"/>
      <c r="J1" s="2585"/>
    </row>
    <row r="2" spans="2:10" s="68" customFormat="1" ht="10.5" customHeight="1" x14ac:dyDescent="0.2">
      <c r="B2" s="531"/>
      <c r="C2" s="531"/>
      <c r="D2" s="531"/>
      <c r="E2" s="531" t="s">
        <v>1</v>
      </c>
      <c r="F2" s="531"/>
      <c r="G2" s="531"/>
      <c r="H2" s="531"/>
      <c r="I2" s="531"/>
      <c r="J2" s="531"/>
    </row>
    <row r="3" spans="2:10" ht="12" customHeight="1" x14ac:dyDescent="0.2">
      <c r="B3" s="2590" t="s">
        <v>0</v>
      </c>
      <c r="C3" s="2590"/>
      <c r="D3" s="265" t="s">
        <v>308</v>
      </c>
      <c r="E3" s="2592" t="s">
        <v>309</v>
      </c>
      <c r="F3" s="2592"/>
      <c r="G3" s="2592"/>
      <c r="H3" s="265" t="s">
        <v>310</v>
      </c>
      <c r="I3" s="2593" t="s">
        <v>311</v>
      </c>
      <c r="J3" s="2594" t="s">
        <v>312</v>
      </c>
    </row>
    <row r="4" spans="2:10" x14ac:dyDescent="0.2">
      <c r="B4" s="2590"/>
      <c r="C4" s="2590"/>
      <c r="D4" s="2595" t="s">
        <v>313</v>
      </c>
      <c r="E4" s="2593" t="s">
        <v>314</v>
      </c>
      <c r="F4" s="2593" t="s">
        <v>315</v>
      </c>
      <c r="G4" s="2593" t="s">
        <v>316</v>
      </c>
      <c r="H4" s="2593" t="s">
        <v>317</v>
      </c>
      <c r="I4" s="2593"/>
      <c r="J4" s="2594"/>
    </row>
    <row r="5" spans="2:10" x14ac:dyDescent="0.2">
      <c r="B5" s="2590"/>
      <c r="C5" s="2590"/>
      <c r="D5" s="2595"/>
      <c r="E5" s="2593"/>
      <c r="F5" s="2593"/>
      <c r="G5" s="2593"/>
      <c r="H5" s="2593"/>
      <c r="I5" s="2593"/>
      <c r="J5" s="2594"/>
    </row>
    <row r="6" spans="2:10" s="71" customFormat="1" ht="10.5" customHeight="1" x14ac:dyDescent="0.2">
      <c r="B6" s="2590"/>
      <c r="C6" s="2590"/>
      <c r="D6" s="2595"/>
      <c r="E6" s="2593"/>
      <c r="F6" s="2593"/>
      <c r="G6" s="2593"/>
      <c r="H6" s="2593"/>
      <c r="I6" s="2593"/>
      <c r="J6" s="2594"/>
    </row>
    <row r="7" spans="2:10" ht="20.399999999999999" x14ac:dyDescent="0.2">
      <c r="B7" s="2590"/>
      <c r="C7" s="2590"/>
      <c r="D7" s="266" t="s">
        <v>318</v>
      </c>
      <c r="E7" s="2593"/>
      <c r="F7" s="2593"/>
      <c r="G7" s="2593"/>
      <c r="H7" s="2593"/>
      <c r="I7" s="2593"/>
      <c r="J7" s="2594"/>
    </row>
    <row r="8" spans="2:10" x14ac:dyDescent="0.2">
      <c r="B8" s="2591"/>
      <c r="C8" s="2591"/>
      <c r="D8" s="267" t="s">
        <v>9</v>
      </c>
      <c r="E8" s="267" t="s">
        <v>10</v>
      </c>
      <c r="F8" s="267" t="s">
        <v>12</v>
      </c>
      <c r="G8" s="267" t="s">
        <v>15</v>
      </c>
      <c r="H8" s="267" t="s">
        <v>11</v>
      </c>
      <c r="I8" s="267" t="s">
        <v>13</v>
      </c>
      <c r="J8" s="267" t="s">
        <v>319</v>
      </c>
    </row>
    <row r="9" spans="2:10" x14ac:dyDescent="0.2">
      <c r="B9" s="285" t="s">
        <v>19</v>
      </c>
      <c r="C9" s="268" t="s">
        <v>20</v>
      </c>
      <c r="D9" s="269">
        <f t="shared" ref="D9:J9" si="0">SUM(D10:D16)</f>
        <v>308223.67734793399</v>
      </c>
      <c r="E9" s="92">
        <f t="shared" si="0"/>
        <v>21.350260163000002</v>
      </c>
      <c r="F9" s="92">
        <f t="shared" si="0"/>
        <v>0</v>
      </c>
      <c r="G9" s="92">
        <v>766.01254698950004</v>
      </c>
      <c r="H9" s="92">
        <f t="shared" si="0"/>
        <v>-18850.174308293001</v>
      </c>
      <c r="I9" s="269">
        <v>0</v>
      </c>
      <c r="J9" s="92">
        <f t="shared" si="0"/>
        <v>290160.86584679346</v>
      </c>
    </row>
    <row r="10" spans="2:10" ht="12" customHeight="1" x14ac:dyDescent="0.2">
      <c r="B10" s="286"/>
      <c r="C10" s="271" t="s">
        <v>21</v>
      </c>
      <c r="D10" s="272">
        <v>54890.945116210001</v>
      </c>
      <c r="E10" s="273">
        <v>0</v>
      </c>
      <c r="F10" s="273">
        <v>0</v>
      </c>
      <c r="G10" s="273">
        <v>0</v>
      </c>
      <c r="H10" s="273">
        <v>-3089.0297510790001</v>
      </c>
      <c r="I10" s="273">
        <v>-707.33287895500007</v>
      </c>
      <c r="J10" s="273">
        <f t="shared" ref="J10:J16" si="1">SUM(D10:I10)</f>
        <v>51094.582486176005</v>
      </c>
    </row>
    <row r="11" spans="2:10" x14ac:dyDescent="0.2">
      <c r="B11" s="286"/>
      <c r="C11" s="271" t="s">
        <v>22</v>
      </c>
      <c r="D11" s="272">
        <v>13551.239656681</v>
      </c>
      <c r="E11" s="273">
        <v>0</v>
      </c>
      <c r="F11" s="273">
        <v>0</v>
      </c>
      <c r="G11" s="273">
        <v>0</v>
      </c>
      <c r="H11" s="273">
        <v>-132.754597655</v>
      </c>
      <c r="I11" s="273">
        <v>3590.9921505570001</v>
      </c>
      <c r="J11" s="273">
        <f t="shared" si="1"/>
        <v>17009.477209582998</v>
      </c>
    </row>
    <row r="12" spans="2:10" x14ac:dyDescent="0.2">
      <c r="B12" s="286"/>
      <c r="C12" s="271" t="s">
        <v>23</v>
      </c>
      <c r="D12" s="272">
        <v>236139.77333635901</v>
      </c>
      <c r="E12" s="273">
        <v>21.350260163000002</v>
      </c>
      <c r="F12" s="273">
        <v>0</v>
      </c>
      <c r="G12" s="273">
        <v>32.6</v>
      </c>
      <c r="H12" s="273">
        <v>-15537.176737258</v>
      </c>
      <c r="I12" s="273">
        <v>-2959.2112591490004</v>
      </c>
      <c r="J12" s="273">
        <f t="shared" si="1"/>
        <v>217697.33560011501</v>
      </c>
    </row>
    <row r="13" spans="2:10" x14ac:dyDescent="0.2">
      <c r="B13" s="286"/>
      <c r="C13" s="271" t="s">
        <v>24</v>
      </c>
      <c r="D13" s="272">
        <v>1337.217641361</v>
      </c>
      <c r="E13" s="274">
        <v>0</v>
      </c>
      <c r="F13" s="274">
        <v>0</v>
      </c>
      <c r="G13" s="274">
        <v>733.41254698950002</v>
      </c>
      <c r="H13" s="273">
        <v>0</v>
      </c>
      <c r="I13" s="273">
        <v>15.018350458999999</v>
      </c>
      <c r="J13" s="273">
        <f t="shared" si="1"/>
        <v>2085.6485388095002</v>
      </c>
    </row>
    <row r="14" spans="2:10" x14ac:dyDescent="0.2">
      <c r="B14" s="286"/>
      <c r="C14" s="271" t="s">
        <v>25</v>
      </c>
      <c r="D14" s="272">
        <v>730.07231765199992</v>
      </c>
      <c r="E14" s="274">
        <v>0</v>
      </c>
      <c r="F14" s="274">
        <v>0</v>
      </c>
      <c r="G14" s="274">
        <v>0</v>
      </c>
      <c r="H14" s="273">
        <v>-83.499154361999999</v>
      </c>
      <c r="I14" s="273">
        <v>-0.69902900000000001</v>
      </c>
      <c r="J14" s="273">
        <f t="shared" si="1"/>
        <v>645.87413428999992</v>
      </c>
    </row>
    <row r="15" spans="2:10" x14ac:dyDescent="0.2">
      <c r="B15" s="286"/>
      <c r="C15" s="271" t="s">
        <v>26</v>
      </c>
      <c r="D15" s="272">
        <v>350.16550100000001</v>
      </c>
      <c r="E15" s="274">
        <v>0</v>
      </c>
      <c r="F15" s="274">
        <v>0</v>
      </c>
      <c r="G15" s="274">
        <v>0</v>
      </c>
      <c r="H15" s="273">
        <v>-0.16950000000000001</v>
      </c>
      <c r="I15" s="273">
        <v>4.497557434</v>
      </c>
      <c r="J15" s="273">
        <f t="shared" si="1"/>
        <v>354.49355843399997</v>
      </c>
    </row>
    <row r="16" spans="2:10" ht="20.399999999999999" x14ac:dyDescent="0.2">
      <c r="B16" s="286"/>
      <c r="C16" s="288" t="s">
        <v>36</v>
      </c>
      <c r="D16" s="272">
        <v>1224.2637786710002</v>
      </c>
      <c r="E16" s="274">
        <v>0</v>
      </c>
      <c r="F16" s="274">
        <v>0</v>
      </c>
      <c r="G16" s="274">
        <v>0</v>
      </c>
      <c r="H16" s="273">
        <v>-7.5445679390000002</v>
      </c>
      <c r="I16" s="273">
        <v>56.735108654000001</v>
      </c>
      <c r="J16" s="273">
        <f t="shared" si="1"/>
        <v>1273.4543193860002</v>
      </c>
    </row>
    <row r="17" spans="2:10" x14ac:dyDescent="0.2">
      <c r="B17" s="285" t="s">
        <v>28</v>
      </c>
      <c r="C17" s="268" t="s">
        <v>29</v>
      </c>
      <c r="D17" s="269">
        <f t="shared" ref="D17:J17" si="2">+D18+D22</f>
        <v>94521.847301682996</v>
      </c>
      <c r="E17" s="93">
        <f t="shared" si="2"/>
        <v>0</v>
      </c>
      <c r="F17" s="92">
        <f t="shared" si="2"/>
        <v>0</v>
      </c>
      <c r="G17" s="92">
        <v>0</v>
      </c>
      <c r="H17" s="92">
        <f t="shared" si="2"/>
        <v>-89</v>
      </c>
      <c r="I17" s="92">
        <v>0</v>
      </c>
      <c r="J17" s="92">
        <f t="shared" si="2"/>
        <v>94432.847301682996</v>
      </c>
    </row>
    <row r="18" spans="2:10" x14ac:dyDescent="0.2">
      <c r="B18" s="286"/>
      <c r="C18" s="275" t="s">
        <v>37</v>
      </c>
      <c r="D18" s="276">
        <v>37259.837390134999</v>
      </c>
      <c r="E18" s="277">
        <v>0</v>
      </c>
      <c r="F18" s="278">
        <v>0</v>
      </c>
      <c r="G18" s="278">
        <v>0</v>
      </c>
      <c r="H18" s="278">
        <v>0</v>
      </c>
      <c r="I18" s="278">
        <v>0</v>
      </c>
      <c r="J18" s="278">
        <f t="shared" ref="J18:J27" si="3">SUM(D18:I18)</f>
        <v>37259.837390134999</v>
      </c>
    </row>
    <row r="19" spans="2:10" x14ac:dyDescent="0.2">
      <c r="B19" s="286"/>
      <c r="C19" s="279" t="s">
        <v>50</v>
      </c>
      <c r="D19" s="272">
        <v>19509.579269688002</v>
      </c>
      <c r="E19" s="274">
        <v>0</v>
      </c>
      <c r="F19" s="274">
        <v>0</v>
      </c>
      <c r="G19" s="274">
        <v>0</v>
      </c>
      <c r="H19" s="273">
        <v>0</v>
      </c>
      <c r="I19" s="273">
        <v>0</v>
      </c>
      <c r="J19" s="273">
        <f t="shared" si="3"/>
        <v>19509.579269688002</v>
      </c>
    </row>
    <row r="20" spans="2:10" x14ac:dyDescent="0.2">
      <c r="B20" s="286"/>
      <c r="C20" s="280" t="s">
        <v>51</v>
      </c>
      <c r="D20" s="272">
        <v>17520.949823401999</v>
      </c>
      <c r="E20" s="274">
        <v>0</v>
      </c>
      <c r="F20" s="274">
        <v>0</v>
      </c>
      <c r="G20" s="274">
        <v>0</v>
      </c>
      <c r="H20" s="273">
        <v>0</v>
      </c>
      <c r="I20" s="273">
        <v>0</v>
      </c>
      <c r="J20" s="273">
        <f t="shared" si="3"/>
        <v>17520.949823401999</v>
      </c>
    </row>
    <row r="21" spans="2:10" x14ac:dyDescent="0.2">
      <c r="B21" s="286"/>
      <c r="C21" s="280" t="s">
        <v>52</v>
      </c>
      <c r="D21" s="272">
        <v>229.30829704499999</v>
      </c>
      <c r="E21" s="274">
        <v>0</v>
      </c>
      <c r="F21" s="274">
        <v>0</v>
      </c>
      <c r="G21" s="274">
        <v>0</v>
      </c>
      <c r="H21" s="273">
        <v>0</v>
      </c>
      <c r="I21" s="273">
        <v>0</v>
      </c>
      <c r="J21" s="273">
        <f t="shared" si="3"/>
        <v>229.30829704499999</v>
      </c>
    </row>
    <row r="22" spans="2:10" x14ac:dyDescent="0.2">
      <c r="B22" s="286"/>
      <c r="C22" s="275" t="s">
        <v>38</v>
      </c>
      <c r="D22" s="276">
        <v>57262.009911547997</v>
      </c>
      <c r="E22" s="277">
        <v>0</v>
      </c>
      <c r="F22" s="274">
        <v>0</v>
      </c>
      <c r="G22" s="274">
        <v>0</v>
      </c>
      <c r="H22" s="278">
        <v>-89</v>
      </c>
      <c r="I22" s="278">
        <v>0</v>
      </c>
      <c r="J22" s="278">
        <f t="shared" si="3"/>
        <v>57173.009911547997</v>
      </c>
    </row>
    <row r="23" spans="2:10" x14ac:dyDescent="0.2">
      <c r="B23" s="286"/>
      <c r="C23" s="279" t="s">
        <v>50</v>
      </c>
      <c r="D23" s="272">
        <v>20422.055749775001</v>
      </c>
      <c r="E23" s="274">
        <v>0</v>
      </c>
      <c r="F23" s="274">
        <v>0</v>
      </c>
      <c r="G23" s="274">
        <v>0</v>
      </c>
      <c r="H23" s="273">
        <v>0</v>
      </c>
      <c r="I23" s="273">
        <v>-6500</v>
      </c>
      <c r="J23" s="273">
        <f t="shared" si="3"/>
        <v>13922.055749775001</v>
      </c>
    </row>
    <row r="24" spans="2:10" x14ac:dyDescent="0.2">
      <c r="B24" s="286"/>
      <c r="C24" s="280" t="s">
        <v>51</v>
      </c>
      <c r="D24" s="272">
        <v>35117.707714217999</v>
      </c>
      <c r="E24" s="274">
        <v>0</v>
      </c>
      <c r="F24" s="274">
        <v>0</v>
      </c>
      <c r="G24" s="274">
        <v>0</v>
      </c>
      <c r="H24" s="273">
        <v>-89</v>
      </c>
      <c r="I24" s="273">
        <v>6500</v>
      </c>
      <c r="J24" s="273">
        <f t="shared" si="3"/>
        <v>41528.707714217999</v>
      </c>
    </row>
    <row r="25" spans="2:10" x14ac:dyDescent="0.2">
      <c r="B25" s="286"/>
      <c r="C25" s="280" t="s">
        <v>52</v>
      </c>
      <c r="D25" s="272">
        <v>295.22500055500001</v>
      </c>
      <c r="E25" s="274">
        <v>0</v>
      </c>
      <c r="F25" s="274">
        <v>0</v>
      </c>
      <c r="G25" s="274">
        <v>0</v>
      </c>
      <c r="H25" s="273">
        <v>0</v>
      </c>
      <c r="I25" s="273">
        <v>0</v>
      </c>
      <c r="J25" s="273">
        <f t="shared" si="3"/>
        <v>295.22500055500001</v>
      </c>
    </row>
    <row r="26" spans="2:10" x14ac:dyDescent="0.2">
      <c r="B26" s="286"/>
      <c r="C26" s="280" t="s">
        <v>168</v>
      </c>
      <c r="D26" s="272">
        <v>1427.0214470000001</v>
      </c>
      <c r="E26" s="274">
        <v>0</v>
      </c>
      <c r="F26" s="274">
        <v>0</v>
      </c>
      <c r="G26" s="274">
        <v>0</v>
      </c>
      <c r="H26" s="273">
        <v>0</v>
      </c>
      <c r="I26" s="273">
        <v>0</v>
      </c>
      <c r="J26" s="273">
        <f t="shared" si="3"/>
        <v>1427.0214470000001</v>
      </c>
    </row>
    <row r="27" spans="2:10" x14ac:dyDescent="0.2">
      <c r="B27" s="285" t="s">
        <v>30</v>
      </c>
      <c r="C27" s="268" t="s">
        <v>31</v>
      </c>
      <c r="D27" s="269">
        <v>99851.308574572002</v>
      </c>
      <c r="E27" s="92">
        <v>0</v>
      </c>
      <c r="F27" s="92">
        <v>1.693534004</v>
      </c>
      <c r="G27" s="92">
        <v>205.220944933</v>
      </c>
      <c r="H27" s="92">
        <v>-9455.8256917069994</v>
      </c>
      <c r="I27" s="92">
        <v>0</v>
      </c>
      <c r="J27" s="92">
        <f t="shared" si="3"/>
        <v>90602.39736180201</v>
      </c>
    </row>
    <row r="28" spans="2:10" x14ac:dyDescent="0.2">
      <c r="B28" s="287" t="s">
        <v>32</v>
      </c>
      <c r="C28" s="281" t="s">
        <v>320</v>
      </c>
      <c r="D28" s="282">
        <f t="shared" ref="D28:J28" si="4">+D9+D17+D27</f>
        <v>502596.833224189</v>
      </c>
      <c r="E28" s="283">
        <f t="shared" si="4"/>
        <v>21.350260163000002</v>
      </c>
      <c r="F28" s="283">
        <f t="shared" si="4"/>
        <v>1.693534004</v>
      </c>
      <c r="G28" s="283">
        <v>971.23349192249998</v>
      </c>
      <c r="H28" s="283">
        <f t="shared" si="4"/>
        <v>-28395</v>
      </c>
      <c r="I28" s="283">
        <f t="shared" si="4"/>
        <v>0</v>
      </c>
      <c r="J28" s="283">
        <f t="shared" si="4"/>
        <v>475196.11051027843</v>
      </c>
    </row>
    <row r="29" spans="2:10" x14ac:dyDescent="0.2">
      <c r="B29" s="287" t="s">
        <v>39</v>
      </c>
      <c r="C29" s="281" t="s">
        <v>321</v>
      </c>
      <c r="D29" s="282">
        <f t="shared" ref="D29:J29" si="5">+D28-D17</f>
        <v>408074.98592250602</v>
      </c>
      <c r="E29" s="283">
        <f t="shared" si="5"/>
        <v>21.350260163000002</v>
      </c>
      <c r="F29" s="283">
        <f t="shared" si="5"/>
        <v>1.693534004</v>
      </c>
      <c r="G29" s="283">
        <v>971.23349192249998</v>
      </c>
      <c r="H29" s="283">
        <f t="shared" si="5"/>
        <v>-28306</v>
      </c>
      <c r="I29" s="283">
        <f t="shared" si="5"/>
        <v>0</v>
      </c>
      <c r="J29" s="283">
        <f t="shared" si="5"/>
        <v>380763.26320859545</v>
      </c>
    </row>
    <row r="30" spans="2:10" x14ac:dyDescent="0.2">
      <c r="B30" s="259" t="s">
        <v>81</v>
      </c>
    </row>
    <row r="46" spans="2:2" hidden="1" x14ac:dyDescent="0.2">
      <c r="B46" s="69"/>
    </row>
    <row r="57" x14ac:dyDescent="0.2"/>
  </sheetData>
  <mergeCells count="10">
    <mergeCell ref="B3:C8"/>
    <mergeCell ref="E3:G3"/>
    <mergeCell ref="I3:I7"/>
    <mergeCell ref="B1:J1"/>
    <mergeCell ref="J3:J7"/>
    <mergeCell ref="D4:D6"/>
    <mergeCell ref="E4:E7"/>
    <mergeCell ref="F4:F7"/>
    <mergeCell ref="G4:G7"/>
    <mergeCell ref="H4:H7"/>
  </mergeCells>
  <printOptions horizontalCentered="1" verticalCentered="1"/>
  <pageMargins left="0.18" right="0.17" top="0.98425196850393704" bottom="0.98425196850393704" header="0" footer="0"/>
  <pageSetup scale="52" fitToHeight="0" orientation="landscape" r:id="rId1"/>
  <headerFooter alignWithMargins="0">
    <oddFooter>&amp;R&amp;7Fuente: Dirección General del Presupuesto Público Nacional - División de Consolidación Presupuestal</oddFooter>
  </headerFooter>
  <ignoredErrors>
    <ignoredError sqref="D8:I8" numberStoredAsText="1"/>
    <ignoredError sqref="J17" formula="1"/>
  </ignoredError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BCB70-979F-4781-ACA8-7537ECED24CF}">
  <sheetPr codeName="Hoja61">
    <pageSetUpPr fitToPage="1"/>
  </sheetPr>
  <dimension ref="A1:XFC159"/>
  <sheetViews>
    <sheetView showGridLines="0" workbookViewId="0"/>
  </sheetViews>
  <sheetFormatPr baseColWidth="10" defaultColWidth="0" defaultRowHeight="10.199999999999999" zeroHeight="1" x14ac:dyDescent="0.2"/>
  <cols>
    <col min="1" max="1" width="1.88671875" style="72" customWidth="1"/>
    <col min="2" max="2" width="11" style="72" customWidth="1"/>
    <col min="3" max="3" width="6.109375" style="72" bestFit="1" customWidth="1"/>
    <col min="4" max="4" width="7.6640625" style="72" customWidth="1"/>
    <col min="5" max="5" width="22.44140625" style="72" customWidth="1"/>
    <col min="6" max="6" width="28.44140625" style="72" customWidth="1"/>
    <col min="7" max="7" width="64.88671875" style="72" customWidth="1"/>
    <col min="8" max="8" width="10" style="78" customWidth="1"/>
    <col min="9" max="9" width="7" style="72" customWidth="1"/>
    <col min="10" max="10" width="13.6640625" style="72" customWidth="1"/>
    <col min="11" max="11" width="48.5546875" style="73" hidden="1" customWidth="1"/>
    <col min="12" max="16383" width="11.44140625" style="72" hidden="1"/>
    <col min="16384" max="16384" width="2.109375" style="72" customWidth="1"/>
  </cols>
  <sheetData>
    <row r="1" spans="1:10" ht="13.5" customHeight="1" x14ac:dyDescent="0.2">
      <c r="B1" s="2585" t="s">
        <v>717</v>
      </c>
      <c r="C1" s="2585"/>
      <c r="D1" s="2585"/>
      <c r="E1" s="2585"/>
      <c r="F1" s="2585"/>
      <c r="G1" s="2585"/>
      <c r="H1" s="2585"/>
      <c r="I1" s="65"/>
      <c r="J1" s="65"/>
    </row>
    <row r="2" spans="1:10" ht="12.6" x14ac:dyDescent="0.2">
      <c r="B2" s="2585" t="s">
        <v>3</v>
      </c>
      <c r="C2" s="2585"/>
      <c r="D2" s="2585"/>
      <c r="E2" s="2585"/>
      <c r="F2" s="2585"/>
      <c r="G2" s="2585"/>
      <c r="H2" s="2585"/>
      <c r="I2" s="65"/>
      <c r="J2" s="65"/>
    </row>
    <row r="3" spans="1:10" x14ac:dyDescent="0.2"/>
    <row r="4" spans="1:10" ht="23.25" customHeight="1" x14ac:dyDescent="0.2">
      <c r="A4" s="12"/>
      <c r="B4" s="290" t="s">
        <v>87</v>
      </c>
      <c r="C4" s="291" t="s">
        <v>88</v>
      </c>
      <c r="D4" s="291" t="s">
        <v>89</v>
      </c>
      <c r="E4" s="290" t="s">
        <v>14</v>
      </c>
      <c r="F4" s="291" t="s">
        <v>90</v>
      </c>
      <c r="G4" s="291" t="s">
        <v>91</v>
      </c>
      <c r="H4" s="292" t="s">
        <v>92</v>
      </c>
    </row>
    <row r="5" spans="1:10" x14ac:dyDescent="0.2">
      <c r="A5" s="12"/>
      <c r="B5" s="2597" t="s">
        <v>322</v>
      </c>
      <c r="C5" s="2597"/>
      <c r="D5" s="2597"/>
      <c r="E5" s="2597"/>
      <c r="F5" s="2597"/>
      <c r="G5" s="2597"/>
      <c r="H5" s="293">
        <f>(SUM(H6:H26))</f>
        <v>971.23349192250021</v>
      </c>
      <c r="I5" s="74"/>
    </row>
    <row r="6" spans="1:10" ht="51" x14ac:dyDescent="0.2">
      <c r="A6" s="12"/>
      <c r="B6" s="294" t="s">
        <v>93</v>
      </c>
      <c r="C6" s="75" t="s">
        <v>100</v>
      </c>
      <c r="D6" s="295">
        <v>45344</v>
      </c>
      <c r="E6" s="296" t="s">
        <v>101</v>
      </c>
      <c r="F6" s="297" t="s">
        <v>96</v>
      </c>
      <c r="G6" s="297" t="s">
        <v>102</v>
      </c>
      <c r="H6" s="298">
        <v>27.6</v>
      </c>
      <c r="I6" s="74"/>
    </row>
    <row r="7" spans="1:10" ht="30.6" x14ac:dyDescent="0.2">
      <c r="A7" s="12"/>
      <c r="B7" s="2598" t="s">
        <v>93</v>
      </c>
      <c r="C7" s="2601" t="s">
        <v>189</v>
      </c>
      <c r="D7" s="2604">
        <v>45393</v>
      </c>
      <c r="E7" s="2607" t="s">
        <v>95</v>
      </c>
      <c r="F7" s="299" t="s">
        <v>190</v>
      </c>
      <c r="G7" s="299" t="s">
        <v>191</v>
      </c>
      <c r="H7" s="300">
        <v>5</v>
      </c>
      <c r="I7" s="74"/>
    </row>
    <row r="8" spans="1:10" ht="20.399999999999999" x14ac:dyDescent="0.2">
      <c r="A8" s="12"/>
      <c r="B8" s="2599"/>
      <c r="C8" s="2602"/>
      <c r="D8" s="2605"/>
      <c r="E8" s="2608"/>
      <c r="F8" s="297" t="s">
        <v>192</v>
      </c>
      <c r="G8" s="297" t="s">
        <v>193</v>
      </c>
      <c r="H8" s="301">
        <v>56.16</v>
      </c>
      <c r="I8" s="74"/>
    </row>
    <row r="9" spans="1:10" ht="20.399999999999999" x14ac:dyDescent="0.2">
      <c r="B9" s="2599"/>
      <c r="C9" s="2602"/>
      <c r="D9" s="2605"/>
      <c r="E9" s="2608"/>
      <c r="F9" s="299" t="s">
        <v>323</v>
      </c>
      <c r="G9" s="299" t="s">
        <v>194</v>
      </c>
      <c r="H9" s="300">
        <v>434.48506485000001</v>
      </c>
    </row>
    <row r="10" spans="1:10" ht="20.399999999999999" x14ac:dyDescent="0.2">
      <c r="B10" s="2599"/>
      <c r="C10" s="2602"/>
      <c r="D10" s="2605"/>
      <c r="E10" s="2608"/>
      <c r="F10" s="297" t="s">
        <v>195</v>
      </c>
      <c r="G10" s="297" t="s">
        <v>196</v>
      </c>
      <c r="H10" s="301">
        <v>8.5</v>
      </c>
    </row>
    <row r="11" spans="1:10" ht="40.799999999999997" x14ac:dyDescent="0.2">
      <c r="B11" s="2599"/>
      <c r="C11" s="2602"/>
      <c r="D11" s="2605"/>
      <c r="E11" s="2608"/>
      <c r="F11" s="299" t="s">
        <v>150</v>
      </c>
      <c r="G11" s="299" t="s">
        <v>197</v>
      </c>
      <c r="H11" s="300">
        <v>17.982695111000002</v>
      </c>
    </row>
    <row r="12" spans="1:10" ht="20.399999999999999" x14ac:dyDescent="0.2">
      <c r="B12" s="2599"/>
      <c r="C12" s="2602"/>
      <c r="D12" s="2605"/>
      <c r="E12" s="2608"/>
      <c r="F12" s="297" t="s">
        <v>198</v>
      </c>
      <c r="G12" s="297" t="s">
        <v>199</v>
      </c>
      <c r="H12" s="301">
        <v>19.399999999999999</v>
      </c>
    </row>
    <row r="13" spans="1:10" ht="20.399999999999999" x14ac:dyDescent="0.2">
      <c r="B13" s="2600"/>
      <c r="C13" s="2603"/>
      <c r="D13" s="2606"/>
      <c r="E13" s="2609"/>
      <c r="F13" s="299" t="s">
        <v>192</v>
      </c>
      <c r="G13" s="299" t="s">
        <v>200</v>
      </c>
      <c r="H13" s="300">
        <v>21.4</v>
      </c>
    </row>
    <row r="14" spans="1:10" ht="30.6" x14ac:dyDescent="0.2">
      <c r="B14" s="302" t="s">
        <v>201</v>
      </c>
      <c r="C14" s="303" t="s">
        <v>202</v>
      </c>
      <c r="D14" s="295">
        <v>45406</v>
      </c>
      <c r="E14" s="296" t="s">
        <v>203</v>
      </c>
      <c r="F14" s="297" t="s">
        <v>204</v>
      </c>
      <c r="G14" s="297" t="s">
        <v>324</v>
      </c>
      <c r="H14" s="304">
        <v>2</v>
      </c>
    </row>
    <row r="15" spans="1:10" ht="30.6" x14ac:dyDescent="0.2">
      <c r="B15" s="305" t="s">
        <v>201</v>
      </c>
      <c r="C15" s="306" t="s">
        <v>205</v>
      </c>
      <c r="D15" s="307">
        <v>45407</v>
      </c>
      <c r="E15" s="308" t="s">
        <v>206</v>
      </c>
      <c r="F15" s="299" t="s">
        <v>207</v>
      </c>
      <c r="G15" s="299" t="s">
        <v>325</v>
      </c>
      <c r="H15" s="300">
        <v>13.805092734</v>
      </c>
    </row>
    <row r="16" spans="1:10" ht="142.80000000000001" x14ac:dyDescent="0.2">
      <c r="B16" s="302" t="s">
        <v>208</v>
      </c>
      <c r="C16" s="303" t="s">
        <v>94</v>
      </c>
      <c r="D16" s="309">
        <v>45428</v>
      </c>
      <c r="E16" s="296" t="s">
        <v>167</v>
      </c>
      <c r="F16" s="297" t="s">
        <v>326</v>
      </c>
      <c r="G16" s="297" t="s">
        <v>209</v>
      </c>
      <c r="H16" s="304">
        <v>40.996515377999998</v>
      </c>
    </row>
    <row r="17" spans="2:8" ht="30.6" x14ac:dyDescent="0.2">
      <c r="B17" s="305" t="s">
        <v>93</v>
      </c>
      <c r="C17" s="306" t="s">
        <v>327</v>
      </c>
      <c r="D17" s="307">
        <v>45450</v>
      </c>
      <c r="E17" s="308" t="s">
        <v>151</v>
      </c>
      <c r="F17" s="299" t="s">
        <v>328</v>
      </c>
      <c r="G17" s="299" t="s">
        <v>329</v>
      </c>
      <c r="H17" s="300">
        <v>20</v>
      </c>
    </row>
    <row r="18" spans="2:8" ht="40.799999999999997" x14ac:dyDescent="0.2">
      <c r="B18" s="302" t="s">
        <v>93</v>
      </c>
      <c r="C18" s="303" t="s">
        <v>183</v>
      </c>
      <c r="D18" s="309">
        <v>45478</v>
      </c>
      <c r="E18" s="296" t="s">
        <v>222</v>
      </c>
      <c r="F18" s="297" t="s">
        <v>207</v>
      </c>
      <c r="G18" s="297" t="s">
        <v>330</v>
      </c>
      <c r="H18" s="304">
        <v>132.99928204400001</v>
      </c>
    </row>
    <row r="19" spans="2:8" ht="51" x14ac:dyDescent="0.2">
      <c r="B19" s="305" t="s">
        <v>208</v>
      </c>
      <c r="C19" s="306" t="s">
        <v>97</v>
      </c>
      <c r="D19" s="307">
        <v>45477</v>
      </c>
      <c r="E19" s="308" t="s">
        <v>224</v>
      </c>
      <c r="F19" s="299" t="s">
        <v>207</v>
      </c>
      <c r="G19" s="299" t="s">
        <v>331</v>
      </c>
      <c r="H19" s="300">
        <v>47.351671136999997</v>
      </c>
    </row>
    <row r="20" spans="2:8" ht="30.6" x14ac:dyDescent="0.2">
      <c r="B20" s="302" t="s">
        <v>93</v>
      </c>
      <c r="C20" s="303" t="s">
        <v>97</v>
      </c>
      <c r="D20" s="309">
        <v>45478</v>
      </c>
      <c r="E20" s="296" t="s">
        <v>332</v>
      </c>
      <c r="F20" s="297" t="s">
        <v>333</v>
      </c>
      <c r="G20" s="297" t="s">
        <v>334</v>
      </c>
      <c r="H20" s="304">
        <v>1.5</v>
      </c>
    </row>
    <row r="21" spans="2:8" ht="40.799999999999997" x14ac:dyDescent="0.2">
      <c r="B21" s="305" t="s">
        <v>93</v>
      </c>
      <c r="C21" s="306" t="s">
        <v>189</v>
      </c>
      <c r="D21" s="307">
        <v>45524</v>
      </c>
      <c r="E21" s="308" t="s">
        <v>335</v>
      </c>
      <c r="F21" s="299" t="s">
        <v>98</v>
      </c>
      <c r="G21" s="299" t="s">
        <v>336</v>
      </c>
      <c r="H21" s="300">
        <v>5</v>
      </c>
    </row>
    <row r="22" spans="2:8" ht="40.799999999999997" x14ac:dyDescent="0.2">
      <c r="B22" s="302" t="s">
        <v>208</v>
      </c>
      <c r="C22" s="303" t="s">
        <v>205</v>
      </c>
      <c r="D22" s="309">
        <v>45534</v>
      </c>
      <c r="E22" s="296" t="s">
        <v>337</v>
      </c>
      <c r="F22" s="297" t="s">
        <v>207</v>
      </c>
      <c r="G22" s="297" t="s">
        <v>338</v>
      </c>
      <c r="H22" s="304">
        <v>1.0824642120000001</v>
      </c>
    </row>
    <row r="23" spans="2:8" ht="30.6" x14ac:dyDescent="0.2">
      <c r="B23" s="305" t="s">
        <v>201</v>
      </c>
      <c r="C23" s="306" t="s">
        <v>339</v>
      </c>
      <c r="D23" s="307">
        <v>45527</v>
      </c>
      <c r="E23" s="308" t="s">
        <v>206</v>
      </c>
      <c r="F23" s="299" t="s">
        <v>207</v>
      </c>
      <c r="G23" s="299" t="s">
        <v>325</v>
      </c>
      <c r="H23" s="300">
        <v>6.4824348059999997</v>
      </c>
    </row>
    <row r="24" spans="2:8" ht="81.599999999999994" x14ac:dyDescent="0.2">
      <c r="B24" s="302" t="s">
        <v>208</v>
      </c>
      <c r="C24" s="303" t="s">
        <v>189</v>
      </c>
      <c r="D24" s="309">
        <v>45538</v>
      </c>
      <c r="E24" s="296" t="s">
        <v>167</v>
      </c>
      <c r="F24" s="297" t="s">
        <v>340</v>
      </c>
      <c r="G24" s="297" t="s">
        <v>209</v>
      </c>
      <c r="H24" s="304">
        <v>9.7925143815000002</v>
      </c>
    </row>
    <row r="25" spans="2:8" ht="20.399999999999999" x14ac:dyDescent="0.2">
      <c r="B25" s="305" t="s">
        <v>93</v>
      </c>
      <c r="C25" s="306" t="s">
        <v>341</v>
      </c>
      <c r="D25" s="307">
        <v>45546</v>
      </c>
      <c r="E25" s="308" t="s">
        <v>95</v>
      </c>
      <c r="F25" s="299" t="s">
        <v>323</v>
      </c>
      <c r="G25" s="299" t="s">
        <v>194</v>
      </c>
      <c r="H25" s="300">
        <v>86.2</v>
      </c>
    </row>
    <row r="26" spans="2:8" ht="61.2" x14ac:dyDescent="0.2">
      <c r="B26" s="310" t="s">
        <v>208</v>
      </c>
      <c r="C26" s="311" t="s">
        <v>342</v>
      </c>
      <c r="D26" s="312">
        <v>45624</v>
      </c>
      <c r="E26" s="313" t="s">
        <v>167</v>
      </c>
      <c r="F26" s="314" t="s">
        <v>343</v>
      </c>
      <c r="G26" s="314" t="s">
        <v>209</v>
      </c>
      <c r="H26" s="315">
        <v>13.495757269</v>
      </c>
    </row>
    <row r="27" spans="2:8" x14ac:dyDescent="0.2">
      <c r="B27" s="2596" t="s">
        <v>166</v>
      </c>
      <c r="C27" s="2596"/>
      <c r="D27" s="2596"/>
      <c r="E27" s="2596"/>
      <c r="F27" s="2596"/>
      <c r="G27" s="2596"/>
      <c r="H27" s="2596"/>
    </row>
    <row r="28" spans="2:8" x14ac:dyDescent="0.2"/>
    <row r="157" spans="1:2" hidden="1" x14ac:dyDescent="0.2">
      <c r="B157" s="77"/>
    </row>
    <row r="159" spans="1:2" hidden="1" x14ac:dyDescent="0.2">
      <c r="A159" s="77"/>
      <c r="B159" s="77"/>
    </row>
  </sheetData>
  <mergeCells count="8">
    <mergeCell ref="B27:H27"/>
    <mergeCell ref="B1:H1"/>
    <mergeCell ref="B2:H2"/>
    <mergeCell ref="B5:G5"/>
    <mergeCell ref="B7:B13"/>
    <mergeCell ref="C7:C13"/>
    <mergeCell ref="D7:D13"/>
    <mergeCell ref="E7:E13"/>
  </mergeCells>
  <pageMargins left="0.25" right="0.25" top="0.75" bottom="0.75" header="0.3" footer="0.3"/>
  <pageSetup scale="61" orientation="portrait" r:id="rId1"/>
  <ignoredErrors>
    <ignoredError sqref="C6:C26" numberStoredAsText="1"/>
  </ignoredError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8970-3EC8-41AF-A213-348AF06E46C9}">
  <sheetPr codeName="Hoja63">
    <pageSetUpPr fitToPage="1"/>
  </sheetPr>
  <dimension ref="A1:XFC44"/>
  <sheetViews>
    <sheetView showGridLines="0" workbookViewId="0"/>
  </sheetViews>
  <sheetFormatPr baseColWidth="10" defaultColWidth="0" defaultRowHeight="11.4" customHeight="1" zeroHeight="1" x14ac:dyDescent="0.2"/>
  <cols>
    <col min="1" max="1" width="3.33203125" style="10" customWidth="1"/>
    <col min="2" max="2" width="26" style="10" customWidth="1"/>
    <col min="3" max="3" width="15.44140625" style="10" customWidth="1"/>
    <col min="4" max="4" width="14.109375" style="48" customWidth="1"/>
    <col min="5" max="5" width="17.109375" style="10" customWidth="1"/>
    <col min="6" max="6" width="9.88671875" style="63" customWidth="1"/>
    <col min="7" max="7" width="10.6640625" style="10" customWidth="1"/>
    <col min="8" max="8" width="6" style="31" customWidth="1"/>
    <col min="9" max="9" width="10.5546875" style="31" hidden="1" customWidth="1"/>
    <col min="10" max="10" width="11.6640625" style="31" hidden="1" customWidth="1"/>
    <col min="11" max="11" width="12.109375" style="31" hidden="1" customWidth="1"/>
    <col min="12" max="12" width="10.109375" style="31" hidden="1" customWidth="1"/>
    <col min="13" max="13" width="5.88671875" style="10" hidden="1" customWidth="1"/>
    <col min="14" max="14" width="13.88671875" style="10" hidden="1" customWidth="1"/>
    <col min="15" max="15" width="4" style="10" hidden="1" customWidth="1"/>
    <col min="16" max="16" width="11.88671875" style="10" hidden="1"/>
    <col min="17" max="17" width="9.5546875" style="10" hidden="1"/>
    <col min="18" max="18" width="5.33203125" style="10" hidden="1"/>
    <col min="19" max="19" width="13.6640625" style="10" hidden="1"/>
    <col min="20" max="16375" width="11.44140625" style="10" hidden="1"/>
    <col min="16376" max="16376" width="9.6640625" style="10" hidden="1"/>
    <col min="16377" max="16377" width="12.88671875" style="10" hidden="1"/>
    <col min="16378" max="16378" width="8.109375" style="10" hidden="1"/>
    <col min="16379" max="16380" width="9.6640625" style="10" hidden="1"/>
    <col min="16381" max="16381" width="13.33203125" style="10" hidden="1"/>
    <col min="16382" max="16383" width="19" style="10" hidden="1"/>
    <col min="16384" max="16384" width="50.33203125" style="10" hidden="1"/>
  </cols>
  <sheetData>
    <row r="1" spans="2:23" ht="12.6" x14ac:dyDescent="0.2">
      <c r="B1" s="2585" t="s">
        <v>718</v>
      </c>
      <c r="C1" s="2585"/>
      <c r="D1" s="2585"/>
      <c r="E1" s="2585"/>
      <c r="F1" s="289"/>
      <c r="G1" s="289"/>
      <c r="H1" s="289"/>
      <c r="I1" s="289"/>
      <c r="J1" s="289"/>
      <c r="K1" s="289"/>
      <c r="L1" s="289"/>
    </row>
    <row r="2" spans="2:23" ht="14.25" customHeight="1" x14ac:dyDescent="0.2">
      <c r="B2" s="2585" t="s">
        <v>3</v>
      </c>
      <c r="C2" s="2585"/>
      <c r="D2" s="2585"/>
      <c r="E2" s="2585"/>
      <c r="F2" s="289"/>
      <c r="G2" s="289"/>
      <c r="H2" s="289"/>
      <c r="I2" s="289"/>
      <c r="J2" s="289"/>
      <c r="K2" s="289"/>
      <c r="L2" s="289"/>
    </row>
    <row r="3" spans="2:23" ht="11.4" customHeight="1" x14ac:dyDescent="0.2"/>
    <row r="4" spans="2:23" ht="30.6" x14ac:dyDescent="0.2">
      <c r="B4" s="316" t="s">
        <v>85</v>
      </c>
      <c r="C4" s="317" t="s">
        <v>344</v>
      </c>
      <c r="D4" s="317" t="s">
        <v>345</v>
      </c>
      <c r="E4" s="317" t="s">
        <v>346</v>
      </c>
    </row>
    <row r="5" spans="2:23" ht="10.5" customHeight="1" x14ac:dyDescent="0.2">
      <c r="B5" s="48" t="s">
        <v>139</v>
      </c>
      <c r="C5" s="318">
        <v>46587.987798695998</v>
      </c>
      <c r="D5" s="318">
        <v>13740.154645872</v>
      </c>
      <c r="E5" s="318">
        <v>32847.833152824001</v>
      </c>
    </row>
    <row r="6" spans="2:23" ht="10.5" customHeight="1" x14ac:dyDescent="0.2">
      <c r="B6" s="48" t="s">
        <v>140</v>
      </c>
      <c r="C6" s="318">
        <v>44334.240675781002</v>
      </c>
      <c r="D6" s="318">
        <v>4159.2464654980004</v>
      </c>
      <c r="E6" s="318">
        <v>40174.994210283003</v>
      </c>
    </row>
    <row r="7" spans="2:23" s="48" customFormat="1" ht="10.199999999999999" x14ac:dyDescent="0.3">
      <c r="B7" s="48" t="s">
        <v>347</v>
      </c>
      <c r="C7" s="318">
        <v>15220.621907055</v>
      </c>
      <c r="D7" s="318">
        <v>1800.052662547</v>
      </c>
      <c r="E7" s="318">
        <v>13420.569244508</v>
      </c>
      <c r="S7" s="49"/>
      <c r="T7" s="49"/>
      <c r="U7" s="49"/>
      <c r="V7" s="49"/>
      <c r="W7" s="49"/>
    </row>
    <row r="8" spans="2:23" s="48" customFormat="1" ht="10.199999999999999" x14ac:dyDescent="0.3">
      <c r="B8" s="48" t="s">
        <v>348</v>
      </c>
      <c r="C8" s="318">
        <v>9366.1607905019991</v>
      </c>
      <c r="D8" s="318">
        <v>1483.663913308</v>
      </c>
      <c r="E8" s="318">
        <v>7882.4968771940003</v>
      </c>
      <c r="S8" s="49"/>
      <c r="T8" s="49"/>
      <c r="U8" s="49"/>
      <c r="V8" s="49"/>
      <c r="W8" s="49"/>
    </row>
    <row r="9" spans="2:23" s="48" customFormat="1" ht="10.199999999999999" x14ac:dyDescent="0.3">
      <c r="B9" s="48" t="s">
        <v>162</v>
      </c>
      <c r="C9" s="318">
        <v>17217.876011650002</v>
      </c>
      <c r="D9" s="318">
        <v>1341.2277345909999</v>
      </c>
      <c r="E9" s="318">
        <v>15876.648277058999</v>
      </c>
      <c r="S9" s="49"/>
      <c r="T9" s="49"/>
      <c r="U9" s="49"/>
      <c r="V9" s="49"/>
      <c r="W9" s="49"/>
    </row>
    <row r="10" spans="2:23" s="48" customFormat="1" ht="10.199999999999999" x14ac:dyDescent="0.3">
      <c r="B10" s="48" t="s">
        <v>169</v>
      </c>
      <c r="C10" s="318">
        <v>57024.848373886998</v>
      </c>
      <c r="D10" s="318">
        <v>710.53068927899994</v>
      </c>
      <c r="E10" s="318">
        <v>56314.317684608002</v>
      </c>
      <c r="S10" s="49"/>
      <c r="T10" s="49"/>
      <c r="U10" s="49"/>
      <c r="V10" s="49"/>
      <c r="W10" s="49"/>
    </row>
    <row r="11" spans="2:23" s="48" customFormat="1" ht="10.199999999999999" x14ac:dyDescent="0.3">
      <c r="B11" s="48" t="s">
        <v>349</v>
      </c>
      <c r="C11" s="318">
        <v>9788.5873783309999</v>
      </c>
      <c r="D11" s="318">
        <v>647.44427761199995</v>
      </c>
      <c r="E11" s="318">
        <v>9141.1431007190004</v>
      </c>
      <c r="S11" s="49"/>
      <c r="T11" s="49"/>
      <c r="U11" s="49"/>
      <c r="V11" s="49"/>
      <c r="W11" s="49"/>
    </row>
    <row r="12" spans="2:23" s="48" customFormat="1" ht="10.199999999999999" x14ac:dyDescent="0.3">
      <c r="B12" s="48" t="s">
        <v>141</v>
      </c>
      <c r="C12" s="318">
        <v>12587.542517436001</v>
      </c>
      <c r="D12" s="318">
        <v>561.57073464400003</v>
      </c>
      <c r="E12" s="318">
        <v>12025.971782791999</v>
      </c>
      <c r="S12" s="49"/>
      <c r="T12" s="49"/>
      <c r="U12" s="49"/>
      <c r="V12" s="49"/>
      <c r="W12" s="49"/>
    </row>
    <row r="13" spans="2:23" s="48" customFormat="1" ht="10.199999999999999" x14ac:dyDescent="0.3">
      <c r="B13" s="48" t="s">
        <v>350</v>
      </c>
      <c r="C13" s="318">
        <v>9810.5518960219997</v>
      </c>
      <c r="D13" s="318">
        <v>463.23648669699998</v>
      </c>
      <c r="E13" s="318">
        <v>9347.3154093249996</v>
      </c>
      <c r="S13" s="49"/>
      <c r="T13" s="49"/>
      <c r="U13" s="49"/>
      <c r="V13" s="49"/>
      <c r="W13" s="49"/>
    </row>
    <row r="14" spans="2:23" s="50" customFormat="1" ht="10.199999999999999" x14ac:dyDescent="0.3">
      <c r="B14" s="48" t="s">
        <v>144</v>
      </c>
      <c r="C14" s="318">
        <v>6558.8670459670002</v>
      </c>
      <c r="D14" s="318">
        <v>360.41372991100002</v>
      </c>
      <c r="E14" s="318">
        <v>6198.4533160560004</v>
      </c>
      <c r="S14" s="49"/>
      <c r="T14" s="49"/>
      <c r="U14" s="49"/>
      <c r="V14" s="49"/>
      <c r="W14" s="49"/>
    </row>
    <row r="15" spans="2:23" s="48" customFormat="1" ht="10.199999999999999" x14ac:dyDescent="0.3">
      <c r="B15" s="48" t="s">
        <v>351</v>
      </c>
      <c r="C15" s="318">
        <v>1651.7528128680001</v>
      </c>
      <c r="D15" s="318">
        <v>357.50445075099998</v>
      </c>
      <c r="E15" s="318">
        <v>1294.2483621169999</v>
      </c>
      <c r="S15" s="49"/>
      <c r="T15" s="49"/>
      <c r="U15" s="49"/>
      <c r="V15" s="49"/>
      <c r="W15" s="49"/>
    </row>
    <row r="16" spans="2:23" s="48" customFormat="1" ht="10.199999999999999" x14ac:dyDescent="0.3">
      <c r="B16" s="48" t="s">
        <v>137</v>
      </c>
      <c r="C16" s="318">
        <v>70451.970734938994</v>
      </c>
      <c r="D16" s="318">
        <v>326.68737590799998</v>
      </c>
      <c r="E16" s="318">
        <v>70125.283359031004</v>
      </c>
      <c r="S16" s="49"/>
      <c r="T16" s="49"/>
      <c r="U16" s="49"/>
      <c r="V16" s="49"/>
      <c r="W16" s="49"/>
    </row>
    <row r="17" spans="2:23" s="48" customFormat="1" ht="10.199999999999999" x14ac:dyDescent="0.3">
      <c r="B17" s="48" t="s">
        <v>352</v>
      </c>
      <c r="C17" s="318">
        <v>1365.620146323</v>
      </c>
      <c r="D17" s="318">
        <v>306.95338676699998</v>
      </c>
      <c r="E17" s="318">
        <v>1058.666759556</v>
      </c>
      <c r="S17" s="49"/>
      <c r="T17" s="49"/>
      <c r="U17" s="49"/>
      <c r="V17" s="49"/>
      <c r="W17" s="49"/>
    </row>
    <row r="18" spans="2:23" s="48" customFormat="1" ht="10.199999999999999" x14ac:dyDescent="0.3">
      <c r="B18" s="48" t="s">
        <v>353</v>
      </c>
      <c r="C18" s="318">
        <v>12680.592029060001</v>
      </c>
      <c r="D18" s="318">
        <v>264.67645216800003</v>
      </c>
      <c r="E18" s="318">
        <v>12415.915576892001</v>
      </c>
      <c r="S18" s="49"/>
      <c r="T18" s="49"/>
      <c r="U18" s="49"/>
      <c r="V18" s="49"/>
      <c r="W18" s="49"/>
    </row>
    <row r="19" spans="2:23" s="48" customFormat="1" ht="10.199999999999999" x14ac:dyDescent="0.3">
      <c r="B19" s="48" t="s">
        <v>354</v>
      </c>
      <c r="C19" s="318">
        <v>3186.0871645269999</v>
      </c>
      <c r="D19" s="318">
        <v>248.84602653100001</v>
      </c>
      <c r="E19" s="318">
        <v>2937.2411379959999</v>
      </c>
      <c r="S19" s="49"/>
      <c r="T19" s="49"/>
      <c r="U19" s="49"/>
      <c r="V19" s="49"/>
      <c r="W19" s="49"/>
    </row>
    <row r="20" spans="2:23" s="48" customFormat="1" ht="10.199999999999999" x14ac:dyDescent="0.3">
      <c r="B20" s="48" t="s">
        <v>147</v>
      </c>
      <c r="C20" s="318">
        <v>4346.7938529994999</v>
      </c>
      <c r="D20" s="318">
        <v>225.41336366499999</v>
      </c>
      <c r="E20" s="318">
        <v>4121.3804893345005</v>
      </c>
      <c r="S20" s="49"/>
      <c r="T20" s="49"/>
      <c r="U20" s="49"/>
      <c r="V20" s="49"/>
      <c r="W20" s="49"/>
    </row>
    <row r="21" spans="2:23" ht="11.4" customHeight="1" x14ac:dyDescent="0.2">
      <c r="B21" s="48" t="s">
        <v>355</v>
      </c>
      <c r="C21" s="318">
        <v>5112.131091661</v>
      </c>
      <c r="D21" s="318">
        <v>193.75061845799999</v>
      </c>
      <c r="E21" s="318">
        <v>4918.3804732030003</v>
      </c>
      <c r="F21" s="52"/>
      <c r="G21" s="52"/>
      <c r="H21" s="52"/>
      <c r="I21" s="52"/>
      <c r="J21" s="53"/>
      <c r="K21" s="53"/>
      <c r="L21" s="53"/>
    </row>
    <row r="22" spans="2:23" ht="11.4" customHeight="1" x14ac:dyDescent="0.2">
      <c r="B22" s="48" t="s">
        <v>149</v>
      </c>
      <c r="C22" s="318">
        <v>1679.30848436</v>
      </c>
      <c r="D22" s="318">
        <v>158.95057312500001</v>
      </c>
      <c r="E22" s="318">
        <v>1520.3579112350001</v>
      </c>
      <c r="F22" s="52"/>
      <c r="G22" s="52"/>
      <c r="H22" s="52"/>
      <c r="I22" s="52"/>
      <c r="J22" s="53"/>
      <c r="K22" s="53"/>
      <c r="L22" s="53"/>
    </row>
    <row r="23" spans="2:23" ht="11.4" customHeight="1" x14ac:dyDescent="0.2">
      <c r="B23" s="48" t="s">
        <v>356</v>
      </c>
      <c r="C23" s="318">
        <v>2194.7738043099998</v>
      </c>
      <c r="D23" s="318">
        <v>151.57821389700001</v>
      </c>
      <c r="E23" s="318">
        <v>2043.195590413</v>
      </c>
      <c r="F23" s="52"/>
      <c r="G23" s="52"/>
      <c r="H23" s="52"/>
      <c r="I23" s="52"/>
      <c r="J23" s="53"/>
      <c r="K23" s="53"/>
      <c r="L23" s="53"/>
    </row>
    <row r="24" spans="2:23" ht="11.4" customHeight="1" x14ac:dyDescent="0.2">
      <c r="B24" s="48" t="s">
        <v>157</v>
      </c>
      <c r="C24" s="318">
        <v>1468.833573052</v>
      </c>
      <c r="D24" s="318">
        <v>144.80361811500001</v>
      </c>
      <c r="E24" s="318">
        <v>1324.029954937</v>
      </c>
      <c r="F24" s="52"/>
      <c r="G24" s="52"/>
      <c r="H24" s="52"/>
      <c r="I24" s="52"/>
      <c r="J24" s="53"/>
      <c r="K24" s="53"/>
      <c r="L24" s="53"/>
    </row>
    <row r="25" spans="2:23" ht="11.4" customHeight="1" x14ac:dyDescent="0.2">
      <c r="B25" s="48" t="s">
        <v>357</v>
      </c>
      <c r="C25" s="318">
        <v>1786.402623725</v>
      </c>
      <c r="D25" s="318">
        <v>142.82068149</v>
      </c>
      <c r="E25" s="318">
        <v>1643.581942235</v>
      </c>
      <c r="F25" s="52"/>
      <c r="G25" s="52"/>
      <c r="H25" s="52"/>
      <c r="I25" s="52"/>
      <c r="J25" s="53"/>
      <c r="K25" s="53"/>
      <c r="L25" s="53"/>
    </row>
    <row r="26" spans="2:23" ht="11.4" customHeight="1" x14ac:dyDescent="0.2">
      <c r="B26" s="48" t="s">
        <v>148</v>
      </c>
      <c r="C26" s="318">
        <v>4193.5574807590001</v>
      </c>
      <c r="D26" s="318">
        <v>140.44108705900001</v>
      </c>
      <c r="E26" s="318">
        <v>4053.1163937000001</v>
      </c>
      <c r="F26" s="52"/>
      <c r="G26" s="52"/>
      <c r="H26" s="52"/>
      <c r="I26" s="52"/>
      <c r="J26" s="53"/>
      <c r="K26" s="53"/>
      <c r="L26" s="53"/>
    </row>
    <row r="27" spans="2:23" ht="11.4" customHeight="1" x14ac:dyDescent="0.2">
      <c r="B27" s="48" t="s">
        <v>358</v>
      </c>
      <c r="C27" s="318">
        <v>1575.024696557</v>
      </c>
      <c r="D27" s="318">
        <v>104.904827596</v>
      </c>
      <c r="E27" s="318">
        <v>1470.1198689610001</v>
      </c>
      <c r="F27" s="54"/>
      <c r="G27" s="54"/>
      <c r="H27" s="54"/>
      <c r="I27" s="54"/>
      <c r="J27" s="55"/>
      <c r="K27" s="56"/>
      <c r="L27" s="53"/>
    </row>
    <row r="28" spans="2:23" ht="11.4" customHeight="1" x14ac:dyDescent="0.2">
      <c r="B28" s="48" t="s">
        <v>359</v>
      </c>
      <c r="C28" s="318">
        <v>92347.433153773003</v>
      </c>
      <c r="D28" s="318">
        <v>89</v>
      </c>
      <c r="E28" s="318">
        <v>92258.433153773003</v>
      </c>
      <c r="F28" s="57"/>
      <c r="G28" s="18"/>
      <c r="H28" s="58"/>
      <c r="I28" s="58"/>
      <c r="J28" s="58"/>
      <c r="K28" s="58"/>
    </row>
    <row r="29" spans="2:23" ht="11.4" customHeight="1" x14ac:dyDescent="0.2">
      <c r="B29" s="48" t="s">
        <v>163</v>
      </c>
      <c r="C29" s="318">
        <v>1736.735382785</v>
      </c>
      <c r="D29" s="318">
        <v>82.370762869999993</v>
      </c>
      <c r="E29" s="318">
        <v>1654.364619915</v>
      </c>
      <c r="F29" s="59">
        <v>8.0035533756017685E-11</v>
      </c>
      <c r="G29" s="59">
        <v>8.0035533756017685E-11</v>
      </c>
      <c r="H29" s="58"/>
      <c r="I29" s="58"/>
      <c r="J29" s="58"/>
      <c r="K29" s="58"/>
    </row>
    <row r="30" spans="2:23" ht="11.4" customHeight="1" x14ac:dyDescent="0.2">
      <c r="B30" s="48" t="s">
        <v>360</v>
      </c>
      <c r="C30" s="318">
        <v>61549.801968485001</v>
      </c>
      <c r="D30" s="318">
        <v>62.754828774000003</v>
      </c>
      <c r="E30" s="318">
        <v>61487.047139711001</v>
      </c>
      <c r="F30" s="60"/>
      <c r="G30" s="60"/>
      <c r="H30" s="58"/>
      <c r="I30" s="58"/>
      <c r="J30" s="58"/>
      <c r="K30" s="58"/>
    </row>
    <row r="31" spans="2:23" ht="11.4" customHeight="1" x14ac:dyDescent="0.2">
      <c r="B31" s="48" t="s">
        <v>361</v>
      </c>
      <c r="C31" s="318">
        <v>4331.4816606450004</v>
      </c>
      <c r="D31" s="318">
        <v>46.998982742999999</v>
      </c>
      <c r="E31" s="318">
        <v>4284.4826779020004</v>
      </c>
      <c r="F31" s="62"/>
      <c r="G31" s="18"/>
      <c r="H31" s="58"/>
      <c r="I31" s="58"/>
      <c r="J31" s="58"/>
      <c r="K31" s="58"/>
    </row>
    <row r="32" spans="2:23" ht="11.4" customHeight="1" x14ac:dyDescent="0.2">
      <c r="B32" s="48" t="s">
        <v>362</v>
      </c>
      <c r="C32" s="318">
        <v>887.55406916200002</v>
      </c>
      <c r="D32" s="318">
        <v>32.083049203999998</v>
      </c>
      <c r="E32" s="318">
        <v>855.47101995800006</v>
      </c>
      <c r="F32" s="62"/>
      <c r="G32" s="18"/>
      <c r="H32" s="58"/>
      <c r="I32" s="58"/>
      <c r="J32" s="58"/>
      <c r="K32" s="58"/>
    </row>
    <row r="33" spans="2:11" ht="11.4" customHeight="1" x14ac:dyDescent="0.2">
      <c r="B33" s="48" t="s">
        <v>363</v>
      </c>
      <c r="C33" s="318">
        <v>400.12545107300002</v>
      </c>
      <c r="D33" s="318">
        <v>24.459887075000001</v>
      </c>
      <c r="E33" s="318">
        <v>375.66556399799998</v>
      </c>
      <c r="F33" s="62"/>
      <c r="G33" s="18"/>
      <c r="H33" s="58"/>
      <c r="I33" s="58"/>
      <c r="J33" s="58"/>
      <c r="K33" s="58"/>
    </row>
    <row r="34" spans="2:11" ht="11.4" customHeight="1" x14ac:dyDescent="0.2">
      <c r="B34" s="48" t="s">
        <v>160</v>
      </c>
      <c r="C34" s="318">
        <v>190.58519100199999</v>
      </c>
      <c r="D34" s="318">
        <v>22</v>
      </c>
      <c r="E34" s="318">
        <v>168.58519100199999</v>
      </c>
      <c r="F34" s="62"/>
      <c r="G34" s="18"/>
      <c r="H34" s="58"/>
      <c r="I34" s="58"/>
      <c r="J34" s="58"/>
      <c r="K34" s="58"/>
    </row>
    <row r="35" spans="2:11" ht="11.4" customHeight="1" x14ac:dyDescent="0.2">
      <c r="B35" s="48" t="s">
        <v>364</v>
      </c>
      <c r="C35" s="318">
        <v>584.54674288599995</v>
      </c>
      <c r="D35" s="318">
        <v>0.46047384499999999</v>
      </c>
      <c r="E35" s="318">
        <v>584.08626904100004</v>
      </c>
      <c r="F35" s="62"/>
      <c r="G35" s="18"/>
      <c r="H35" s="58"/>
      <c r="I35" s="58"/>
      <c r="J35" s="58"/>
      <c r="K35" s="58"/>
    </row>
    <row r="36" spans="2:11" ht="11.4" customHeight="1" x14ac:dyDescent="0.2">
      <c r="B36" s="48" t="s">
        <v>365</v>
      </c>
      <c r="C36" s="318">
        <v>1372.7139999999999</v>
      </c>
      <c r="D36" s="318">
        <v>0</v>
      </c>
      <c r="E36" s="318">
        <v>1372.7139999999999</v>
      </c>
      <c r="F36" s="62"/>
      <c r="G36" s="18"/>
      <c r="H36" s="58"/>
      <c r="I36" s="58"/>
      <c r="J36" s="58"/>
      <c r="K36" s="58"/>
    </row>
    <row r="37" spans="2:11" ht="11.4" customHeight="1" x14ac:dyDescent="0.2">
      <c r="B37" s="319" t="s">
        <v>366</v>
      </c>
      <c r="C37" s="320">
        <v>503591.11051027849</v>
      </c>
      <c r="D37" s="320">
        <v>28395</v>
      </c>
      <c r="E37" s="320">
        <v>475196.11051027849</v>
      </c>
      <c r="F37" s="62"/>
      <c r="G37" s="18"/>
      <c r="H37" s="58"/>
      <c r="I37" s="58"/>
      <c r="J37" s="58"/>
      <c r="K37" s="58"/>
    </row>
    <row r="38" spans="2:11" ht="11.4" customHeight="1" x14ac:dyDescent="0.2">
      <c r="B38" s="27" t="s">
        <v>166</v>
      </c>
      <c r="D38" s="10"/>
      <c r="F38" s="62"/>
      <c r="G38" s="18"/>
      <c r="H38" s="58"/>
      <c r="I38" s="58"/>
      <c r="J38" s="58"/>
      <c r="K38" s="58"/>
    </row>
    <row r="39" spans="2:11" ht="11.4" customHeight="1" x14ac:dyDescent="0.2">
      <c r="B39" s="18"/>
      <c r="C39" s="18"/>
      <c r="D39" s="61"/>
      <c r="E39" s="18"/>
      <c r="F39" s="62"/>
      <c r="G39" s="18"/>
      <c r="H39" s="58"/>
      <c r="I39" s="58"/>
      <c r="J39" s="58"/>
      <c r="K39" s="58"/>
    </row>
    <row r="40" spans="2:11" ht="11.4" hidden="1" customHeight="1" x14ac:dyDescent="0.2">
      <c r="B40" s="18"/>
      <c r="C40" s="18"/>
      <c r="D40" s="61"/>
      <c r="E40" s="18"/>
      <c r="F40" s="62"/>
      <c r="G40" s="18"/>
      <c r="H40" s="58"/>
      <c r="I40" s="58"/>
      <c r="J40" s="58"/>
      <c r="K40" s="58"/>
    </row>
    <row r="41" spans="2:11" ht="11.4" hidden="1" customHeight="1" x14ac:dyDescent="0.2">
      <c r="B41" s="18"/>
      <c r="C41" s="18"/>
      <c r="D41" s="61"/>
      <c r="E41" s="18"/>
      <c r="F41" s="62"/>
      <c r="G41" s="18"/>
      <c r="H41" s="58"/>
      <c r="I41" s="58"/>
      <c r="J41" s="58"/>
      <c r="K41" s="58"/>
    </row>
    <row r="42" spans="2:11" ht="11.4" hidden="1" customHeight="1" x14ac:dyDescent="0.2">
      <c r="B42" s="18"/>
      <c r="C42" s="18"/>
      <c r="D42" s="61"/>
      <c r="E42" s="18"/>
      <c r="F42" s="62"/>
      <c r="G42" s="18"/>
      <c r="H42" s="58"/>
      <c r="I42" s="58"/>
      <c r="J42" s="58"/>
      <c r="K42" s="58"/>
    </row>
    <row r="43" spans="2:11" ht="11.4" hidden="1" customHeight="1" x14ac:dyDescent="0.2">
      <c r="B43" s="18"/>
      <c r="C43" s="18"/>
      <c r="D43" s="61"/>
      <c r="E43" s="18"/>
      <c r="F43" s="62"/>
      <c r="G43" s="18"/>
      <c r="H43" s="58"/>
      <c r="I43" s="58"/>
      <c r="J43" s="58"/>
      <c r="K43" s="58"/>
    </row>
    <row r="44" spans="2:11" ht="11.4" hidden="1" customHeight="1" x14ac:dyDescent="0.2">
      <c r="B44" s="18"/>
      <c r="C44" s="18"/>
      <c r="D44" s="61"/>
      <c r="E44" s="18"/>
      <c r="F44" s="62"/>
      <c r="G44" s="18"/>
      <c r="H44" s="58"/>
      <c r="I44" s="58"/>
      <c r="J44" s="58"/>
      <c r="K44" s="58"/>
    </row>
  </sheetData>
  <mergeCells count="2">
    <mergeCell ref="B1:E1"/>
    <mergeCell ref="B2:E2"/>
  </mergeCells>
  <conditionalFormatting sqref="C5:C14 C16:C25 C27:C36">
    <cfRule type="dataBar" priority="8">
      <dataBar>
        <cfvo type="min"/>
        <cfvo type="max"/>
        <color rgb="FFBDD7EE"/>
      </dataBar>
      <extLst>
        <ext xmlns:x14="http://schemas.microsoft.com/office/spreadsheetml/2009/9/main" uri="{B025F937-C7B1-47D3-B67F-A62EFF666E3E}">
          <x14:id>{87A4F602-E49F-42EB-9AE4-D303B8F901DF}</x14:id>
        </ext>
      </extLst>
    </cfRule>
    <cfRule type="dataBar" priority="9">
      <dataBar>
        <cfvo type="min"/>
        <cfvo type="max"/>
        <color rgb="FF63C384"/>
      </dataBar>
      <extLst>
        <ext xmlns:x14="http://schemas.microsoft.com/office/spreadsheetml/2009/9/main" uri="{B025F937-C7B1-47D3-B67F-A62EFF666E3E}">
          <x14:id>{29CABC61-18B6-4C99-B615-13B48FA68395}</x14:id>
        </ext>
      </extLst>
    </cfRule>
  </conditionalFormatting>
  <conditionalFormatting sqref="D5:D14 D16:D25 D27:D36">
    <cfRule type="dataBar" priority="4">
      <dataBar>
        <cfvo type="min"/>
        <cfvo type="max"/>
        <color rgb="FF00B0F0"/>
      </dataBar>
      <extLst>
        <ext xmlns:x14="http://schemas.microsoft.com/office/spreadsheetml/2009/9/main" uri="{B025F937-C7B1-47D3-B67F-A62EFF666E3E}">
          <x14:id>{61474BF2-D801-4C2D-BA54-1BB034A71835}</x14:id>
        </ext>
      </extLst>
    </cfRule>
    <cfRule type="dataBar" priority="5">
      <dataBar>
        <cfvo type="min"/>
        <cfvo type="max"/>
        <color rgb="FF00B0F0"/>
      </dataBar>
      <extLst>
        <ext xmlns:x14="http://schemas.microsoft.com/office/spreadsheetml/2009/9/main" uri="{B025F937-C7B1-47D3-B67F-A62EFF666E3E}">
          <x14:id>{113CA3EB-51EE-45A0-A3FB-8BF3E2F615A2}</x14:id>
        </ext>
      </extLst>
    </cfRule>
    <cfRule type="dataBar" priority="6">
      <dataBar>
        <cfvo type="min"/>
        <cfvo type="max"/>
        <color rgb="FF00B0F0"/>
      </dataBar>
      <extLst>
        <ext xmlns:x14="http://schemas.microsoft.com/office/spreadsheetml/2009/9/main" uri="{B025F937-C7B1-47D3-B67F-A62EFF666E3E}">
          <x14:id>{5CF99937-E8CA-46CB-A713-78EB620BC2D3}</x14:id>
        </ext>
      </extLst>
    </cfRule>
    <cfRule type="dataBar" priority="7">
      <dataBar>
        <cfvo type="min"/>
        <cfvo type="max"/>
        <color rgb="FF00B0F0"/>
      </dataBar>
      <extLst>
        <ext xmlns:x14="http://schemas.microsoft.com/office/spreadsheetml/2009/9/main" uri="{B025F937-C7B1-47D3-B67F-A62EFF666E3E}">
          <x14:id>{A9211382-17C4-4905-8112-0E620440C0BE}</x14:id>
        </ext>
      </extLst>
    </cfRule>
  </conditionalFormatting>
  <conditionalFormatting sqref="D15:D16 D5 D26:D27">
    <cfRule type="dataBar" priority="3">
      <dataBar>
        <cfvo type="min"/>
        <cfvo type="max"/>
        <color rgb="FF00B0F0"/>
      </dataBar>
      <extLst>
        <ext xmlns:x14="http://schemas.microsoft.com/office/spreadsheetml/2009/9/main" uri="{B025F937-C7B1-47D3-B67F-A62EFF666E3E}">
          <x14:id>{9063BF1B-FEAA-46D8-A7D5-60C5F6AC9648}</x14:id>
        </ext>
      </extLst>
    </cfRule>
  </conditionalFormatting>
  <conditionalFormatting sqref="E5:E14 E16:E25 E27:E36">
    <cfRule type="dataBar" priority="1">
      <dataBar>
        <cfvo type="min"/>
        <cfvo type="max"/>
        <color rgb="FFBDD7EE"/>
      </dataBar>
      <extLst>
        <ext xmlns:x14="http://schemas.microsoft.com/office/spreadsheetml/2009/9/main" uri="{B025F937-C7B1-47D3-B67F-A62EFF666E3E}">
          <x14:id>{80E9DDBD-82BC-4E16-AFE4-9DBEEA66A422}</x14:id>
        </ext>
      </extLst>
    </cfRule>
    <cfRule type="dataBar" priority="2">
      <dataBar>
        <cfvo type="min"/>
        <cfvo type="max"/>
        <color rgb="FF63C384"/>
      </dataBar>
      <extLst>
        <ext xmlns:x14="http://schemas.microsoft.com/office/spreadsheetml/2009/9/main" uri="{B025F937-C7B1-47D3-B67F-A62EFF666E3E}">
          <x14:id>{98988AD2-39DC-4907-875A-C891CA97EA8A}</x14:id>
        </ext>
      </extLst>
    </cfRule>
  </conditionalFormatting>
  <pageMargins left="0.70866141732283472" right="0.70866141732283472" top="0.74803149606299213" bottom="0.74803149606299213" header="0.31496062992125984" footer="0.31496062992125984"/>
  <pageSetup paperSize="5" scale="65" orientation="landscape" r:id="rId1"/>
  <drawing r:id="rId2"/>
  <extLst>
    <ext xmlns:x14="http://schemas.microsoft.com/office/spreadsheetml/2009/9/main" uri="{78C0D931-6437-407d-A8EE-F0AAD7539E65}">
      <x14:conditionalFormattings>
        <x14:conditionalFormatting xmlns:xm="http://schemas.microsoft.com/office/excel/2006/main">
          <x14:cfRule type="dataBar" id="{87A4F602-E49F-42EB-9AE4-D303B8F901DF}">
            <x14:dataBar minLength="0" maxLength="100" gradient="0">
              <x14:cfvo type="autoMin"/>
              <x14:cfvo type="autoMax"/>
              <x14:negativeFillColor rgb="FFFF0000"/>
              <x14:axisColor rgb="FF000000"/>
            </x14:dataBar>
          </x14:cfRule>
          <x14:cfRule type="dataBar" id="{29CABC61-18B6-4C99-B615-13B48FA68395}">
            <x14:dataBar minLength="0" maxLength="100" gradient="0">
              <x14:cfvo type="autoMin"/>
              <x14:cfvo type="autoMax"/>
              <x14:negativeFillColor rgb="FFFF0000"/>
              <x14:axisColor rgb="FF000000"/>
            </x14:dataBar>
          </x14:cfRule>
          <xm:sqref>C5:C14 C16:C25 C27:C36</xm:sqref>
        </x14:conditionalFormatting>
        <x14:conditionalFormatting xmlns:xm="http://schemas.microsoft.com/office/excel/2006/main">
          <x14:cfRule type="dataBar" id="{61474BF2-D801-4C2D-BA54-1BB034A71835}">
            <x14:dataBar minLength="0" maxLength="100" gradient="0">
              <x14:cfvo type="autoMin"/>
              <x14:cfvo type="autoMax"/>
              <x14:negativeFillColor rgb="FFFF0000"/>
              <x14:axisColor rgb="FF000000"/>
            </x14:dataBar>
          </x14:cfRule>
          <x14:cfRule type="dataBar" id="{113CA3EB-51EE-45A0-A3FB-8BF3E2F615A2}">
            <x14:dataBar minLength="0" maxLength="100" gradient="0">
              <x14:cfvo type="autoMin"/>
              <x14:cfvo type="autoMax"/>
              <x14:negativeFillColor rgb="FFFF0000"/>
              <x14:axisColor rgb="FF000000"/>
            </x14:dataBar>
          </x14:cfRule>
          <x14:cfRule type="dataBar" id="{5CF99937-E8CA-46CB-A713-78EB620BC2D3}">
            <x14:dataBar minLength="0" maxLength="100" gradient="0">
              <x14:cfvo type="autoMin"/>
              <x14:cfvo type="autoMax"/>
              <x14:negativeFillColor rgb="FFFF0000"/>
              <x14:axisColor rgb="FF000000"/>
            </x14:dataBar>
          </x14:cfRule>
          <x14:cfRule type="dataBar" id="{A9211382-17C4-4905-8112-0E620440C0BE}">
            <x14:dataBar minLength="0" maxLength="100" gradient="0">
              <x14:cfvo type="autoMin"/>
              <x14:cfvo type="autoMax"/>
              <x14:negativeFillColor rgb="FFFF0000"/>
              <x14:axisColor rgb="FF000000"/>
            </x14:dataBar>
          </x14:cfRule>
          <xm:sqref>D5:D14 D16:D25 D27:D36</xm:sqref>
        </x14:conditionalFormatting>
        <x14:conditionalFormatting xmlns:xm="http://schemas.microsoft.com/office/excel/2006/main">
          <x14:cfRule type="dataBar" id="{9063BF1B-FEAA-46D8-A7D5-60C5F6AC9648}">
            <x14:dataBar minLength="0" maxLength="100" gradient="0">
              <x14:cfvo type="autoMin"/>
              <x14:cfvo type="autoMax"/>
              <x14:negativeFillColor rgb="FFFF0000"/>
              <x14:axisColor rgb="FF000000"/>
            </x14:dataBar>
          </x14:cfRule>
          <xm:sqref>D15:D16 D5 D26:D27</xm:sqref>
        </x14:conditionalFormatting>
        <x14:conditionalFormatting xmlns:xm="http://schemas.microsoft.com/office/excel/2006/main">
          <x14:cfRule type="dataBar" id="{80E9DDBD-82BC-4E16-AFE4-9DBEEA66A422}">
            <x14:dataBar minLength="0" maxLength="100" gradient="0">
              <x14:cfvo type="autoMin"/>
              <x14:cfvo type="autoMax"/>
              <x14:negativeFillColor rgb="FFFF0000"/>
              <x14:axisColor rgb="FF000000"/>
            </x14:dataBar>
          </x14:cfRule>
          <x14:cfRule type="dataBar" id="{98988AD2-39DC-4907-875A-C891CA97EA8A}">
            <x14:dataBar minLength="0" maxLength="100" gradient="0">
              <x14:cfvo type="autoMin"/>
              <x14:cfvo type="autoMax"/>
              <x14:negativeFillColor rgb="FFFF0000"/>
              <x14:axisColor rgb="FF000000"/>
            </x14:dataBar>
          </x14:cfRule>
          <xm:sqref>E5:E14 E16:E25 E27:E36</xm:sqref>
        </x14:conditionalFormatting>
      </x14:conditionalFormatting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66DE-2FF2-4BB2-AAE4-95B7CEB9C46B}">
  <dimension ref="A1:K27"/>
  <sheetViews>
    <sheetView showGridLines="0" workbookViewId="0"/>
  </sheetViews>
  <sheetFormatPr baseColWidth="10" defaultColWidth="0" defaultRowHeight="14.4" zeroHeight="1" x14ac:dyDescent="0.3"/>
  <cols>
    <col min="1" max="6" width="11.44140625" customWidth="1"/>
    <col min="7" max="7" width="22.6640625" customWidth="1"/>
    <col min="8" max="8" width="11.44140625" customWidth="1"/>
    <col min="9" max="10" width="9" customWidth="1"/>
    <col min="11" max="11" width="9.33203125" customWidth="1"/>
    <col min="12" max="16384" width="11.44140625" hidden="1"/>
  </cols>
  <sheetData>
    <row r="1" spans="2:10" x14ac:dyDescent="0.3"/>
    <row r="2" spans="2:10" x14ac:dyDescent="0.3">
      <c r="B2" s="2610" t="s">
        <v>719</v>
      </c>
      <c r="C2" s="2610"/>
      <c r="D2" s="2610"/>
      <c r="E2" s="2610"/>
      <c r="F2" s="2610"/>
      <c r="G2" s="2610"/>
      <c r="H2" s="2610"/>
      <c r="I2" s="2610"/>
      <c r="J2" s="324"/>
    </row>
    <row r="3" spans="2:10" x14ac:dyDescent="0.3">
      <c r="B3" s="2489" t="s">
        <v>1</v>
      </c>
      <c r="C3" s="2489"/>
      <c r="D3" s="2489"/>
      <c r="E3" s="2489"/>
      <c r="F3" s="2489"/>
      <c r="G3" s="2489"/>
      <c r="H3" s="2489"/>
      <c r="I3" s="2489"/>
      <c r="J3" s="325"/>
    </row>
    <row r="4" spans="2:10" x14ac:dyDescent="0.3"/>
    <row r="5" spans="2:10" x14ac:dyDescent="0.3"/>
    <row r="6" spans="2:10" x14ac:dyDescent="0.3"/>
    <row r="7" spans="2:10" x14ac:dyDescent="0.3"/>
    <row r="8" spans="2:10" x14ac:dyDescent="0.3"/>
    <row r="9" spans="2:10" x14ac:dyDescent="0.3"/>
    <row r="10" spans="2:10" x14ac:dyDescent="0.3"/>
    <row r="11" spans="2:10" x14ac:dyDescent="0.3"/>
    <row r="12" spans="2:10" x14ac:dyDescent="0.3"/>
    <row r="13" spans="2:10" x14ac:dyDescent="0.3"/>
    <row r="14" spans="2:10" x14ac:dyDescent="0.3"/>
    <row r="15" spans="2:10" x14ac:dyDescent="0.3"/>
    <row r="16" spans="2:10" x14ac:dyDescent="0.3"/>
    <row r="17" spans="2:2" x14ac:dyDescent="0.3"/>
    <row r="18" spans="2:2" x14ac:dyDescent="0.3"/>
    <row r="19" spans="2:2" x14ac:dyDescent="0.3"/>
    <row r="20" spans="2:2" x14ac:dyDescent="0.3"/>
    <row r="21" spans="2:2" x14ac:dyDescent="0.3"/>
    <row r="22" spans="2:2" x14ac:dyDescent="0.3"/>
    <row r="23" spans="2:2" x14ac:dyDescent="0.3"/>
    <row r="24" spans="2:2" x14ac:dyDescent="0.3"/>
    <row r="25" spans="2:2" x14ac:dyDescent="0.3"/>
    <row r="26" spans="2:2" x14ac:dyDescent="0.3">
      <c r="B26" s="27" t="s">
        <v>166</v>
      </c>
    </row>
    <row r="27" spans="2:2" x14ac:dyDescent="0.3"/>
  </sheetData>
  <mergeCells count="2">
    <mergeCell ref="B2:I2"/>
    <mergeCell ref="B3:I3"/>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AAA3-E0E7-4D1E-B4D0-28645724AEE4}">
  <dimension ref="A1:I23"/>
  <sheetViews>
    <sheetView showGridLines="0" zoomScaleNormal="100" workbookViewId="0">
      <selection activeCell="C21" sqref="C21:F21"/>
    </sheetView>
  </sheetViews>
  <sheetFormatPr baseColWidth="10" defaultColWidth="0" defaultRowHeight="10.199999999999999" zeroHeight="1" x14ac:dyDescent="0.2"/>
  <cols>
    <col min="1" max="1" width="3.44140625" style="10" customWidth="1"/>
    <col min="2" max="2" width="33.109375" style="10" customWidth="1"/>
    <col min="3" max="6" width="11.109375" style="10" customWidth="1"/>
    <col min="7" max="7" width="14.109375" style="10" customWidth="1"/>
    <col min="8" max="8" width="12.44140625" style="10" customWidth="1"/>
    <col min="9" max="9" width="6.109375" style="10" customWidth="1"/>
    <col min="10" max="16384" width="11.109375" style="10" hidden="1"/>
  </cols>
  <sheetData>
    <row r="1" spans="1:9" x14ac:dyDescent="0.2">
      <c r="A1" s="326"/>
    </row>
    <row r="2" spans="1:9" ht="12.6" x14ac:dyDescent="0.2">
      <c r="B2" s="2610" t="s">
        <v>720</v>
      </c>
      <c r="C2" s="2610"/>
      <c r="D2" s="2610"/>
      <c r="E2" s="2610"/>
      <c r="F2" s="2610"/>
      <c r="G2" s="2610"/>
    </row>
    <row r="3" spans="1:9" ht="12.6" x14ac:dyDescent="0.2">
      <c r="B3" s="2489" t="s">
        <v>1</v>
      </c>
      <c r="C3" s="2489"/>
      <c r="D3" s="2489"/>
      <c r="E3" s="2489"/>
      <c r="F3" s="2489"/>
      <c r="G3" s="2489"/>
    </row>
    <row r="4" spans="1:9" x14ac:dyDescent="0.2"/>
    <row r="5" spans="1:9" ht="14.4" customHeight="1" x14ac:dyDescent="0.2">
      <c r="B5" s="2611" t="s">
        <v>0</v>
      </c>
      <c r="C5" s="2613" t="s">
        <v>17</v>
      </c>
      <c r="D5" s="2613"/>
      <c r="E5" s="2613"/>
      <c r="F5" s="2614" t="s">
        <v>368</v>
      </c>
      <c r="G5" s="2615" t="s">
        <v>369</v>
      </c>
    </row>
    <row r="6" spans="1:9" ht="14.4" customHeight="1" x14ac:dyDescent="0.2">
      <c r="B6" s="2611"/>
      <c r="C6" s="327" t="s">
        <v>54</v>
      </c>
      <c r="D6" s="327" t="s">
        <v>55</v>
      </c>
      <c r="E6" s="328" t="s">
        <v>18</v>
      </c>
      <c r="F6" s="2614"/>
      <c r="G6" s="2615"/>
    </row>
    <row r="7" spans="1:9" ht="15" customHeight="1" x14ac:dyDescent="0.2">
      <c r="B7" s="2612"/>
      <c r="C7" s="329" t="s">
        <v>9</v>
      </c>
      <c r="D7" s="330" t="s">
        <v>10</v>
      </c>
      <c r="E7" s="330" t="s">
        <v>12</v>
      </c>
      <c r="F7" s="329" t="s">
        <v>15</v>
      </c>
      <c r="G7" s="331" t="s">
        <v>370</v>
      </c>
    </row>
    <row r="8" spans="1:9" s="48" customFormat="1" ht="13.5" customHeight="1" x14ac:dyDescent="0.3">
      <c r="B8" s="332" t="s">
        <v>20</v>
      </c>
      <c r="C8" s="92">
        <v>3199.8016134035715</v>
      </c>
      <c r="D8" s="92">
        <v>7288.1246941679983</v>
      </c>
      <c r="E8" s="92">
        <v>10487.926307571499</v>
      </c>
      <c r="F8" s="92">
        <v>1252.6877059525798</v>
      </c>
      <c r="G8" s="92">
        <v>11740.614013524078</v>
      </c>
      <c r="H8" s="49"/>
      <c r="I8" s="333"/>
    </row>
    <row r="9" spans="1:9" s="48" customFormat="1" ht="13.5" customHeight="1" x14ac:dyDescent="0.3">
      <c r="B9" s="334" t="s">
        <v>21</v>
      </c>
      <c r="C9" s="94">
        <v>834.55132694233907</v>
      </c>
      <c r="D9" s="94">
        <v>33.68304530145997</v>
      </c>
      <c r="E9" s="94">
        <v>868.23437224380757</v>
      </c>
      <c r="F9" s="94">
        <v>218.99413257263993</v>
      </c>
      <c r="G9" s="95">
        <v>1087.2285048164474</v>
      </c>
      <c r="H9" s="49"/>
      <c r="I9" s="333"/>
    </row>
    <row r="10" spans="1:9" s="48" customFormat="1" ht="13.5" customHeight="1" x14ac:dyDescent="0.3">
      <c r="B10" s="334" t="s">
        <v>22</v>
      </c>
      <c r="C10" s="94">
        <v>363.03028849698057</v>
      </c>
      <c r="D10" s="94">
        <v>95.492723152379767</v>
      </c>
      <c r="E10" s="94">
        <v>458.52301164935983</v>
      </c>
      <c r="F10" s="94">
        <v>76.870871706369982</v>
      </c>
      <c r="G10" s="95">
        <v>535.39388335572983</v>
      </c>
      <c r="H10" s="49"/>
      <c r="I10" s="333"/>
    </row>
    <row r="11" spans="1:9" s="48" customFormat="1" ht="13.5" customHeight="1" x14ac:dyDescent="0.3">
      <c r="B11" s="334" t="s">
        <v>23</v>
      </c>
      <c r="C11" s="94">
        <v>1981.9327806581859</v>
      </c>
      <c r="D11" s="94">
        <v>7012.8132675933703</v>
      </c>
      <c r="E11" s="94">
        <v>8994.7460482514907</v>
      </c>
      <c r="F11" s="94">
        <v>812.23983536936976</v>
      </c>
      <c r="G11" s="95">
        <v>9806.9858836208605</v>
      </c>
      <c r="H11" s="49"/>
      <c r="I11" s="333"/>
    </row>
    <row r="12" spans="1:9" s="48" customFormat="1" ht="13.5" customHeight="1" x14ac:dyDescent="0.3">
      <c r="B12" s="334" t="s">
        <v>24</v>
      </c>
      <c r="C12" s="94">
        <v>1.9768827805299978</v>
      </c>
      <c r="D12" s="94">
        <v>6.1581610345699929</v>
      </c>
      <c r="E12" s="94">
        <v>8.1350438150999977</v>
      </c>
      <c r="F12" s="94">
        <v>127.89106645642997</v>
      </c>
      <c r="G12" s="95">
        <v>136.02611027152997</v>
      </c>
      <c r="H12" s="49"/>
      <c r="I12" s="333"/>
    </row>
    <row r="13" spans="1:9" s="48" customFormat="1" ht="13.5" customHeight="1" x14ac:dyDescent="0.3">
      <c r="B13" s="334" t="s">
        <v>25</v>
      </c>
      <c r="C13" s="94">
        <v>0.86438320596005269</v>
      </c>
      <c r="D13" s="94">
        <v>0</v>
      </c>
      <c r="E13" s="94">
        <v>0.86438320596001239</v>
      </c>
      <c r="F13" s="94">
        <v>3.775353565460001</v>
      </c>
      <c r="G13" s="95">
        <v>4.6397367714200133</v>
      </c>
      <c r="H13" s="49"/>
      <c r="I13" s="333"/>
    </row>
    <row r="14" spans="1:9" s="48" customFormat="1" ht="13.5" customHeight="1" x14ac:dyDescent="0.3">
      <c r="B14" s="334" t="s">
        <v>26</v>
      </c>
      <c r="C14" s="94">
        <v>7.3833236766400319</v>
      </c>
      <c r="D14" s="94">
        <v>7.5130062179999735E-2</v>
      </c>
      <c r="E14" s="94">
        <v>7.4584537388200038</v>
      </c>
      <c r="F14" s="94">
        <v>1.85437604002</v>
      </c>
      <c r="G14" s="95">
        <v>9.3128297788400047</v>
      </c>
      <c r="H14" s="49"/>
      <c r="I14" s="333"/>
    </row>
    <row r="15" spans="1:9" s="48" customFormat="1" ht="27" customHeight="1" x14ac:dyDescent="0.3">
      <c r="B15" s="335" t="s">
        <v>80</v>
      </c>
      <c r="C15" s="94">
        <v>10.062627642920006</v>
      </c>
      <c r="D15" s="94">
        <v>139.90236702404002</v>
      </c>
      <c r="E15" s="94">
        <v>149.96499466696</v>
      </c>
      <c r="F15" s="94">
        <v>11.062070242289998</v>
      </c>
      <c r="G15" s="95">
        <v>161.02706490924999</v>
      </c>
      <c r="H15" s="49"/>
      <c r="I15" s="333"/>
    </row>
    <row r="16" spans="1:9" s="48" customFormat="1" ht="13.5" customHeight="1" x14ac:dyDescent="0.3">
      <c r="B16" s="332" t="s">
        <v>29</v>
      </c>
      <c r="C16" s="92">
        <v>2872.3153294240765</v>
      </c>
      <c r="D16" s="92">
        <v>982.07322855204984</v>
      </c>
      <c r="E16" s="92">
        <v>3854.388557976119</v>
      </c>
      <c r="F16" s="92">
        <v>0</v>
      </c>
      <c r="G16" s="92">
        <v>3854.388557976119</v>
      </c>
      <c r="H16" s="49"/>
      <c r="I16" s="333"/>
    </row>
    <row r="17" spans="2:9" s="48" customFormat="1" ht="13.5" customHeight="1" x14ac:dyDescent="0.3">
      <c r="B17" s="334" t="s">
        <v>37</v>
      </c>
      <c r="C17" s="94">
        <v>871.95704176591244</v>
      </c>
      <c r="D17" s="94">
        <v>397.99846822639995</v>
      </c>
      <c r="E17" s="94">
        <v>1269.9555099923107</v>
      </c>
      <c r="F17" s="94">
        <v>0</v>
      </c>
      <c r="G17" s="95">
        <v>1269.9555099923107</v>
      </c>
      <c r="H17" s="49"/>
      <c r="I17" s="333"/>
    </row>
    <row r="18" spans="2:9" s="48" customFormat="1" ht="13.5" customHeight="1" x14ac:dyDescent="0.3">
      <c r="B18" s="334" t="s">
        <v>38</v>
      </c>
      <c r="C18" s="94">
        <v>2000.358287658164</v>
      </c>
      <c r="D18" s="94">
        <v>584.07476032564955</v>
      </c>
      <c r="E18" s="94">
        <v>2584.4330479838086</v>
      </c>
      <c r="F18" s="94">
        <v>0</v>
      </c>
      <c r="G18" s="95">
        <v>2584.4330479838086</v>
      </c>
      <c r="H18" s="49"/>
      <c r="I18" s="333"/>
    </row>
    <row r="19" spans="2:9" s="48" customFormat="1" ht="13.5" customHeight="1" x14ac:dyDescent="0.3">
      <c r="B19" s="336" t="s">
        <v>31</v>
      </c>
      <c r="C19" s="92">
        <v>2038.4328884372808</v>
      </c>
      <c r="D19" s="92">
        <v>138.46280010060946</v>
      </c>
      <c r="E19" s="92">
        <v>2176.8956885378552</v>
      </c>
      <c r="F19" s="92">
        <v>959.82026919027055</v>
      </c>
      <c r="G19" s="92">
        <v>3136.7159577281259</v>
      </c>
      <c r="H19" s="49"/>
      <c r="I19" s="333"/>
    </row>
    <row r="20" spans="2:9" ht="13.5" customHeight="1" x14ac:dyDescent="0.2">
      <c r="B20" s="337" t="s">
        <v>34</v>
      </c>
      <c r="C20" s="338">
        <f>+C8+C19</f>
        <v>5238.2345018408523</v>
      </c>
      <c r="D20" s="338">
        <f>+D8+D19</f>
        <v>7426.5874942686078</v>
      </c>
      <c r="E20" s="338">
        <v>12664.821996109353</v>
      </c>
      <c r="F20" s="338">
        <v>2212.5079751428502</v>
      </c>
      <c r="G20" s="338">
        <v>14877.329971252206</v>
      </c>
      <c r="H20" s="51"/>
      <c r="I20" s="339"/>
    </row>
    <row r="21" spans="2:9" ht="13.5" customHeight="1" x14ac:dyDescent="0.2">
      <c r="B21" s="340" t="s">
        <v>371</v>
      </c>
      <c r="C21" s="341">
        <f>+C8+C16+C19</f>
        <v>8110.5498312649288</v>
      </c>
      <c r="D21" s="341">
        <f t="shared" ref="D21:F21" si="0">+D8+D16+D19</f>
        <v>8408.6607228206576</v>
      </c>
      <c r="E21" s="341">
        <f t="shared" si="0"/>
        <v>16519.210554085472</v>
      </c>
      <c r="F21" s="341">
        <f t="shared" si="0"/>
        <v>2212.5079751428502</v>
      </c>
      <c r="G21" s="341">
        <v>18731.718529228325</v>
      </c>
      <c r="H21" s="51"/>
      <c r="I21" s="339"/>
    </row>
    <row r="22" spans="2:9" x14ac:dyDescent="0.2">
      <c r="B22" s="27" t="s">
        <v>166</v>
      </c>
    </row>
    <row r="23" spans="2:9" x14ac:dyDescent="0.2"/>
  </sheetData>
  <mergeCells count="6">
    <mergeCell ref="B2:G2"/>
    <mergeCell ref="B3:G3"/>
    <mergeCell ref="B5:B7"/>
    <mergeCell ref="C5:E5"/>
    <mergeCell ref="F5:F6"/>
    <mergeCell ref="G5:G6"/>
  </mergeCells>
  <pageMargins left="0.7" right="0.7" top="0.75" bottom="0.75" header="0.3" footer="0.3"/>
  <ignoredErrors>
    <ignoredError sqref="C7:F7"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25070-A588-4C65-B479-17B43688A618}">
  <dimension ref="A1:F14"/>
  <sheetViews>
    <sheetView showGridLines="0" workbookViewId="0"/>
  </sheetViews>
  <sheetFormatPr baseColWidth="10" defaultColWidth="0" defaultRowHeight="10.199999999999999" zeroHeight="1" x14ac:dyDescent="0.2"/>
  <cols>
    <col min="1" max="1" width="2.6640625" style="1200" customWidth="1"/>
    <col min="2" max="2" width="29.33203125" style="1200" customWidth="1"/>
    <col min="3" max="3" width="11.109375" style="1200" customWidth="1"/>
    <col min="4" max="4" width="11.109375" style="1210" customWidth="1"/>
    <col min="5" max="6" width="11.44140625" style="1200" customWidth="1"/>
    <col min="7" max="16384" width="11.44140625" style="1200" hidden="1"/>
  </cols>
  <sheetData>
    <row r="1" spans="2:4" x14ac:dyDescent="0.2"/>
    <row r="2" spans="2:4" ht="24" customHeight="1" x14ac:dyDescent="0.2">
      <c r="B2" s="2406" t="s">
        <v>1488</v>
      </c>
      <c r="C2" s="2406"/>
      <c r="D2" s="2406"/>
    </row>
    <row r="3" spans="2:4" ht="12" customHeight="1" x14ac:dyDescent="0.2">
      <c r="B3" s="1201"/>
      <c r="C3" s="1201"/>
      <c r="D3" s="1201"/>
    </row>
    <row r="4" spans="2:4" x14ac:dyDescent="0.2">
      <c r="B4" s="2407" t="s">
        <v>1489</v>
      </c>
      <c r="C4" s="2408">
        <v>2025</v>
      </c>
      <c r="D4" s="2408">
        <v>2026</v>
      </c>
    </row>
    <row r="5" spans="2:4" x14ac:dyDescent="0.2">
      <c r="B5" s="2407"/>
      <c r="C5" s="2408"/>
      <c r="D5" s="2408"/>
    </row>
    <row r="6" spans="2:4" ht="11.25" customHeight="1" x14ac:dyDescent="0.2">
      <c r="B6" s="1202" t="s">
        <v>1490</v>
      </c>
      <c r="C6" s="1203">
        <v>4.5223635269262097</v>
      </c>
      <c r="D6" s="1203">
        <v>3.1542673999759518</v>
      </c>
    </row>
    <row r="7" spans="2:4" ht="11.25" customHeight="1" x14ac:dyDescent="0.2">
      <c r="B7" s="1204" t="s">
        <v>1491</v>
      </c>
      <c r="C7" s="1205">
        <v>4.7068677918572943</v>
      </c>
      <c r="D7" s="1205">
        <v>3.3583890990866339</v>
      </c>
    </row>
    <row r="8" spans="2:4" ht="11.25" customHeight="1" x14ac:dyDescent="0.2">
      <c r="B8" s="1202" t="s">
        <v>1492</v>
      </c>
      <c r="C8" s="1206">
        <v>4264.7107251623474</v>
      </c>
      <c r="D8" s="1206">
        <v>4407.9363052637782</v>
      </c>
    </row>
    <row r="9" spans="2:4" ht="11.25" customHeight="1" x14ac:dyDescent="0.2">
      <c r="B9" s="1204" t="s">
        <v>1493</v>
      </c>
      <c r="C9" s="1207">
        <v>2.6606723345698802</v>
      </c>
      <c r="D9" s="1207">
        <v>2.9542305072737474</v>
      </c>
    </row>
    <row r="10" spans="2:4" ht="11.25" customHeight="1" x14ac:dyDescent="0.2">
      <c r="B10" s="1202" t="s">
        <v>1494</v>
      </c>
      <c r="C10" s="1206">
        <v>1815199.4684148163</v>
      </c>
      <c r="D10" s="1206">
        <v>1929473.8229983626</v>
      </c>
    </row>
    <row r="11" spans="2:4" ht="11.25" customHeight="1" x14ac:dyDescent="0.2">
      <c r="B11" s="1204" t="s">
        <v>1495</v>
      </c>
      <c r="C11" s="1207">
        <v>6.3730236809589336</v>
      </c>
      <c r="D11" s="1207">
        <v>6.2954158246498526</v>
      </c>
    </row>
    <row r="12" spans="2:4" ht="11.25" customHeight="1" x14ac:dyDescent="0.2">
      <c r="B12" s="1202" t="s">
        <v>1496</v>
      </c>
      <c r="C12" s="1206">
        <v>63544.033814363989</v>
      </c>
      <c r="D12" s="1206">
        <v>65872.696396695945</v>
      </c>
    </row>
    <row r="13" spans="2:4" ht="11.25" customHeight="1" x14ac:dyDescent="0.2">
      <c r="B13" s="1208" t="s">
        <v>1497</v>
      </c>
      <c r="C13" s="1209">
        <v>-2.2852634728419163</v>
      </c>
      <c r="D13" s="1209">
        <v>-2.4902552590706497</v>
      </c>
    </row>
    <row r="14" spans="2:4" ht="28.5" customHeight="1" x14ac:dyDescent="0.2">
      <c r="B14" s="2409" t="s">
        <v>1498</v>
      </c>
      <c r="C14" s="2409"/>
      <c r="D14" s="2409"/>
    </row>
  </sheetData>
  <mergeCells count="5">
    <mergeCell ref="B2:D2"/>
    <mergeCell ref="B4:B5"/>
    <mergeCell ref="C4:C5"/>
    <mergeCell ref="D4:D5"/>
    <mergeCell ref="B14:D14"/>
  </mergeCells>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C6B79-8B49-4989-A7A0-887185C19CEB}">
  <dimension ref="A1:M22"/>
  <sheetViews>
    <sheetView showGridLines="0" zoomScaleNormal="100" workbookViewId="0"/>
  </sheetViews>
  <sheetFormatPr baseColWidth="10" defaultColWidth="0" defaultRowHeight="14.4" zeroHeight="1" x14ac:dyDescent="0.3"/>
  <cols>
    <col min="1" max="6" width="11.44140625" customWidth="1"/>
    <col min="7" max="7" width="22.6640625" customWidth="1"/>
    <col min="8" max="9" width="11.44140625" customWidth="1"/>
    <col min="10" max="10" width="6" customWidth="1"/>
    <col min="11" max="11" width="11.44140625" customWidth="1"/>
    <col min="12" max="12" width="8.88671875" customWidth="1"/>
    <col min="13" max="13" width="5.109375" hidden="1" customWidth="1"/>
    <col min="14" max="16384" width="11.44140625" hidden="1"/>
  </cols>
  <sheetData>
    <row r="1" spans="2:10" ht="18" customHeight="1" x14ac:dyDescent="0.3">
      <c r="B1" s="2489" t="s">
        <v>721</v>
      </c>
      <c r="C1" s="2489"/>
      <c r="D1" s="2489"/>
      <c r="E1" s="2489"/>
      <c r="F1" s="2489"/>
      <c r="G1" s="2489"/>
      <c r="H1" s="2489"/>
      <c r="I1" s="2489"/>
      <c r="J1" s="2489"/>
    </row>
    <row r="2" spans="2:10" x14ac:dyDescent="0.3">
      <c r="B2" s="2489" t="s">
        <v>16</v>
      </c>
      <c r="C2" s="2489"/>
      <c r="D2" s="2489"/>
      <c r="E2" s="2489"/>
      <c r="F2" s="2489"/>
      <c r="G2" s="2489"/>
      <c r="H2" s="2489"/>
      <c r="I2" s="2489"/>
      <c r="J2" s="2489"/>
    </row>
    <row r="3" spans="2:10" x14ac:dyDescent="0.3"/>
    <row r="4" spans="2:10" x14ac:dyDescent="0.3"/>
    <row r="5" spans="2:10" x14ac:dyDescent="0.3"/>
    <row r="6" spans="2:10" x14ac:dyDescent="0.3"/>
    <row r="7" spans="2:10" x14ac:dyDescent="0.3"/>
    <row r="8" spans="2:10" x14ac:dyDescent="0.3"/>
    <row r="9" spans="2:10" x14ac:dyDescent="0.3"/>
    <row r="10" spans="2:10" x14ac:dyDescent="0.3"/>
    <row r="11" spans="2:10" x14ac:dyDescent="0.3"/>
    <row r="12" spans="2:10" x14ac:dyDescent="0.3"/>
    <row r="13" spans="2:10" x14ac:dyDescent="0.3"/>
    <row r="14" spans="2:10" x14ac:dyDescent="0.3"/>
    <row r="15" spans="2:10" x14ac:dyDescent="0.3"/>
    <row r="16" spans="2:10" x14ac:dyDescent="0.3"/>
    <row r="17" spans="2:2" x14ac:dyDescent="0.3"/>
    <row r="18" spans="2:2" x14ac:dyDescent="0.3"/>
    <row r="19" spans="2:2" x14ac:dyDescent="0.3">
      <c r="B19" s="27"/>
    </row>
    <row r="20" spans="2:2" x14ac:dyDescent="0.3">
      <c r="B20" s="27" t="s">
        <v>166</v>
      </c>
    </row>
    <row r="21" spans="2:2" hidden="1" x14ac:dyDescent="0.3">
      <c r="B21" s="27"/>
    </row>
    <row r="22" spans="2:2" hidden="1" x14ac:dyDescent="0.3">
      <c r="B22" s="27"/>
    </row>
  </sheetData>
  <mergeCells count="2">
    <mergeCell ref="B1:J1"/>
    <mergeCell ref="B2:J2"/>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ADCAE-2B46-43D9-BAA6-3DBEB83454F1}">
  <dimension ref="A1:I16"/>
  <sheetViews>
    <sheetView showGridLines="0" workbookViewId="0"/>
  </sheetViews>
  <sheetFormatPr baseColWidth="10" defaultColWidth="0" defaultRowHeight="10.199999999999999" zeroHeight="1" x14ac:dyDescent="0.2"/>
  <cols>
    <col min="1" max="1" width="3.109375" style="10" customWidth="1"/>
    <col min="2" max="2" width="50.6640625" style="10" bestFit="1" customWidth="1"/>
    <col min="3" max="3" width="12.44140625" style="10" customWidth="1"/>
    <col min="4" max="4" width="13.33203125" style="10" customWidth="1"/>
    <col min="5" max="5" width="11.33203125" style="10" bestFit="1" customWidth="1"/>
    <col min="6" max="6" width="10.33203125" style="10" customWidth="1"/>
    <col min="7" max="7" width="15.88671875" style="10" customWidth="1"/>
    <col min="8" max="8" width="11.109375" style="10" customWidth="1"/>
    <col min="9" max="9" width="10.109375" style="10" customWidth="1"/>
    <col min="10" max="16384" width="11.109375" style="10" hidden="1"/>
  </cols>
  <sheetData>
    <row r="1" spans="1:7" x14ac:dyDescent="0.2">
      <c r="A1" s="326"/>
      <c r="B1" s="326"/>
      <c r="C1" s="326"/>
      <c r="D1" s="326"/>
      <c r="E1" s="326"/>
      <c r="F1" s="326"/>
      <c r="G1" s="326"/>
    </row>
    <row r="2" spans="1:7" ht="12.6" x14ac:dyDescent="0.2">
      <c r="A2" s="342"/>
      <c r="B2" s="2489" t="s">
        <v>722</v>
      </c>
      <c r="C2" s="2489"/>
      <c r="D2" s="2489"/>
      <c r="E2" s="2489"/>
      <c r="F2" s="2489"/>
      <c r="G2" s="2489"/>
    </row>
    <row r="3" spans="1:7" ht="12.6" x14ac:dyDescent="0.2">
      <c r="B3" s="2489" t="s">
        <v>1</v>
      </c>
      <c r="C3" s="2489"/>
      <c r="D3" s="2489"/>
      <c r="E3" s="2489"/>
      <c r="F3" s="2489"/>
      <c r="G3" s="2489"/>
    </row>
    <row r="4" spans="1:7" x14ac:dyDescent="0.2">
      <c r="B4" s="2616" t="s">
        <v>0</v>
      </c>
      <c r="C4" s="2617" t="s">
        <v>82</v>
      </c>
      <c r="D4" s="2617" t="s">
        <v>40</v>
      </c>
      <c r="E4" s="2617" t="s">
        <v>41</v>
      </c>
      <c r="F4" s="2617" t="s">
        <v>2</v>
      </c>
      <c r="G4" s="2618" t="s">
        <v>83</v>
      </c>
    </row>
    <row r="5" spans="1:7" ht="19.649999999999999" customHeight="1" x14ac:dyDescent="0.2">
      <c r="B5" s="2616"/>
      <c r="C5" s="2617" t="s">
        <v>42</v>
      </c>
      <c r="D5" s="2617"/>
      <c r="E5" s="2617"/>
      <c r="F5" s="2617"/>
      <c r="G5" s="2618"/>
    </row>
    <row r="6" spans="1:7" x14ac:dyDescent="0.2">
      <c r="B6" s="2616"/>
      <c r="C6" s="343" t="s">
        <v>9</v>
      </c>
      <c r="D6" s="344" t="s">
        <v>10</v>
      </c>
      <c r="E6" s="343" t="s">
        <v>12</v>
      </c>
      <c r="F6" s="345" t="s">
        <v>15</v>
      </c>
      <c r="G6" s="346" t="s">
        <v>46</v>
      </c>
    </row>
    <row r="7" spans="1:7" s="48" customFormat="1" ht="14.25" customHeight="1" x14ac:dyDescent="0.3">
      <c r="B7" s="347" t="s">
        <v>20</v>
      </c>
      <c r="C7" s="348">
        <v>290160.86584679346</v>
      </c>
      <c r="D7" s="348">
        <v>278420.25183326943</v>
      </c>
      <c r="E7" s="348">
        <v>260340.03016777092</v>
      </c>
      <c r="F7" s="348">
        <v>259817.56000506593</v>
      </c>
      <c r="G7" s="348">
        <v>11740.614013524062</v>
      </c>
    </row>
    <row r="8" spans="1:7" s="48" customFormat="1" ht="14.25" customHeight="1" x14ac:dyDescent="0.3">
      <c r="B8" s="349" t="s">
        <v>23</v>
      </c>
      <c r="C8" s="350">
        <v>217697.33560011501</v>
      </c>
      <c r="D8" s="350">
        <v>207890.34971649415</v>
      </c>
      <c r="E8" s="350">
        <v>194645.9496902673</v>
      </c>
      <c r="F8" s="350">
        <v>194601.331444068</v>
      </c>
      <c r="G8" s="96">
        <v>9806.9858836208587</v>
      </c>
    </row>
    <row r="9" spans="1:7" s="48" customFormat="1" ht="14.25" customHeight="1" x14ac:dyDescent="0.3">
      <c r="B9" s="351" t="s">
        <v>21</v>
      </c>
      <c r="C9" s="94">
        <v>51094.582486175997</v>
      </c>
      <c r="D9" s="94">
        <v>50007.353981359571</v>
      </c>
      <c r="E9" s="94">
        <v>49533.573859061507</v>
      </c>
      <c r="F9" s="94">
        <v>49434.06874552599</v>
      </c>
      <c r="G9" s="95">
        <v>1087.2285048164267</v>
      </c>
    </row>
    <row r="10" spans="1:7" s="48" customFormat="1" ht="14.25" customHeight="1" x14ac:dyDescent="0.3">
      <c r="B10" s="349" t="s">
        <v>22</v>
      </c>
      <c r="C10" s="350">
        <v>17009.477209583001</v>
      </c>
      <c r="D10" s="350">
        <v>16474.083326227264</v>
      </c>
      <c r="E10" s="350">
        <v>12268.040726017451</v>
      </c>
      <c r="F10" s="350">
        <v>12078.331010356691</v>
      </c>
      <c r="G10" s="96">
        <v>535.39388335573676</v>
      </c>
    </row>
    <row r="11" spans="1:7" s="48" customFormat="1" ht="14.25" customHeight="1" x14ac:dyDescent="0.3">
      <c r="B11" s="351" t="s">
        <v>24</v>
      </c>
      <c r="C11" s="94">
        <v>2085.6485388095002</v>
      </c>
      <c r="D11" s="94">
        <v>1949.6224285379701</v>
      </c>
      <c r="E11" s="94">
        <v>1812.0335266561999</v>
      </c>
      <c r="F11" s="94">
        <v>1628.5217691840103</v>
      </c>
      <c r="G11" s="95">
        <v>136.02611027153011</v>
      </c>
    </row>
    <row r="12" spans="1:7" s="48" customFormat="1" ht="14.25" customHeight="1" x14ac:dyDescent="0.3">
      <c r="B12" s="349" t="s">
        <v>27</v>
      </c>
      <c r="C12" s="350">
        <v>1273.454319386</v>
      </c>
      <c r="D12" s="350">
        <v>1112.42725447675</v>
      </c>
      <c r="E12" s="350">
        <v>1109.2574737083701</v>
      </c>
      <c r="F12" s="350">
        <v>1104.8535006121001</v>
      </c>
      <c r="G12" s="96">
        <v>161.02706490924993</v>
      </c>
    </row>
    <row r="13" spans="1:7" s="48" customFormat="1" ht="14.25" customHeight="1" x14ac:dyDescent="0.3">
      <c r="B13" s="351" t="s">
        <v>25</v>
      </c>
      <c r="C13" s="94">
        <v>645.87413429000003</v>
      </c>
      <c r="D13" s="94">
        <v>641.23439751857995</v>
      </c>
      <c r="E13" s="94">
        <v>636.57559415098001</v>
      </c>
      <c r="F13" s="94">
        <v>636.21113978287997</v>
      </c>
      <c r="G13" s="95">
        <v>4.6397367714200755</v>
      </c>
    </row>
    <row r="14" spans="1:7" s="48" customFormat="1" ht="14.25" customHeight="1" x14ac:dyDescent="0.3">
      <c r="B14" s="349" t="s">
        <v>26</v>
      </c>
      <c r="C14" s="350">
        <v>354.49355843400002</v>
      </c>
      <c r="D14" s="350">
        <v>345.18072865516001</v>
      </c>
      <c r="E14" s="350">
        <v>334.59929790916004</v>
      </c>
      <c r="F14" s="350">
        <v>334.24239553624</v>
      </c>
      <c r="G14" s="96">
        <v>9.3128297788400118</v>
      </c>
    </row>
    <row r="15" spans="1:7" x14ac:dyDescent="0.2">
      <c r="B15" s="27" t="s">
        <v>166</v>
      </c>
      <c r="C15" s="51"/>
      <c r="D15" s="51"/>
      <c r="E15" s="51"/>
      <c r="F15" s="51"/>
    </row>
    <row r="16" spans="1:7" x14ac:dyDescent="0.2"/>
  </sheetData>
  <mergeCells count="8">
    <mergeCell ref="B2:G2"/>
    <mergeCell ref="B3:G3"/>
    <mergeCell ref="B4:B6"/>
    <mergeCell ref="C4:C5"/>
    <mergeCell ref="D4:D5"/>
    <mergeCell ref="E4:E5"/>
    <mergeCell ref="F4:F5"/>
    <mergeCell ref="G4:G5"/>
  </mergeCells>
  <pageMargins left="0.7" right="0.7" top="0.75" bottom="0.75" header="0.3" footer="0.3"/>
  <ignoredErrors>
    <ignoredError sqref="C6:G6" numberStoredAsText="1"/>
  </ignoredErrors>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56661-CFE5-430D-98CD-3859B7124B73}">
  <dimension ref="A1:K39"/>
  <sheetViews>
    <sheetView showGridLines="0" zoomScaleNormal="100" workbookViewId="0"/>
  </sheetViews>
  <sheetFormatPr baseColWidth="10" defaultColWidth="0" defaultRowHeight="14.4" zeroHeight="1" x14ac:dyDescent="0.3"/>
  <cols>
    <col min="1" max="6" width="11.44140625" customWidth="1"/>
    <col min="7" max="7" width="22.6640625" customWidth="1"/>
    <col min="8" max="10" width="11.44140625" customWidth="1"/>
    <col min="11" max="11" width="9" customWidth="1"/>
    <col min="12" max="16384" width="11.44140625" hidden="1"/>
  </cols>
  <sheetData>
    <row r="1" spans="2:9" x14ac:dyDescent="0.3">
      <c r="B1" s="2619" t="s">
        <v>723</v>
      </c>
      <c r="C1" s="2619"/>
      <c r="D1" s="2619"/>
      <c r="E1" s="2619"/>
      <c r="F1" s="2619"/>
      <c r="G1" s="2619"/>
      <c r="H1" s="2619"/>
      <c r="I1" s="2619"/>
    </row>
    <row r="2" spans="2:9" x14ac:dyDescent="0.3">
      <c r="B2" s="2620" t="s">
        <v>16</v>
      </c>
      <c r="C2" s="2620"/>
      <c r="D2" s="2620"/>
      <c r="E2" s="2620"/>
      <c r="F2" s="2620"/>
      <c r="G2" s="2620"/>
      <c r="H2" s="2620"/>
      <c r="I2" s="2620"/>
    </row>
    <row r="3" spans="2:9" x14ac:dyDescent="0.3"/>
    <row r="4" spans="2:9" x14ac:dyDescent="0.3"/>
    <row r="5" spans="2:9" x14ac:dyDescent="0.3"/>
    <row r="6" spans="2:9" x14ac:dyDescent="0.3"/>
    <row r="7" spans="2:9" x14ac:dyDescent="0.3"/>
    <row r="8" spans="2:9" x14ac:dyDescent="0.3"/>
    <row r="9" spans="2:9" x14ac:dyDescent="0.3"/>
    <row r="10" spans="2:9" x14ac:dyDescent="0.3"/>
    <row r="11" spans="2:9" x14ac:dyDescent="0.3"/>
    <row r="12" spans="2:9" x14ac:dyDescent="0.3"/>
    <row r="13" spans="2:9" x14ac:dyDescent="0.3"/>
    <row r="14" spans="2:9" x14ac:dyDescent="0.3"/>
    <row r="15" spans="2:9" x14ac:dyDescent="0.3"/>
    <row r="16" spans="2:9"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c r="B38" s="27" t="s">
        <v>166</v>
      </c>
    </row>
    <row r="39" spans="2:2" x14ac:dyDescent="0.3"/>
  </sheetData>
  <mergeCells count="2">
    <mergeCell ref="B1:I1"/>
    <mergeCell ref="B2:I2"/>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637FB-A54E-4B65-B358-075104261398}">
  <dimension ref="A1:G39"/>
  <sheetViews>
    <sheetView showGridLines="0" workbookViewId="0">
      <selection activeCell="B7" sqref="B7"/>
    </sheetView>
  </sheetViews>
  <sheetFormatPr baseColWidth="10" defaultColWidth="0" defaultRowHeight="10.199999999999999" zeroHeight="1" x14ac:dyDescent="0.2"/>
  <cols>
    <col min="1" max="1" width="3.109375" style="29" customWidth="1"/>
    <col min="2" max="2" width="53.6640625" style="29" bestFit="1" customWidth="1"/>
    <col min="3" max="3" width="15.44140625" style="29" customWidth="1"/>
    <col min="4" max="4" width="11.44140625" style="29" bestFit="1" customWidth="1"/>
    <col min="5" max="5" width="12.109375" style="29" customWidth="1"/>
    <col min="6" max="7" width="11.109375" style="29" customWidth="1"/>
    <col min="8" max="16384" width="11.109375" style="29" hidden="1"/>
  </cols>
  <sheetData>
    <row r="1" spans="1:5" ht="15.75" customHeight="1" x14ac:dyDescent="0.2">
      <c r="A1" s="326"/>
      <c r="B1" s="2621" t="s">
        <v>724</v>
      </c>
      <c r="C1" s="2621"/>
      <c r="D1" s="2621"/>
      <c r="E1" s="2621"/>
    </row>
    <row r="2" spans="1:5" ht="12.6" x14ac:dyDescent="0.2">
      <c r="A2" s="326"/>
      <c r="B2" s="2622" t="s">
        <v>1</v>
      </c>
      <c r="C2" s="2622"/>
      <c r="D2" s="2622"/>
      <c r="E2" s="2622"/>
    </row>
    <row r="3" spans="1:5" ht="32.85" customHeight="1" x14ac:dyDescent="0.2">
      <c r="B3" s="352" t="s">
        <v>85</v>
      </c>
      <c r="C3" s="353" t="s">
        <v>372</v>
      </c>
      <c r="D3" s="354" t="s">
        <v>41</v>
      </c>
      <c r="E3" s="353" t="s">
        <v>373</v>
      </c>
    </row>
    <row r="4" spans="1:5" x14ac:dyDescent="0.2">
      <c r="B4" s="355" t="s">
        <v>374</v>
      </c>
      <c r="C4" s="356">
        <v>290160.86584679346</v>
      </c>
      <c r="D4" s="356">
        <v>260340.03016777098</v>
      </c>
      <c r="E4" s="357">
        <v>89.722654158756185</v>
      </c>
    </row>
    <row r="5" spans="1:5" x14ac:dyDescent="0.2">
      <c r="B5" s="358" t="s">
        <v>137</v>
      </c>
      <c r="C5" s="359">
        <v>62044.204609758002</v>
      </c>
      <c r="D5" s="359">
        <v>61840.017480364651</v>
      </c>
      <c r="E5" s="360">
        <v>99.670900560853937</v>
      </c>
    </row>
    <row r="6" spans="1:5" x14ac:dyDescent="0.2">
      <c r="B6" s="361" t="s">
        <v>349</v>
      </c>
      <c r="C6" s="362">
        <v>3774.236903562</v>
      </c>
      <c r="D6" s="362">
        <v>3756.2286585441998</v>
      </c>
      <c r="E6" s="363">
        <v>99.522863946330332</v>
      </c>
    </row>
    <row r="7" spans="1:5" x14ac:dyDescent="0.2">
      <c r="B7" s="358" t="s">
        <v>375</v>
      </c>
      <c r="C7" s="359">
        <v>4496.8087562439996</v>
      </c>
      <c r="D7" s="359">
        <v>4410.7975642640295</v>
      </c>
      <c r="E7" s="360">
        <v>98.087283746266948</v>
      </c>
    </row>
    <row r="8" spans="1:5" x14ac:dyDescent="0.2">
      <c r="B8" s="361" t="s">
        <v>356</v>
      </c>
      <c r="C8" s="362">
        <v>604.03101014100002</v>
      </c>
      <c r="D8" s="362">
        <v>582.15267019202997</v>
      </c>
      <c r="E8" s="363">
        <v>96.377944247620178</v>
      </c>
    </row>
    <row r="9" spans="1:5" x14ac:dyDescent="0.2">
      <c r="B9" s="48" t="s">
        <v>362</v>
      </c>
      <c r="C9" s="359">
        <v>601.20169770899997</v>
      </c>
      <c r="D9" s="359">
        <v>576.45136574243998</v>
      </c>
      <c r="E9" s="360">
        <v>95.883189940933946</v>
      </c>
    </row>
    <row r="10" spans="1:5" x14ac:dyDescent="0.2">
      <c r="B10" s="361" t="s">
        <v>360</v>
      </c>
      <c r="C10" s="362">
        <v>59430.397231809999</v>
      </c>
      <c r="D10" s="362">
        <v>56879.091524848729</v>
      </c>
      <c r="E10" s="363">
        <v>95.707069402531801</v>
      </c>
    </row>
    <row r="11" spans="1:5" x14ac:dyDescent="0.2">
      <c r="B11" s="358" t="s">
        <v>160</v>
      </c>
      <c r="C11" s="359">
        <v>128.047</v>
      </c>
      <c r="D11" s="359">
        <v>121.30639423118001</v>
      </c>
      <c r="E11" s="360">
        <v>94.735834678813262</v>
      </c>
    </row>
    <row r="12" spans="1:5" x14ac:dyDescent="0.2">
      <c r="B12" s="361" t="s">
        <v>363</v>
      </c>
      <c r="C12" s="362">
        <v>27.813986</v>
      </c>
      <c r="D12" s="362">
        <v>26.208265119169997</v>
      </c>
      <c r="E12" s="363">
        <v>94.226930002661248</v>
      </c>
    </row>
    <row r="13" spans="1:5" x14ac:dyDescent="0.2">
      <c r="B13" s="48" t="s">
        <v>148</v>
      </c>
      <c r="C13" s="359">
        <v>793.08372477499995</v>
      </c>
      <c r="D13" s="359">
        <v>747.09526212895992</v>
      </c>
      <c r="E13" s="360">
        <v>94.201310503618387</v>
      </c>
    </row>
    <row r="14" spans="1:5" x14ac:dyDescent="0.2">
      <c r="B14" s="361" t="s">
        <v>351</v>
      </c>
      <c r="C14" s="362">
        <v>249.02958122300001</v>
      </c>
      <c r="D14" s="362">
        <v>233.94588656526</v>
      </c>
      <c r="E14" s="363">
        <v>93.94301087298021</v>
      </c>
    </row>
    <row r="15" spans="1:5" x14ac:dyDescent="0.2">
      <c r="B15" s="358" t="s">
        <v>144</v>
      </c>
      <c r="C15" s="359">
        <v>5766.7454731690004</v>
      </c>
      <c r="D15" s="359">
        <v>5413.5680772089499</v>
      </c>
      <c r="E15" s="360">
        <v>93.875620181204752</v>
      </c>
    </row>
    <row r="16" spans="1:5" x14ac:dyDescent="0.2">
      <c r="B16" s="361" t="s">
        <v>350</v>
      </c>
      <c r="C16" s="362">
        <v>8192.5800132999993</v>
      </c>
      <c r="D16" s="362">
        <v>7662.2559556817287</v>
      </c>
      <c r="E16" s="363">
        <v>93.526775975854591</v>
      </c>
    </row>
    <row r="17" spans="2:5" x14ac:dyDescent="0.2">
      <c r="B17" s="358" t="s">
        <v>352</v>
      </c>
      <c r="C17" s="359">
        <v>64.627885665999997</v>
      </c>
      <c r="D17" s="359">
        <v>60.119130097780001</v>
      </c>
      <c r="E17" s="360">
        <v>93.023513732877689</v>
      </c>
    </row>
    <row r="18" spans="2:5" x14ac:dyDescent="0.2">
      <c r="B18" s="361" t="s">
        <v>169</v>
      </c>
      <c r="C18" s="362">
        <v>52795.803574195001</v>
      </c>
      <c r="D18" s="362">
        <v>49048.203721989426</v>
      </c>
      <c r="E18" s="363">
        <v>92.901708850895702</v>
      </c>
    </row>
    <row r="19" spans="2:5" x14ac:dyDescent="0.2">
      <c r="B19" s="358" t="s">
        <v>157</v>
      </c>
      <c r="C19" s="359">
        <v>338.54247265399999</v>
      </c>
      <c r="D19" s="359">
        <v>314.48738554402001</v>
      </c>
      <c r="E19" s="360">
        <v>92.894514262449732</v>
      </c>
    </row>
    <row r="20" spans="2:5" x14ac:dyDescent="0.2">
      <c r="B20" s="361" t="s">
        <v>357</v>
      </c>
      <c r="C20" s="362">
        <v>1538.569206162</v>
      </c>
      <c r="D20" s="362">
        <v>1419.0106734667399</v>
      </c>
      <c r="E20" s="363">
        <v>92.229239203772835</v>
      </c>
    </row>
    <row r="21" spans="2:5" x14ac:dyDescent="0.2">
      <c r="B21" s="358" t="s">
        <v>361</v>
      </c>
      <c r="C21" s="359">
        <v>3769.3147600000002</v>
      </c>
      <c r="D21" s="359">
        <v>3395.93174375014</v>
      </c>
      <c r="E21" s="360">
        <v>90.094140711935125</v>
      </c>
    </row>
    <row r="22" spans="2:5" x14ac:dyDescent="0.2">
      <c r="B22" s="361" t="s">
        <v>149</v>
      </c>
      <c r="C22" s="362">
        <v>537.89865290299997</v>
      </c>
      <c r="D22" s="362">
        <v>483.80546440750993</v>
      </c>
      <c r="E22" s="363">
        <v>89.94360959940073</v>
      </c>
    </row>
    <row r="23" spans="2:5" x14ac:dyDescent="0.2">
      <c r="B23" s="358" t="s">
        <v>365</v>
      </c>
      <c r="C23" s="359">
        <v>1108.6079999999999</v>
      </c>
      <c r="D23" s="359">
        <v>956.79817893815994</v>
      </c>
      <c r="E23" s="360">
        <v>86.306266862422063</v>
      </c>
    </row>
    <row r="24" spans="2:5" x14ac:dyDescent="0.2">
      <c r="B24" s="361" t="s">
        <v>364</v>
      </c>
      <c r="C24" s="362">
        <v>208.92600258300001</v>
      </c>
      <c r="D24" s="362">
        <v>178.99946131674</v>
      </c>
      <c r="E24" s="363">
        <v>85.676009258650751</v>
      </c>
    </row>
    <row r="25" spans="2:5" x14ac:dyDescent="0.2">
      <c r="B25" s="358" t="s">
        <v>355</v>
      </c>
      <c r="C25" s="359">
        <v>4187.4300848920002</v>
      </c>
      <c r="D25" s="359">
        <v>3533.5682273015109</v>
      </c>
      <c r="E25" s="360">
        <v>84.385127767277027</v>
      </c>
    </row>
    <row r="26" spans="2:5" x14ac:dyDescent="0.2">
      <c r="B26" s="361" t="s">
        <v>162</v>
      </c>
      <c r="C26" s="362">
        <v>1554.933628943</v>
      </c>
      <c r="D26" s="362">
        <v>1271.4276849658102</v>
      </c>
      <c r="E26" s="363">
        <v>81.767328283335843</v>
      </c>
    </row>
    <row r="27" spans="2:5" x14ac:dyDescent="0.2">
      <c r="B27" s="358" t="s">
        <v>140</v>
      </c>
      <c r="C27" s="359">
        <v>34511.60108678</v>
      </c>
      <c r="D27" s="359">
        <v>27655.821561768549</v>
      </c>
      <c r="E27" s="360">
        <v>80.134855210650827</v>
      </c>
    </row>
    <row r="28" spans="2:5" x14ac:dyDescent="0.2">
      <c r="B28" s="361" t="s">
        <v>348</v>
      </c>
      <c r="C28" s="362">
        <v>1061.4352776430001</v>
      </c>
      <c r="D28" s="362">
        <v>819.60626321048005</v>
      </c>
      <c r="E28" s="363">
        <v>77.216791308319785</v>
      </c>
    </row>
    <row r="29" spans="2:5" x14ac:dyDescent="0.2">
      <c r="B29" s="358" t="s">
        <v>358</v>
      </c>
      <c r="C29" s="359">
        <v>1126.419719992</v>
      </c>
      <c r="D29" s="359">
        <v>853.23803293667004</v>
      </c>
      <c r="E29" s="360">
        <v>75.747789016222995</v>
      </c>
    </row>
    <row r="30" spans="2:5" x14ac:dyDescent="0.2">
      <c r="B30" s="361" t="s">
        <v>147</v>
      </c>
      <c r="C30" s="362">
        <v>3556.5098069995001</v>
      </c>
      <c r="D30" s="362">
        <v>2675.3436316900397</v>
      </c>
      <c r="E30" s="363">
        <v>75.223850822082539</v>
      </c>
    </row>
    <row r="31" spans="2:5" x14ac:dyDescent="0.2">
      <c r="B31" s="358" t="s">
        <v>139</v>
      </c>
      <c r="C31" s="359">
        <v>29518.375603216002</v>
      </c>
      <c r="D31" s="359">
        <v>21888.823588293508</v>
      </c>
      <c r="E31" s="360">
        <v>74.153211824802241</v>
      </c>
    </row>
    <row r="32" spans="2:5" x14ac:dyDescent="0.2">
      <c r="B32" s="361" t="s">
        <v>163</v>
      </c>
      <c r="C32" s="362">
        <v>1343.9562081070001</v>
      </c>
      <c r="D32" s="362">
        <v>788.22006667305004</v>
      </c>
      <c r="E32" s="363">
        <v>58.649237372345638</v>
      </c>
    </row>
    <row r="33" spans="2:5" x14ac:dyDescent="0.2">
      <c r="B33" s="358" t="s">
        <v>347</v>
      </c>
      <c r="C33" s="359">
        <v>2268.2616995349999</v>
      </c>
      <c r="D33" s="359">
        <v>1092.3157423451501</v>
      </c>
      <c r="E33" s="360">
        <v>48.156513094105406</v>
      </c>
    </row>
    <row r="34" spans="2:5" x14ac:dyDescent="0.2">
      <c r="B34" s="361" t="s">
        <v>353</v>
      </c>
      <c r="C34" s="362">
        <v>2448.3564742610001</v>
      </c>
      <c r="D34" s="362">
        <v>941.49208163951994</v>
      </c>
      <c r="E34" s="363">
        <v>38.454044234865563</v>
      </c>
    </row>
    <row r="35" spans="2:5" x14ac:dyDescent="0.2">
      <c r="B35" s="364" t="s">
        <v>354</v>
      </c>
      <c r="C35" s="365">
        <v>2113.1157145709999</v>
      </c>
      <c r="D35" s="365">
        <v>713.69842254485002</v>
      </c>
      <c r="E35" s="366">
        <v>33.774696654023209</v>
      </c>
    </row>
    <row r="36" spans="2:5" x14ac:dyDescent="0.2">
      <c r="B36" s="27" t="s">
        <v>166</v>
      </c>
    </row>
    <row r="37" spans="2:5" x14ac:dyDescent="0.2"/>
    <row r="39" spans="2:5" x14ac:dyDescent="0.2"/>
  </sheetData>
  <mergeCells count="2">
    <mergeCell ref="B1:E1"/>
    <mergeCell ref="B2:E2"/>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4BFF-44E3-4F32-AF3B-7F881FCECC1D}">
  <dimension ref="A1:I19"/>
  <sheetViews>
    <sheetView showGridLines="0" workbookViewId="0"/>
  </sheetViews>
  <sheetFormatPr baseColWidth="10" defaultColWidth="0" defaultRowHeight="11.4" zeroHeight="1" x14ac:dyDescent="0.2"/>
  <cols>
    <col min="1" max="1" width="4" style="383" customWidth="1"/>
    <col min="2" max="2" width="44.33203125" style="383" customWidth="1"/>
    <col min="3" max="3" width="12.6640625" style="383" customWidth="1"/>
    <col min="4" max="4" width="13.109375" style="383" bestFit="1" customWidth="1"/>
    <col min="5" max="5" width="11.44140625" style="383" customWidth="1"/>
    <col min="6" max="6" width="11.109375" style="383" customWidth="1"/>
    <col min="7" max="7" width="17.109375" style="383" customWidth="1"/>
    <col min="8" max="9" width="11.109375" style="383" customWidth="1"/>
    <col min="10" max="16384" width="11.109375" style="383" hidden="1"/>
  </cols>
  <sheetData>
    <row r="1" spans="2:7" s="10" customFormat="1" ht="12.6" x14ac:dyDescent="0.2">
      <c r="B1" s="2489" t="s">
        <v>725</v>
      </c>
      <c r="C1" s="2489"/>
      <c r="D1" s="2489"/>
      <c r="E1" s="2489"/>
      <c r="F1" s="2489"/>
      <c r="G1" s="2489"/>
    </row>
    <row r="2" spans="2:7" s="10" customFormat="1" ht="12.6" x14ac:dyDescent="0.2">
      <c r="B2" s="2489" t="s">
        <v>1</v>
      </c>
      <c r="C2" s="2489"/>
      <c r="D2" s="2489"/>
      <c r="E2" s="2489"/>
      <c r="F2" s="2489"/>
      <c r="G2" s="2489"/>
    </row>
    <row r="3" spans="2:7" s="10" customFormat="1" ht="10.199999999999999" x14ac:dyDescent="0.2">
      <c r="B3" s="2623" t="s">
        <v>0</v>
      </c>
      <c r="C3" s="2617" t="s">
        <v>82</v>
      </c>
      <c r="D3" s="2617" t="s">
        <v>40</v>
      </c>
      <c r="E3" s="2617" t="s">
        <v>41</v>
      </c>
      <c r="F3" s="2617" t="s">
        <v>2</v>
      </c>
      <c r="G3" s="2618" t="s">
        <v>83</v>
      </c>
    </row>
    <row r="4" spans="2:7" s="10" customFormat="1" ht="10.199999999999999" x14ac:dyDescent="0.2">
      <c r="B4" s="2623"/>
      <c r="C4" s="2617" t="s">
        <v>42</v>
      </c>
      <c r="D4" s="2617"/>
      <c r="E4" s="2617"/>
      <c r="F4" s="2617"/>
      <c r="G4" s="2618"/>
    </row>
    <row r="5" spans="2:7" s="10" customFormat="1" ht="10.199999999999999" x14ac:dyDescent="0.2">
      <c r="B5" s="367"/>
      <c r="C5" s="368" t="s">
        <v>9</v>
      </c>
      <c r="D5" s="369" t="s">
        <v>10</v>
      </c>
      <c r="E5" s="368" t="s">
        <v>12</v>
      </c>
      <c r="F5" s="370" t="s">
        <v>15</v>
      </c>
      <c r="G5" s="371" t="s">
        <v>46</v>
      </c>
    </row>
    <row r="6" spans="2:7" s="48" customFormat="1" ht="13.5" customHeight="1" x14ac:dyDescent="0.3">
      <c r="B6" s="372" t="s">
        <v>29</v>
      </c>
      <c r="C6" s="373">
        <v>94432.847301682996</v>
      </c>
      <c r="D6" s="373">
        <v>90578.458743706884</v>
      </c>
      <c r="E6" s="373">
        <v>82784.46950067846</v>
      </c>
      <c r="F6" s="373">
        <v>82784.46950067846</v>
      </c>
      <c r="G6" s="373">
        <v>3854.3885579761118</v>
      </c>
    </row>
    <row r="7" spans="2:7" s="48" customFormat="1" ht="13.5" customHeight="1" x14ac:dyDescent="0.3">
      <c r="B7" s="374" t="s">
        <v>37</v>
      </c>
      <c r="C7" s="375">
        <v>37259.837390134999</v>
      </c>
      <c r="D7" s="375">
        <v>35989.88188014269</v>
      </c>
      <c r="E7" s="375">
        <v>31941.095017865489</v>
      </c>
      <c r="F7" s="375">
        <v>31941.095017865489</v>
      </c>
      <c r="G7" s="375">
        <v>1269.9555099923084</v>
      </c>
    </row>
    <row r="8" spans="2:7" s="48" customFormat="1" ht="13.5" customHeight="1" x14ac:dyDescent="0.3">
      <c r="B8" s="376" t="s">
        <v>50</v>
      </c>
      <c r="C8" s="377">
        <v>19509.579269688002</v>
      </c>
      <c r="D8" s="377">
        <v>18751.353909192301</v>
      </c>
      <c r="E8" s="377">
        <v>16973.387391628301</v>
      </c>
      <c r="F8" s="377">
        <v>16973.387391628301</v>
      </c>
      <c r="G8" s="378">
        <v>758.22536049570044</v>
      </c>
    </row>
    <row r="9" spans="2:7" s="48" customFormat="1" ht="13.5" customHeight="1" x14ac:dyDescent="0.3">
      <c r="B9" s="376" t="s">
        <v>51</v>
      </c>
      <c r="C9" s="377">
        <v>17520.949823401999</v>
      </c>
      <c r="D9" s="377">
        <v>17125.043293357921</v>
      </c>
      <c r="E9" s="377">
        <v>14870.58768819792</v>
      </c>
      <c r="F9" s="377">
        <v>14870.58768819792</v>
      </c>
      <c r="G9" s="378">
        <v>395.90653004407795</v>
      </c>
    </row>
    <row r="10" spans="2:7" s="48" customFormat="1" ht="13.5" customHeight="1" x14ac:dyDescent="0.3">
      <c r="B10" s="376" t="s">
        <v>52</v>
      </c>
      <c r="C10" s="377">
        <v>229.30829704499999</v>
      </c>
      <c r="D10" s="377">
        <v>113.48467759247001</v>
      </c>
      <c r="E10" s="377">
        <v>97.119938039269982</v>
      </c>
      <c r="F10" s="377">
        <v>97.119938039269982</v>
      </c>
      <c r="G10" s="378">
        <v>115.82361945252998</v>
      </c>
    </row>
    <row r="11" spans="2:7" s="48" customFormat="1" ht="13.5" customHeight="1" x14ac:dyDescent="0.3">
      <c r="B11" s="374" t="s">
        <v>38</v>
      </c>
      <c r="C11" s="375">
        <v>57173.009911547997</v>
      </c>
      <c r="D11" s="375">
        <v>54588.576863564194</v>
      </c>
      <c r="E11" s="375">
        <v>50843.374482812971</v>
      </c>
      <c r="F11" s="375">
        <v>50843.374482812971</v>
      </c>
      <c r="G11" s="375">
        <v>2584.4330479838027</v>
      </c>
    </row>
    <row r="12" spans="2:7" s="48" customFormat="1" ht="13.5" customHeight="1" x14ac:dyDescent="0.3">
      <c r="B12" s="376" t="s">
        <v>50</v>
      </c>
      <c r="C12" s="377">
        <v>13922.055749775</v>
      </c>
      <c r="D12" s="377">
        <v>12104.22726909489</v>
      </c>
      <c r="E12" s="377">
        <v>8643.8361434407798</v>
      </c>
      <c r="F12" s="377">
        <v>8643.8361434407798</v>
      </c>
      <c r="G12" s="379">
        <v>1817.8284806801094</v>
      </c>
    </row>
    <row r="13" spans="2:7" s="48" customFormat="1" ht="13.5" customHeight="1" x14ac:dyDescent="0.3">
      <c r="B13" s="376" t="s">
        <v>51</v>
      </c>
      <c r="C13" s="377">
        <v>41528.707714217999</v>
      </c>
      <c r="D13" s="377">
        <v>40909.456586632405</v>
      </c>
      <c r="E13" s="377">
        <v>40687.998750294893</v>
      </c>
      <c r="F13" s="377">
        <v>40687.998750294893</v>
      </c>
      <c r="G13" s="379">
        <v>619.25112758559408</v>
      </c>
    </row>
    <row r="14" spans="2:7" s="48" customFormat="1" ht="13.5" customHeight="1" x14ac:dyDescent="0.3">
      <c r="B14" s="376" t="s">
        <v>52</v>
      </c>
      <c r="C14" s="377">
        <v>295.22500055500001</v>
      </c>
      <c r="D14" s="377">
        <v>147.87156083689999</v>
      </c>
      <c r="E14" s="377">
        <v>84.518142077299999</v>
      </c>
      <c r="F14" s="377">
        <v>84.518142077299999</v>
      </c>
      <c r="G14" s="379">
        <v>147.35343971810002</v>
      </c>
    </row>
    <row r="15" spans="2:7" s="48" customFormat="1" ht="13.5" customHeight="1" x14ac:dyDescent="0.3">
      <c r="B15" s="380" t="s">
        <v>53</v>
      </c>
      <c r="C15" s="381">
        <v>1427.0214470000001</v>
      </c>
      <c r="D15" s="381">
        <v>1427.0214470000001</v>
      </c>
      <c r="E15" s="381">
        <v>1427.0214470000001</v>
      </c>
      <c r="F15" s="381">
        <v>1427.0214470000001</v>
      </c>
      <c r="G15" s="382">
        <v>0</v>
      </c>
    </row>
    <row r="16" spans="2:7" x14ac:dyDescent="0.2">
      <c r="B16" s="27" t="s">
        <v>166</v>
      </c>
      <c r="E16" s="384"/>
      <c r="F16" s="385"/>
    </row>
    <row r="17" spans="5:6" hidden="1" x14ac:dyDescent="0.2">
      <c r="E17" s="384"/>
      <c r="F17" s="385"/>
    </row>
    <row r="18" spans="5:6" hidden="1" x14ac:dyDescent="0.2">
      <c r="E18" s="384"/>
      <c r="F18" s="386"/>
    </row>
    <row r="19" spans="5:6" hidden="1" x14ac:dyDescent="0.2">
      <c r="E19" s="384"/>
      <c r="F19" s="385"/>
    </row>
  </sheetData>
  <mergeCells count="8">
    <mergeCell ref="B1:G1"/>
    <mergeCell ref="B2:G2"/>
    <mergeCell ref="B3:B4"/>
    <mergeCell ref="C3:C4"/>
    <mergeCell ref="D3:D4"/>
    <mergeCell ref="E3:E4"/>
    <mergeCell ref="F3:F4"/>
    <mergeCell ref="G3:G4"/>
  </mergeCells>
  <pageMargins left="0.7" right="0.7" top="0.75" bottom="0.75" header="0.3" footer="0.3"/>
  <ignoredErrors>
    <ignoredError sqref="C5:F5" numberStoredAsText="1"/>
  </ignoredErrors>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8E259-97E1-47D1-9ADA-E9E0628A4BFF}">
  <dimension ref="A1:L21"/>
  <sheetViews>
    <sheetView showGridLines="0" workbookViewId="0"/>
  </sheetViews>
  <sheetFormatPr baseColWidth="10" defaultColWidth="0" defaultRowHeight="14.4" zeroHeight="1" x14ac:dyDescent="0.3"/>
  <cols>
    <col min="1" max="6" width="11.44140625" customWidth="1"/>
    <col min="7" max="7" width="22.6640625" customWidth="1"/>
    <col min="8" max="12" width="11.44140625" customWidth="1"/>
    <col min="13" max="16384" width="11.44140625" hidden="1"/>
  </cols>
  <sheetData>
    <row r="1" spans="2:10" x14ac:dyDescent="0.3">
      <c r="B1" s="2610" t="s">
        <v>726</v>
      </c>
      <c r="C1" s="2610"/>
      <c r="D1" s="2610"/>
      <c r="E1" s="2610"/>
      <c r="F1" s="2610"/>
      <c r="G1" s="2610"/>
      <c r="H1" s="2610"/>
      <c r="I1" s="2610"/>
      <c r="J1" s="2610"/>
    </row>
    <row r="2" spans="2:10" x14ac:dyDescent="0.3">
      <c r="B2" s="2489" t="s">
        <v>1</v>
      </c>
      <c r="C2" s="2489"/>
      <c r="D2" s="2489"/>
      <c r="E2" s="2489"/>
      <c r="F2" s="2489"/>
      <c r="G2" s="2489"/>
      <c r="H2" s="2489"/>
      <c r="I2" s="2489"/>
      <c r="J2" s="2489"/>
    </row>
    <row r="3" spans="2:10" x14ac:dyDescent="0.3"/>
    <row r="4" spans="2:10" x14ac:dyDescent="0.3"/>
    <row r="5" spans="2:10" x14ac:dyDescent="0.3"/>
    <row r="6" spans="2:10" x14ac:dyDescent="0.3"/>
    <row r="7" spans="2:10" x14ac:dyDescent="0.3"/>
    <row r="8" spans="2:10" x14ac:dyDescent="0.3"/>
    <row r="9" spans="2:10" x14ac:dyDescent="0.3"/>
    <row r="10" spans="2:10" x14ac:dyDescent="0.3"/>
    <row r="11" spans="2:10" x14ac:dyDescent="0.3"/>
    <row r="12" spans="2:10" x14ac:dyDescent="0.3"/>
    <row r="13" spans="2:10" x14ac:dyDescent="0.3"/>
    <row r="14" spans="2:10" x14ac:dyDescent="0.3"/>
    <row r="15" spans="2:10" x14ac:dyDescent="0.3"/>
    <row r="16" spans="2:10" x14ac:dyDescent="0.3"/>
    <row r="17" spans="2:2" x14ac:dyDescent="0.3"/>
    <row r="18" spans="2:2" x14ac:dyDescent="0.3"/>
    <row r="19" spans="2:2" x14ac:dyDescent="0.3"/>
    <row r="20" spans="2:2" x14ac:dyDescent="0.3"/>
    <row r="21" spans="2:2" x14ac:dyDescent="0.3">
      <c r="B21" s="27" t="s">
        <v>166</v>
      </c>
    </row>
  </sheetData>
  <mergeCells count="2">
    <mergeCell ref="B1:J1"/>
    <mergeCell ref="B2:J2"/>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C885-1E29-4C94-B687-A8F0840CFAEE}">
  <dimension ref="A1:J191"/>
  <sheetViews>
    <sheetView showGridLines="0" workbookViewId="0"/>
  </sheetViews>
  <sheetFormatPr baseColWidth="10" defaultColWidth="0" defaultRowHeight="10.199999999999999" zeroHeight="1" x14ac:dyDescent="0.3"/>
  <cols>
    <col min="1" max="1" width="36.33203125" style="50" customWidth="1"/>
    <col min="2" max="2" width="12" style="48" customWidth="1"/>
    <col min="3" max="3" width="12.44140625" style="48" customWidth="1"/>
    <col min="4" max="4" width="12.109375" style="48" customWidth="1"/>
    <col min="5" max="5" width="7.44140625" style="48" customWidth="1"/>
    <col min="6" max="6" width="12.33203125" style="48" customWidth="1"/>
    <col min="7" max="7" width="10.6640625" style="48" customWidth="1"/>
    <col min="8" max="8" width="10.44140625" style="48" customWidth="1"/>
    <col min="9" max="9" width="11.44140625" style="48" customWidth="1"/>
    <col min="10" max="10" width="16.88671875" style="48" bestFit="1" customWidth="1"/>
    <col min="11" max="16384" width="11.44140625" style="48" hidden="1"/>
  </cols>
  <sheetData>
    <row r="1" spans="1:10" x14ac:dyDescent="0.3"/>
    <row r="2" spans="1:10" ht="14.25" customHeight="1" x14ac:dyDescent="0.2">
      <c r="A2" s="2624" t="s">
        <v>727</v>
      </c>
      <c r="B2" s="2624"/>
      <c r="C2" s="2624"/>
      <c r="D2" s="2624"/>
      <c r="E2" s="2624"/>
      <c r="F2" s="2624"/>
      <c r="G2" s="2624"/>
      <c r="H2" s="2624"/>
    </row>
    <row r="3" spans="1:10" ht="14.25" customHeight="1" x14ac:dyDescent="0.2">
      <c r="A3" s="2624" t="s">
        <v>1</v>
      </c>
      <c r="B3" s="2624"/>
      <c r="C3" s="2624"/>
      <c r="D3" s="2624"/>
      <c r="E3" s="2624"/>
      <c r="F3" s="2624"/>
      <c r="G3" s="2624"/>
      <c r="H3" s="2624"/>
    </row>
    <row r="4" spans="1:10" ht="17.25" customHeight="1" x14ac:dyDescent="0.3">
      <c r="A4" s="2625" t="s">
        <v>154</v>
      </c>
      <c r="B4" s="2627" t="s">
        <v>538</v>
      </c>
      <c r="C4" s="2627" t="s">
        <v>537</v>
      </c>
      <c r="D4" s="2627" t="s">
        <v>536</v>
      </c>
      <c r="E4" s="2627" t="s">
        <v>535</v>
      </c>
      <c r="F4" s="2627" t="s">
        <v>534</v>
      </c>
      <c r="G4" s="2628" t="s">
        <v>16</v>
      </c>
      <c r="H4" s="2629"/>
      <c r="J4" s="407"/>
    </row>
    <row r="5" spans="1:10" ht="20.399999999999999" x14ac:dyDescent="0.3">
      <c r="A5" s="2625"/>
      <c r="B5" s="2627"/>
      <c r="C5" s="2627"/>
      <c r="D5" s="2627"/>
      <c r="E5" s="2627"/>
      <c r="F5" s="2627"/>
      <c r="G5" s="406" t="s">
        <v>533</v>
      </c>
      <c r="H5" s="405" t="s">
        <v>532</v>
      </c>
    </row>
    <row r="6" spans="1:10" x14ac:dyDescent="0.3">
      <c r="A6" s="2626"/>
      <c r="B6" s="344" t="s">
        <v>9</v>
      </c>
      <c r="C6" s="344" t="s">
        <v>10</v>
      </c>
      <c r="D6" s="344" t="s">
        <v>12</v>
      </c>
      <c r="E6" s="345" t="s">
        <v>15</v>
      </c>
      <c r="F6" s="406" t="s">
        <v>46</v>
      </c>
      <c r="G6" s="406" t="s">
        <v>47</v>
      </c>
      <c r="H6" s="405" t="s">
        <v>48</v>
      </c>
    </row>
    <row r="7" spans="1:10" x14ac:dyDescent="0.3">
      <c r="A7" s="399" t="s">
        <v>77</v>
      </c>
      <c r="B7" s="398">
        <v>12776528166967</v>
      </c>
      <c r="C7" s="398">
        <v>12304257024172.379</v>
      </c>
      <c r="D7" s="398">
        <v>4813861055255.7402</v>
      </c>
      <c r="E7" s="398">
        <v>4735225729933.0801</v>
      </c>
      <c r="F7" s="398">
        <f t="shared" ref="F7:F70" si="0">+B7-C7</f>
        <v>472271142794.62109</v>
      </c>
      <c r="G7" s="404">
        <f t="shared" ref="G7:G70" si="1">+C7/B7</f>
        <v>0.96303603478011723</v>
      </c>
      <c r="H7" s="404">
        <f t="shared" ref="H7:H70" si="2">+D7/B7</f>
        <v>0.37677379898098678</v>
      </c>
    </row>
    <row r="8" spans="1:10" x14ac:dyDescent="0.3">
      <c r="A8" s="403" t="s">
        <v>531</v>
      </c>
      <c r="B8" s="388">
        <v>8477781441512</v>
      </c>
      <c r="C8" s="388">
        <v>8346243435973.1299</v>
      </c>
      <c r="D8" s="388">
        <v>3019477286784.2007</v>
      </c>
      <c r="E8" s="388">
        <v>2967110188502.6201</v>
      </c>
      <c r="F8" s="388">
        <f t="shared" si="0"/>
        <v>131538005538.87012</v>
      </c>
      <c r="G8" s="387">
        <f t="shared" si="1"/>
        <v>0.98448438350925327</v>
      </c>
      <c r="H8" s="387">
        <f t="shared" si="2"/>
        <v>0.35616361516459211</v>
      </c>
    </row>
    <row r="9" spans="1:10" ht="20.399999999999999" x14ac:dyDescent="0.3">
      <c r="A9" s="403" t="s">
        <v>530</v>
      </c>
      <c r="B9" s="388">
        <v>1642456903233</v>
      </c>
      <c r="C9" s="388">
        <v>1415143646670.9302</v>
      </c>
      <c r="D9" s="388">
        <v>572957746915.58008</v>
      </c>
      <c r="E9" s="388">
        <v>556392251604.83008</v>
      </c>
      <c r="F9" s="388">
        <f t="shared" si="0"/>
        <v>227313256562.06982</v>
      </c>
      <c r="G9" s="387">
        <f t="shared" si="1"/>
        <v>0.86160169188328284</v>
      </c>
      <c r="H9" s="387">
        <f t="shared" si="2"/>
        <v>0.34884187572153297</v>
      </c>
    </row>
    <row r="10" spans="1:10" x14ac:dyDescent="0.3">
      <c r="A10" s="403" t="s">
        <v>529</v>
      </c>
      <c r="B10" s="388">
        <v>1507407792410</v>
      </c>
      <c r="C10" s="388">
        <v>1490044368917.8101</v>
      </c>
      <c r="D10" s="388">
        <v>504958928910.91998</v>
      </c>
      <c r="E10" s="388">
        <v>504431013889.10999</v>
      </c>
      <c r="F10" s="388">
        <f t="shared" si="0"/>
        <v>17363423492.189941</v>
      </c>
      <c r="G10" s="387">
        <f t="shared" si="1"/>
        <v>0.98848126991274887</v>
      </c>
      <c r="H10" s="387">
        <f t="shared" si="2"/>
        <v>0.33498495327771011</v>
      </c>
    </row>
    <row r="11" spans="1:10" x14ac:dyDescent="0.3">
      <c r="A11" s="403" t="s">
        <v>528</v>
      </c>
      <c r="B11" s="388">
        <v>294364078194</v>
      </c>
      <c r="C11" s="388">
        <v>285137414671.85999</v>
      </c>
      <c r="D11" s="388">
        <v>228149476984.62</v>
      </c>
      <c r="E11" s="388">
        <v>225477094249.29001</v>
      </c>
      <c r="F11" s="388">
        <f t="shared" si="0"/>
        <v>9226663522.1400146</v>
      </c>
      <c r="G11" s="387">
        <f t="shared" si="1"/>
        <v>0.96865560642199278</v>
      </c>
      <c r="H11" s="387">
        <f t="shared" si="2"/>
        <v>0.77505882641787083</v>
      </c>
    </row>
    <row r="12" spans="1:10" ht="20.399999999999999" x14ac:dyDescent="0.3">
      <c r="A12" s="403" t="s">
        <v>527</v>
      </c>
      <c r="B12" s="388">
        <v>284971182479</v>
      </c>
      <c r="C12" s="388">
        <v>241720616857.39999</v>
      </c>
      <c r="D12" s="388">
        <v>167184808724.26996</v>
      </c>
      <c r="E12" s="388">
        <v>164297856530.14993</v>
      </c>
      <c r="F12" s="388">
        <f t="shared" si="0"/>
        <v>43250565621.600006</v>
      </c>
      <c r="G12" s="387">
        <f t="shared" si="1"/>
        <v>0.84822828313600718</v>
      </c>
      <c r="H12" s="387">
        <f t="shared" si="2"/>
        <v>0.5866726848304743</v>
      </c>
    </row>
    <row r="13" spans="1:10" x14ac:dyDescent="0.3">
      <c r="A13" s="403" t="s">
        <v>526</v>
      </c>
      <c r="B13" s="388">
        <v>195763174897</v>
      </c>
      <c r="C13" s="388">
        <v>195114154301.14001</v>
      </c>
      <c r="D13" s="388">
        <v>74531329479.619995</v>
      </c>
      <c r="E13" s="388">
        <v>74531329479.619995</v>
      </c>
      <c r="F13" s="388">
        <f t="shared" si="0"/>
        <v>649020595.85998535</v>
      </c>
      <c r="G13" s="387">
        <f t="shared" si="1"/>
        <v>0.99668466453815197</v>
      </c>
      <c r="H13" s="387">
        <f t="shared" si="2"/>
        <v>0.38072190808528905</v>
      </c>
    </row>
    <row r="14" spans="1:10" x14ac:dyDescent="0.3">
      <c r="A14" s="403" t="s">
        <v>485</v>
      </c>
      <c r="B14" s="388">
        <v>153952973123</v>
      </c>
      <c r="C14" s="388">
        <v>153444677651.14999</v>
      </c>
      <c r="D14" s="388">
        <v>109487158435.45</v>
      </c>
      <c r="E14" s="388">
        <v>107502491200.09</v>
      </c>
      <c r="F14" s="388">
        <f t="shared" si="0"/>
        <v>508295471.8500061</v>
      </c>
      <c r="G14" s="387">
        <f t="shared" si="1"/>
        <v>0.9966983718369381</v>
      </c>
      <c r="H14" s="387">
        <f t="shared" si="2"/>
        <v>0.71117274460153324</v>
      </c>
    </row>
    <row r="15" spans="1:10" ht="20.399999999999999" x14ac:dyDescent="0.3">
      <c r="A15" s="403" t="s">
        <v>525</v>
      </c>
      <c r="B15" s="388">
        <v>112266194155</v>
      </c>
      <c r="C15" s="388">
        <v>101186678825.07001</v>
      </c>
      <c r="D15" s="388">
        <v>80852075110.139999</v>
      </c>
      <c r="E15" s="388">
        <v>79234114502.430008</v>
      </c>
      <c r="F15" s="388">
        <f t="shared" si="0"/>
        <v>11079515329.929993</v>
      </c>
      <c r="G15" s="387">
        <f t="shared" si="1"/>
        <v>0.90131031506569914</v>
      </c>
      <c r="H15" s="387">
        <f t="shared" si="2"/>
        <v>0.72018184742694502</v>
      </c>
    </row>
    <row r="16" spans="1:10" x14ac:dyDescent="0.3">
      <c r="A16" s="403" t="s">
        <v>524</v>
      </c>
      <c r="B16" s="388">
        <v>72764426964</v>
      </c>
      <c r="C16" s="388">
        <v>41457449975.889999</v>
      </c>
      <c r="D16" s="388">
        <v>27273961297.639999</v>
      </c>
      <c r="E16" s="388">
        <v>27261706367.639999</v>
      </c>
      <c r="F16" s="388">
        <f t="shared" si="0"/>
        <v>31306976988.110001</v>
      </c>
      <c r="G16" s="387">
        <f t="shared" si="1"/>
        <v>0.56974886913355283</v>
      </c>
      <c r="H16" s="387">
        <f t="shared" si="2"/>
        <v>0.37482548046635089</v>
      </c>
    </row>
    <row r="17" spans="1:8" ht="20.399999999999999" x14ac:dyDescent="0.3">
      <c r="A17" s="403" t="s">
        <v>523</v>
      </c>
      <c r="B17" s="388">
        <v>34800000000</v>
      </c>
      <c r="C17" s="388">
        <v>34764580328</v>
      </c>
      <c r="D17" s="388">
        <v>28988282613.299999</v>
      </c>
      <c r="E17" s="388">
        <v>28987683607.299999</v>
      </c>
      <c r="F17" s="388">
        <f t="shared" si="0"/>
        <v>35419672</v>
      </c>
      <c r="G17" s="387">
        <f t="shared" si="1"/>
        <v>0.99898219333333338</v>
      </c>
      <c r="H17" s="387">
        <f t="shared" si="2"/>
        <v>0.83299662681896547</v>
      </c>
    </row>
    <row r="18" spans="1:8" x14ac:dyDescent="0.3">
      <c r="A18" s="399" t="s">
        <v>68</v>
      </c>
      <c r="B18" s="398">
        <v>11152307544973</v>
      </c>
      <c r="C18" s="398">
        <v>10863196471742.01</v>
      </c>
      <c r="D18" s="398">
        <v>8579618374537.1406</v>
      </c>
      <c r="E18" s="398">
        <v>8406177166866.6709</v>
      </c>
      <c r="F18" s="398">
        <f t="shared" si="0"/>
        <v>289111073230.99023</v>
      </c>
      <c r="G18" s="404">
        <f t="shared" si="1"/>
        <v>0.97407612083283068</v>
      </c>
      <c r="H18" s="404">
        <f t="shared" si="2"/>
        <v>0.76931328695328871</v>
      </c>
    </row>
    <row r="19" spans="1:8" ht="20.399999999999999" x14ac:dyDescent="0.3">
      <c r="A19" s="403" t="s">
        <v>522</v>
      </c>
      <c r="B19" s="388">
        <v>8719767712475</v>
      </c>
      <c r="C19" s="388">
        <v>8470798062365.0889</v>
      </c>
      <c r="D19" s="388">
        <v>7123372677740.6611</v>
      </c>
      <c r="E19" s="388">
        <v>6951994723048.6611</v>
      </c>
      <c r="F19" s="388">
        <f t="shared" si="0"/>
        <v>248969650109.91113</v>
      </c>
      <c r="G19" s="387">
        <f t="shared" si="1"/>
        <v>0.97144767402992616</v>
      </c>
      <c r="H19" s="387">
        <f t="shared" si="2"/>
        <v>0.81692229800451632</v>
      </c>
    </row>
    <row r="20" spans="1:8" ht="20.399999999999999" x14ac:dyDescent="0.3">
      <c r="A20" s="403" t="s">
        <v>521</v>
      </c>
      <c r="B20" s="388">
        <v>2353300518859</v>
      </c>
      <c r="C20" s="388">
        <v>2315246406996.1802</v>
      </c>
      <c r="D20" s="388">
        <v>1389879392529.7998</v>
      </c>
      <c r="E20" s="388">
        <v>1389790763476.3198</v>
      </c>
      <c r="F20" s="388">
        <f t="shared" si="0"/>
        <v>38054111862.819824</v>
      </c>
      <c r="G20" s="387">
        <f t="shared" si="1"/>
        <v>0.9838294720296622</v>
      </c>
      <c r="H20" s="387">
        <f t="shared" si="2"/>
        <v>0.59060854378415051</v>
      </c>
    </row>
    <row r="21" spans="1:8" ht="30.6" x14ac:dyDescent="0.3">
      <c r="A21" s="403" t="s">
        <v>520</v>
      </c>
      <c r="B21" s="388">
        <v>79239313639</v>
      </c>
      <c r="C21" s="388">
        <v>77152002380.73999</v>
      </c>
      <c r="D21" s="388">
        <v>66366304266.68</v>
      </c>
      <c r="E21" s="388">
        <v>64391680341.690002</v>
      </c>
      <c r="F21" s="388">
        <f t="shared" si="0"/>
        <v>2087311258.2600098</v>
      </c>
      <c r="G21" s="387">
        <f t="shared" si="1"/>
        <v>0.97365813555920711</v>
      </c>
      <c r="H21" s="387">
        <f t="shared" si="2"/>
        <v>0.83754264416061064</v>
      </c>
    </row>
    <row r="22" spans="1:8" x14ac:dyDescent="0.3">
      <c r="A22" s="399" t="s">
        <v>185</v>
      </c>
      <c r="B22" s="398">
        <v>9967559102631</v>
      </c>
      <c r="C22" s="398">
        <v>9876821621950.9805</v>
      </c>
      <c r="D22" s="398">
        <v>9039018988999.2598</v>
      </c>
      <c r="E22" s="398">
        <v>8806202559920.4395</v>
      </c>
      <c r="F22" s="398">
        <f t="shared" si="0"/>
        <v>90737480680.019531</v>
      </c>
      <c r="G22" s="404">
        <f t="shared" si="1"/>
        <v>0.99089672007502128</v>
      </c>
      <c r="H22" s="404">
        <f t="shared" si="2"/>
        <v>0.9068437815044762</v>
      </c>
    </row>
    <row r="23" spans="1:8" ht="40.799999999999997" x14ac:dyDescent="0.3">
      <c r="A23" s="403" t="s">
        <v>519</v>
      </c>
      <c r="B23" s="388">
        <v>9145315664574</v>
      </c>
      <c r="C23" s="388">
        <v>9080083627469.9707</v>
      </c>
      <c r="D23" s="388">
        <v>8475858125343.5586</v>
      </c>
      <c r="E23" s="388">
        <v>8364575393973.3496</v>
      </c>
      <c r="F23" s="388">
        <f t="shared" si="0"/>
        <v>65232037104.029297</v>
      </c>
      <c r="G23" s="387">
        <f t="shared" si="1"/>
        <v>0.99286716396715347</v>
      </c>
      <c r="H23" s="387">
        <f t="shared" si="2"/>
        <v>0.92679776578694772</v>
      </c>
    </row>
    <row r="24" spans="1:8" ht="20.399999999999999" x14ac:dyDescent="0.3">
      <c r="A24" s="403" t="s">
        <v>518</v>
      </c>
      <c r="B24" s="388">
        <v>633552650630</v>
      </c>
      <c r="C24" s="388">
        <v>612187990607.28003</v>
      </c>
      <c r="D24" s="388">
        <v>533213534758.96997</v>
      </c>
      <c r="E24" s="388">
        <v>411695023357.35999</v>
      </c>
      <c r="F24" s="388">
        <f t="shared" si="0"/>
        <v>21364660022.719971</v>
      </c>
      <c r="G24" s="387">
        <f t="shared" si="1"/>
        <v>0.96627800388574636</v>
      </c>
      <c r="H24" s="387">
        <f t="shared" si="2"/>
        <v>0.84162466091609978</v>
      </c>
    </row>
    <row r="25" spans="1:8" ht="40.799999999999997" x14ac:dyDescent="0.3">
      <c r="A25" s="403" t="s">
        <v>517</v>
      </c>
      <c r="B25" s="388">
        <v>182052743405</v>
      </c>
      <c r="C25" s="388">
        <v>178475510071</v>
      </c>
      <c r="D25" s="388">
        <v>23938794576</v>
      </c>
      <c r="E25" s="388">
        <v>23938794576</v>
      </c>
      <c r="F25" s="388">
        <f t="shared" si="0"/>
        <v>3577233334</v>
      </c>
      <c r="G25" s="387">
        <f t="shared" si="1"/>
        <v>0.98035056617607796</v>
      </c>
      <c r="H25" s="387">
        <f t="shared" si="2"/>
        <v>0.1314937315871425</v>
      </c>
    </row>
    <row r="26" spans="1:8" ht="30.6" x14ac:dyDescent="0.3">
      <c r="A26" s="403" t="s">
        <v>516</v>
      </c>
      <c r="B26" s="388">
        <v>6638044022</v>
      </c>
      <c r="C26" s="388">
        <v>6074493802.7299995</v>
      </c>
      <c r="D26" s="388">
        <v>6008534320.7299995</v>
      </c>
      <c r="E26" s="388">
        <v>5993348013.7299995</v>
      </c>
      <c r="F26" s="388">
        <f t="shared" si="0"/>
        <v>563550219.27000046</v>
      </c>
      <c r="G26" s="387">
        <f t="shared" si="1"/>
        <v>0.91510297048313238</v>
      </c>
      <c r="H26" s="387">
        <f t="shared" si="2"/>
        <v>0.90516638648619063</v>
      </c>
    </row>
    <row r="27" spans="1:8" x14ac:dyDescent="0.3">
      <c r="A27" s="399" t="s">
        <v>64</v>
      </c>
      <c r="B27" s="398">
        <v>8081078749273</v>
      </c>
      <c r="C27" s="398">
        <v>8056490672008.8594</v>
      </c>
      <c r="D27" s="398">
        <v>5749117101556.25</v>
      </c>
      <c r="E27" s="398">
        <v>5645243544203.2295</v>
      </c>
      <c r="F27" s="398">
        <f t="shared" si="0"/>
        <v>24588077264.140625</v>
      </c>
      <c r="G27" s="404">
        <f t="shared" si="1"/>
        <v>0.99695732735356002</v>
      </c>
      <c r="H27" s="404">
        <f t="shared" si="2"/>
        <v>0.71142941183111963</v>
      </c>
    </row>
    <row r="28" spans="1:8" x14ac:dyDescent="0.3">
      <c r="A28" s="403" t="s">
        <v>515</v>
      </c>
      <c r="B28" s="388">
        <v>5042443963790</v>
      </c>
      <c r="C28" s="388">
        <v>5041053531131.5996</v>
      </c>
      <c r="D28" s="388">
        <v>3314821415270.7505</v>
      </c>
      <c r="E28" s="388">
        <v>3314038074614.7505</v>
      </c>
      <c r="F28" s="388">
        <f t="shared" si="0"/>
        <v>1390432658.4003906</v>
      </c>
      <c r="G28" s="387">
        <f t="shared" si="1"/>
        <v>0.99972425421712463</v>
      </c>
      <c r="H28" s="387">
        <f t="shared" si="2"/>
        <v>0.65738388747096077</v>
      </c>
    </row>
    <row r="29" spans="1:8" ht="20.399999999999999" x14ac:dyDescent="0.3">
      <c r="A29" s="403" t="s">
        <v>514</v>
      </c>
      <c r="B29" s="388">
        <v>3004212166735</v>
      </c>
      <c r="C29" s="388">
        <v>2981248519804.7598</v>
      </c>
      <c r="D29" s="388">
        <v>2404703180066.5298</v>
      </c>
      <c r="E29" s="388">
        <v>2301612963369.5098</v>
      </c>
      <c r="F29" s="388">
        <f t="shared" si="0"/>
        <v>22963646930.240234</v>
      </c>
      <c r="G29" s="387">
        <f t="shared" si="1"/>
        <v>0.99235618336663711</v>
      </c>
      <c r="H29" s="387">
        <f t="shared" si="2"/>
        <v>0.80044385902343873</v>
      </c>
    </row>
    <row r="30" spans="1:8" ht="20.399999999999999" x14ac:dyDescent="0.3">
      <c r="A30" s="403" t="s">
        <v>513</v>
      </c>
      <c r="B30" s="388">
        <v>34422618748</v>
      </c>
      <c r="C30" s="388">
        <v>34188621072.5</v>
      </c>
      <c r="D30" s="388">
        <v>29592506218.970001</v>
      </c>
      <c r="E30" s="388">
        <v>29592506218.970001</v>
      </c>
      <c r="F30" s="388">
        <f t="shared" si="0"/>
        <v>233997675.5</v>
      </c>
      <c r="G30" s="387">
        <f t="shared" si="1"/>
        <v>0.99320221168490863</v>
      </c>
      <c r="H30" s="387">
        <f t="shared" si="2"/>
        <v>0.85968201418985202</v>
      </c>
    </row>
    <row r="31" spans="1:8" x14ac:dyDescent="0.3">
      <c r="A31" s="399" t="s">
        <v>69</v>
      </c>
      <c r="B31" s="398">
        <v>7525703325265</v>
      </c>
      <c r="C31" s="398">
        <v>7288707125712.6797</v>
      </c>
      <c r="D31" s="398">
        <v>4463368495431.8301</v>
      </c>
      <c r="E31" s="398">
        <v>4374333722108.27</v>
      </c>
      <c r="F31" s="398">
        <f t="shared" si="0"/>
        <v>236996199552.32031</v>
      </c>
      <c r="G31" s="404">
        <f t="shared" si="1"/>
        <v>0.96850843179577839</v>
      </c>
      <c r="H31" s="404">
        <f t="shared" si="2"/>
        <v>0.5930832378746026</v>
      </c>
    </row>
    <row r="32" spans="1:8" ht="20.399999999999999" x14ac:dyDescent="0.3">
      <c r="A32" s="403" t="s">
        <v>512</v>
      </c>
      <c r="B32" s="388">
        <v>5583914438350</v>
      </c>
      <c r="C32" s="388">
        <v>5410443567755.2598</v>
      </c>
      <c r="D32" s="388">
        <v>3312983891453.4302</v>
      </c>
      <c r="E32" s="388">
        <v>3312823532529.3301</v>
      </c>
      <c r="F32" s="388">
        <f t="shared" si="0"/>
        <v>173470870594.74023</v>
      </c>
      <c r="G32" s="387">
        <f t="shared" si="1"/>
        <v>0.96893382366259906</v>
      </c>
      <c r="H32" s="387">
        <f t="shared" si="2"/>
        <v>0.59330849855077461</v>
      </c>
    </row>
    <row r="33" spans="1:8" ht="20.399999999999999" x14ac:dyDescent="0.3">
      <c r="A33" s="403" t="s">
        <v>511</v>
      </c>
      <c r="B33" s="388">
        <v>1067441676894</v>
      </c>
      <c r="C33" s="388">
        <v>1054256753167.5701</v>
      </c>
      <c r="D33" s="388">
        <v>558559743005.71997</v>
      </c>
      <c r="E33" s="388">
        <v>558551585599.71997</v>
      </c>
      <c r="F33" s="388">
        <f t="shared" si="0"/>
        <v>13184923726.429932</v>
      </c>
      <c r="G33" s="387">
        <f t="shared" si="1"/>
        <v>0.98764810854603791</v>
      </c>
      <c r="H33" s="387">
        <f t="shared" si="2"/>
        <v>0.52326956600663677</v>
      </c>
    </row>
    <row r="34" spans="1:8" ht="20.399999999999999" x14ac:dyDescent="0.3">
      <c r="A34" s="403" t="s">
        <v>510</v>
      </c>
      <c r="B34" s="388">
        <v>419483944885</v>
      </c>
      <c r="C34" s="388">
        <v>399425846744.05005</v>
      </c>
      <c r="D34" s="388">
        <v>276121872425.45001</v>
      </c>
      <c r="E34" s="388">
        <v>208482594655.04001</v>
      </c>
      <c r="F34" s="388">
        <f t="shared" si="0"/>
        <v>20058098140.949951</v>
      </c>
      <c r="G34" s="387">
        <f t="shared" si="1"/>
        <v>0.95218387167010932</v>
      </c>
      <c r="H34" s="387">
        <f t="shared" si="2"/>
        <v>0.65824181304757168</v>
      </c>
    </row>
    <row r="35" spans="1:8" ht="20.399999999999999" x14ac:dyDescent="0.3">
      <c r="A35" s="403" t="s">
        <v>509</v>
      </c>
      <c r="B35" s="388">
        <v>178003227594</v>
      </c>
      <c r="C35" s="388">
        <v>161656185417.29001</v>
      </c>
      <c r="D35" s="388">
        <v>125806495748.29002</v>
      </c>
      <c r="E35" s="388">
        <v>111919030147.83</v>
      </c>
      <c r="F35" s="388">
        <f t="shared" si="0"/>
        <v>16347042176.709991</v>
      </c>
      <c r="G35" s="387">
        <f t="shared" si="1"/>
        <v>0.90816434961507964</v>
      </c>
      <c r="H35" s="387">
        <f t="shared" si="2"/>
        <v>0.70676525054498851</v>
      </c>
    </row>
    <row r="36" spans="1:8" ht="20.399999999999999" x14ac:dyDescent="0.3">
      <c r="A36" s="403" t="s">
        <v>508</v>
      </c>
      <c r="B36" s="388">
        <v>127849473507</v>
      </c>
      <c r="C36" s="388">
        <v>121001657142</v>
      </c>
      <c r="D36" s="388">
        <v>89711651116.410004</v>
      </c>
      <c r="E36" s="388">
        <v>88426176193.410004</v>
      </c>
      <c r="F36" s="388">
        <f t="shared" si="0"/>
        <v>6847816365</v>
      </c>
      <c r="G36" s="387">
        <f t="shared" si="1"/>
        <v>0.94643844689258683</v>
      </c>
      <c r="H36" s="387">
        <f t="shared" si="2"/>
        <v>0.7016974623012282</v>
      </c>
    </row>
    <row r="37" spans="1:8" x14ac:dyDescent="0.3">
      <c r="A37" s="403" t="s">
        <v>507</v>
      </c>
      <c r="B37" s="388">
        <v>98474180212</v>
      </c>
      <c r="C37" s="388">
        <v>93432995456.509995</v>
      </c>
      <c r="D37" s="388">
        <v>74762121713.529999</v>
      </c>
      <c r="E37" s="388">
        <v>69552247420.940002</v>
      </c>
      <c r="F37" s="388">
        <f t="shared" si="0"/>
        <v>5041184755.4900055</v>
      </c>
      <c r="G37" s="387">
        <f t="shared" si="1"/>
        <v>0.94880704013339234</v>
      </c>
      <c r="H37" s="387">
        <f t="shared" si="2"/>
        <v>0.75920532217255798</v>
      </c>
    </row>
    <row r="38" spans="1:8" ht="20.399999999999999" x14ac:dyDescent="0.3">
      <c r="A38" s="403" t="s">
        <v>506</v>
      </c>
      <c r="B38" s="388">
        <v>50536383823</v>
      </c>
      <c r="C38" s="388">
        <v>48490120030</v>
      </c>
      <c r="D38" s="388">
        <v>25422719969</v>
      </c>
      <c r="E38" s="388">
        <v>24578555562</v>
      </c>
      <c r="F38" s="388">
        <f t="shared" si="0"/>
        <v>2046263793</v>
      </c>
      <c r="G38" s="387">
        <f t="shared" si="1"/>
        <v>0.95950909744221335</v>
      </c>
      <c r="H38" s="387">
        <f t="shared" si="2"/>
        <v>0.50305775850605428</v>
      </c>
    </row>
    <row r="39" spans="1:8" x14ac:dyDescent="0.3">
      <c r="A39" s="399" t="s">
        <v>56</v>
      </c>
      <c r="B39" s="398">
        <v>6821061599551</v>
      </c>
      <c r="C39" s="398">
        <v>6630717416093.8711</v>
      </c>
      <c r="D39" s="398">
        <v>2221731102552.3599</v>
      </c>
      <c r="E39" s="398">
        <v>2206052569636.4702</v>
      </c>
      <c r="F39" s="398">
        <f t="shared" si="0"/>
        <v>190344183457.12891</v>
      </c>
      <c r="G39" s="404">
        <f t="shared" si="1"/>
        <v>0.97209463942245322</v>
      </c>
      <c r="H39" s="404">
        <f t="shared" si="2"/>
        <v>0.32571632291058716</v>
      </c>
    </row>
    <row r="40" spans="1:8" ht="20.399999999999999" x14ac:dyDescent="0.3">
      <c r="A40" s="403" t="s">
        <v>505</v>
      </c>
      <c r="B40" s="388">
        <v>4062138641788</v>
      </c>
      <c r="C40" s="388">
        <v>3988786754700.1899</v>
      </c>
      <c r="D40" s="388">
        <v>803023018705.48999</v>
      </c>
      <c r="E40" s="388">
        <v>802966460038.48999</v>
      </c>
      <c r="F40" s="388">
        <f t="shared" si="0"/>
        <v>73351887087.810059</v>
      </c>
      <c r="G40" s="387">
        <f t="shared" si="1"/>
        <v>0.98194254466521036</v>
      </c>
      <c r="H40" s="387">
        <f t="shared" si="2"/>
        <v>0.19768478860978256</v>
      </c>
    </row>
    <row r="41" spans="1:8" ht="20.399999999999999" x14ac:dyDescent="0.3">
      <c r="A41" s="403" t="s">
        <v>504</v>
      </c>
      <c r="B41" s="388">
        <v>735605379996</v>
      </c>
      <c r="C41" s="388">
        <v>729191522856.02002</v>
      </c>
      <c r="D41" s="388">
        <v>357048248753.54999</v>
      </c>
      <c r="E41" s="388">
        <v>356747595873.54999</v>
      </c>
      <c r="F41" s="388">
        <f t="shared" si="0"/>
        <v>6413857139.9799805</v>
      </c>
      <c r="G41" s="387">
        <f t="shared" si="1"/>
        <v>0.99128084525426541</v>
      </c>
      <c r="H41" s="387">
        <f t="shared" si="2"/>
        <v>0.48538014873612195</v>
      </c>
    </row>
    <row r="42" spans="1:8" ht="20.399999999999999" x14ac:dyDescent="0.3">
      <c r="A42" s="403" t="s">
        <v>503</v>
      </c>
      <c r="B42" s="388">
        <v>612854464768</v>
      </c>
      <c r="C42" s="388">
        <v>595846266886</v>
      </c>
      <c r="D42" s="388">
        <v>166357980227</v>
      </c>
      <c r="E42" s="388">
        <v>166357756172</v>
      </c>
      <c r="F42" s="388">
        <f t="shared" si="0"/>
        <v>17008197882</v>
      </c>
      <c r="G42" s="387">
        <f t="shared" si="1"/>
        <v>0.97224757448990995</v>
      </c>
      <c r="H42" s="387">
        <f t="shared" si="2"/>
        <v>0.27144777396698233</v>
      </c>
    </row>
    <row r="43" spans="1:8" x14ac:dyDescent="0.3">
      <c r="A43" s="403" t="s">
        <v>502</v>
      </c>
      <c r="B43" s="388">
        <v>356944863855</v>
      </c>
      <c r="C43" s="388">
        <v>345591602051.95001</v>
      </c>
      <c r="D43" s="388">
        <v>119606008091.09</v>
      </c>
      <c r="E43" s="388">
        <v>119475551603.09</v>
      </c>
      <c r="F43" s="388">
        <f t="shared" si="0"/>
        <v>11353261803.049988</v>
      </c>
      <c r="G43" s="387">
        <f t="shared" si="1"/>
        <v>0.96819323387809841</v>
      </c>
      <c r="H43" s="387">
        <f t="shared" si="2"/>
        <v>0.33508258614326769</v>
      </c>
    </row>
    <row r="44" spans="1:8" ht="20.399999999999999" x14ac:dyDescent="0.3">
      <c r="A44" s="403" t="s">
        <v>501</v>
      </c>
      <c r="B44" s="388">
        <v>325437220379</v>
      </c>
      <c r="C44" s="388">
        <v>309121640869.07001</v>
      </c>
      <c r="D44" s="388">
        <v>282162248969.82001</v>
      </c>
      <c r="E44" s="388">
        <v>281724941869.82001</v>
      </c>
      <c r="F44" s="388">
        <f t="shared" si="0"/>
        <v>16315579509.929993</v>
      </c>
      <c r="G44" s="387">
        <f t="shared" si="1"/>
        <v>0.94986566228986014</v>
      </c>
      <c r="H44" s="387">
        <f t="shared" si="2"/>
        <v>0.8670251320399599</v>
      </c>
    </row>
    <row r="45" spans="1:8" ht="20.399999999999999" x14ac:dyDescent="0.3">
      <c r="A45" s="403" t="s">
        <v>500</v>
      </c>
      <c r="B45" s="388">
        <v>318889089434</v>
      </c>
      <c r="C45" s="388">
        <v>300049759879.63</v>
      </c>
      <c r="D45" s="388">
        <v>256085489558.56</v>
      </c>
      <c r="E45" s="388">
        <v>242291380172.79001</v>
      </c>
      <c r="F45" s="388">
        <f t="shared" si="0"/>
        <v>18839329554.369995</v>
      </c>
      <c r="G45" s="387">
        <f t="shared" si="1"/>
        <v>0.94092200022331229</v>
      </c>
      <c r="H45" s="387">
        <f t="shared" si="2"/>
        <v>0.80305503713874049</v>
      </c>
    </row>
    <row r="46" spans="1:8" ht="30.6" x14ac:dyDescent="0.3">
      <c r="A46" s="403" t="s">
        <v>499</v>
      </c>
      <c r="B46" s="388">
        <v>270428439258</v>
      </c>
      <c r="C46" s="388">
        <v>247088907300.36002</v>
      </c>
      <c r="D46" s="388">
        <v>188050182641.23004</v>
      </c>
      <c r="E46" s="388">
        <v>187394159263.11002</v>
      </c>
      <c r="F46" s="388">
        <f t="shared" si="0"/>
        <v>23339531957.639984</v>
      </c>
      <c r="G46" s="387">
        <f t="shared" si="1"/>
        <v>0.91369424006706224</v>
      </c>
      <c r="H46" s="387">
        <f t="shared" si="2"/>
        <v>0.69537872258258437</v>
      </c>
    </row>
    <row r="47" spans="1:8" x14ac:dyDescent="0.3">
      <c r="A47" s="403" t="s">
        <v>498</v>
      </c>
      <c r="B47" s="388">
        <v>129411066786</v>
      </c>
      <c r="C47" s="388">
        <v>112914150478.64999</v>
      </c>
      <c r="D47" s="388">
        <v>47312164216.620003</v>
      </c>
      <c r="E47" s="388">
        <v>47017659319.620003</v>
      </c>
      <c r="F47" s="388">
        <f t="shared" si="0"/>
        <v>16496916307.350006</v>
      </c>
      <c r="G47" s="387">
        <f t="shared" si="1"/>
        <v>0.87252314104921136</v>
      </c>
      <c r="H47" s="387">
        <f t="shared" si="2"/>
        <v>0.36559596788470605</v>
      </c>
    </row>
    <row r="48" spans="1:8" x14ac:dyDescent="0.3">
      <c r="A48" s="403" t="s">
        <v>497</v>
      </c>
      <c r="B48" s="388">
        <v>9352433287</v>
      </c>
      <c r="C48" s="388">
        <v>2126811072</v>
      </c>
      <c r="D48" s="388">
        <v>2085761389</v>
      </c>
      <c r="E48" s="388">
        <v>2077065324</v>
      </c>
      <c r="F48" s="388">
        <f t="shared" si="0"/>
        <v>7225622215</v>
      </c>
      <c r="G48" s="387">
        <f t="shared" si="1"/>
        <v>0.22740724330600617</v>
      </c>
      <c r="H48" s="387">
        <f t="shared" si="2"/>
        <v>0.22301804514331416</v>
      </c>
    </row>
    <row r="49" spans="1:8" x14ac:dyDescent="0.3">
      <c r="A49" s="399" t="s">
        <v>76</v>
      </c>
      <c r="B49" s="398">
        <v>5663393123503</v>
      </c>
      <c r="C49" s="398">
        <v>5506918131049.3164</v>
      </c>
      <c r="D49" s="398">
        <v>4746417927004.5596</v>
      </c>
      <c r="E49" s="398">
        <v>4707596334477.79</v>
      </c>
      <c r="F49" s="398">
        <f t="shared" si="0"/>
        <v>156474992453.68359</v>
      </c>
      <c r="G49" s="404">
        <f t="shared" si="1"/>
        <v>0.97237080509133034</v>
      </c>
      <c r="H49" s="404">
        <f t="shared" si="2"/>
        <v>0.83808731329403807</v>
      </c>
    </row>
    <row r="50" spans="1:8" x14ac:dyDescent="0.3">
      <c r="A50" s="403" t="s">
        <v>496</v>
      </c>
      <c r="B50" s="388">
        <v>4050011693324</v>
      </c>
      <c r="C50" s="388">
        <v>3985313637545.0361</v>
      </c>
      <c r="D50" s="388">
        <v>3536995048139.8198</v>
      </c>
      <c r="E50" s="388">
        <v>3523614963629.1499</v>
      </c>
      <c r="F50" s="388">
        <f t="shared" si="0"/>
        <v>64698055778.963867</v>
      </c>
      <c r="G50" s="387">
        <f t="shared" si="1"/>
        <v>0.98402521753564032</v>
      </c>
      <c r="H50" s="387">
        <f t="shared" si="2"/>
        <v>0.87332958913925318</v>
      </c>
    </row>
    <row r="51" spans="1:8" x14ac:dyDescent="0.3">
      <c r="A51" s="403" t="s">
        <v>495</v>
      </c>
      <c r="B51" s="388">
        <v>514901590132</v>
      </c>
      <c r="C51" s="388">
        <v>510004196691.19</v>
      </c>
      <c r="D51" s="388">
        <v>479041736880.44</v>
      </c>
      <c r="E51" s="388">
        <v>477649886533.64996</v>
      </c>
      <c r="F51" s="388">
        <f t="shared" si="0"/>
        <v>4897393440.8099976</v>
      </c>
      <c r="G51" s="387">
        <f t="shared" si="1"/>
        <v>0.99048868068254659</v>
      </c>
      <c r="H51" s="387">
        <f t="shared" si="2"/>
        <v>0.93035590889830622</v>
      </c>
    </row>
    <row r="52" spans="1:8" ht="20.399999999999999" x14ac:dyDescent="0.3">
      <c r="A52" s="403" t="s">
        <v>494</v>
      </c>
      <c r="B52" s="388">
        <v>496242488917</v>
      </c>
      <c r="C52" s="388">
        <v>477914164678.28003</v>
      </c>
      <c r="D52" s="388">
        <v>296049484262.08002</v>
      </c>
      <c r="E52" s="388">
        <v>294179581243.95001</v>
      </c>
      <c r="F52" s="388">
        <f t="shared" si="0"/>
        <v>18328324238.719971</v>
      </c>
      <c r="G52" s="387">
        <f t="shared" si="1"/>
        <v>0.96306579011660265</v>
      </c>
      <c r="H52" s="387">
        <f t="shared" si="2"/>
        <v>0.596582297715334</v>
      </c>
    </row>
    <row r="53" spans="1:8" ht="20.399999999999999" x14ac:dyDescent="0.3">
      <c r="A53" s="403" t="s">
        <v>493</v>
      </c>
      <c r="B53" s="388">
        <v>322214528950</v>
      </c>
      <c r="C53" s="388">
        <v>291046430993.14001</v>
      </c>
      <c r="D53" s="388">
        <v>230145099040.12</v>
      </c>
      <c r="E53" s="388">
        <v>209133688444.72</v>
      </c>
      <c r="F53" s="388">
        <f t="shared" si="0"/>
        <v>31168097956.859985</v>
      </c>
      <c r="G53" s="387">
        <f t="shared" si="1"/>
        <v>0.90326911061885562</v>
      </c>
      <c r="H53" s="387">
        <f t="shared" si="2"/>
        <v>0.71426046426302836</v>
      </c>
    </row>
    <row r="54" spans="1:8" x14ac:dyDescent="0.3">
      <c r="A54" s="403" t="s">
        <v>86</v>
      </c>
      <c r="B54" s="388">
        <v>263017603462</v>
      </c>
      <c r="C54" s="388">
        <v>226703543630.80002</v>
      </c>
      <c r="D54" s="388">
        <v>189579243774.5</v>
      </c>
      <c r="E54" s="388">
        <v>189466185123.10001</v>
      </c>
      <c r="F54" s="388">
        <f t="shared" si="0"/>
        <v>36314059831.199982</v>
      </c>
      <c r="G54" s="387">
        <f t="shared" si="1"/>
        <v>0.86193296816178111</v>
      </c>
      <c r="H54" s="387">
        <f t="shared" si="2"/>
        <v>0.72078538196356823</v>
      </c>
    </row>
    <row r="55" spans="1:8" ht="20.399999999999999" x14ac:dyDescent="0.3">
      <c r="A55" s="403" t="s">
        <v>492</v>
      </c>
      <c r="B55" s="388">
        <v>17005218718</v>
      </c>
      <c r="C55" s="388">
        <v>15936157510.869999</v>
      </c>
      <c r="D55" s="388">
        <v>14607314907.6</v>
      </c>
      <c r="E55" s="388">
        <v>13552029503.220001</v>
      </c>
      <c r="F55" s="388">
        <f t="shared" si="0"/>
        <v>1069061207.1300011</v>
      </c>
      <c r="G55" s="387">
        <f t="shared" si="1"/>
        <v>0.93713334565944739</v>
      </c>
      <c r="H55" s="387">
        <f t="shared" si="2"/>
        <v>0.85899012237567862</v>
      </c>
    </row>
    <row r="56" spans="1:8" x14ac:dyDescent="0.3">
      <c r="A56" s="399" t="s">
        <v>78</v>
      </c>
      <c r="B56" s="398">
        <v>5366906197157</v>
      </c>
      <c r="C56" s="398">
        <v>5318602436144.2998</v>
      </c>
      <c r="D56" s="398">
        <v>1613200157033.96</v>
      </c>
      <c r="E56" s="398">
        <v>1612910818935.8599</v>
      </c>
      <c r="F56" s="398">
        <f t="shared" si="0"/>
        <v>48303761012.700195</v>
      </c>
      <c r="G56" s="404">
        <f t="shared" si="1"/>
        <v>0.99099970090062539</v>
      </c>
      <c r="H56" s="404">
        <f t="shared" si="2"/>
        <v>0.30058288663374017</v>
      </c>
    </row>
    <row r="57" spans="1:8" x14ac:dyDescent="0.3">
      <c r="A57" s="403" t="s">
        <v>491</v>
      </c>
      <c r="B57" s="388">
        <v>4153540832590</v>
      </c>
      <c r="C57" s="388">
        <v>4145396452798.6401</v>
      </c>
      <c r="D57" s="388">
        <v>1499818993089.95</v>
      </c>
      <c r="E57" s="388">
        <v>1499818208389.95</v>
      </c>
      <c r="F57" s="388">
        <f t="shared" si="0"/>
        <v>8144379791.3598633</v>
      </c>
      <c r="G57" s="387">
        <f t="shared" si="1"/>
        <v>0.99803917184888213</v>
      </c>
      <c r="H57" s="387">
        <f t="shared" si="2"/>
        <v>0.36109407696726947</v>
      </c>
    </row>
    <row r="58" spans="1:8" ht="20.399999999999999" x14ac:dyDescent="0.3">
      <c r="A58" s="403" t="s">
        <v>490</v>
      </c>
      <c r="B58" s="388">
        <v>1084240788245</v>
      </c>
      <c r="C58" s="388">
        <v>1049280272066.9</v>
      </c>
      <c r="D58" s="388">
        <v>66399171901.580002</v>
      </c>
      <c r="E58" s="388">
        <v>66281962129.470001</v>
      </c>
      <c r="F58" s="388">
        <f t="shared" si="0"/>
        <v>34960516178.099976</v>
      </c>
      <c r="G58" s="387">
        <f t="shared" si="1"/>
        <v>0.96775576370384608</v>
      </c>
      <c r="H58" s="387">
        <f t="shared" si="2"/>
        <v>6.1240245360125803E-2</v>
      </c>
    </row>
    <row r="59" spans="1:8" x14ac:dyDescent="0.3">
      <c r="A59" s="403" t="s">
        <v>489</v>
      </c>
      <c r="B59" s="388">
        <v>77374158571</v>
      </c>
      <c r="C59" s="388">
        <v>76572850662</v>
      </c>
      <c r="D59" s="388">
        <v>10945304001</v>
      </c>
      <c r="E59" s="388">
        <v>10945304001</v>
      </c>
      <c r="F59" s="388">
        <f t="shared" si="0"/>
        <v>801307909</v>
      </c>
      <c r="G59" s="387">
        <f t="shared" si="1"/>
        <v>0.98964372700396208</v>
      </c>
      <c r="H59" s="387">
        <f t="shared" si="2"/>
        <v>0.14145942525444566</v>
      </c>
    </row>
    <row r="60" spans="1:8" ht="30.6" x14ac:dyDescent="0.3">
      <c r="A60" s="403" t="s">
        <v>488</v>
      </c>
      <c r="B60" s="388">
        <v>51750417751</v>
      </c>
      <c r="C60" s="388">
        <v>47352860616.760002</v>
      </c>
      <c r="D60" s="388">
        <v>36036688041.43</v>
      </c>
      <c r="E60" s="388">
        <v>35865344415.440002</v>
      </c>
      <c r="F60" s="388">
        <f t="shared" si="0"/>
        <v>4397557134.2399979</v>
      </c>
      <c r="G60" s="387">
        <f t="shared" si="1"/>
        <v>0.91502373651553714</v>
      </c>
      <c r="H60" s="387">
        <f t="shared" si="2"/>
        <v>0.69635550025552484</v>
      </c>
    </row>
    <row r="61" spans="1:8" x14ac:dyDescent="0.3">
      <c r="A61" s="399" t="s">
        <v>67</v>
      </c>
      <c r="B61" s="398">
        <v>3315450549608</v>
      </c>
      <c r="C61" s="398">
        <v>3034410169304.4697</v>
      </c>
      <c r="D61" s="398">
        <v>1017452703246.4999</v>
      </c>
      <c r="E61" s="398">
        <v>1003609904513.4399</v>
      </c>
      <c r="F61" s="398">
        <f t="shared" si="0"/>
        <v>281040380303.53027</v>
      </c>
      <c r="G61" s="404">
        <f t="shared" si="1"/>
        <v>0.91523312560437409</v>
      </c>
      <c r="H61" s="404">
        <f t="shared" si="2"/>
        <v>0.30688218328781819</v>
      </c>
    </row>
    <row r="62" spans="1:8" ht="20.399999999999999" x14ac:dyDescent="0.3">
      <c r="A62" s="403" t="s">
        <v>487</v>
      </c>
      <c r="B62" s="388">
        <v>1676981670832</v>
      </c>
      <c r="C62" s="388">
        <v>1620563799032.26</v>
      </c>
      <c r="D62" s="388">
        <v>254734222442.98001</v>
      </c>
      <c r="E62" s="388">
        <v>254734222442.98001</v>
      </c>
      <c r="F62" s="388">
        <f t="shared" si="0"/>
        <v>56417871799.73999</v>
      </c>
      <c r="G62" s="387">
        <f t="shared" si="1"/>
        <v>0.9663574904955583</v>
      </c>
      <c r="H62" s="387">
        <f t="shared" si="2"/>
        <v>0.1519004213782485</v>
      </c>
    </row>
    <row r="63" spans="1:8" x14ac:dyDescent="0.3">
      <c r="A63" s="403" t="s">
        <v>486</v>
      </c>
      <c r="B63" s="388">
        <v>848805962735</v>
      </c>
      <c r="C63" s="388">
        <v>634760337037.07007</v>
      </c>
      <c r="D63" s="388">
        <v>534759824704.75995</v>
      </c>
      <c r="E63" s="388">
        <v>534759824704.75995</v>
      </c>
      <c r="F63" s="388">
        <f t="shared" si="0"/>
        <v>214045625697.92993</v>
      </c>
      <c r="G63" s="387">
        <f t="shared" si="1"/>
        <v>0.74782737740409144</v>
      </c>
      <c r="H63" s="387">
        <f t="shared" si="2"/>
        <v>0.63001421783333267</v>
      </c>
    </row>
    <row r="64" spans="1:8" x14ac:dyDescent="0.3">
      <c r="A64" s="403" t="s">
        <v>485</v>
      </c>
      <c r="B64" s="388">
        <v>351733166248</v>
      </c>
      <c r="C64" s="388">
        <v>351733166248</v>
      </c>
      <c r="D64" s="388">
        <v>0</v>
      </c>
      <c r="E64" s="388">
        <v>0</v>
      </c>
      <c r="F64" s="388">
        <f t="shared" si="0"/>
        <v>0</v>
      </c>
      <c r="G64" s="387">
        <f t="shared" si="1"/>
        <v>1</v>
      </c>
      <c r="H64" s="387">
        <f t="shared" si="2"/>
        <v>0</v>
      </c>
    </row>
    <row r="65" spans="1:8" ht="20.399999999999999" x14ac:dyDescent="0.3">
      <c r="A65" s="403" t="s">
        <v>484</v>
      </c>
      <c r="B65" s="388">
        <v>148648236982</v>
      </c>
      <c r="C65" s="388">
        <v>148648236982</v>
      </c>
      <c r="D65" s="388">
        <v>20332105261</v>
      </c>
      <c r="E65" s="388">
        <v>20332105261</v>
      </c>
      <c r="F65" s="388">
        <f t="shared" si="0"/>
        <v>0</v>
      </c>
      <c r="G65" s="387">
        <f t="shared" si="1"/>
        <v>1</v>
      </c>
      <c r="H65" s="387">
        <f t="shared" si="2"/>
        <v>0.13677999600803903</v>
      </c>
    </row>
    <row r="66" spans="1:8" ht="20.399999999999999" x14ac:dyDescent="0.3">
      <c r="A66" s="403" t="s">
        <v>483</v>
      </c>
      <c r="B66" s="388">
        <v>119182676460</v>
      </c>
      <c r="C66" s="388">
        <v>115055740123.59998</v>
      </c>
      <c r="D66" s="388">
        <v>83744451653</v>
      </c>
      <c r="E66" s="388">
        <v>71472387970.429993</v>
      </c>
      <c r="F66" s="388">
        <f t="shared" si="0"/>
        <v>4126936336.4000244</v>
      </c>
      <c r="G66" s="387">
        <f t="shared" si="1"/>
        <v>0.96537301847064072</v>
      </c>
      <c r="H66" s="387">
        <f t="shared" si="2"/>
        <v>0.70265624284000916</v>
      </c>
    </row>
    <row r="67" spans="1:8" x14ac:dyDescent="0.3">
      <c r="A67" s="403" t="s">
        <v>482</v>
      </c>
      <c r="B67" s="388">
        <v>118112850869</v>
      </c>
      <c r="C67" s="388">
        <v>113689760005.31</v>
      </c>
      <c r="D67" s="388">
        <v>82143036871.589996</v>
      </c>
      <c r="E67" s="388">
        <v>82143036871.589996</v>
      </c>
      <c r="F67" s="388">
        <f t="shared" si="0"/>
        <v>4423090863.6900024</v>
      </c>
      <c r="G67" s="387">
        <f t="shared" si="1"/>
        <v>0.9625519930206774</v>
      </c>
      <c r="H67" s="387">
        <f t="shared" si="2"/>
        <v>0.69546231648151102</v>
      </c>
    </row>
    <row r="68" spans="1:8" x14ac:dyDescent="0.3">
      <c r="A68" s="403" t="s">
        <v>481</v>
      </c>
      <c r="B68" s="388">
        <v>34155015242</v>
      </c>
      <c r="C68" s="388">
        <v>33308108506.029999</v>
      </c>
      <c r="D68" s="388">
        <v>25264109047.970001</v>
      </c>
      <c r="E68" s="388">
        <v>24873104314.970001</v>
      </c>
      <c r="F68" s="388">
        <f t="shared" si="0"/>
        <v>846906735.97000122</v>
      </c>
      <c r="G68" s="387">
        <f t="shared" si="1"/>
        <v>0.97520402992153932</v>
      </c>
      <c r="H68" s="387">
        <f t="shared" si="2"/>
        <v>0.73968958493987258</v>
      </c>
    </row>
    <row r="69" spans="1:8" ht="20.399999999999999" x14ac:dyDescent="0.3">
      <c r="A69" s="403" t="s">
        <v>480</v>
      </c>
      <c r="B69" s="388">
        <v>17830970240</v>
      </c>
      <c r="C69" s="388">
        <v>16651021370.199999</v>
      </c>
      <c r="D69" s="388">
        <v>16474953265.199999</v>
      </c>
      <c r="E69" s="388">
        <v>15295222947.709999</v>
      </c>
      <c r="F69" s="388">
        <f t="shared" si="0"/>
        <v>1179948869.8000011</v>
      </c>
      <c r="G69" s="387">
        <f t="shared" si="1"/>
        <v>0.93382587408771311</v>
      </c>
      <c r="H69" s="387">
        <f t="shared" si="2"/>
        <v>0.92395158779649211</v>
      </c>
    </row>
    <row r="70" spans="1:8" ht="20.399999999999999" x14ac:dyDescent="0.3">
      <c r="A70" s="399" t="s">
        <v>75</v>
      </c>
      <c r="B70" s="398">
        <v>3260032668925</v>
      </c>
      <c r="C70" s="398">
        <v>3077899056390.7295</v>
      </c>
      <c r="D70" s="398">
        <v>2137786463008.26</v>
      </c>
      <c r="E70" s="398">
        <v>1849006881008.2197</v>
      </c>
      <c r="F70" s="398">
        <f t="shared" si="0"/>
        <v>182133612534.27051</v>
      </c>
      <c r="G70" s="404">
        <f t="shared" si="1"/>
        <v>0.94413135356881894</v>
      </c>
      <c r="H70" s="404">
        <f t="shared" si="2"/>
        <v>0.65575614728830245</v>
      </c>
    </row>
    <row r="71" spans="1:8" ht="30.6" x14ac:dyDescent="0.3">
      <c r="A71" s="403" t="s">
        <v>479</v>
      </c>
      <c r="B71" s="388">
        <v>2381482818424</v>
      </c>
      <c r="C71" s="388">
        <v>2238323092293.3096</v>
      </c>
      <c r="D71" s="388">
        <v>1496817795513.6699</v>
      </c>
      <c r="E71" s="388">
        <v>1243042816449.0498</v>
      </c>
      <c r="F71" s="388">
        <f t="shared" ref="F71:F100" si="3">+B71-C71</f>
        <v>143159726130.69043</v>
      </c>
      <c r="G71" s="387">
        <f t="shared" ref="G71:G100" si="4">+C71/B71</f>
        <v>0.93988630737826206</v>
      </c>
      <c r="H71" s="387">
        <f t="shared" ref="H71:H100" si="5">+D71/B71</f>
        <v>0.6285234493122327</v>
      </c>
    </row>
    <row r="72" spans="1:8" ht="40.799999999999997" x14ac:dyDescent="0.3">
      <c r="A72" s="403" t="s">
        <v>478</v>
      </c>
      <c r="B72" s="388">
        <v>726528839893</v>
      </c>
      <c r="C72" s="388">
        <v>691815678891.45996</v>
      </c>
      <c r="D72" s="388">
        <v>506605193038.04004</v>
      </c>
      <c r="E72" s="388">
        <v>476555755475.23999</v>
      </c>
      <c r="F72" s="388">
        <f t="shared" si="3"/>
        <v>34713161001.540039</v>
      </c>
      <c r="G72" s="387">
        <f t="shared" si="4"/>
        <v>0.95222053262654727</v>
      </c>
      <c r="H72" s="387">
        <f t="shared" si="5"/>
        <v>0.6972953656081301</v>
      </c>
    </row>
    <row r="73" spans="1:8" ht="30.6" x14ac:dyDescent="0.3">
      <c r="A73" s="403" t="s">
        <v>477</v>
      </c>
      <c r="B73" s="388">
        <v>152021010608</v>
      </c>
      <c r="C73" s="388">
        <v>147760285205.95999</v>
      </c>
      <c r="D73" s="388">
        <v>134363474456.54999</v>
      </c>
      <c r="E73" s="388">
        <v>129408309083.92999</v>
      </c>
      <c r="F73" s="388">
        <f t="shared" si="3"/>
        <v>4260725402.0400085</v>
      </c>
      <c r="G73" s="387">
        <f t="shared" si="4"/>
        <v>0.97197278596557501</v>
      </c>
      <c r="H73" s="387">
        <f t="shared" si="5"/>
        <v>0.88384805441807268</v>
      </c>
    </row>
    <row r="74" spans="1:8" x14ac:dyDescent="0.3">
      <c r="A74" s="399" t="s">
        <v>62</v>
      </c>
      <c r="B74" s="398">
        <v>3103143349434</v>
      </c>
      <c r="C74" s="398">
        <v>2888579935684.8203</v>
      </c>
      <c r="D74" s="398">
        <v>1116376176634.97</v>
      </c>
      <c r="E74" s="398">
        <v>1107935401611.6399</v>
      </c>
      <c r="F74" s="398">
        <f t="shared" si="3"/>
        <v>214563413749.17969</v>
      </c>
      <c r="G74" s="404">
        <f t="shared" si="4"/>
        <v>0.93085610634509841</v>
      </c>
      <c r="H74" s="404">
        <f t="shared" si="5"/>
        <v>0.35975656001795475</v>
      </c>
    </row>
    <row r="75" spans="1:8" ht="30.6" x14ac:dyDescent="0.3">
      <c r="A75" s="403" t="s">
        <v>476</v>
      </c>
      <c r="B75" s="388">
        <v>2196795939177</v>
      </c>
      <c r="C75" s="388">
        <v>2063691051412.1499</v>
      </c>
      <c r="D75" s="388">
        <v>868812310108.20007</v>
      </c>
      <c r="E75" s="388">
        <v>868812310108.20007</v>
      </c>
      <c r="F75" s="388">
        <f t="shared" si="3"/>
        <v>133104887764.8501</v>
      </c>
      <c r="G75" s="387">
        <f t="shared" si="4"/>
        <v>0.9394095348634357</v>
      </c>
      <c r="H75" s="387">
        <f t="shared" si="5"/>
        <v>0.39549067558532036</v>
      </c>
    </row>
    <row r="76" spans="1:8" ht="20.399999999999999" x14ac:dyDescent="0.3">
      <c r="A76" s="403" t="s">
        <v>475</v>
      </c>
      <c r="B76" s="388">
        <v>364596983499</v>
      </c>
      <c r="C76" s="388">
        <v>359031357360.76001</v>
      </c>
      <c r="D76" s="388">
        <v>83526050043.329987</v>
      </c>
      <c r="E76" s="388">
        <v>78009568630.87999</v>
      </c>
      <c r="F76" s="388">
        <f t="shared" si="3"/>
        <v>5565626138.2399902</v>
      </c>
      <c r="G76" s="387">
        <f t="shared" si="4"/>
        <v>0.98473485412625406</v>
      </c>
      <c r="H76" s="387">
        <f t="shared" si="5"/>
        <v>0.22909144568816511</v>
      </c>
    </row>
    <row r="77" spans="1:8" ht="30.6" x14ac:dyDescent="0.3">
      <c r="A77" s="403" t="s">
        <v>474</v>
      </c>
      <c r="B77" s="388">
        <v>306667276799</v>
      </c>
      <c r="C77" s="388">
        <v>250574390250.82999</v>
      </c>
      <c r="D77" s="388">
        <v>57454691539.059998</v>
      </c>
      <c r="E77" s="388">
        <v>57149699806.759995</v>
      </c>
      <c r="F77" s="388">
        <f t="shared" si="3"/>
        <v>56092886548.170013</v>
      </c>
      <c r="G77" s="387">
        <f t="shared" si="4"/>
        <v>0.81708877734309038</v>
      </c>
      <c r="H77" s="387">
        <f t="shared" si="5"/>
        <v>0.18735188227049646</v>
      </c>
    </row>
    <row r="78" spans="1:8" ht="20.399999999999999" x14ac:dyDescent="0.3">
      <c r="A78" s="403" t="s">
        <v>473</v>
      </c>
      <c r="B78" s="388">
        <v>159385149959</v>
      </c>
      <c r="C78" s="388">
        <v>146463769672.89001</v>
      </c>
      <c r="D78" s="388">
        <v>55530511625.419998</v>
      </c>
      <c r="E78" s="388">
        <v>54173929533.419998</v>
      </c>
      <c r="F78" s="388">
        <f t="shared" si="3"/>
        <v>12921380286.109985</v>
      </c>
      <c r="G78" s="387">
        <f t="shared" si="4"/>
        <v>0.91892983575048326</v>
      </c>
      <c r="H78" s="387">
        <f t="shared" si="5"/>
        <v>0.34840455111222463</v>
      </c>
    </row>
    <row r="79" spans="1:8" ht="20.399999999999999" x14ac:dyDescent="0.3">
      <c r="A79" s="403" t="s">
        <v>472</v>
      </c>
      <c r="B79" s="388">
        <v>43186000000</v>
      </c>
      <c r="C79" s="388">
        <v>38286371360.18</v>
      </c>
      <c r="D79" s="388">
        <v>31728124142.339996</v>
      </c>
      <c r="E79" s="388">
        <v>31132881972.689999</v>
      </c>
      <c r="F79" s="388">
        <f t="shared" si="3"/>
        <v>4899628639.8199997</v>
      </c>
      <c r="G79" s="387">
        <f t="shared" si="4"/>
        <v>0.88654590284305101</v>
      </c>
      <c r="H79" s="387">
        <f t="shared" si="5"/>
        <v>0.73468541060389936</v>
      </c>
    </row>
    <row r="80" spans="1:8" ht="20.399999999999999" x14ac:dyDescent="0.3">
      <c r="A80" s="403" t="s">
        <v>471</v>
      </c>
      <c r="B80" s="388">
        <v>24410000000</v>
      </c>
      <c r="C80" s="388">
        <v>22442280582.790001</v>
      </c>
      <c r="D80" s="388">
        <v>11554554732.040001</v>
      </c>
      <c r="E80" s="388">
        <v>10887077115.110001</v>
      </c>
      <c r="F80" s="388">
        <f t="shared" si="3"/>
        <v>1967719417.2099991</v>
      </c>
      <c r="G80" s="387">
        <f t="shared" si="4"/>
        <v>0.91938879896722658</v>
      </c>
      <c r="H80" s="387">
        <f t="shared" si="5"/>
        <v>0.47335332781810735</v>
      </c>
    </row>
    <row r="81" spans="1:8" ht="20.399999999999999" x14ac:dyDescent="0.3">
      <c r="A81" s="403" t="s">
        <v>470</v>
      </c>
      <c r="B81" s="388">
        <v>8102000000</v>
      </c>
      <c r="C81" s="388">
        <v>8090715045.2200003</v>
      </c>
      <c r="D81" s="388">
        <v>7769934444.5799999</v>
      </c>
      <c r="E81" s="388">
        <v>7769934444.5799999</v>
      </c>
      <c r="F81" s="388">
        <f t="shared" si="3"/>
        <v>11284954.779999733</v>
      </c>
      <c r="G81" s="387">
        <f t="shared" si="4"/>
        <v>0.99860713962231551</v>
      </c>
      <c r="H81" s="387">
        <f t="shared" si="5"/>
        <v>0.9590143723253518</v>
      </c>
    </row>
    <row r="82" spans="1:8" x14ac:dyDescent="0.3">
      <c r="A82" s="399" t="s">
        <v>73</v>
      </c>
      <c r="B82" s="398">
        <v>2056649907901</v>
      </c>
      <c r="C82" s="398">
        <v>1972690617014.1799</v>
      </c>
      <c r="D82" s="398">
        <v>939017258928.80994</v>
      </c>
      <c r="E82" s="398">
        <v>919546221679.62</v>
      </c>
      <c r="F82" s="398">
        <f t="shared" si="3"/>
        <v>83959290886.820068</v>
      </c>
      <c r="G82" s="404">
        <f t="shared" si="4"/>
        <v>0.9591766734025684</v>
      </c>
      <c r="H82" s="404">
        <f t="shared" si="5"/>
        <v>0.45657613156298599</v>
      </c>
    </row>
    <row r="83" spans="1:8" x14ac:dyDescent="0.3">
      <c r="A83" s="403" t="s">
        <v>469</v>
      </c>
      <c r="B83" s="388">
        <v>1048879509160</v>
      </c>
      <c r="C83" s="388">
        <v>1019625730514.9099</v>
      </c>
      <c r="D83" s="388">
        <v>614460118622.27002</v>
      </c>
      <c r="E83" s="388">
        <v>614452049354.27002</v>
      </c>
      <c r="F83" s="388">
        <f t="shared" si="3"/>
        <v>29253778645.090088</v>
      </c>
      <c r="G83" s="387">
        <f t="shared" si="4"/>
        <v>0.97210949552392523</v>
      </c>
      <c r="H83" s="387">
        <f t="shared" si="5"/>
        <v>0.5858252671122951</v>
      </c>
    </row>
    <row r="84" spans="1:8" x14ac:dyDescent="0.3">
      <c r="A84" s="403" t="s">
        <v>468</v>
      </c>
      <c r="B84" s="388">
        <v>681731546213</v>
      </c>
      <c r="C84" s="388">
        <v>679213675565.31982</v>
      </c>
      <c r="D84" s="388">
        <v>131436599781.81</v>
      </c>
      <c r="E84" s="388">
        <v>131436599781.81</v>
      </c>
      <c r="F84" s="388">
        <f t="shared" si="3"/>
        <v>2517870647.6801758</v>
      </c>
      <c r="G84" s="387">
        <f t="shared" si="4"/>
        <v>0.99630665375298111</v>
      </c>
      <c r="H84" s="387">
        <f t="shared" si="5"/>
        <v>0.19279817768729743</v>
      </c>
    </row>
    <row r="85" spans="1:8" ht="20.399999999999999" x14ac:dyDescent="0.3">
      <c r="A85" s="403" t="s">
        <v>467</v>
      </c>
      <c r="B85" s="388">
        <v>196948863071</v>
      </c>
      <c r="C85" s="388">
        <v>154019323225.33002</v>
      </c>
      <c r="D85" s="388">
        <v>82011789669.749985</v>
      </c>
      <c r="E85" s="388">
        <v>69233951871.849991</v>
      </c>
      <c r="F85" s="388">
        <f t="shared" si="3"/>
        <v>42929539845.669983</v>
      </c>
      <c r="G85" s="387">
        <f t="shared" si="4"/>
        <v>0.78202697301078661</v>
      </c>
      <c r="H85" s="387">
        <f t="shared" si="5"/>
        <v>0.41641159228314389</v>
      </c>
    </row>
    <row r="86" spans="1:8" x14ac:dyDescent="0.3">
      <c r="A86" s="403" t="s">
        <v>466</v>
      </c>
      <c r="B86" s="388">
        <v>108188186988</v>
      </c>
      <c r="C86" s="388">
        <v>99277808682.860001</v>
      </c>
      <c r="D86" s="388">
        <v>94548605330.860001</v>
      </c>
      <c r="E86" s="388">
        <v>87863475147.570007</v>
      </c>
      <c r="F86" s="388">
        <f t="shared" si="3"/>
        <v>8910378305.1399994</v>
      </c>
      <c r="G86" s="387">
        <f t="shared" si="4"/>
        <v>0.91764000716521554</v>
      </c>
      <c r="H86" s="387">
        <f t="shared" si="5"/>
        <v>0.87392725548998362</v>
      </c>
    </row>
    <row r="87" spans="1:8" ht="20.399999999999999" x14ac:dyDescent="0.3">
      <c r="A87" s="403" t="s">
        <v>465</v>
      </c>
      <c r="B87" s="388">
        <v>20901802469</v>
      </c>
      <c r="C87" s="388">
        <v>20554079025.760002</v>
      </c>
      <c r="D87" s="388">
        <v>16560145524.119999</v>
      </c>
      <c r="E87" s="388">
        <v>16560145524.119999</v>
      </c>
      <c r="F87" s="388">
        <f t="shared" si="3"/>
        <v>347723443.23999786</v>
      </c>
      <c r="G87" s="387">
        <f t="shared" si="4"/>
        <v>0.98336394941270178</v>
      </c>
      <c r="H87" s="387">
        <f t="shared" si="5"/>
        <v>0.79228313197776967</v>
      </c>
    </row>
    <row r="88" spans="1:8" x14ac:dyDescent="0.3">
      <c r="A88" s="399" t="s">
        <v>57</v>
      </c>
      <c r="B88" s="398">
        <v>1439164580272</v>
      </c>
      <c r="C88" s="398">
        <v>1403708505182.0098</v>
      </c>
      <c r="D88" s="398">
        <v>535800581757.22009</v>
      </c>
      <c r="E88" s="398">
        <v>526086950687.56006</v>
      </c>
      <c r="F88" s="398">
        <f t="shared" si="3"/>
        <v>35456075089.990234</v>
      </c>
      <c r="G88" s="404">
        <f t="shared" si="4"/>
        <v>0.97536343266362968</v>
      </c>
      <c r="H88" s="404">
        <f t="shared" si="5"/>
        <v>0.37229972798243449</v>
      </c>
    </row>
    <row r="89" spans="1:8" ht="20.399999999999999" x14ac:dyDescent="0.3">
      <c r="A89" s="403" t="s">
        <v>464</v>
      </c>
      <c r="B89" s="388">
        <v>977904751430</v>
      </c>
      <c r="C89" s="388">
        <v>971149340729.69995</v>
      </c>
      <c r="D89" s="388">
        <v>174265397907.60999</v>
      </c>
      <c r="E89" s="388">
        <v>174228668028.60999</v>
      </c>
      <c r="F89" s="388">
        <f t="shared" si="3"/>
        <v>6755410700.3000488</v>
      </c>
      <c r="G89" s="387">
        <f t="shared" si="4"/>
        <v>0.99309195431311537</v>
      </c>
      <c r="H89" s="387">
        <f t="shared" si="5"/>
        <v>0.17820283381666766</v>
      </c>
    </row>
    <row r="90" spans="1:8" ht="20.399999999999999" x14ac:dyDescent="0.3">
      <c r="A90" s="403" t="s">
        <v>463</v>
      </c>
      <c r="B90" s="388">
        <v>199565776456</v>
      </c>
      <c r="C90" s="388">
        <v>182269908285.73004</v>
      </c>
      <c r="D90" s="388">
        <v>144894585206.64001</v>
      </c>
      <c r="E90" s="388">
        <v>140118353409.12003</v>
      </c>
      <c r="F90" s="388">
        <f t="shared" si="3"/>
        <v>17295868170.269958</v>
      </c>
      <c r="G90" s="387">
        <f t="shared" si="4"/>
        <v>0.91333249379016979</v>
      </c>
      <c r="H90" s="387">
        <f t="shared" si="5"/>
        <v>0.72604926445685536</v>
      </c>
    </row>
    <row r="91" spans="1:8" ht="30.6" x14ac:dyDescent="0.3">
      <c r="A91" s="403" t="s">
        <v>462</v>
      </c>
      <c r="B91" s="388">
        <v>137565471118</v>
      </c>
      <c r="C91" s="388">
        <v>128093751684.88</v>
      </c>
      <c r="D91" s="388">
        <v>112154075881.12999</v>
      </c>
      <c r="E91" s="388">
        <v>109910834756.98999</v>
      </c>
      <c r="F91" s="388">
        <f t="shared" si="3"/>
        <v>9471719433.1199951</v>
      </c>
      <c r="G91" s="387">
        <f t="shared" si="4"/>
        <v>0.93114755209906264</v>
      </c>
      <c r="H91" s="387">
        <f t="shared" si="5"/>
        <v>0.81527780895634205</v>
      </c>
    </row>
    <row r="92" spans="1:8" ht="20.399999999999999" x14ac:dyDescent="0.3">
      <c r="A92" s="403" t="s">
        <v>461</v>
      </c>
      <c r="B92" s="388">
        <v>63333895128</v>
      </c>
      <c r="C92" s="388">
        <v>61645010309.199997</v>
      </c>
      <c r="D92" s="388">
        <v>55297325956.199997</v>
      </c>
      <c r="E92" s="388">
        <v>52811209175.199997</v>
      </c>
      <c r="F92" s="388">
        <f t="shared" si="3"/>
        <v>1688884818.8000031</v>
      </c>
      <c r="G92" s="387">
        <f t="shared" si="4"/>
        <v>0.97333363414034924</v>
      </c>
      <c r="H92" s="387">
        <f t="shared" si="5"/>
        <v>0.87310792813930338</v>
      </c>
    </row>
    <row r="93" spans="1:8" x14ac:dyDescent="0.3">
      <c r="A93" s="403" t="s">
        <v>460</v>
      </c>
      <c r="B93" s="388">
        <v>15968474777</v>
      </c>
      <c r="C93" s="388">
        <v>15915339556</v>
      </c>
      <c r="D93" s="388">
        <v>14298289140.139999</v>
      </c>
      <c r="E93" s="388">
        <v>14277452274.139999</v>
      </c>
      <c r="F93" s="388">
        <f t="shared" si="3"/>
        <v>53135221</v>
      </c>
      <c r="G93" s="387">
        <f t="shared" si="4"/>
        <v>0.99667249241132705</v>
      </c>
      <c r="H93" s="387">
        <f t="shared" si="5"/>
        <v>0.8954073159657282</v>
      </c>
    </row>
    <row r="94" spans="1:8" ht="20.399999999999999" x14ac:dyDescent="0.3">
      <c r="A94" s="403" t="s">
        <v>459</v>
      </c>
      <c r="B94" s="388">
        <v>14500000000</v>
      </c>
      <c r="C94" s="388">
        <v>14423703375</v>
      </c>
      <c r="D94" s="388">
        <v>12352354343.09</v>
      </c>
      <c r="E94" s="388">
        <v>12311367376.09</v>
      </c>
      <c r="F94" s="388">
        <f t="shared" si="3"/>
        <v>76296625</v>
      </c>
      <c r="G94" s="387">
        <f t="shared" si="4"/>
        <v>0.99473816379310342</v>
      </c>
      <c r="H94" s="387">
        <f t="shared" si="5"/>
        <v>0.85188650641999997</v>
      </c>
    </row>
    <row r="95" spans="1:8" x14ac:dyDescent="0.3">
      <c r="A95" s="403" t="s">
        <v>458</v>
      </c>
      <c r="B95" s="388">
        <v>12804143328</v>
      </c>
      <c r="C95" s="388">
        <v>12789213702</v>
      </c>
      <c r="D95" s="388">
        <v>7845715610</v>
      </c>
      <c r="E95" s="388">
        <v>7824821814</v>
      </c>
      <c r="F95" s="388">
        <f t="shared" si="3"/>
        <v>14929626</v>
      </c>
      <c r="G95" s="387">
        <f t="shared" si="4"/>
        <v>0.99883400039990555</v>
      </c>
      <c r="H95" s="387">
        <f t="shared" si="5"/>
        <v>0.61274818697499667</v>
      </c>
    </row>
    <row r="96" spans="1:8" x14ac:dyDescent="0.3">
      <c r="A96" s="403" t="s">
        <v>457</v>
      </c>
      <c r="B96" s="388">
        <v>12522068035</v>
      </c>
      <c r="C96" s="388">
        <v>12441226314</v>
      </c>
      <c r="D96" s="388">
        <v>9986144033.9599991</v>
      </c>
      <c r="E96" s="388">
        <v>9897954712.9599991</v>
      </c>
      <c r="F96" s="388">
        <f t="shared" si="3"/>
        <v>80841721</v>
      </c>
      <c r="G96" s="387">
        <f t="shared" si="4"/>
        <v>0.99354405991294392</v>
      </c>
      <c r="H96" s="387">
        <f t="shared" si="5"/>
        <v>0.79748361101761089</v>
      </c>
    </row>
    <row r="97" spans="1:8" ht="20.399999999999999" x14ac:dyDescent="0.3">
      <c r="A97" s="403" t="s">
        <v>456</v>
      </c>
      <c r="B97" s="388">
        <v>5000000000</v>
      </c>
      <c r="C97" s="388">
        <v>4981011225.5</v>
      </c>
      <c r="D97" s="388">
        <v>4706693678.4499998</v>
      </c>
      <c r="E97" s="388">
        <v>4706289140.4499998</v>
      </c>
      <c r="F97" s="388">
        <f t="shared" si="3"/>
        <v>18988774.5</v>
      </c>
      <c r="G97" s="387">
        <f t="shared" si="4"/>
        <v>0.99620224509999999</v>
      </c>
      <c r="H97" s="387">
        <f t="shared" si="5"/>
        <v>0.94133873568999993</v>
      </c>
    </row>
    <row r="98" spans="1:8" x14ac:dyDescent="0.3">
      <c r="A98" s="402" t="s">
        <v>455</v>
      </c>
      <c r="B98" s="401">
        <f>+B7+B18+B22+B27+B31+B39+B49+B61+B70+B74+B82+B88+B56</f>
        <v>80528978865460</v>
      </c>
      <c r="C98" s="401">
        <f>+C7+C18+C22+C27+C31+C39+C49+C61+C70+C74+C82+C88+C56</f>
        <v>78222999182450.609</v>
      </c>
      <c r="D98" s="401">
        <f>+D7+D18+D22+D27+D31+D39+D49+D61+D70+D74+D82+D88+D56</f>
        <v>46972766385946.859</v>
      </c>
      <c r="E98" s="401">
        <f>+E7+E18+E22+E27+E31+E39+E49+E61+E70+E74+E82+E88+E56</f>
        <v>45899927805582.281</v>
      </c>
      <c r="F98" s="401">
        <f t="shared" si="3"/>
        <v>2305979683009.3906</v>
      </c>
      <c r="G98" s="400">
        <f t="shared" si="4"/>
        <v>0.97136459799320196</v>
      </c>
      <c r="H98" s="400">
        <f t="shared" si="5"/>
        <v>0.58330264518099006</v>
      </c>
    </row>
    <row r="99" spans="1:8" x14ac:dyDescent="0.3">
      <c r="A99" s="399" t="s">
        <v>454</v>
      </c>
      <c r="B99" s="398">
        <f>+B103+B105+B110+B114+B118+B123+B133+B143+B152+B156+B161+B167+B172+B176+B179+B182+B186+B190</f>
        <v>10073418496342</v>
      </c>
      <c r="C99" s="398">
        <f>+C103+C105+C110+C114+C118+C123+C133+C143+C152+C156+C161+C167+C172+C176+C179+C182+C186+C190</f>
        <v>9242682221623.2695</v>
      </c>
      <c r="D99" s="398">
        <f>+D103+D105+D110+D114+D118+D123+D133+D143+D152+D156+D161+D167+D172+D176+D179+D182+D186+D190</f>
        <v>4639012931100.5801</v>
      </c>
      <c r="E99" s="398">
        <f>+E103+E105+E110+E114+E118+E123+E133+E143+E152+E156+E161+E167+E172+E176+E179+E182+E186+E190</f>
        <v>4539460639625.6904</v>
      </c>
      <c r="F99" s="398">
        <f t="shared" si="3"/>
        <v>830736274718.73047</v>
      </c>
      <c r="G99" s="397">
        <f t="shared" si="4"/>
        <v>0.91753184134855525</v>
      </c>
      <c r="H99" s="397">
        <f t="shared" si="5"/>
        <v>0.46052022288016359</v>
      </c>
    </row>
    <row r="100" spans="1:8" x14ac:dyDescent="0.3">
      <c r="A100" s="396" t="s">
        <v>84</v>
      </c>
      <c r="B100" s="395">
        <f>+B99+B98</f>
        <v>90602397361802</v>
      </c>
      <c r="C100" s="395">
        <f>+C99+C98</f>
        <v>87465681404073.875</v>
      </c>
      <c r="D100" s="395">
        <f>+D99+D98</f>
        <v>51611779317047.438</v>
      </c>
      <c r="E100" s="395">
        <f>+E99+E98</f>
        <v>50439388445207.969</v>
      </c>
      <c r="F100" s="395">
        <f t="shared" si="3"/>
        <v>3136715957728.125</v>
      </c>
      <c r="G100" s="394">
        <f t="shared" si="4"/>
        <v>0.96537932715839414</v>
      </c>
      <c r="H100" s="394">
        <f t="shared" si="5"/>
        <v>0.56965136486340906</v>
      </c>
    </row>
    <row r="101" spans="1:8" x14ac:dyDescent="0.3">
      <c r="A101" s="105" t="s">
        <v>166</v>
      </c>
      <c r="B101" s="388"/>
      <c r="C101" s="388"/>
      <c r="D101" s="388"/>
      <c r="E101" s="388"/>
      <c r="F101" s="388"/>
      <c r="G101" s="387"/>
      <c r="H101" s="387"/>
    </row>
    <row r="102" spans="1:8" x14ac:dyDescent="0.3">
      <c r="A102" s="104"/>
      <c r="B102" s="388"/>
      <c r="C102" s="388"/>
      <c r="D102" s="388"/>
      <c r="E102" s="388"/>
      <c r="F102" s="388"/>
      <c r="G102" s="387"/>
      <c r="H102" s="387"/>
    </row>
    <row r="103" spans="1:8" hidden="1" x14ac:dyDescent="0.3">
      <c r="A103" s="393" t="s">
        <v>453</v>
      </c>
      <c r="B103" s="391">
        <v>1137039817889</v>
      </c>
      <c r="C103" s="391">
        <v>993701711954.94995</v>
      </c>
      <c r="D103" s="391">
        <v>279356635726.06</v>
      </c>
      <c r="E103" s="391">
        <v>273695324255.54001</v>
      </c>
      <c r="F103" s="391">
        <f t="shared" ref="F103:F166" si="6">+B103-C103</f>
        <v>143338105934.05005</v>
      </c>
      <c r="G103" s="390">
        <f t="shared" ref="G103:G127" si="7">+C103/B103</f>
        <v>0.87393747898805507</v>
      </c>
      <c r="H103" s="390">
        <f t="shared" ref="H103:H127" si="8">+D103/B103</f>
        <v>0.24568764552564801</v>
      </c>
    </row>
    <row r="104" spans="1:8" ht="20.399999999999999" hidden="1" x14ac:dyDescent="0.3">
      <c r="A104" s="389" t="s">
        <v>452</v>
      </c>
      <c r="B104" s="388">
        <v>1137039817889</v>
      </c>
      <c r="C104" s="388">
        <v>993701711954.94995</v>
      </c>
      <c r="D104" s="388">
        <v>279356635726.06</v>
      </c>
      <c r="E104" s="388">
        <v>273695324255.54001</v>
      </c>
      <c r="F104" s="388">
        <f t="shared" si="6"/>
        <v>143338105934.05005</v>
      </c>
      <c r="G104" s="387">
        <f t="shared" si="7"/>
        <v>0.87393747898805507</v>
      </c>
      <c r="H104" s="387">
        <f t="shared" si="8"/>
        <v>0.24568764552564801</v>
      </c>
    </row>
    <row r="105" spans="1:8" hidden="1" x14ac:dyDescent="0.3">
      <c r="A105" s="393" t="s">
        <v>451</v>
      </c>
      <c r="B105" s="391">
        <v>1045218780894</v>
      </c>
      <c r="C105" s="391">
        <v>987027519041.80994</v>
      </c>
      <c r="D105" s="391">
        <v>574143565678.19995</v>
      </c>
      <c r="E105" s="391">
        <v>573581526954.16992</v>
      </c>
      <c r="F105" s="391">
        <f t="shared" si="6"/>
        <v>58191261852.190063</v>
      </c>
      <c r="G105" s="390">
        <f t="shared" si="7"/>
        <v>0.94432623780217795</v>
      </c>
      <c r="H105" s="390">
        <f t="shared" si="8"/>
        <v>0.54930467780833558</v>
      </c>
    </row>
    <row r="106" spans="1:8" ht="20.399999999999999" hidden="1" x14ac:dyDescent="0.3">
      <c r="A106" s="389" t="s">
        <v>450</v>
      </c>
      <c r="B106" s="388">
        <v>454540626452</v>
      </c>
      <c r="C106" s="388">
        <v>428384557119.60999</v>
      </c>
      <c r="D106" s="388">
        <v>321306174597.71997</v>
      </c>
      <c r="E106" s="388">
        <v>320940887455.04999</v>
      </c>
      <c r="F106" s="388">
        <f t="shared" si="6"/>
        <v>26156069332.390015</v>
      </c>
      <c r="G106" s="387">
        <f t="shared" si="7"/>
        <v>0.94245603624794549</v>
      </c>
      <c r="H106" s="387">
        <f t="shared" si="8"/>
        <v>0.70688109246853048</v>
      </c>
    </row>
    <row r="107" spans="1:8" ht="20.399999999999999" hidden="1" x14ac:dyDescent="0.3">
      <c r="A107" s="389" t="s">
        <v>449</v>
      </c>
      <c r="B107" s="388">
        <v>380649028738</v>
      </c>
      <c r="C107" s="388">
        <v>359994658810.38995</v>
      </c>
      <c r="D107" s="388">
        <v>152890873398.14001</v>
      </c>
      <c r="E107" s="388">
        <v>152705942170.78</v>
      </c>
      <c r="F107" s="388">
        <f t="shared" si="6"/>
        <v>20654369927.610046</v>
      </c>
      <c r="G107" s="387">
        <f t="shared" si="7"/>
        <v>0.94573907098597532</v>
      </c>
      <c r="H107" s="387">
        <f t="shared" si="8"/>
        <v>0.40165838306492702</v>
      </c>
    </row>
    <row r="108" spans="1:8" ht="20.399999999999999" hidden="1" x14ac:dyDescent="0.3">
      <c r="A108" s="389" t="s">
        <v>448</v>
      </c>
      <c r="B108" s="388">
        <v>161723861948</v>
      </c>
      <c r="C108" s="388">
        <v>152200518845.73001</v>
      </c>
      <c r="D108" s="388">
        <v>61112631893.890007</v>
      </c>
      <c r="E108" s="388">
        <v>61103611539.890007</v>
      </c>
      <c r="F108" s="388">
        <f t="shared" si="6"/>
        <v>9523343102.269989</v>
      </c>
      <c r="G108" s="387">
        <f t="shared" si="7"/>
        <v>0.94111355623369863</v>
      </c>
      <c r="H108" s="387">
        <f t="shared" si="8"/>
        <v>0.37788259047103329</v>
      </c>
    </row>
    <row r="109" spans="1:8" ht="20.399999999999999" hidden="1" x14ac:dyDescent="0.3">
      <c r="A109" s="389" t="s">
        <v>447</v>
      </c>
      <c r="B109" s="388">
        <v>48305263756</v>
      </c>
      <c r="C109" s="388">
        <v>46447784266.080002</v>
      </c>
      <c r="D109" s="388">
        <v>38833885788.449997</v>
      </c>
      <c r="E109" s="388">
        <v>38831085788.449997</v>
      </c>
      <c r="F109" s="388">
        <f t="shared" si="6"/>
        <v>1857479489.9199982</v>
      </c>
      <c r="G109" s="387">
        <f t="shared" si="7"/>
        <v>0.96154705832261855</v>
      </c>
      <c r="H109" s="387">
        <f t="shared" si="8"/>
        <v>0.8039265862330881</v>
      </c>
    </row>
    <row r="110" spans="1:8" hidden="1" x14ac:dyDescent="0.3">
      <c r="A110" s="393" t="s">
        <v>63</v>
      </c>
      <c r="B110" s="391">
        <v>994038873890</v>
      </c>
      <c r="C110" s="391">
        <v>929657622366.39014</v>
      </c>
      <c r="D110" s="391">
        <v>321253388500.98004</v>
      </c>
      <c r="E110" s="391">
        <v>321045388500.98004</v>
      </c>
      <c r="F110" s="391">
        <f t="shared" si="6"/>
        <v>64381251523.609863</v>
      </c>
      <c r="G110" s="390">
        <f t="shared" si="7"/>
        <v>0.93523266220800305</v>
      </c>
      <c r="H110" s="390">
        <f t="shared" si="8"/>
        <v>0.32317990466892932</v>
      </c>
    </row>
    <row r="111" spans="1:8" hidden="1" x14ac:dyDescent="0.3">
      <c r="A111" s="389" t="s">
        <v>446</v>
      </c>
      <c r="B111" s="388">
        <v>715166573796</v>
      </c>
      <c r="C111" s="388">
        <v>681772820619.66003</v>
      </c>
      <c r="D111" s="388">
        <v>249345073703.68002</v>
      </c>
      <c r="E111" s="388">
        <v>249137073703.68002</v>
      </c>
      <c r="F111" s="388">
        <f t="shared" si="6"/>
        <v>33393753176.339966</v>
      </c>
      <c r="G111" s="387">
        <f t="shared" si="7"/>
        <v>0.95330632834377205</v>
      </c>
      <c r="H111" s="387">
        <f t="shared" si="8"/>
        <v>0.34865314297366096</v>
      </c>
    </row>
    <row r="112" spans="1:8" ht="30.6" hidden="1" x14ac:dyDescent="0.3">
      <c r="A112" s="389" t="s">
        <v>445</v>
      </c>
      <c r="B112" s="388">
        <v>251202714505</v>
      </c>
      <c r="C112" s="388">
        <v>221380758631.66998</v>
      </c>
      <c r="D112" s="388">
        <v>55281422904.669998</v>
      </c>
      <c r="E112" s="388">
        <v>55281422904.669998</v>
      </c>
      <c r="F112" s="388">
        <f t="shared" si="6"/>
        <v>29821955873.330017</v>
      </c>
      <c r="G112" s="387">
        <f t="shared" si="7"/>
        <v>0.88128330566771629</v>
      </c>
      <c r="H112" s="387">
        <f t="shared" si="8"/>
        <v>0.22006698062002694</v>
      </c>
    </row>
    <row r="113" spans="1:8" ht="20.399999999999999" hidden="1" x14ac:dyDescent="0.3">
      <c r="A113" s="389" t="s">
        <v>444</v>
      </c>
      <c r="B113" s="388">
        <v>27669585589</v>
      </c>
      <c r="C113" s="388">
        <v>26504043115.059998</v>
      </c>
      <c r="D113" s="388">
        <v>16626891892.629999</v>
      </c>
      <c r="E113" s="388">
        <v>16626891892.629999</v>
      </c>
      <c r="F113" s="388">
        <f t="shared" si="6"/>
        <v>1165542473.9400024</v>
      </c>
      <c r="G113" s="387">
        <f t="shared" si="7"/>
        <v>0.95787640294824794</v>
      </c>
      <c r="H113" s="387">
        <f t="shared" si="8"/>
        <v>0.60090859832898957</v>
      </c>
    </row>
    <row r="114" spans="1:8" hidden="1" x14ac:dyDescent="0.3">
      <c r="A114" s="393" t="s">
        <v>61</v>
      </c>
      <c r="B114" s="391">
        <v>985487482283</v>
      </c>
      <c r="C114" s="391">
        <v>972465802654.04993</v>
      </c>
      <c r="D114" s="391">
        <v>540065797983.18005</v>
      </c>
      <c r="E114" s="391">
        <v>535817860774.79004</v>
      </c>
      <c r="F114" s="391">
        <f t="shared" si="6"/>
        <v>13021679628.950073</v>
      </c>
      <c r="G114" s="390">
        <f t="shared" si="7"/>
        <v>0.98678656009025723</v>
      </c>
      <c r="H114" s="390">
        <f t="shared" si="8"/>
        <v>0.54801893244960642</v>
      </c>
    </row>
    <row r="115" spans="1:8" ht="20.399999999999999" hidden="1" x14ac:dyDescent="0.3">
      <c r="A115" s="389" t="s">
        <v>443</v>
      </c>
      <c r="B115" s="388">
        <v>703085414477</v>
      </c>
      <c r="C115" s="388">
        <v>700674011522.45996</v>
      </c>
      <c r="D115" s="388">
        <v>412425700541.13007</v>
      </c>
      <c r="E115" s="388">
        <v>412422700541.13007</v>
      </c>
      <c r="F115" s="388">
        <f t="shared" si="6"/>
        <v>2411402954.5400391</v>
      </c>
      <c r="G115" s="387">
        <f t="shared" si="7"/>
        <v>0.99657025603875771</v>
      </c>
      <c r="H115" s="387">
        <f t="shared" si="8"/>
        <v>0.58659402122275395</v>
      </c>
    </row>
    <row r="116" spans="1:8" ht="20.399999999999999" hidden="1" x14ac:dyDescent="0.3">
      <c r="A116" s="389" t="s">
        <v>442</v>
      </c>
      <c r="B116" s="388">
        <v>230071846132</v>
      </c>
      <c r="C116" s="388">
        <v>220867566493.37</v>
      </c>
      <c r="D116" s="388">
        <v>95769951646.829987</v>
      </c>
      <c r="E116" s="388">
        <v>95529558550.160004</v>
      </c>
      <c r="F116" s="388">
        <f t="shared" si="6"/>
        <v>9204279638.6300049</v>
      </c>
      <c r="G116" s="387">
        <f t="shared" si="7"/>
        <v>0.95999388976368194</v>
      </c>
      <c r="H116" s="387">
        <f t="shared" si="8"/>
        <v>0.41626106478010144</v>
      </c>
    </row>
    <row r="117" spans="1:8" ht="20.399999999999999" hidden="1" x14ac:dyDescent="0.3">
      <c r="A117" s="389" t="s">
        <v>441</v>
      </c>
      <c r="B117" s="388">
        <v>52330221674</v>
      </c>
      <c r="C117" s="388">
        <v>50924224638.220001</v>
      </c>
      <c r="D117" s="388">
        <v>31870145795.219997</v>
      </c>
      <c r="E117" s="388">
        <v>27865601683.5</v>
      </c>
      <c r="F117" s="388">
        <f t="shared" si="6"/>
        <v>1405997035.7799988</v>
      </c>
      <c r="G117" s="387">
        <f t="shared" si="7"/>
        <v>0.97313221708597197</v>
      </c>
      <c r="H117" s="387">
        <f t="shared" si="8"/>
        <v>0.60901988899952464</v>
      </c>
    </row>
    <row r="118" spans="1:8" hidden="1" x14ac:dyDescent="0.3">
      <c r="A118" s="393" t="s">
        <v>70</v>
      </c>
      <c r="B118" s="391">
        <v>982459258332</v>
      </c>
      <c r="C118" s="391">
        <v>840646329189.59985</v>
      </c>
      <c r="D118" s="391">
        <v>387583527990.09998</v>
      </c>
      <c r="E118" s="391">
        <v>384485154251.84998</v>
      </c>
      <c r="F118" s="391">
        <f t="shared" si="6"/>
        <v>141812929142.40015</v>
      </c>
      <c r="G118" s="390">
        <f t="shared" si="7"/>
        <v>0.85565515522428137</v>
      </c>
      <c r="H118" s="390">
        <f t="shared" si="8"/>
        <v>0.39450341039905479</v>
      </c>
    </row>
    <row r="119" spans="1:8" ht="20.399999999999999" hidden="1" x14ac:dyDescent="0.3">
      <c r="A119" s="389" t="s">
        <v>440</v>
      </c>
      <c r="B119" s="388">
        <v>829969803471</v>
      </c>
      <c r="C119" s="388">
        <v>710846909027.05994</v>
      </c>
      <c r="D119" s="388">
        <v>297148340201.59998</v>
      </c>
      <c r="E119" s="388">
        <v>294889359928.59998</v>
      </c>
      <c r="F119" s="388">
        <f t="shared" si="6"/>
        <v>119122894443.94006</v>
      </c>
      <c r="G119" s="387">
        <f t="shared" si="7"/>
        <v>0.85647321872945426</v>
      </c>
      <c r="H119" s="387">
        <f t="shared" si="8"/>
        <v>0.3580230738020852</v>
      </c>
    </row>
    <row r="120" spans="1:8" ht="20.399999999999999" hidden="1" x14ac:dyDescent="0.3">
      <c r="A120" s="389" t="s">
        <v>439</v>
      </c>
      <c r="B120" s="388">
        <v>61994734886</v>
      </c>
      <c r="C120" s="388">
        <v>52530269634.440002</v>
      </c>
      <c r="D120" s="388">
        <v>18220272404.720001</v>
      </c>
      <c r="E120" s="388">
        <v>18124380806.720001</v>
      </c>
      <c r="F120" s="388">
        <f t="shared" si="6"/>
        <v>9464465251.5599976</v>
      </c>
      <c r="G120" s="387">
        <f t="shared" si="7"/>
        <v>0.84733437010475354</v>
      </c>
      <c r="H120" s="387">
        <f t="shared" si="8"/>
        <v>0.29390031973238756</v>
      </c>
    </row>
    <row r="121" spans="1:8" hidden="1" x14ac:dyDescent="0.3">
      <c r="A121" s="389" t="s">
        <v>438</v>
      </c>
      <c r="B121" s="388">
        <v>60574288645</v>
      </c>
      <c r="C121" s="388">
        <v>54446606142.949997</v>
      </c>
      <c r="D121" s="388">
        <v>49452677296.629997</v>
      </c>
      <c r="E121" s="388">
        <v>49452677296.629997</v>
      </c>
      <c r="F121" s="388">
        <f t="shared" si="6"/>
        <v>6127682502.0500031</v>
      </c>
      <c r="G121" s="387">
        <f t="shared" si="7"/>
        <v>0.89884020697359357</v>
      </c>
      <c r="H121" s="387">
        <f t="shared" si="8"/>
        <v>0.81639716128489748</v>
      </c>
    </row>
    <row r="122" spans="1:8" ht="20.399999999999999" hidden="1" x14ac:dyDescent="0.3">
      <c r="A122" s="389" t="s">
        <v>437</v>
      </c>
      <c r="B122" s="388">
        <v>29920431330</v>
      </c>
      <c r="C122" s="388">
        <v>22822544385.150002</v>
      </c>
      <c r="D122" s="388">
        <v>22762238087.150002</v>
      </c>
      <c r="E122" s="388">
        <v>22018736219.900002</v>
      </c>
      <c r="F122" s="388">
        <f t="shared" si="6"/>
        <v>7097886944.8499985</v>
      </c>
      <c r="G122" s="387">
        <f t="shared" si="7"/>
        <v>0.76277457812804872</v>
      </c>
      <c r="H122" s="387">
        <f t="shared" si="8"/>
        <v>0.76075902235831849</v>
      </c>
    </row>
    <row r="123" spans="1:8" hidden="1" x14ac:dyDescent="0.3">
      <c r="A123" s="393" t="s">
        <v>71</v>
      </c>
      <c r="B123" s="391">
        <v>824125423425</v>
      </c>
      <c r="C123" s="391">
        <v>706032718602.4801</v>
      </c>
      <c r="D123" s="391">
        <v>99748067802.919983</v>
      </c>
      <c r="E123" s="391">
        <v>99661169345.25</v>
      </c>
      <c r="F123" s="391">
        <f t="shared" si="6"/>
        <v>118092704822.5199</v>
      </c>
      <c r="G123" s="390">
        <f t="shared" si="7"/>
        <v>0.85670542193476329</v>
      </c>
      <c r="H123" s="390">
        <f t="shared" si="8"/>
        <v>0.12103505724695995</v>
      </c>
    </row>
    <row r="124" spans="1:8" ht="30.6" hidden="1" x14ac:dyDescent="0.3">
      <c r="A124" s="389" t="s">
        <v>436</v>
      </c>
      <c r="B124" s="388">
        <v>539634288000</v>
      </c>
      <c r="C124" s="388">
        <v>485674355591.41003</v>
      </c>
      <c r="D124" s="388">
        <v>0</v>
      </c>
      <c r="E124" s="388">
        <v>0</v>
      </c>
      <c r="F124" s="388">
        <f t="shared" si="6"/>
        <v>53959932408.589966</v>
      </c>
      <c r="G124" s="387">
        <f t="shared" si="7"/>
        <v>0.9000064791869008</v>
      </c>
      <c r="H124" s="387">
        <f t="shared" si="8"/>
        <v>0</v>
      </c>
    </row>
    <row r="125" spans="1:8" ht="30.6" hidden="1" x14ac:dyDescent="0.3">
      <c r="A125" s="389" t="s">
        <v>435</v>
      </c>
      <c r="B125" s="388">
        <v>60748340850</v>
      </c>
      <c r="C125" s="388">
        <v>51563844764.940002</v>
      </c>
      <c r="D125" s="388">
        <v>31199288281.419998</v>
      </c>
      <c r="E125" s="388">
        <v>31195728469.419998</v>
      </c>
      <c r="F125" s="388">
        <f t="shared" si="6"/>
        <v>9184496085.0599976</v>
      </c>
      <c r="G125" s="387">
        <f t="shared" si="7"/>
        <v>0.84881075011186913</v>
      </c>
      <c r="H125" s="387">
        <f t="shared" si="8"/>
        <v>0.51358255789170248</v>
      </c>
    </row>
    <row r="126" spans="1:8" ht="30.6" hidden="1" x14ac:dyDescent="0.3">
      <c r="A126" s="389" t="s">
        <v>434</v>
      </c>
      <c r="B126" s="388">
        <v>60375975264</v>
      </c>
      <c r="C126" s="388">
        <v>60372216965.5</v>
      </c>
      <c r="D126" s="388">
        <v>7484005602.5</v>
      </c>
      <c r="E126" s="388">
        <v>7483642864.5</v>
      </c>
      <c r="F126" s="388">
        <f t="shared" si="6"/>
        <v>3758298.5</v>
      </c>
      <c r="G126" s="387">
        <f t="shared" si="7"/>
        <v>0.99993775175500577</v>
      </c>
      <c r="H126" s="387">
        <f t="shared" si="8"/>
        <v>0.12395668260057806</v>
      </c>
    </row>
    <row r="127" spans="1:8" ht="20.399999999999999" hidden="1" x14ac:dyDescent="0.3">
      <c r="A127" s="389" t="s">
        <v>433</v>
      </c>
      <c r="B127" s="388">
        <v>56630439317</v>
      </c>
      <c r="C127" s="388">
        <v>10475970703.66</v>
      </c>
      <c r="D127" s="388">
        <v>9604591570.8199997</v>
      </c>
      <c r="E127" s="388">
        <v>9600591570.8199997</v>
      </c>
      <c r="F127" s="388">
        <f t="shared" si="6"/>
        <v>46154468613.339996</v>
      </c>
      <c r="G127" s="387">
        <f t="shared" si="7"/>
        <v>0.18498833542538312</v>
      </c>
      <c r="H127" s="387">
        <f t="shared" si="8"/>
        <v>0.16960121953242166</v>
      </c>
    </row>
    <row r="128" spans="1:8" ht="30.6" hidden="1" x14ac:dyDescent="0.3">
      <c r="A128" s="389" t="s">
        <v>432</v>
      </c>
      <c r="B128" s="388">
        <v>35802418245</v>
      </c>
      <c r="C128" s="388">
        <v>33735345635.82</v>
      </c>
      <c r="D128" s="388">
        <v>22750900843.720001</v>
      </c>
      <c r="E128" s="388">
        <v>22749055413.720001</v>
      </c>
      <c r="F128" s="388">
        <f t="shared" si="6"/>
        <v>2067072609.1800003</v>
      </c>
      <c r="G128" s="387">
        <v>0</v>
      </c>
      <c r="H128" s="387">
        <v>0</v>
      </c>
    </row>
    <row r="129" spans="1:8" ht="51" hidden="1" x14ac:dyDescent="0.3">
      <c r="A129" s="389" t="s">
        <v>431</v>
      </c>
      <c r="B129" s="388">
        <v>25242432122</v>
      </c>
      <c r="C129" s="388">
        <v>24375229984.5</v>
      </c>
      <c r="D129" s="388">
        <v>17961042616.900002</v>
      </c>
      <c r="E129" s="388">
        <v>17959692616.900002</v>
      </c>
      <c r="F129" s="388">
        <f t="shared" si="6"/>
        <v>867202137.5</v>
      </c>
      <c r="G129" s="387">
        <f t="shared" ref="G129:G191" si="9">+C129/B129</f>
        <v>0.96564506410045203</v>
      </c>
      <c r="H129" s="387">
        <f t="shared" ref="H129:H191" si="10">+D129/B129</f>
        <v>0.71154168227894665</v>
      </c>
    </row>
    <row r="130" spans="1:8" ht="20.399999999999999" hidden="1" x14ac:dyDescent="0.3">
      <c r="A130" s="389" t="s">
        <v>430</v>
      </c>
      <c r="B130" s="388">
        <v>24935640393</v>
      </c>
      <c r="C130" s="388">
        <v>24867780916.23</v>
      </c>
      <c r="D130" s="388">
        <v>1566143778.23</v>
      </c>
      <c r="E130" s="388">
        <v>1490363300.5599999</v>
      </c>
      <c r="F130" s="388">
        <f t="shared" si="6"/>
        <v>67859476.770000458</v>
      </c>
      <c r="G130" s="387">
        <f t="shared" si="9"/>
        <v>0.99727861503853532</v>
      </c>
      <c r="H130" s="387">
        <f t="shared" si="10"/>
        <v>6.2807441619572441E-2</v>
      </c>
    </row>
    <row r="131" spans="1:8" ht="20.399999999999999" hidden="1" x14ac:dyDescent="0.3">
      <c r="A131" s="389" t="s">
        <v>429</v>
      </c>
      <c r="B131" s="388">
        <v>18638911378</v>
      </c>
      <c r="C131" s="388">
        <v>12850996184.42</v>
      </c>
      <c r="D131" s="388">
        <v>7234475482.3299999</v>
      </c>
      <c r="E131" s="388">
        <v>7234475482.3299999</v>
      </c>
      <c r="F131" s="388">
        <f t="shared" si="6"/>
        <v>5787915193.5799999</v>
      </c>
      <c r="G131" s="387">
        <f t="shared" si="9"/>
        <v>0.68947139260441848</v>
      </c>
      <c r="H131" s="387">
        <f t="shared" si="10"/>
        <v>0.38813830569896063</v>
      </c>
    </row>
    <row r="132" spans="1:8" ht="20.399999999999999" hidden="1" x14ac:dyDescent="0.3">
      <c r="A132" s="389" t="s">
        <v>428</v>
      </c>
      <c r="B132" s="388">
        <v>2116977856</v>
      </c>
      <c r="C132" s="388">
        <v>2116977856</v>
      </c>
      <c r="D132" s="388">
        <v>1947619627</v>
      </c>
      <c r="E132" s="388">
        <v>1947619627</v>
      </c>
      <c r="F132" s="388">
        <f t="shared" si="6"/>
        <v>0</v>
      </c>
      <c r="G132" s="387">
        <f t="shared" si="9"/>
        <v>1</v>
      </c>
      <c r="H132" s="387">
        <f t="shared" si="10"/>
        <v>0.91999999975436686</v>
      </c>
    </row>
    <row r="133" spans="1:8" hidden="1" x14ac:dyDescent="0.3">
      <c r="A133" s="393" t="s">
        <v>427</v>
      </c>
      <c r="B133" s="391">
        <v>730950388311</v>
      </c>
      <c r="C133" s="391">
        <v>701119490299.10999</v>
      </c>
      <c r="D133" s="391">
        <v>290423091392.03998</v>
      </c>
      <c r="E133" s="391">
        <v>265592162319.90002</v>
      </c>
      <c r="F133" s="391">
        <f t="shared" si="6"/>
        <v>29830898011.890015</v>
      </c>
      <c r="G133" s="390">
        <f t="shared" si="9"/>
        <v>0.95918888820783033</v>
      </c>
      <c r="H133" s="390">
        <f t="shared" si="10"/>
        <v>0.39732257624640954</v>
      </c>
    </row>
    <row r="134" spans="1:8" ht="20.399999999999999" hidden="1" x14ac:dyDescent="0.3">
      <c r="A134" s="389" t="s">
        <v>426</v>
      </c>
      <c r="B134" s="388">
        <v>500616449105</v>
      </c>
      <c r="C134" s="388">
        <v>486996913273.17999</v>
      </c>
      <c r="D134" s="388">
        <v>104576800114.58</v>
      </c>
      <c r="E134" s="388">
        <v>104576800114.58</v>
      </c>
      <c r="F134" s="388">
        <f t="shared" si="6"/>
        <v>13619535831.820007</v>
      </c>
      <c r="G134" s="387">
        <f t="shared" si="9"/>
        <v>0.97279446998561681</v>
      </c>
      <c r="H134" s="387">
        <f t="shared" si="10"/>
        <v>0.20889605265975972</v>
      </c>
    </row>
    <row r="135" spans="1:8" ht="20.399999999999999" hidden="1" x14ac:dyDescent="0.3">
      <c r="A135" s="389" t="s">
        <v>425</v>
      </c>
      <c r="B135" s="388">
        <v>95493477813</v>
      </c>
      <c r="C135" s="388">
        <v>90436467227.350006</v>
      </c>
      <c r="D135" s="388">
        <v>79419312868.059998</v>
      </c>
      <c r="E135" s="388">
        <v>66214752174.32</v>
      </c>
      <c r="F135" s="388">
        <f t="shared" si="6"/>
        <v>5057010585.6499939</v>
      </c>
      <c r="G135" s="387">
        <f t="shared" si="9"/>
        <v>0.94704339289482287</v>
      </c>
      <c r="H135" s="387">
        <f t="shared" si="10"/>
        <v>0.83167264075964209</v>
      </c>
    </row>
    <row r="136" spans="1:8" hidden="1" x14ac:dyDescent="0.3">
      <c r="A136" s="389" t="s">
        <v>424</v>
      </c>
      <c r="B136" s="388">
        <v>50856250597</v>
      </c>
      <c r="C136" s="388">
        <v>41927386307.410004</v>
      </c>
      <c r="D136" s="388">
        <v>33352216610.790001</v>
      </c>
      <c r="E136" s="388">
        <v>25744349968.25</v>
      </c>
      <c r="F136" s="388">
        <f t="shared" si="6"/>
        <v>8928864289.5899963</v>
      </c>
      <c r="G136" s="387">
        <f t="shared" si="9"/>
        <v>0.82442936345534079</v>
      </c>
      <c r="H136" s="387">
        <f t="shared" si="10"/>
        <v>0.65581351789149478</v>
      </c>
    </row>
    <row r="137" spans="1:8" hidden="1" x14ac:dyDescent="0.3">
      <c r="A137" s="389" t="s">
        <v>423</v>
      </c>
      <c r="B137" s="388">
        <v>33331398044</v>
      </c>
      <c r="C137" s="388">
        <v>32916909913.739998</v>
      </c>
      <c r="D137" s="388">
        <v>25991738369.93</v>
      </c>
      <c r="E137" s="388">
        <v>25977452654.93</v>
      </c>
      <c r="F137" s="388">
        <f t="shared" si="6"/>
        <v>414488130.26000214</v>
      </c>
      <c r="G137" s="387">
        <f t="shared" si="9"/>
        <v>0.98756463411127116</v>
      </c>
      <c r="H137" s="387">
        <f t="shared" si="10"/>
        <v>0.77979742510706918</v>
      </c>
    </row>
    <row r="138" spans="1:8" hidden="1" x14ac:dyDescent="0.3">
      <c r="A138" s="389" t="s">
        <v>422</v>
      </c>
      <c r="B138" s="388">
        <v>20097092004</v>
      </c>
      <c r="C138" s="388">
        <v>19269097041</v>
      </c>
      <c r="D138" s="388">
        <v>18879559375.889999</v>
      </c>
      <c r="E138" s="388">
        <v>18505491624.689999</v>
      </c>
      <c r="F138" s="388">
        <f t="shared" si="6"/>
        <v>827994963</v>
      </c>
      <c r="G138" s="387">
        <f t="shared" si="9"/>
        <v>0.95880026011548336</v>
      </c>
      <c r="H138" s="387">
        <f t="shared" si="10"/>
        <v>0.93941747254440244</v>
      </c>
    </row>
    <row r="139" spans="1:8" hidden="1" x14ac:dyDescent="0.3">
      <c r="A139" s="389" t="s">
        <v>421</v>
      </c>
      <c r="B139" s="388">
        <v>14866720748</v>
      </c>
      <c r="C139" s="388">
        <v>14185468355.43</v>
      </c>
      <c r="D139" s="388">
        <v>13783692864.530001</v>
      </c>
      <c r="E139" s="388">
        <v>10153544594.870001</v>
      </c>
      <c r="F139" s="388">
        <f t="shared" si="6"/>
        <v>681252392.56999969</v>
      </c>
      <c r="G139" s="387">
        <f t="shared" si="9"/>
        <v>0.95417601472997016</v>
      </c>
      <c r="H139" s="387">
        <f t="shared" si="10"/>
        <v>0.92715085580552814</v>
      </c>
    </row>
    <row r="140" spans="1:8" ht="20.399999999999999" hidden="1" x14ac:dyDescent="0.3">
      <c r="A140" s="389" t="s">
        <v>420</v>
      </c>
      <c r="B140" s="388">
        <v>10000000000</v>
      </c>
      <c r="C140" s="388">
        <v>9806494872</v>
      </c>
      <c r="D140" s="388">
        <v>8930005066.6399994</v>
      </c>
      <c r="E140" s="388">
        <v>8930005066.6399994</v>
      </c>
      <c r="F140" s="388">
        <f t="shared" si="6"/>
        <v>193505128</v>
      </c>
      <c r="G140" s="387">
        <f t="shared" si="9"/>
        <v>0.9806494872</v>
      </c>
      <c r="H140" s="387">
        <f t="shared" si="10"/>
        <v>0.89300050666399999</v>
      </c>
    </row>
    <row r="141" spans="1:8" ht="20.399999999999999" hidden="1" x14ac:dyDescent="0.3">
      <c r="A141" s="389" t="s">
        <v>419</v>
      </c>
      <c r="B141" s="388">
        <v>4689000000</v>
      </c>
      <c r="C141" s="388">
        <v>4581468789</v>
      </c>
      <c r="D141" s="388">
        <v>4490481601.6199999</v>
      </c>
      <c r="E141" s="388">
        <v>4490481601.6199999</v>
      </c>
      <c r="F141" s="388">
        <f t="shared" si="6"/>
        <v>107531211</v>
      </c>
      <c r="G141" s="387">
        <f t="shared" si="9"/>
        <v>0.97706734676903395</v>
      </c>
      <c r="H141" s="387">
        <f t="shared" si="10"/>
        <v>0.95766295619961606</v>
      </c>
    </row>
    <row r="142" spans="1:8" ht="30.6" hidden="1" x14ac:dyDescent="0.3">
      <c r="A142" s="389" t="s">
        <v>418</v>
      </c>
      <c r="B142" s="388">
        <v>1000000000</v>
      </c>
      <c r="C142" s="388">
        <v>999284520</v>
      </c>
      <c r="D142" s="388">
        <v>999284520</v>
      </c>
      <c r="E142" s="388">
        <v>999284520</v>
      </c>
      <c r="F142" s="388">
        <f t="shared" si="6"/>
        <v>715480</v>
      </c>
      <c r="G142" s="387">
        <f t="shared" si="9"/>
        <v>0.99928452000000001</v>
      </c>
      <c r="H142" s="387">
        <f t="shared" si="10"/>
        <v>0.99928452000000001</v>
      </c>
    </row>
    <row r="143" spans="1:8" hidden="1" x14ac:dyDescent="0.3">
      <c r="A143" s="393" t="s">
        <v>417</v>
      </c>
      <c r="B143" s="391">
        <v>561259970633</v>
      </c>
      <c r="C143" s="391">
        <v>487094822114.10992</v>
      </c>
      <c r="D143" s="391">
        <v>217120144705.32999</v>
      </c>
      <c r="E143" s="391">
        <v>216141721706.66</v>
      </c>
      <c r="F143" s="391">
        <f t="shared" si="6"/>
        <v>74165148518.890076</v>
      </c>
      <c r="G143" s="390">
        <f t="shared" si="9"/>
        <v>0.86785954388436937</v>
      </c>
      <c r="H143" s="390">
        <f t="shared" si="10"/>
        <v>0.38684416503186148</v>
      </c>
    </row>
    <row r="144" spans="1:8" ht="40.799999999999997" hidden="1" x14ac:dyDescent="0.3">
      <c r="A144" s="389" t="s">
        <v>416</v>
      </c>
      <c r="B144" s="388">
        <v>213693572058</v>
      </c>
      <c r="C144" s="388">
        <v>177370686710</v>
      </c>
      <c r="D144" s="388">
        <v>42540509686.270004</v>
      </c>
      <c r="E144" s="388">
        <v>42160667098.270004</v>
      </c>
      <c r="F144" s="388">
        <f t="shared" si="6"/>
        <v>36322885348</v>
      </c>
      <c r="G144" s="387">
        <f t="shared" si="9"/>
        <v>0.83002350048160844</v>
      </c>
      <c r="H144" s="387">
        <f t="shared" si="10"/>
        <v>0.19907248157527077</v>
      </c>
    </row>
    <row r="145" spans="1:8" ht="30.6" hidden="1" x14ac:dyDescent="0.3">
      <c r="A145" s="389" t="s">
        <v>415</v>
      </c>
      <c r="B145" s="388">
        <v>198521805308</v>
      </c>
      <c r="C145" s="388">
        <v>177678391081.72</v>
      </c>
      <c r="D145" s="388">
        <v>71323427965.809998</v>
      </c>
      <c r="E145" s="388">
        <v>70800863239.139999</v>
      </c>
      <c r="F145" s="388">
        <f t="shared" si="6"/>
        <v>20843414226.279999</v>
      </c>
      <c r="G145" s="387">
        <f t="shared" si="9"/>
        <v>0.89500692785892144</v>
      </c>
      <c r="H145" s="387">
        <f t="shared" si="10"/>
        <v>0.35927251344079841</v>
      </c>
    </row>
    <row r="146" spans="1:8" ht="20.399999999999999" hidden="1" x14ac:dyDescent="0.3">
      <c r="A146" s="389" t="s">
        <v>414</v>
      </c>
      <c r="B146" s="388">
        <v>62050000000</v>
      </c>
      <c r="C146" s="388">
        <v>57001341056.239998</v>
      </c>
      <c r="D146" s="388">
        <v>45837598188.239998</v>
      </c>
      <c r="E146" s="388">
        <v>45837598188.239998</v>
      </c>
      <c r="F146" s="388">
        <f t="shared" si="6"/>
        <v>5048658943.7600021</v>
      </c>
      <c r="G146" s="387">
        <f t="shared" si="9"/>
        <v>0.91863563346075738</v>
      </c>
      <c r="H146" s="387">
        <f t="shared" si="10"/>
        <v>0.73872035758646248</v>
      </c>
    </row>
    <row r="147" spans="1:8" ht="20.399999999999999" hidden="1" x14ac:dyDescent="0.3">
      <c r="A147" s="389" t="s">
        <v>413</v>
      </c>
      <c r="B147" s="388">
        <v>40592399054</v>
      </c>
      <c r="C147" s="388">
        <v>33044668252.669998</v>
      </c>
      <c r="D147" s="388">
        <v>28044569598.799999</v>
      </c>
      <c r="E147" s="388">
        <v>28044569598.799999</v>
      </c>
      <c r="F147" s="388">
        <f t="shared" si="6"/>
        <v>7547730801.3300018</v>
      </c>
      <c r="G147" s="387">
        <f t="shared" si="9"/>
        <v>0.81406048971657796</v>
      </c>
      <c r="H147" s="387">
        <f t="shared" si="10"/>
        <v>0.69088228960038445</v>
      </c>
    </row>
    <row r="148" spans="1:8" ht="20.399999999999999" hidden="1" x14ac:dyDescent="0.3">
      <c r="A148" s="389" t="s">
        <v>412</v>
      </c>
      <c r="B148" s="388">
        <v>33544596998</v>
      </c>
      <c r="C148" s="388">
        <v>29528734413.5</v>
      </c>
      <c r="D148" s="388">
        <v>20727288672.309998</v>
      </c>
      <c r="E148" s="388">
        <v>20651272988.309998</v>
      </c>
      <c r="F148" s="388">
        <f t="shared" si="6"/>
        <v>4015862584.5</v>
      </c>
      <c r="G148" s="387">
        <f t="shared" si="9"/>
        <v>0.88028287879745781</v>
      </c>
      <c r="H148" s="387">
        <f t="shared" si="10"/>
        <v>0.61790245008893097</v>
      </c>
    </row>
    <row r="149" spans="1:8" ht="30.6" hidden="1" x14ac:dyDescent="0.3">
      <c r="A149" s="389" t="s">
        <v>411</v>
      </c>
      <c r="B149" s="388">
        <v>9475844545</v>
      </c>
      <c r="C149" s="388">
        <v>9089247929.9799995</v>
      </c>
      <c r="D149" s="388">
        <v>7877771229.8999996</v>
      </c>
      <c r="E149" s="388">
        <v>7877771229.8999996</v>
      </c>
      <c r="F149" s="388">
        <f t="shared" si="6"/>
        <v>386596615.02000046</v>
      </c>
      <c r="G149" s="387">
        <f t="shared" si="9"/>
        <v>0.95920188293675723</v>
      </c>
      <c r="H149" s="387">
        <f t="shared" si="10"/>
        <v>0.8313529408897663</v>
      </c>
    </row>
    <row r="150" spans="1:8" ht="20.399999999999999" hidden="1" x14ac:dyDescent="0.3">
      <c r="A150" s="389" t="s">
        <v>410</v>
      </c>
      <c r="B150" s="388">
        <v>2612773306</v>
      </c>
      <c r="C150" s="388">
        <v>2612773306</v>
      </c>
      <c r="D150" s="388">
        <v>0</v>
      </c>
      <c r="E150" s="388">
        <v>0</v>
      </c>
      <c r="F150" s="388">
        <f t="shared" si="6"/>
        <v>0</v>
      </c>
      <c r="G150" s="387">
        <f t="shared" si="9"/>
        <v>1</v>
      </c>
      <c r="H150" s="387">
        <f t="shared" si="10"/>
        <v>0</v>
      </c>
    </row>
    <row r="151" spans="1:8" ht="20.399999999999999" hidden="1" x14ac:dyDescent="0.3">
      <c r="A151" s="389" t="s">
        <v>409</v>
      </c>
      <c r="B151" s="388">
        <v>768979364</v>
      </c>
      <c r="C151" s="388">
        <v>768979364</v>
      </c>
      <c r="D151" s="388">
        <v>768979364</v>
      </c>
      <c r="E151" s="388">
        <v>768979364</v>
      </c>
      <c r="F151" s="388">
        <f t="shared" si="6"/>
        <v>0</v>
      </c>
      <c r="G151" s="387">
        <f t="shared" si="9"/>
        <v>1</v>
      </c>
      <c r="H151" s="387">
        <f t="shared" si="10"/>
        <v>1</v>
      </c>
    </row>
    <row r="152" spans="1:8" hidden="1" x14ac:dyDescent="0.3">
      <c r="A152" s="393" t="s">
        <v>408</v>
      </c>
      <c r="B152" s="391">
        <v>515167917902</v>
      </c>
      <c r="C152" s="391">
        <v>461550373040.82001</v>
      </c>
      <c r="D152" s="391">
        <v>344890163782.38</v>
      </c>
      <c r="E152" s="391">
        <v>344725257502.23004</v>
      </c>
      <c r="F152" s="391">
        <f t="shared" si="6"/>
        <v>53617544861.179993</v>
      </c>
      <c r="G152" s="390">
        <f t="shared" si="9"/>
        <v>0.89592219740791468</v>
      </c>
      <c r="H152" s="390">
        <f t="shared" si="10"/>
        <v>0.6694713544797799</v>
      </c>
    </row>
    <row r="153" spans="1:8" ht="20.399999999999999" hidden="1" x14ac:dyDescent="0.3">
      <c r="A153" s="389" t="s">
        <v>407</v>
      </c>
      <c r="B153" s="388">
        <v>375015187380</v>
      </c>
      <c r="C153" s="388">
        <v>334626922331.76001</v>
      </c>
      <c r="D153" s="388">
        <v>228080371482.56</v>
      </c>
      <c r="E153" s="388">
        <v>227999669403.41</v>
      </c>
      <c r="F153" s="388">
        <f t="shared" si="6"/>
        <v>40388265048.23999</v>
      </c>
      <c r="G153" s="387">
        <f t="shared" si="9"/>
        <v>0.89230232159287226</v>
      </c>
      <c r="H153" s="387">
        <f t="shared" si="10"/>
        <v>0.6081896924655692</v>
      </c>
    </row>
    <row r="154" spans="1:8" ht="30.6" hidden="1" x14ac:dyDescent="0.3">
      <c r="A154" s="389" t="s">
        <v>406</v>
      </c>
      <c r="B154" s="388">
        <v>75017639567</v>
      </c>
      <c r="C154" s="388">
        <v>73420249862.059998</v>
      </c>
      <c r="D154" s="388">
        <v>71445365826.119995</v>
      </c>
      <c r="E154" s="388">
        <v>71361361625.119995</v>
      </c>
      <c r="F154" s="388">
        <f t="shared" si="6"/>
        <v>1597389704.9400024</v>
      </c>
      <c r="G154" s="387">
        <f t="shared" si="9"/>
        <v>0.97870647871407179</v>
      </c>
      <c r="H154" s="387">
        <f t="shared" si="10"/>
        <v>0.95238088319628444</v>
      </c>
    </row>
    <row r="155" spans="1:8" ht="30.6" hidden="1" x14ac:dyDescent="0.3">
      <c r="A155" s="389" t="s">
        <v>405</v>
      </c>
      <c r="B155" s="388">
        <v>65135090955</v>
      </c>
      <c r="C155" s="388">
        <v>53503200847</v>
      </c>
      <c r="D155" s="388">
        <v>45364426473.699997</v>
      </c>
      <c r="E155" s="388">
        <v>45364226473.699997</v>
      </c>
      <c r="F155" s="388">
        <f t="shared" si="6"/>
        <v>11631890108</v>
      </c>
      <c r="G155" s="387">
        <f t="shared" si="9"/>
        <v>0.82141899339580038</v>
      </c>
      <c r="H155" s="387">
        <f t="shared" si="10"/>
        <v>0.69646677096130871</v>
      </c>
    </row>
    <row r="156" spans="1:8" hidden="1" x14ac:dyDescent="0.3">
      <c r="A156" s="393" t="s">
        <v>65</v>
      </c>
      <c r="B156" s="391">
        <v>375160266458</v>
      </c>
      <c r="C156" s="391">
        <v>332156419947.15997</v>
      </c>
      <c r="D156" s="391">
        <v>316586261358.72003</v>
      </c>
      <c r="E156" s="391">
        <v>302421292968.54999</v>
      </c>
      <c r="F156" s="391">
        <f t="shared" si="6"/>
        <v>43003846510.840027</v>
      </c>
      <c r="G156" s="390">
        <f t="shared" si="9"/>
        <v>0.88537206533929569</v>
      </c>
      <c r="H156" s="390">
        <f t="shared" si="10"/>
        <v>0.84386937973923881</v>
      </c>
    </row>
    <row r="157" spans="1:8" ht="20.399999999999999" hidden="1" x14ac:dyDescent="0.3">
      <c r="A157" s="389" t="s">
        <v>404</v>
      </c>
      <c r="B157" s="388">
        <v>106805000000</v>
      </c>
      <c r="C157" s="388">
        <v>100131284597.12999</v>
      </c>
      <c r="D157" s="388">
        <v>99576868498.220001</v>
      </c>
      <c r="E157" s="388">
        <v>99399280384.509995</v>
      </c>
      <c r="F157" s="388">
        <f t="shared" si="6"/>
        <v>6673715402.8700104</v>
      </c>
      <c r="G157" s="387">
        <f t="shared" si="9"/>
        <v>0.93751495339291224</v>
      </c>
      <c r="H157" s="387">
        <f t="shared" si="10"/>
        <v>0.93232403443864986</v>
      </c>
    </row>
    <row r="158" spans="1:8" ht="20.399999999999999" hidden="1" x14ac:dyDescent="0.3">
      <c r="A158" s="389" t="s">
        <v>403</v>
      </c>
      <c r="B158" s="388">
        <v>104940250195</v>
      </c>
      <c r="C158" s="388">
        <v>100798317830.33</v>
      </c>
      <c r="D158" s="388">
        <v>95549101982.320007</v>
      </c>
      <c r="E158" s="388">
        <v>90691347702.880005</v>
      </c>
      <c r="F158" s="388">
        <f t="shared" si="6"/>
        <v>4141932364.6699982</v>
      </c>
      <c r="G158" s="387">
        <f t="shared" si="9"/>
        <v>0.960530565183774</v>
      </c>
      <c r="H158" s="387">
        <f t="shared" si="10"/>
        <v>0.91050956906211522</v>
      </c>
    </row>
    <row r="159" spans="1:8" ht="20.399999999999999" hidden="1" x14ac:dyDescent="0.3">
      <c r="A159" s="389" t="s">
        <v>402</v>
      </c>
      <c r="B159" s="388">
        <v>91117449493</v>
      </c>
      <c r="C159" s="388">
        <v>63906693512.800003</v>
      </c>
      <c r="D159" s="388">
        <v>54922262840.980003</v>
      </c>
      <c r="E159" s="388">
        <v>45979153841.419998</v>
      </c>
      <c r="F159" s="388">
        <f t="shared" si="6"/>
        <v>27210755980.199997</v>
      </c>
      <c r="G159" s="387">
        <f t="shared" si="9"/>
        <v>0.70136613643591472</v>
      </c>
      <c r="H159" s="387">
        <f t="shared" si="10"/>
        <v>0.60276339105825549</v>
      </c>
    </row>
    <row r="160" spans="1:8" ht="20.399999999999999" hidden="1" x14ac:dyDescent="0.3">
      <c r="A160" s="389" t="s">
        <v>401</v>
      </c>
      <c r="B160" s="388">
        <v>72297566770</v>
      </c>
      <c r="C160" s="388">
        <v>67320124006.900002</v>
      </c>
      <c r="D160" s="388">
        <v>66538028037.200005</v>
      </c>
      <c r="E160" s="388">
        <v>66351511039.739998</v>
      </c>
      <c r="F160" s="388">
        <f t="shared" si="6"/>
        <v>4977442763.0999985</v>
      </c>
      <c r="G160" s="387">
        <f t="shared" si="9"/>
        <v>0.93115338474758469</v>
      </c>
      <c r="H160" s="387">
        <f t="shared" si="10"/>
        <v>0.92033564903888399</v>
      </c>
    </row>
    <row r="161" spans="1:8" hidden="1" x14ac:dyDescent="0.3">
      <c r="A161" s="393" t="s">
        <v>58</v>
      </c>
      <c r="B161" s="391">
        <v>347851577998</v>
      </c>
      <c r="C161" s="391">
        <v>341721484368.71997</v>
      </c>
      <c r="D161" s="391">
        <v>302278074158.08002</v>
      </c>
      <c r="E161" s="391">
        <v>300612432249.08002</v>
      </c>
      <c r="F161" s="391">
        <f t="shared" si="6"/>
        <v>6130093629.2800293</v>
      </c>
      <c r="G161" s="390">
        <f t="shared" si="9"/>
        <v>0.98237727232815575</v>
      </c>
      <c r="H161" s="390">
        <f t="shared" si="10"/>
        <v>0.86898577806600608</v>
      </c>
    </row>
    <row r="162" spans="1:8" ht="40.799999999999997" hidden="1" x14ac:dyDescent="0.3">
      <c r="A162" s="389" t="s">
        <v>400</v>
      </c>
      <c r="B162" s="388">
        <v>141634866889</v>
      </c>
      <c r="C162" s="388">
        <v>138369957587</v>
      </c>
      <c r="D162" s="388">
        <v>131847820394</v>
      </c>
      <c r="E162" s="388">
        <v>131847820394</v>
      </c>
      <c r="F162" s="388">
        <f t="shared" si="6"/>
        <v>3264909302</v>
      </c>
      <c r="G162" s="387">
        <f t="shared" si="9"/>
        <v>0.97694840702919061</v>
      </c>
      <c r="H162" s="387">
        <f t="shared" si="10"/>
        <v>0.9308994549861076</v>
      </c>
    </row>
    <row r="163" spans="1:8" hidden="1" x14ac:dyDescent="0.3">
      <c r="A163" s="389" t="s">
        <v>399</v>
      </c>
      <c r="B163" s="388">
        <v>130704261653</v>
      </c>
      <c r="C163" s="388">
        <v>130704261653</v>
      </c>
      <c r="D163" s="388">
        <v>118840258673</v>
      </c>
      <c r="E163" s="388">
        <v>118840258673</v>
      </c>
      <c r="F163" s="388">
        <f t="shared" si="6"/>
        <v>0</v>
      </c>
      <c r="G163" s="387">
        <f t="shared" si="9"/>
        <v>1</v>
      </c>
      <c r="H163" s="387">
        <f t="shared" si="10"/>
        <v>0.90923017482400748</v>
      </c>
    </row>
    <row r="164" spans="1:8" ht="30.6" hidden="1" x14ac:dyDescent="0.3">
      <c r="A164" s="389" t="s">
        <v>398</v>
      </c>
      <c r="B164" s="388">
        <v>31246754999</v>
      </c>
      <c r="C164" s="388">
        <v>29245076878.73</v>
      </c>
      <c r="D164" s="388">
        <v>23976168993.09</v>
      </c>
      <c r="E164" s="388">
        <v>22683291319.09</v>
      </c>
      <c r="F164" s="388">
        <f t="shared" si="6"/>
        <v>2001678120.2700005</v>
      </c>
      <c r="G164" s="387">
        <f t="shared" si="9"/>
        <v>0.93593964812237107</v>
      </c>
      <c r="H164" s="387">
        <f t="shared" si="10"/>
        <v>0.76731708600964543</v>
      </c>
    </row>
    <row r="165" spans="1:8" ht="20.399999999999999" hidden="1" x14ac:dyDescent="0.3">
      <c r="A165" s="389" t="s">
        <v>397</v>
      </c>
      <c r="B165" s="388">
        <v>23265694457</v>
      </c>
      <c r="C165" s="388">
        <v>22402188249.990002</v>
      </c>
      <c r="D165" s="388">
        <v>15462826097.99</v>
      </c>
      <c r="E165" s="388">
        <v>15090061862.99</v>
      </c>
      <c r="F165" s="388">
        <f t="shared" si="6"/>
        <v>863506207.00999832</v>
      </c>
      <c r="G165" s="387">
        <f t="shared" si="9"/>
        <v>0.9628850018379661</v>
      </c>
      <c r="H165" s="387">
        <f t="shared" si="10"/>
        <v>0.66461915102377978</v>
      </c>
    </row>
    <row r="166" spans="1:8" ht="20.399999999999999" hidden="1" x14ac:dyDescent="0.3">
      <c r="A166" s="389" t="s">
        <v>396</v>
      </c>
      <c r="B166" s="388">
        <v>21000000000</v>
      </c>
      <c r="C166" s="388">
        <v>21000000000</v>
      </c>
      <c r="D166" s="388">
        <v>12151000000</v>
      </c>
      <c r="E166" s="388">
        <v>12151000000</v>
      </c>
      <c r="F166" s="388">
        <f t="shared" si="6"/>
        <v>0</v>
      </c>
      <c r="G166" s="387">
        <f t="shared" si="9"/>
        <v>1</v>
      </c>
      <c r="H166" s="387">
        <f t="shared" si="10"/>
        <v>0.57861904761904759</v>
      </c>
    </row>
    <row r="167" spans="1:8" hidden="1" x14ac:dyDescent="0.3">
      <c r="A167" s="393" t="s">
        <v>59</v>
      </c>
      <c r="B167" s="391">
        <v>343700148969</v>
      </c>
      <c r="C167" s="391">
        <v>326574539383.95001</v>
      </c>
      <c r="D167" s="391">
        <v>188210773229.09998</v>
      </c>
      <c r="E167" s="391">
        <v>166977693978.92999</v>
      </c>
      <c r="F167" s="391">
        <f t="shared" ref="F167:F191" si="11">+B167-C167</f>
        <v>17125609585.049988</v>
      </c>
      <c r="G167" s="390">
        <f t="shared" si="9"/>
        <v>0.95017281884682969</v>
      </c>
      <c r="H167" s="390">
        <f t="shared" si="10"/>
        <v>0.54760166323371484</v>
      </c>
    </row>
    <row r="168" spans="1:8" ht="20.399999999999999" hidden="1" x14ac:dyDescent="0.3">
      <c r="A168" s="389" t="s">
        <v>395</v>
      </c>
      <c r="B168" s="388">
        <v>153648556617</v>
      </c>
      <c r="C168" s="388">
        <v>151730650108.07001</v>
      </c>
      <c r="D168" s="388">
        <v>26647018006.269997</v>
      </c>
      <c r="E168" s="388">
        <v>26618255348.269997</v>
      </c>
      <c r="F168" s="388">
        <f t="shared" si="11"/>
        <v>1917906508.9299927</v>
      </c>
      <c r="G168" s="387">
        <f t="shared" si="9"/>
        <v>0.98751757549073005</v>
      </c>
      <c r="H168" s="387">
        <f t="shared" si="10"/>
        <v>0.1734283653096271</v>
      </c>
    </row>
    <row r="169" spans="1:8" ht="30.6" hidden="1" x14ac:dyDescent="0.3">
      <c r="A169" s="389" t="s">
        <v>394</v>
      </c>
      <c r="B169" s="388">
        <v>110880938294</v>
      </c>
      <c r="C169" s="388">
        <v>102655249771.35001</v>
      </c>
      <c r="D169" s="388">
        <v>97255383029.889999</v>
      </c>
      <c r="E169" s="388">
        <v>78458503422.839996</v>
      </c>
      <c r="F169" s="388">
        <f t="shared" si="11"/>
        <v>8225688522.6499939</v>
      </c>
      <c r="G169" s="387">
        <f t="shared" si="9"/>
        <v>0.92581512522161713</v>
      </c>
      <c r="H169" s="387">
        <f t="shared" si="10"/>
        <v>0.87711544045576217</v>
      </c>
    </row>
    <row r="170" spans="1:8" ht="20.399999999999999" hidden="1" x14ac:dyDescent="0.3">
      <c r="A170" s="389" t="s">
        <v>393</v>
      </c>
      <c r="B170" s="388">
        <v>51803700178</v>
      </c>
      <c r="C170" s="388">
        <v>46084614791.010002</v>
      </c>
      <c r="D170" s="388">
        <v>46030472784.989998</v>
      </c>
      <c r="E170" s="388">
        <v>43623035799.869995</v>
      </c>
      <c r="F170" s="388">
        <f t="shared" si="11"/>
        <v>5719085386.9899979</v>
      </c>
      <c r="G170" s="387">
        <f t="shared" si="9"/>
        <v>0.88960083223130881</v>
      </c>
      <c r="H170" s="387">
        <f t="shared" si="10"/>
        <v>0.88855569441617266</v>
      </c>
    </row>
    <row r="171" spans="1:8" hidden="1" x14ac:dyDescent="0.3">
      <c r="A171" s="389" t="s">
        <v>392</v>
      </c>
      <c r="B171" s="388">
        <v>27366953880</v>
      </c>
      <c r="C171" s="388">
        <v>26104024713.52</v>
      </c>
      <c r="D171" s="388">
        <v>18277899407.950001</v>
      </c>
      <c r="E171" s="388">
        <v>18277899407.950001</v>
      </c>
      <c r="F171" s="388">
        <f t="shared" si="11"/>
        <v>1262929166.4799995</v>
      </c>
      <c r="G171" s="387">
        <f t="shared" si="9"/>
        <v>0.95385203731413604</v>
      </c>
      <c r="H171" s="387">
        <f t="shared" si="10"/>
        <v>0.66788212850052131</v>
      </c>
    </row>
    <row r="172" spans="1:8" hidden="1" x14ac:dyDescent="0.3">
      <c r="A172" s="393" t="s">
        <v>72</v>
      </c>
      <c r="B172" s="391">
        <v>310408411808</v>
      </c>
      <c r="C172" s="391">
        <v>266414317286.31</v>
      </c>
      <c r="D172" s="391">
        <v>157407187061.84998</v>
      </c>
      <c r="E172" s="391">
        <v>138220359726.22998</v>
      </c>
      <c r="F172" s="391">
        <f t="shared" si="11"/>
        <v>43994094521.690002</v>
      </c>
      <c r="G172" s="390">
        <f t="shared" si="9"/>
        <v>0.85827028892212465</v>
      </c>
      <c r="H172" s="390">
        <f t="shared" si="10"/>
        <v>0.50709704078255657</v>
      </c>
    </row>
    <row r="173" spans="1:8" ht="20.399999999999999" hidden="1" x14ac:dyDescent="0.3">
      <c r="A173" s="389" t="s">
        <v>391</v>
      </c>
      <c r="B173" s="388">
        <v>165520185048</v>
      </c>
      <c r="C173" s="388">
        <v>159523468428</v>
      </c>
      <c r="D173" s="388">
        <v>95513982268</v>
      </c>
      <c r="E173" s="388">
        <v>91852651568</v>
      </c>
      <c r="F173" s="388">
        <f t="shared" si="11"/>
        <v>5996716620</v>
      </c>
      <c r="G173" s="387">
        <f t="shared" si="9"/>
        <v>0.96377048141735111</v>
      </c>
      <c r="H173" s="387">
        <f t="shared" si="10"/>
        <v>0.57705338016811325</v>
      </c>
    </row>
    <row r="174" spans="1:8" ht="20.399999999999999" hidden="1" x14ac:dyDescent="0.3">
      <c r="A174" s="389" t="s">
        <v>390</v>
      </c>
      <c r="B174" s="388">
        <v>131207687597</v>
      </c>
      <c r="C174" s="388">
        <v>101616624591.31</v>
      </c>
      <c r="D174" s="388">
        <v>57146402953.550003</v>
      </c>
      <c r="E174" s="388">
        <v>42233258174.43</v>
      </c>
      <c r="F174" s="388">
        <f t="shared" si="11"/>
        <v>29591063005.690002</v>
      </c>
      <c r="G174" s="387">
        <f t="shared" si="9"/>
        <v>0.77447157595995475</v>
      </c>
      <c r="H174" s="387">
        <f t="shared" si="10"/>
        <v>0.43554157534635668</v>
      </c>
    </row>
    <row r="175" spans="1:8" hidden="1" x14ac:dyDescent="0.3">
      <c r="A175" s="389" t="s">
        <v>389</v>
      </c>
      <c r="B175" s="388">
        <v>13680539163</v>
      </c>
      <c r="C175" s="388">
        <v>5274224267</v>
      </c>
      <c r="D175" s="388">
        <v>4746801840.3000002</v>
      </c>
      <c r="E175" s="388">
        <v>4134449983.8000002</v>
      </c>
      <c r="F175" s="388">
        <f t="shared" si="11"/>
        <v>8406314896</v>
      </c>
      <c r="G175" s="387">
        <f t="shared" si="9"/>
        <v>0.38552751497283955</v>
      </c>
      <c r="H175" s="387">
        <f t="shared" si="10"/>
        <v>0.34697476347555556</v>
      </c>
    </row>
    <row r="176" spans="1:8" hidden="1" x14ac:dyDescent="0.3">
      <c r="A176" s="393" t="s">
        <v>60</v>
      </c>
      <c r="B176" s="391">
        <v>263000000000</v>
      </c>
      <c r="C176" s="391">
        <v>260202432702.79001</v>
      </c>
      <c r="D176" s="391">
        <v>148616629627.10999</v>
      </c>
      <c r="E176" s="391">
        <v>148441629627.10999</v>
      </c>
      <c r="F176" s="391">
        <f t="shared" si="11"/>
        <v>2797567297.2099915</v>
      </c>
      <c r="G176" s="390">
        <f t="shared" si="9"/>
        <v>0.98936286198779466</v>
      </c>
      <c r="H176" s="390">
        <f t="shared" si="10"/>
        <v>0.5650822419281748</v>
      </c>
    </row>
    <row r="177" spans="1:8" ht="30.6" hidden="1" x14ac:dyDescent="0.3">
      <c r="A177" s="389" t="s">
        <v>388</v>
      </c>
      <c r="B177" s="388">
        <v>261000000000</v>
      </c>
      <c r="C177" s="388">
        <v>258867496164.79001</v>
      </c>
      <c r="D177" s="388">
        <v>148295526422.10999</v>
      </c>
      <c r="E177" s="388">
        <v>148120526422.10999</v>
      </c>
      <c r="F177" s="388">
        <f t="shared" si="11"/>
        <v>2132503835.2099915</v>
      </c>
      <c r="G177" s="387">
        <f t="shared" si="9"/>
        <v>0.99182948722141762</v>
      </c>
      <c r="H177" s="387">
        <f t="shared" si="10"/>
        <v>0.56818209357130267</v>
      </c>
    </row>
    <row r="178" spans="1:8" ht="20.399999999999999" hidden="1" x14ac:dyDescent="0.3">
      <c r="A178" s="389" t="s">
        <v>387</v>
      </c>
      <c r="B178" s="388">
        <v>2000000000</v>
      </c>
      <c r="C178" s="388">
        <v>1334936538</v>
      </c>
      <c r="D178" s="388">
        <v>321103205</v>
      </c>
      <c r="E178" s="388">
        <v>321103205</v>
      </c>
      <c r="F178" s="388">
        <f t="shared" si="11"/>
        <v>665063462</v>
      </c>
      <c r="G178" s="387">
        <f t="shared" si="9"/>
        <v>0.667468269</v>
      </c>
      <c r="H178" s="387">
        <f t="shared" si="10"/>
        <v>0.1605516025</v>
      </c>
    </row>
    <row r="179" spans="1:8" hidden="1" x14ac:dyDescent="0.3">
      <c r="A179" s="393" t="s">
        <v>66</v>
      </c>
      <c r="B179" s="391">
        <v>257729928226</v>
      </c>
      <c r="C179" s="391">
        <v>253097706043.41003</v>
      </c>
      <c r="D179" s="391">
        <v>178773922176.79999</v>
      </c>
      <c r="E179" s="391">
        <v>178553024878.61002</v>
      </c>
      <c r="F179" s="391">
        <f t="shared" si="11"/>
        <v>4632222182.5899658</v>
      </c>
      <c r="G179" s="390">
        <f t="shared" si="9"/>
        <v>0.98202683633028431</v>
      </c>
      <c r="H179" s="390">
        <f t="shared" si="10"/>
        <v>0.69364828294227232</v>
      </c>
    </row>
    <row r="180" spans="1:8" ht="20.399999999999999" hidden="1" x14ac:dyDescent="0.3">
      <c r="A180" s="389" t="s">
        <v>386</v>
      </c>
      <c r="B180" s="388">
        <v>181188871100</v>
      </c>
      <c r="C180" s="388">
        <v>180859990765.04001</v>
      </c>
      <c r="D180" s="388">
        <v>142957684054.95999</v>
      </c>
      <c r="E180" s="388">
        <v>142736786756.77002</v>
      </c>
      <c r="F180" s="388">
        <f t="shared" si="11"/>
        <v>328880334.95999146</v>
      </c>
      <c r="G180" s="387">
        <f t="shared" si="9"/>
        <v>0.99818487563301572</v>
      </c>
      <c r="H180" s="387">
        <f t="shared" si="10"/>
        <v>0.7889981497597619</v>
      </c>
    </row>
    <row r="181" spans="1:8" ht="20.399999999999999" hidden="1" x14ac:dyDescent="0.3">
      <c r="A181" s="389" t="s">
        <v>385</v>
      </c>
      <c r="B181" s="388">
        <v>76541057126</v>
      </c>
      <c r="C181" s="388">
        <v>72237715278.37001</v>
      </c>
      <c r="D181" s="388">
        <v>35816238121.840004</v>
      </c>
      <c r="E181" s="388">
        <v>35816238121.840004</v>
      </c>
      <c r="F181" s="388">
        <f t="shared" si="11"/>
        <v>4303341847.6299896</v>
      </c>
      <c r="G181" s="387">
        <f t="shared" si="9"/>
        <v>0.9437773397805842</v>
      </c>
      <c r="H181" s="387">
        <f t="shared" si="10"/>
        <v>0.46793498112888871</v>
      </c>
    </row>
    <row r="182" spans="1:8" ht="20.399999999999999" hidden="1" x14ac:dyDescent="0.3">
      <c r="A182" s="393" t="s">
        <v>74</v>
      </c>
      <c r="B182" s="391">
        <v>254269322249</v>
      </c>
      <c r="C182" s="391">
        <v>247656427072.01004</v>
      </c>
      <c r="D182" s="391">
        <v>194442271241.31998</v>
      </c>
      <c r="E182" s="391">
        <v>193752566096.57001</v>
      </c>
      <c r="F182" s="391">
        <f t="shared" si="11"/>
        <v>6612895176.9899597</v>
      </c>
      <c r="G182" s="390">
        <f t="shared" si="9"/>
        <v>0.97399255593046297</v>
      </c>
      <c r="H182" s="390">
        <f t="shared" si="10"/>
        <v>0.76470991278651856</v>
      </c>
    </row>
    <row r="183" spans="1:8" hidden="1" x14ac:dyDescent="0.3">
      <c r="A183" s="389" t="s">
        <v>384</v>
      </c>
      <c r="B183" s="388">
        <v>154188778203</v>
      </c>
      <c r="C183" s="388">
        <v>150569129876.79001</v>
      </c>
      <c r="D183" s="388">
        <v>119100448625.96001</v>
      </c>
      <c r="E183" s="388">
        <v>119077550435.96001</v>
      </c>
      <c r="F183" s="388">
        <f t="shared" si="11"/>
        <v>3619648326.2099915</v>
      </c>
      <c r="G183" s="387">
        <f t="shared" si="9"/>
        <v>0.97652456703791712</v>
      </c>
      <c r="H183" s="387">
        <f t="shared" si="10"/>
        <v>0.77243266347928496</v>
      </c>
    </row>
    <row r="184" spans="1:8" ht="30.6" hidden="1" x14ac:dyDescent="0.3">
      <c r="A184" s="389" t="s">
        <v>383</v>
      </c>
      <c r="B184" s="388">
        <v>63095926431</v>
      </c>
      <c r="C184" s="388">
        <v>60562167175.490005</v>
      </c>
      <c r="D184" s="388">
        <v>45391318922.959991</v>
      </c>
      <c r="E184" s="388">
        <v>45203412524.139999</v>
      </c>
      <c r="F184" s="388">
        <f t="shared" si="11"/>
        <v>2533759255.5099945</v>
      </c>
      <c r="G184" s="387">
        <f t="shared" si="9"/>
        <v>0.95984274423356242</v>
      </c>
      <c r="H184" s="387">
        <f t="shared" si="10"/>
        <v>0.71940173463652546</v>
      </c>
    </row>
    <row r="185" spans="1:8" ht="30.6" hidden="1" x14ac:dyDescent="0.3">
      <c r="A185" s="389" t="s">
        <v>382</v>
      </c>
      <c r="B185" s="388">
        <v>36984617615</v>
      </c>
      <c r="C185" s="388">
        <v>36525130019.730003</v>
      </c>
      <c r="D185" s="388">
        <v>29950503692.400002</v>
      </c>
      <c r="E185" s="388">
        <v>29471603136.470001</v>
      </c>
      <c r="F185" s="388">
        <f t="shared" si="11"/>
        <v>459487595.26999664</v>
      </c>
      <c r="G185" s="387">
        <f t="shared" si="9"/>
        <v>0.9875762512930879</v>
      </c>
      <c r="H185" s="387">
        <f t="shared" si="10"/>
        <v>0.80980974317963084</v>
      </c>
    </row>
    <row r="186" spans="1:8" hidden="1" x14ac:dyDescent="0.3">
      <c r="A186" s="393" t="s">
        <v>381</v>
      </c>
      <c r="B186" s="391">
        <v>105012736073</v>
      </c>
      <c r="C186" s="391">
        <v>96133934929.279999</v>
      </c>
      <c r="D186" s="391">
        <v>81766809303.210007</v>
      </c>
      <c r="E186" s="391">
        <v>79389455106.040009</v>
      </c>
      <c r="F186" s="391">
        <f t="shared" si="11"/>
        <v>8878801143.7200012</v>
      </c>
      <c r="G186" s="390">
        <f t="shared" si="9"/>
        <v>0.915450244648917</v>
      </c>
      <c r="H186" s="390">
        <f t="shared" si="10"/>
        <v>0.77863707166309337</v>
      </c>
    </row>
    <row r="187" spans="1:8" ht="20.399999999999999" hidden="1" x14ac:dyDescent="0.3">
      <c r="A187" s="389" t="s">
        <v>380</v>
      </c>
      <c r="B187" s="388">
        <v>70131396563</v>
      </c>
      <c r="C187" s="388">
        <v>64793632595.709999</v>
      </c>
      <c r="D187" s="388">
        <v>52939610989.510002</v>
      </c>
      <c r="E187" s="388">
        <v>51277303008.339996</v>
      </c>
      <c r="F187" s="388">
        <f t="shared" si="11"/>
        <v>5337763967.2900009</v>
      </c>
      <c r="G187" s="387">
        <f t="shared" si="9"/>
        <v>0.92388909634082339</v>
      </c>
      <c r="H187" s="387">
        <f t="shared" si="10"/>
        <v>0.75486320797780804</v>
      </c>
    </row>
    <row r="188" spans="1:8" hidden="1" x14ac:dyDescent="0.3">
      <c r="A188" s="389" t="s">
        <v>379</v>
      </c>
      <c r="B188" s="388">
        <v>28882418995</v>
      </c>
      <c r="C188" s="388">
        <v>25379501086.570004</v>
      </c>
      <c r="D188" s="388">
        <v>24250014624.700005</v>
      </c>
      <c r="E188" s="388">
        <v>23534968408.700005</v>
      </c>
      <c r="F188" s="388">
        <f t="shared" si="11"/>
        <v>3502917908.4299965</v>
      </c>
      <c r="G188" s="387">
        <f t="shared" si="9"/>
        <v>0.87871798726289485</v>
      </c>
      <c r="H188" s="387">
        <f t="shared" si="10"/>
        <v>0.83961162078903651</v>
      </c>
    </row>
    <row r="189" spans="1:8" hidden="1" x14ac:dyDescent="0.3">
      <c r="A189" s="389" t="s">
        <v>378</v>
      </c>
      <c r="B189" s="388">
        <v>5998920515</v>
      </c>
      <c r="C189" s="388">
        <v>5960801247</v>
      </c>
      <c r="D189" s="388">
        <v>4577183689</v>
      </c>
      <c r="E189" s="388">
        <v>4577183689</v>
      </c>
      <c r="F189" s="388">
        <f t="shared" si="11"/>
        <v>38119268</v>
      </c>
      <c r="G189" s="387">
        <f t="shared" si="9"/>
        <v>0.99364564542825917</v>
      </c>
      <c r="H189" s="387">
        <f t="shared" si="10"/>
        <v>0.7630012228958496</v>
      </c>
    </row>
    <row r="190" spans="1:8" hidden="1" x14ac:dyDescent="0.3">
      <c r="A190" s="392" t="s">
        <v>377</v>
      </c>
      <c r="B190" s="391">
        <v>40538191002</v>
      </c>
      <c r="C190" s="391">
        <v>39428570626.32</v>
      </c>
      <c r="D190" s="391">
        <v>16346619383.199999</v>
      </c>
      <c r="E190" s="391">
        <v>16346619383.199999</v>
      </c>
      <c r="F190" s="391">
        <f t="shared" si="11"/>
        <v>1109620375.6800003</v>
      </c>
      <c r="G190" s="390">
        <f t="shared" si="9"/>
        <v>0.97262777770164299</v>
      </c>
      <c r="H190" s="390">
        <f t="shared" si="10"/>
        <v>0.40323998133990535</v>
      </c>
    </row>
    <row r="191" spans="1:8" ht="20.399999999999999" hidden="1" x14ac:dyDescent="0.3">
      <c r="A191" s="389" t="s">
        <v>376</v>
      </c>
      <c r="B191" s="388">
        <v>40538191002</v>
      </c>
      <c r="C191" s="388">
        <v>39428570626.32</v>
      </c>
      <c r="D191" s="388">
        <v>16346619383.199999</v>
      </c>
      <c r="E191" s="388">
        <v>16346619383.199999</v>
      </c>
      <c r="F191" s="388">
        <f t="shared" si="11"/>
        <v>1109620375.6800003</v>
      </c>
      <c r="G191" s="387">
        <f t="shared" si="9"/>
        <v>0.97262777770164299</v>
      </c>
      <c r="H191" s="387">
        <f t="shared" si="10"/>
        <v>0.40323998133990535</v>
      </c>
    </row>
  </sheetData>
  <mergeCells count="9">
    <mergeCell ref="A2:H2"/>
    <mergeCell ref="A3:H3"/>
    <mergeCell ref="A4:A6"/>
    <mergeCell ref="B4:B5"/>
    <mergeCell ref="C4:C5"/>
    <mergeCell ref="D4:D5"/>
    <mergeCell ref="E4:E5"/>
    <mergeCell ref="F4:F5"/>
    <mergeCell ref="G4:H4"/>
  </mergeCells>
  <pageMargins left="0.7" right="0.7" top="0.75" bottom="0.75" header="0.3" footer="0.3"/>
  <ignoredErrors>
    <ignoredError sqref="B6:H6" numberStoredAsText="1"/>
  </ignoredErrors>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751D-7615-488B-8EFE-BD44FE294C60}">
  <dimension ref="A1:J22"/>
  <sheetViews>
    <sheetView showGridLines="0" zoomScaleNormal="100" workbookViewId="0">
      <selection activeCell="J20" sqref="J20"/>
    </sheetView>
  </sheetViews>
  <sheetFormatPr baseColWidth="10" defaultColWidth="0" defaultRowHeight="14.4" zeroHeight="1" x14ac:dyDescent="0.3"/>
  <cols>
    <col min="1" max="10" width="11.44140625" customWidth="1"/>
    <col min="11" max="16384" width="11.44140625" hidden="1"/>
  </cols>
  <sheetData>
    <row r="1" spans="2:9" x14ac:dyDescent="0.3">
      <c r="B1" s="2610" t="s">
        <v>728</v>
      </c>
      <c r="C1" s="2610"/>
      <c r="D1" s="2610"/>
      <c r="E1" s="2610"/>
      <c r="F1" s="2610"/>
      <c r="G1" s="2610"/>
      <c r="H1" s="2610"/>
      <c r="I1" s="324"/>
    </row>
    <row r="2" spans="2:9" x14ac:dyDescent="0.3">
      <c r="B2" s="2489" t="s">
        <v>1</v>
      </c>
      <c r="C2" s="2489"/>
      <c r="D2" s="2489"/>
      <c r="E2" s="2489"/>
      <c r="F2" s="2489"/>
      <c r="G2" s="2489"/>
      <c r="H2" s="2489"/>
      <c r="I2" s="258"/>
    </row>
    <row r="3" spans="2:9" x14ac:dyDescent="0.3"/>
    <row r="4" spans="2:9" x14ac:dyDescent="0.3"/>
    <row r="5" spans="2:9" x14ac:dyDescent="0.3"/>
    <row r="6" spans="2:9" x14ac:dyDescent="0.3"/>
    <row r="7" spans="2:9" x14ac:dyDescent="0.3"/>
    <row r="8" spans="2:9" x14ac:dyDescent="0.3"/>
    <row r="9" spans="2:9" x14ac:dyDescent="0.3"/>
    <row r="10" spans="2:9" x14ac:dyDescent="0.3"/>
    <row r="11" spans="2:9" x14ac:dyDescent="0.3"/>
    <row r="12" spans="2:9" x14ac:dyDescent="0.3"/>
    <row r="13" spans="2:9" x14ac:dyDescent="0.3"/>
    <row r="14" spans="2:9" x14ac:dyDescent="0.3"/>
    <row r="15" spans="2:9" x14ac:dyDescent="0.3"/>
    <row r="16" spans="2:9" x14ac:dyDescent="0.3"/>
    <row r="17" spans="2:2" x14ac:dyDescent="0.3"/>
    <row r="18" spans="2:2" x14ac:dyDescent="0.3"/>
    <row r="19" spans="2:2" x14ac:dyDescent="0.3"/>
    <row r="20" spans="2:2" x14ac:dyDescent="0.3">
      <c r="B20" s="259" t="s">
        <v>166</v>
      </c>
    </row>
    <row r="21" spans="2:2" x14ac:dyDescent="0.3"/>
    <row r="22" spans="2:2" x14ac:dyDescent="0.3"/>
  </sheetData>
  <mergeCells count="2">
    <mergeCell ref="B1:H1"/>
    <mergeCell ref="B2:H2"/>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584E3-2370-4E2E-A15F-7789A86D9C53}">
  <dimension ref="A1:L22"/>
  <sheetViews>
    <sheetView showGridLines="0" workbookViewId="0"/>
  </sheetViews>
  <sheetFormatPr baseColWidth="10" defaultColWidth="0" defaultRowHeight="14.4" zeroHeight="1" x14ac:dyDescent="0.3"/>
  <cols>
    <col min="1" max="1" width="11.44140625" customWidth="1"/>
    <col min="2" max="2" width="13.44140625" customWidth="1"/>
    <col min="3" max="12" width="11.44140625" customWidth="1"/>
    <col min="13" max="16384" width="11.44140625" hidden="1"/>
  </cols>
  <sheetData>
    <row r="1" spans="2:10" x14ac:dyDescent="0.3">
      <c r="B1" s="2610" t="s">
        <v>729</v>
      </c>
      <c r="C1" s="2610"/>
      <c r="D1" s="2610"/>
      <c r="E1" s="2610"/>
      <c r="F1" s="2610"/>
      <c r="G1" s="2610"/>
      <c r="H1" s="2610"/>
      <c r="I1" s="2610"/>
      <c r="J1" s="2610"/>
    </row>
    <row r="2" spans="2:10" x14ac:dyDescent="0.3">
      <c r="B2" s="2489" t="s">
        <v>1</v>
      </c>
      <c r="C2" s="2489"/>
      <c r="D2" s="2489"/>
      <c r="E2" s="2489"/>
      <c r="F2" s="2489"/>
      <c r="G2" s="2489"/>
      <c r="H2" s="2489"/>
      <c r="I2" s="2489"/>
      <c r="J2" s="2489"/>
    </row>
    <row r="3" spans="2:10" x14ac:dyDescent="0.3"/>
    <row r="4" spans="2:10" x14ac:dyDescent="0.3"/>
    <row r="5" spans="2:10" x14ac:dyDescent="0.3"/>
    <row r="6" spans="2:10" x14ac:dyDescent="0.3"/>
    <row r="7" spans="2:10" x14ac:dyDescent="0.3"/>
    <row r="8" spans="2:10" x14ac:dyDescent="0.3"/>
    <row r="9" spans="2:10" x14ac:dyDescent="0.3"/>
    <row r="10" spans="2:10" x14ac:dyDescent="0.3"/>
    <row r="11" spans="2:10" x14ac:dyDescent="0.3"/>
    <row r="12" spans="2:10" x14ac:dyDescent="0.3"/>
    <row r="13" spans="2:10" x14ac:dyDescent="0.3"/>
    <row r="14" spans="2:10" x14ac:dyDescent="0.3"/>
    <row r="15" spans="2:10" x14ac:dyDescent="0.3"/>
    <row r="16" spans="2:10" x14ac:dyDescent="0.3"/>
    <row r="17" spans="2:2" x14ac:dyDescent="0.3"/>
    <row r="18" spans="2:2" x14ac:dyDescent="0.3">
      <c r="B18" s="27" t="s">
        <v>166</v>
      </c>
    </row>
    <row r="19" spans="2:2" x14ac:dyDescent="0.3"/>
    <row r="22" spans="2:2" x14ac:dyDescent="0.3"/>
  </sheetData>
  <mergeCells count="2">
    <mergeCell ref="B1:J1"/>
    <mergeCell ref="B2:J2"/>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0175-496F-4837-98A3-E3E3F6FF0DD8}">
  <dimension ref="A1:WVR20"/>
  <sheetViews>
    <sheetView showGridLines="0" workbookViewId="0"/>
  </sheetViews>
  <sheetFormatPr baseColWidth="10" defaultColWidth="0" defaultRowHeight="10.5" customHeight="1" zeroHeight="1" x14ac:dyDescent="0.2"/>
  <cols>
    <col min="1" max="1" width="2.44140625" style="66" customWidth="1"/>
    <col min="2" max="2" width="50.6640625" style="66" customWidth="1"/>
    <col min="3" max="3" width="12.109375" style="66" customWidth="1"/>
    <col min="4" max="4" width="15" style="66" customWidth="1"/>
    <col min="5" max="5" width="15.5546875" style="66" customWidth="1"/>
    <col min="6" max="6" width="12.88671875" style="66" customWidth="1"/>
    <col min="7" max="7" width="11.5546875" style="66" customWidth="1"/>
    <col min="8" max="9" width="7" style="66" customWidth="1"/>
    <col min="10" max="10" width="4.5546875" style="66" customWidth="1"/>
    <col min="11" max="11" width="5.6640625" style="66" hidden="1" customWidth="1"/>
    <col min="12" max="12" width="11.44140625" style="66" hidden="1" customWidth="1"/>
    <col min="13" max="13" width="4.109375" style="66" hidden="1" customWidth="1"/>
    <col min="14" max="258" width="11.44140625" style="66" hidden="1"/>
    <col min="259" max="259" width="35" style="66" hidden="1"/>
    <col min="260" max="260" width="10.109375" style="66" hidden="1"/>
    <col min="261" max="261" width="10" style="66" hidden="1"/>
    <col min="262" max="262" width="6.6640625" style="66" hidden="1"/>
    <col min="263" max="263" width="10.33203125" style="66" hidden="1"/>
    <col min="264" max="264" width="13.5546875" style="66" hidden="1"/>
    <col min="265" max="265" width="7" style="66" hidden="1"/>
    <col min="266" max="266" width="6.109375" style="66" hidden="1"/>
    <col min="267" max="514" width="11.44140625" style="66" hidden="1"/>
    <col min="515" max="515" width="35" style="66" hidden="1"/>
    <col min="516" max="516" width="10.109375" style="66" hidden="1"/>
    <col min="517" max="517" width="10" style="66" hidden="1"/>
    <col min="518" max="518" width="6.6640625" style="66" hidden="1"/>
    <col min="519" max="519" width="10.33203125" style="66" hidden="1"/>
    <col min="520" max="520" width="13.5546875" style="66" hidden="1"/>
    <col min="521" max="521" width="7" style="66" hidden="1"/>
    <col min="522" max="522" width="6.109375" style="66" hidden="1"/>
    <col min="523" max="770" width="11.44140625" style="66" hidden="1"/>
    <col min="771" max="771" width="35" style="66" hidden="1"/>
    <col min="772" max="772" width="10.109375" style="66" hidden="1"/>
    <col min="773" max="773" width="10" style="66" hidden="1"/>
    <col min="774" max="774" width="6.6640625" style="66" hidden="1"/>
    <col min="775" max="775" width="10.33203125" style="66" hidden="1"/>
    <col min="776" max="776" width="13.5546875" style="66" hidden="1"/>
    <col min="777" max="777" width="7" style="66" hidden="1"/>
    <col min="778" max="778" width="6.109375" style="66" hidden="1"/>
    <col min="779" max="1026" width="11.44140625" style="66" hidden="1"/>
    <col min="1027" max="1027" width="35" style="66" hidden="1"/>
    <col min="1028" max="1028" width="10.109375" style="66" hidden="1"/>
    <col min="1029" max="1029" width="10" style="66" hidden="1"/>
    <col min="1030" max="1030" width="6.6640625" style="66" hidden="1"/>
    <col min="1031" max="1031" width="10.33203125" style="66" hidden="1"/>
    <col min="1032" max="1032" width="13.5546875" style="66" hidden="1"/>
    <col min="1033" max="1033" width="7" style="66" hidden="1"/>
    <col min="1034" max="1034" width="6.109375" style="66" hidden="1"/>
    <col min="1035" max="1282" width="11.44140625" style="66" hidden="1"/>
    <col min="1283" max="1283" width="35" style="66" hidden="1"/>
    <col min="1284" max="1284" width="10.109375" style="66" hidden="1"/>
    <col min="1285" max="1285" width="10" style="66" hidden="1"/>
    <col min="1286" max="1286" width="6.6640625" style="66" hidden="1"/>
    <col min="1287" max="1287" width="10.33203125" style="66" hidden="1"/>
    <col min="1288" max="1288" width="13.5546875" style="66" hidden="1"/>
    <col min="1289" max="1289" width="7" style="66" hidden="1"/>
    <col min="1290" max="1290" width="6.109375" style="66" hidden="1"/>
    <col min="1291" max="1538" width="11.44140625" style="66" hidden="1"/>
    <col min="1539" max="1539" width="35" style="66" hidden="1"/>
    <col min="1540" max="1540" width="10.109375" style="66" hidden="1"/>
    <col min="1541" max="1541" width="10" style="66" hidden="1"/>
    <col min="1542" max="1542" width="6.6640625" style="66" hidden="1"/>
    <col min="1543" max="1543" width="10.33203125" style="66" hidden="1"/>
    <col min="1544" max="1544" width="13.5546875" style="66" hidden="1"/>
    <col min="1545" max="1545" width="7" style="66" hidden="1"/>
    <col min="1546" max="1546" width="6.109375" style="66" hidden="1"/>
    <col min="1547" max="1794" width="11.44140625" style="66" hidden="1"/>
    <col min="1795" max="1795" width="35" style="66" hidden="1"/>
    <col min="1796" max="1796" width="10.109375" style="66" hidden="1"/>
    <col min="1797" max="1797" width="10" style="66" hidden="1"/>
    <col min="1798" max="1798" width="6.6640625" style="66" hidden="1"/>
    <col min="1799" max="1799" width="10.33203125" style="66" hidden="1"/>
    <col min="1800" max="1800" width="13.5546875" style="66" hidden="1"/>
    <col min="1801" max="1801" width="7" style="66" hidden="1"/>
    <col min="1802" max="1802" width="6.109375" style="66" hidden="1"/>
    <col min="1803" max="2050" width="11.44140625" style="66" hidden="1"/>
    <col min="2051" max="2051" width="35" style="66" hidden="1"/>
    <col min="2052" max="2052" width="10.109375" style="66" hidden="1"/>
    <col min="2053" max="2053" width="10" style="66" hidden="1"/>
    <col min="2054" max="2054" width="6.6640625" style="66" hidden="1"/>
    <col min="2055" max="2055" width="10.33203125" style="66" hidden="1"/>
    <col min="2056" max="2056" width="13.5546875" style="66" hidden="1"/>
    <col min="2057" max="2057" width="7" style="66" hidden="1"/>
    <col min="2058" max="2058" width="6.109375" style="66" hidden="1"/>
    <col min="2059" max="2306" width="11.44140625" style="66" hidden="1"/>
    <col min="2307" max="2307" width="35" style="66" hidden="1"/>
    <col min="2308" max="2308" width="10.109375" style="66" hidden="1"/>
    <col min="2309" max="2309" width="10" style="66" hidden="1"/>
    <col min="2310" max="2310" width="6.6640625" style="66" hidden="1"/>
    <col min="2311" max="2311" width="10.33203125" style="66" hidden="1"/>
    <col min="2312" max="2312" width="13.5546875" style="66" hidden="1"/>
    <col min="2313" max="2313" width="7" style="66" hidden="1"/>
    <col min="2314" max="2314" width="6.109375" style="66" hidden="1"/>
    <col min="2315" max="2562" width="11.44140625" style="66" hidden="1"/>
    <col min="2563" max="2563" width="35" style="66" hidden="1"/>
    <col min="2564" max="2564" width="10.109375" style="66" hidden="1"/>
    <col min="2565" max="2565" width="10" style="66" hidden="1"/>
    <col min="2566" max="2566" width="6.6640625" style="66" hidden="1"/>
    <col min="2567" max="2567" width="10.33203125" style="66" hidden="1"/>
    <col min="2568" max="2568" width="13.5546875" style="66" hidden="1"/>
    <col min="2569" max="2569" width="7" style="66" hidden="1"/>
    <col min="2570" max="2570" width="6.109375" style="66" hidden="1"/>
    <col min="2571" max="2818" width="11.44140625" style="66" hidden="1"/>
    <col min="2819" max="2819" width="35" style="66" hidden="1"/>
    <col min="2820" max="2820" width="10.109375" style="66" hidden="1"/>
    <col min="2821" max="2821" width="10" style="66" hidden="1"/>
    <col min="2822" max="2822" width="6.6640625" style="66" hidden="1"/>
    <col min="2823" max="2823" width="10.33203125" style="66" hidden="1"/>
    <col min="2824" max="2824" width="13.5546875" style="66" hidden="1"/>
    <col min="2825" max="2825" width="7" style="66" hidden="1"/>
    <col min="2826" max="2826" width="6.109375" style="66" hidden="1"/>
    <col min="2827" max="3074" width="11.44140625" style="66" hidden="1"/>
    <col min="3075" max="3075" width="35" style="66" hidden="1"/>
    <col min="3076" max="3076" width="10.109375" style="66" hidden="1"/>
    <col min="3077" max="3077" width="10" style="66" hidden="1"/>
    <col min="3078" max="3078" width="6.6640625" style="66" hidden="1"/>
    <col min="3079" max="3079" width="10.33203125" style="66" hidden="1"/>
    <col min="3080" max="3080" width="13.5546875" style="66" hidden="1"/>
    <col min="3081" max="3081" width="7" style="66" hidden="1"/>
    <col min="3082" max="3082" width="6.109375" style="66" hidden="1"/>
    <col min="3083" max="3330" width="11.44140625" style="66" hidden="1"/>
    <col min="3331" max="3331" width="35" style="66" hidden="1"/>
    <col min="3332" max="3332" width="10.109375" style="66" hidden="1"/>
    <col min="3333" max="3333" width="10" style="66" hidden="1"/>
    <col min="3334" max="3334" width="6.6640625" style="66" hidden="1"/>
    <col min="3335" max="3335" width="10.33203125" style="66" hidden="1"/>
    <col min="3336" max="3336" width="13.5546875" style="66" hidden="1"/>
    <col min="3337" max="3337" width="7" style="66" hidden="1"/>
    <col min="3338" max="3338" width="6.109375" style="66" hidden="1"/>
    <col min="3339" max="3586" width="11.44140625" style="66" hidden="1"/>
    <col min="3587" max="3587" width="35" style="66" hidden="1"/>
    <col min="3588" max="3588" width="10.109375" style="66" hidden="1"/>
    <col min="3589" max="3589" width="10" style="66" hidden="1"/>
    <col min="3590" max="3590" width="6.6640625" style="66" hidden="1"/>
    <col min="3591" max="3591" width="10.33203125" style="66" hidden="1"/>
    <col min="3592" max="3592" width="13.5546875" style="66" hidden="1"/>
    <col min="3593" max="3593" width="7" style="66" hidden="1"/>
    <col min="3594" max="3594" width="6.109375" style="66" hidden="1"/>
    <col min="3595" max="3842" width="11.44140625" style="66" hidden="1"/>
    <col min="3843" max="3843" width="35" style="66" hidden="1"/>
    <col min="3844" max="3844" width="10.109375" style="66" hidden="1"/>
    <col min="3845" max="3845" width="10" style="66" hidden="1"/>
    <col min="3846" max="3846" width="6.6640625" style="66" hidden="1"/>
    <col min="3847" max="3847" width="10.33203125" style="66" hidden="1"/>
    <col min="3848" max="3848" width="13.5546875" style="66" hidden="1"/>
    <col min="3849" max="3849" width="7" style="66" hidden="1"/>
    <col min="3850" max="3850" width="6.109375" style="66" hidden="1"/>
    <col min="3851" max="4098" width="11.44140625" style="66" hidden="1"/>
    <col min="4099" max="4099" width="35" style="66" hidden="1"/>
    <col min="4100" max="4100" width="10.109375" style="66" hidden="1"/>
    <col min="4101" max="4101" width="10" style="66" hidden="1"/>
    <col min="4102" max="4102" width="6.6640625" style="66" hidden="1"/>
    <col min="4103" max="4103" width="10.33203125" style="66" hidden="1"/>
    <col min="4104" max="4104" width="13.5546875" style="66" hidden="1"/>
    <col min="4105" max="4105" width="7" style="66" hidden="1"/>
    <col min="4106" max="4106" width="6.109375" style="66" hidden="1"/>
    <col min="4107" max="4354" width="11.44140625" style="66" hidden="1"/>
    <col min="4355" max="4355" width="35" style="66" hidden="1"/>
    <col min="4356" max="4356" width="10.109375" style="66" hidden="1"/>
    <col min="4357" max="4357" width="10" style="66" hidden="1"/>
    <col min="4358" max="4358" width="6.6640625" style="66" hidden="1"/>
    <col min="4359" max="4359" width="10.33203125" style="66" hidden="1"/>
    <col min="4360" max="4360" width="13.5546875" style="66" hidden="1"/>
    <col min="4361" max="4361" width="7" style="66" hidden="1"/>
    <col min="4362" max="4362" width="6.109375" style="66" hidden="1"/>
    <col min="4363" max="4610" width="11.44140625" style="66" hidden="1"/>
    <col min="4611" max="4611" width="35" style="66" hidden="1"/>
    <col min="4612" max="4612" width="10.109375" style="66" hidden="1"/>
    <col min="4613" max="4613" width="10" style="66" hidden="1"/>
    <col min="4614" max="4614" width="6.6640625" style="66" hidden="1"/>
    <col min="4615" max="4615" width="10.33203125" style="66" hidden="1"/>
    <col min="4616" max="4616" width="13.5546875" style="66" hidden="1"/>
    <col min="4617" max="4617" width="7" style="66" hidden="1"/>
    <col min="4618" max="4618" width="6.109375" style="66" hidden="1"/>
    <col min="4619" max="4866" width="11.44140625" style="66" hidden="1"/>
    <col min="4867" max="4867" width="35" style="66" hidden="1"/>
    <col min="4868" max="4868" width="10.109375" style="66" hidden="1"/>
    <col min="4869" max="4869" width="10" style="66" hidden="1"/>
    <col min="4870" max="4870" width="6.6640625" style="66" hidden="1"/>
    <col min="4871" max="4871" width="10.33203125" style="66" hidden="1"/>
    <col min="4872" max="4872" width="13.5546875" style="66" hidden="1"/>
    <col min="4873" max="4873" width="7" style="66" hidden="1"/>
    <col min="4874" max="4874" width="6.109375" style="66" hidden="1"/>
    <col min="4875" max="5122" width="11.44140625" style="66" hidden="1"/>
    <col min="5123" max="5123" width="35" style="66" hidden="1"/>
    <col min="5124" max="5124" width="10.109375" style="66" hidden="1"/>
    <col min="5125" max="5125" width="10" style="66" hidden="1"/>
    <col min="5126" max="5126" width="6.6640625" style="66" hidden="1"/>
    <col min="5127" max="5127" width="10.33203125" style="66" hidden="1"/>
    <col min="5128" max="5128" width="13.5546875" style="66" hidden="1"/>
    <col min="5129" max="5129" width="7" style="66" hidden="1"/>
    <col min="5130" max="5130" width="6.109375" style="66" hidden="1"/>
    <col min="5131" max="5378" width="11.44140625" style="66" hidden="1"/>
    <col min="5379" max="5379" width="35" style="66" hidden="1"/>
    <col min="5380" max="5380" width="10.109375" style="66" hidden="1"/>
    <col min="5381" max="5381" width="10" style="66" hidden="1"/>
    <col min="5382" max="5382" width="6.6640625" style="66" hidden="1"/>
    <col min="5383" max="5383" width="10.33203125" style="66" hidden="1"/>
    <col min="5384" max="5384" width="13.5546875" style="66" hidden="1"/>
    <col min="5385" max="5385" width="7" style="66" hidden="1"/>
    <col min="5386" max="5386" width="6.109375" style="66" hidden="1"/>
    <col min="5387" max="5634" width="11.44140625" style="66" hidden="1"/>
    <col min="5635" max="5635" width="35" style="66" hidden="1"/>
    <col min="5636" max="5636" width="10.109375" style="66" hidden="1"/>
    <col min="5637" max="5637" width="10" style="66" hidden="1"/>
    <col min="5638" max="5638" width="6.6640625" style="66" hidden="1"/>
    <col min="5639" max="5639" width="10.33203125" style="66" hidden="1"/>
    <col min="5640" max="5640" width="13.5546875" style="66" hidden="1"/>
    <col min="5641" max="5641" width="7" style="66" hidden="1"/>
    <col min="5642" max="5642" width="6.109375" style="66" hidden="1"/>
    <col min="5643" max="5890" width="11.44140625" style="66" hidden="1"/>
    <col min="5891" max="5891" width="35" style="66" hidden="1"/>
    <col min="5892" max="5892" width="10.109375" style="66" hidden="1"/>
    <col min="5893" max="5893" width="10" style="66" hidden="1"/>
    <col min="5894" max="5894" width="6.6640625" style="66" hidden="1"/>
    <col min="5895" max="5895" width="10.33203125" style="66" hidden="1"/>
    <col min="5896" max="5896" width="13.5546875" style="66" hidden="1"/>
    <col min="5897" max="5897" width="7" style="66" hidden="1"/>
    <col min="5898" max="5898" width="6.109375" style="66" hidden="1"/>
    <col min="5899" max="6146" width="11.44140625" style="66" hidden="1"/>
    <col min="6147" max="6147" width="35" style="66" hidden="1"/>
    <col min="6148" max="6148" width="10.109375" style="66" hidden="1"/>
    <col min="6149" max="6149" width="10" style="66" hidden="1"/>
    <col min="6150" max="6150" width="6.6640625" style="66" hidden="1"/>
    <col min="6151" max="6151" width="10.33203125" style="66" hidden="1"/>
    <col min="6152" max="6152" width="13.5546875" style="66" hidden="1"/>
    <col min="6153" max="6153" width="7" style="66" hidden="1"/>
    <col min="6154" max="6154" width="6.109375" style="66" hidden="1"/>
    <col min="6155" max="6402" width="11.44140625" style="66" hidden="1"/>
    <col min="6403" max="6403" width="35" style="66" hidden="1"/>
    <col min="6404" max="6404" width="10.109375" style="66" hidden="1"/>
    <col min="6405" max="6405" width="10" style="66" hidden="1"/>
    <col min="6406" max="6406" width="6.6640625" style="66" hidden="1"/>
    <col min="6407" max="6407" width="10.33203125" style="66" hidden="1"/>
    <col min="6408" max="6408" width="13.5546875" style="66" hidden="1"/>
    <col min="6409" max="6409" width="7" style="66" hidden="1"/>
    <col min="6410" max="6410" width="6.109375" style="66" hidden="1"/>
    <col min="6411" max="6658" width="11.44140625" style="66" hidden="1"/>
    <col min="6659" max="6659" width="35" style="66" hidden="1"/>
    <col min="6660" max="6660" width="10.109375" style="66" hidden="1"/>
    <col min="6661" max="6661" width="10" style="66" hidden="1"/>
    <col min="6662" max="6662" width="6.6640625" style="66" hidden="1"/>
    <col min="6663" max="6663" width="10.33203125" style="66" hidden="1"/>
    <col min="6664" max="6664" width="13.5546875" style="66" hidden="1"/>
    <col min="6665" max="6665" width="7" style="66" hidden="1"/>
    <col min="6666" max="6666" width="6.109375" style="66" hidden="1"/>
    <col min="6667" max="6914" width="11.44140625" style="66" hidden="1"/>
    <col min="6915" max="6915" width="35" style="66" hidden="1"/>
    <col min="6916" max="6916" width="10.109375" style="66" hidden="1"/>
    <col min="6917" max="6917" width="10" style="66" hidden="1"/>
    <col min="6918" max="6918" width="6.6640625" style="66" hidden="1"/>
    <col min="6919" max="6919" width="10.33203125" style="66" hidden="1"/>
    <col min="6920" max="6920" width="13.5546875" style="66" hidden="1"/>
    <col min="6921" max="6921" width="7" style="66" hidden="1"/>
    <col min="6922" max="6922" width="6.109375" style="66" hidden="1"/>
    <col min="6923" max="7170" width="11.44140625" style="66" hidden="1"/>
    <col min="7171" max="7171" width="35" style="66" hidden="1"/>
    <col min="7172" max="7172" width="10.109375" style="66" hidden="1"/>
    <col min="7173" max="7173" width="10" style="66" hidden="1"/>
    <col min="7174" max="7174" width="6.6640625" style="66" hidden="1"/>
    <col min="7175" max="7175" width="10.33203125" style="66" hidden="1"/>
    <col min="7176" max="7176" width="13.5546875" style="66" hidden="1"/>
    <col min="7177" max="7177" width="7" style="66" hidden="1"/>
    <col min="7178" max="7178" width="6.109375" style="66" hidden="1"/>
    <col min="7179" max="7426" width="11.44140625" style="66" hidden="1"/>
    <col min="7427" max="7427" width="35" style="66" hidden="1"/>
    <col min="7428" max="7428" width="10.109375" style="66" hidden="1"/>
    <col min="7429" max="7429" width="10" style="66" hidden="1"/>
    <col min="7430" max="7430" width="6.6640625" style="66" hidden="1"/>
    <col min="7431" max="7431" width="10.33203125" style="66" hidden="1"/>
    <col min="7432" max="7432" width="13.5546875" style="66" hidden="1"/>
    <col min="7433" max="7433" width="7" style="66" hidden="1"/>
    <col min="7434" max="7434" width="6.109375" style="66" hidden="1"/>
    <col min="7435" max="7682" width="11.44140625" style="66" hidden="1"/>
    <col min="7683" max="7683" width="35" style="66" hidden="1"/>
    <col min="7684" max="7684" width="10.109375" style="66" hidden="1"/>
    <col min="7685" max="7685" width="10" style="66" hidden="1"/>
    <col min="7686" max="7686" width="6.6640625" style="66" hidden="1"/>
    <col min="7687" max="7687" width="10.33203125" style="66" hidden="1"/>
    <col min="7688" max="7688" width="13.5546875" style="66" hidden="1"/>
    <col min="7689" max="7689" width="7" style="66" hidden="1"/>
    <col min="7690" max="7690" width="6.109375" style="66" hidden="1"/>
    <col min="7691" max="7938" width="11.44140625" style="66" hidden="1"/>
    <col min="7939" max="7939" width="35" style="66" hidden="1"/>
    <col min="7940" max="7940" width="10.109375" style="66" hidden="1"/>
    <col min="7941" max="7941" width="10" style="66" hidden="1"/>
    <col min="7942" max="7942" width="6.6640625" style="66" hidden="1"/>
    <col min="7943" max="7943" width="10.33203125" style="66" hidden="1"/>
    <col min="7944" max="7944" width="13.5546875" style="66" hidden="1"/>
    <col min="7945" max="7945" width="7" style="66" hidden="1"/>
    <col min="7946" max="7946" width="6.109375" style="66" hidden="1"/>
    <col min="7947" max="8194" width="11.44140625" style="66" hidden="1"/>
    <col min="8195" max="8195" width="35" style="66" hidden="1"/>
    <col min="8196" max="8196" width="10.109375" style="66" hidden="1"/>
    <col min="8197" max="8197" width="10" style="66" hidden="1"/>
    <col min="8198" max="8198" width="6.6640625" style="66" hidden="1"/>
    <col min="8199" max="8199" width="10.33203125" style="66" hidden="1"/>
    <col min="8200" max="8200" width="13.5546875" style="66" hidden="1"/>
    <col min="8201" max="8201" width="7" style="66" hidden="1"/>
    <col min="8202" max="8202" width="6.109375" style="66" hidden="1"/>
    <col min="8203" max="8450" width="11.44140625" style="66" hidden="1"/>
    <col min="8451" max="8451" width="35" style="66" hidden="1"/>
    <col min="8452" max="8452" width="10.109375" style="66" hidden="1"/>
    <col min="8453" max="8453" width="10" style="66" hidden="1"/>
    <col min="8454" max="8454" width="6.6640625" style="66" hidden="1"/>
    <col min="8455" max="8455" width="10.33203125" style="66" hidden="1"/>
    <col min="8456" max="8456" width="13.5546875" style="66" hidden="1"/>
    <col min="8457" max="8457" width="7" style="66" hidden="1"/>
    <col min="8458" max="8458" width="6.109375" style="66" hidden="1"/>
    <col min="8459" max="8706" width="11.44140625" style="66" hidden="1"/>
    <col min="8707" max="8707" width="35" style="66" hidden="1"/>
    <col min="8708" max="8708" width="10.109375" style="66" hidden="1"/>
    <col min="8709" max="8709" width="10" style="66" hidden="1"/>
    <col min="8710" max="8710" width="6.6640625" style="66" hidden="1"/>
    <col min="8711" max="8711" width="10.33203125" style="66" hidden="1"/>
    <col min="8712" max="8712" width="13.5546875" style="66" hidden="1"/>
    <col min="8713" max="8713" width="7" style="66" hidden="1"/>
    <col min="8714" max="8714" width="6.109375" style="66" hidden="1"/>
    <col min="8715" max="8962" width="11.44140625" style="66" hidden="1"/>
    <col min="8963" max="8963" width="35" style="66" hidden="1"/>
    <col min="8964" max="8964" width="10.109375" style="66" hidden="1"/>
    <col min="8965" max="8965" width="10" style="66" hidden="1"/>
    <col min="8966" max="8966" width="6.6640625" style="66" hidden="1"/>
    <col min="8967" max="8967" width="10.33203125" style="66" hidden="1"/>
    <col min="8968" max="8968" width="13.5546875" style="66" hidden="1"/>
    <col min="8969" max="8969" width="7" style="66" hidden="1"/>
    <col min="8970" max="8970" width="6.109375" style="66" hidden="1"/>
    <col min="8971" max="9218" width="11.44140625" style="66" hidden="1"/>
    <col min="9219" max="9219" width="35" style="66" hidden="1"/>
    <col min="9220" max="9220" width="10.109375" style="66" hidden="1"/>
    <col min="9221" max="9221" width="10" style="66" hidden="1"/>
    <col min="9222" max="9222" width="6.6640625" style="66" hidden="1"/>
    <col min="9223" max="9223" width="10.33203125" style="66" hidden="1"/>
    <col min="9224" max="9224" width="13.5546875" style="66" hidden="1"/>
    <col min="9225" max="9225" width="7" style="66" hidden="1"/>
    <col min="9226" max="9226" width="6.109375" style="66" hidden="1"/>
    <col min="9227" max="9474" width="11.44140625" style="66" hidden="1"/>
    <col min="9475" max="9475" width="35" style="66" hidden="1"/>
    <col min="9476" max="9476" width="10.109375" style="66" hidden="1"/>
    <col min="9477" max="9477" width="10" style="66" hidden="1"/>
    <col min="9478" max="9478" width="6.6640625" style="66" hidden="1"/>
    <col min="9479" max="9479" width="10.33203125" style="66" hidden="1"/>
    <col min="9480" max="9480" width="13.5546875" style="66" hidden="1"/>
    <col min="9481" max="9481" width="7" style="66" hidden="1"/>
    <col min="9482" max="9482" width="6.109375" style="66" hidden="1"/>
    <col min="9483" max="9730" width="11.44140625" style="66" hidden="1"/>
    <col min="9731" max="9731" width="35" style="66" hidden="1"/>
    <col min="9732" max="9732" width="10.109375" style="66" hidden="1"/>
    <col min="9733" max="9733" width="10" style="66" hidden="1"/>
    <col min="9734" max="9734" width="6.6640625" style="66" hidden="1"/>
    <col min="9735" max="9735" width="10.33203125" style="66" hidden="1"/>
    <col min="9736" max="9736" width="13.5546875" style="66" hidden="1"/>
    <col min="9737" max="9737" width="7" style="66" hidden="1"/>
    <col min="9738" max="9738" width="6.109375" style="66" hidden="1"/>
    <col min="9739" max="9986" width="11.44140625" style="66" hidden="1"/>
    <col min="9987" max="9987" width="35" style="66" hidden="1"/>
    <col min="9988" max="9988" width="10.109375" style="66" hidden="1"/>
    <col min="9989" max="9989" width="10" style="66" hidden="1"/>
    <col min="9990" max="9990" width="6.6640625" style="66" hidden="1"/>
    <col min="9991" max="9991" width="10.33203125" style="66" hidden="1"/>
    <col min="9992" max="9992" width="13.5546875" style="66" hidden="1"/>
    <col min="9993" max="9993" width="7" style="66" hidden="1"/>
    <col min="9994" max="9994" width="6.109375" style="66" hidden="1"/>
    <col min="9995" max="10242" width="11.44140625" style="66" hidden="1"/>
    <col min="10243" max="10243" width="35" style="66" hidden="1"/>
    <col min="10244" max="10244" width="10.109375" style="66" hidden="1"/>
    <col min="10245" max="10245" width="10" style="66" hidden="1"/>
    <col min="10246" max="10246" width="6.6640625" style="66" hidden="1"/>
    <col min="10247" max="10247" width="10.33203125" style="66" hidden="1"/>
    <col min="10248" max="10248" width="13.5546875" style="66" hidden="1"/>
    <col min="10249" max="10249" width="7" style="66" hidden="1"/>
    <col min="10250" max="10250" width="6.109375" style="66" hidden="1"/>
    <col min="10251" max="10498" width="11.44140625" style="66" hidden="1"/>
    <col min="10499" max="10499" width="35" style="66" hidden="1"/>
    <col min="10500" max="10500" width="10.109375" style="66" hidden="1"/>
    <col min="10501" max="10501" width="10" style="66" hidden="1"/>
    <col min="10502" max="10502" width="6.6640625" style="66" hidden="1"/>
    <col min="10503" max="10503" width="10.33203125" style="66" hidden="1"/>
    <col min="10504" max="10504" width="13.5546875" style="66" hidden="1"/>
    <col min="10505" max="10505" width="7" style="66" hidden="1"/>
    <col min="10506" max="10506" width="6.109375" style="66" hidden="1"/>
    <col min="10507" max="10754" width="11.44140625" style="66" hidden="1"/>
    <col min="10755" max="10755" width="35" style="66" hidden="1"/>
    <col min="10756" max="10756" width="10.109375" style="66" hidden="1"/>
    <col min="10757" max="10757" width="10" style="66" hidden="1"/>
    <col min="10758" max="10758" width="6.6640625" style="66" hidden="1"/>
    <col min="10759" max="10759" width="10.33203125" style="66" hidden="1"/>
    <col min="10760" max="10760" width="13.5546875" style="66" hidden="1"/>
    <col min="10761" max="10761" width="7" style="66" hidden="1"/>
    <col min="10762" max="10762" width="6.109375" style="66" hidden="1"/>
    <col min="10763" max="11010" width="11.44140625" style="66" hidden="1"/>
    <col min="11011" max="11011" width="35" style="66" hidden="1"/>
    <col min="11012" max="11012" width="10.109375" style="66" hidden="1"/>
    <col min="11013" max="11013" width="10" style="66" hidden="1"/>
    <col min="11014" max="11014" width="6.6640625" style="66" hidden="1"/>
    <col min="11015" max="11015" width="10.33203125" style="66" hidden="1"/>
    <col min="11016" max="11016" width="13.5546875" style="66" hidden="1"/>
    <col min="11017" max="11017" width="7" style="66" hidden="1"/>
    <col min="11018" max="11018" width="6.109375" style="66" hidden="1"/>
    <col min="11019" max="11266" width="11.44140625" style="66" hidden="1"/>
    <col min="11267" max="11267" width="35" style="66" hidden="1"/>
    <col min="11268" max="11268" width="10.109375" style="66" hidden="1"/>
    <col min="11269" max="11269" width="10" style="66" hidden="1"/>
    <col min="11270" max="11270" width="6.6640625" style="66" hidden="1"/>
    <col min="11271" max="11271" width="10.33203125" style="66" hidden="1"/>
    <col min="11272" max="11272" width="13.5546875" style="66" hidden="1"/>
    <col min="11273" max="11273" width="7" style="66" hidden="1"/>
    <col min="11274" max="11274" width="6.109375" style="66" hidden="1"/>
    <col min="11275" max="11522" width="11.44140625" style="66" hidden="1"/>
    <col min="11523" max="11523" width="35" style="66" hidden="1"/>
    <col min="11524" max="11524" width="10.109375" style="66" hidden="1"/>
    <col min="11525" max="11525" width="10" style="66" hidden="1"/>
    <col min="11526" max="11526" width="6.6640625" style="66" hidden="1"/>
    <col min="11527" max="11527" width="10.33203125" style="66" hidden="1"/>
    <col min="11528" max="11528" width="13.5546875" style="66" hidden="1"/>
    <col min="11529" max="11529" width="7" style="66" hidden="1"/>
    <col min="11530" max="11530" width="6.109375" style="66" hidden="1"/>
    <col min="11531" max="11778" width="11.44140625" style="66" hidden="1"/>
    <col min="11779" max="11779" width="35" style="66" hidden="1"/>
    <col min="11780" max="11780" width="10.109375" style="66" hidden="1"/>
    <col min="11781" max="11781" width="10" style="66" hidden="1"/>
    <col min="11782" max="11782" width="6.6640625" style="66" hidden="1"/>
    <col min="11783" max="11783" width="10.33203125" style="66" hidden="1"/>
    <col min="11784" max="11784" width="13.5546875" style="66" hidden="1"/>
    <col min="11785" max="11785" width="7" style="66" hidden="1"/>
    <col min="11786" max="11786" width="6.109375" style="66" hidden="1"/>
    <col min="11787" max="12034" width="11.44140625" style="66" hidden="1"/>
    <col min="12035" max="12035" width="35" style="66" hidden="1"/>
    <col min="12036" max="12036" width="10.109375" style="66" hidden="1"/>
    <col min="12037" max="12037" width="10" style="66" hidden="1"/>
    <col min="12038" max="12038" width="6.6640625" style="66" hidden="1"/>
    <col min="12039" max="12039" width="10.33203125" style="66" hidden="1"/>
    <col min="12040" max="12040" width="13.5546875" style="66" hidden="1"/>
    <col min="12041" max="12041" width="7" style="66" hidden="1"/>
    <col min="12042" max="12042" width="6.109375" style="66" hidden="1"/>
    <col min="12043" max="12290" width="11.44140625" style="66" hidden="1"/>
    <col min="12291" max="12291" width="35" style="66" hidden="1"/>
    <col min="12292" max="12292" width="10.109375" style="66" hidden="1"/>
    <col min="12293" max="12293" width="10" style="66" hidden="1"/>
    <col min="12294" max="12294" width="6.6640625" style="66" hidden="1"/>
    <col min="12295" max="12295" width="10.33203125" style="66" hidden="1"/>
    <col min="12296" max="12296" width="13.5546875" style="66" hidden="1"/>
    <col min="12297" max="12297" width="7" style="66" hidden="1"/>
    <col min="12298" max="12298" width="6.109375" style="66" hidden="1"/>
    <col min="12299" max="12546" width="11.44140625" style="66" hidden="1"/>
    <col min="12547" max="12547" width="35" style="66" hidden="1"/>
    <col min="12548" max="12548" width="10.109375" style="66" hidden="1"/>
    <col min="12549" max="12549" width="10" style="66" hidden="1"/>
    <col min="12550" max="12550" width="6.6640625" style="66" hidden="1"/>
    <col min="12551" max="12551" width="10.33203125" style="66" hidden="1"/>
    <col min="12552" max="12552" width="13.5546875" style="66" hidden="1"/>
    <col min="12553" max="12553" width="7" style="66" hidden="1"/>
    <col min="12554" max="12554" width="6.109375" style="66" hidden="1"/>
    <col min="12555" max="12802" width="11.44140625" style="66" hidden="1"/>
    <col min="12803" max="12803" width="35" style="66" hidden="1"/>
    <col min="12804" max="12804" width="10.109375" style="66" hidden="1"/>
    <col min="12805" max="12805" width="10" style="66" hidden="1"/>
    <col min="12806" max="12806" width="6.6640625" style="66" hidden="1"/>
    <col min="12807" max="12807" width="10.33203125" style="66" hidden="1"/>
    <col min="12808" max="12808" width="13.5546875" style="66" hidden="1"/>
    <col min="12809" max="12809" width="7" style="66" hidden="1"/>
    <col min="12810" max="12810" width="6.109375" style="66" hidden="1"/>
    <col min="12811" max="13058" width="11.44140625" style="66" hidden="1"/>
    <col min="13059" max="13059" width="35" style="66" hidden="1"/>
    <col min="13060" max="13060" width="10.109375" style="66" hidden="1"/>
    <col min="13061" max="13061" width="10" style="66" hidden="1"/>
    <col min="13062" max="13062" width="6.6640625" style="66" hidden="1"/>
    <col min="13063" max="13063" width="10.33203125" style="66" hidden="1"/>
    <col min="13064" max="13064" width="13.5546875" style="66" hidden="1"/>
    <col min="13065" max="13065" width="7" style="66" hidden="1"/>
    <col min="13066" max="13066" width="6.109375" style="66" hidden="1"/>
    <col min="13067" max="13314" width="11.44140625" style="66" hidden="1"/>
    <col min="13315" max="13315" width="35" style="66" hidden="1"/>
    <col min="13316" max="13316" width="10.109375" style="66" hidden="1"/>
    <col min="13317" max="13317" width="10" style="66" hidden="1"/>
    <col min="13318" max="13318" width="6.6640625" style="66" hidden="1"/>
    <col min="13319" max="13319" width="10.33203125" style="66" hidden="1"/>
    <col min="13320" max="13320" width="13.5546875" style="66" hidden="1"/>
    <col min="13321" max="13321" width="7" style="66" hidden="1"/>
    <col min="13322" max="13322" width="6.109375" style="66" hidden="1"/>
    <col min="13323" max="13570" width="11.44140625" style="66" hidden="1"/>
    <col min="13571" max="13571" width="35" style="66" hidden="1"/>
    <col min="13572" max="13572" width="10.109375" style="66" hidden="1"/>
    <col min="13573" max="13573" width="10" style="66" hidden="1"/>
    <col min="13574" max="13574" width="6.6640625" style="66" hidden="1"/>
    <col min="13575" max="13575" width="10.33203125" style="66" hidden="1"/>
    <col min="13576" max="13576" width="13.5546875" style="66" hidden="1"/>
    <col min="13577" max="13577" width="7" style="66" hidden="1"/>
    <col min="13578" max="13578" width="6.109375" style="66" hidden="1"/>
    <col min="13579" max="13826" width="11.44140625" style="66" hidden="1"/>
    <col min="13827" max="13827" width="35" style="66" hidden="1"/>
    <col min="13828" max="13828" width="10.109375" style="66" hidden="1"/>
    <col min="13829" max="13829" width="10" style="66" hidden="1"/>
    <col min="13830" max="13830" width="6.6640625" style="66" hidden="1"/>
    <col min="13831" max="13831" width="10.33203125" style="66" hidden="1"/>
    <col min="13832" max="13832" width="13.5546875" style="66" hidden="1"/>
    <col min="13833" max="13833" width="7" style="66" hidden="1"/>
    <col min="13834" max="13834" width="6.109375" style="66" hidden="1"/>
    <col min="13835" max="14082" width="11.44140625" style="66" hidden="1"/>
    <col min="14083" max="14083" width="35" style="66" hidden="1"/>
    <col min="14084" max="14084" width="10.109375" style="66" hidden="1"/>
    <col min="14085" max="14085" width="10" style="66" hidden="1"/>
    <col min="14086" max="14086" width="6.6640625" style="66" hidden="1"/>
    <col min="14087" max="14087" width="10.33203125" style="66" hidden="1"/>
    <col min="14088" max="14088" width="13.5546875" style="66" hidden="1"/>
    <col min="14089" max="14089" width="7" style="66" hidden="1"/>
    <col min="14090" max="14090" width="6.109375" style="66" hidden="1"/>
    <col min="14091" max="14338" width="11.44140625" style="66" hidden="1"/>
    <col min="14339" max="14339" width="35" style="66" hidden="1"/>
    <col min="14340" max="14340" width="10.109375" style="66" hidden="1"/>
    <col min="14341" max="14341" width="10" style="66" hidden="1"/>
    <col min="14342" max="14342" width="6.6640625" style="66" hidden="1"/>
    <col min="14343" max="14343" width="10.33203125" style="66" hidden="1"/>
    <col min="14344" max="14344" width="13.5546875" style="66" hidden="1"/>
    <col min="14345" max="14345" width="7" style="66" hidden="1"/>
    <col min="14346" max="14346" width="6.109375" style="66" hidden="1"/>
    <col min="14347" max="14594" width="11.44140625" style="66" hidden="1"/>
    <col min="14595" max="14595" width="35" style="66" hidden="1"/>
    <col min="14596" max="14596" width="10.109375" style="66" hidden="1"/>
    <col min="14597" max="14597" width="10" style="66" hidden="1"/>
    <col min="14598" max="14598" width="6.6640625" style="66" hidden="1"/>
    <col min="14599" max="14599" width="10.33203125" style="66" hidden="1"/>
    <col min="14600" max="14600" width="13.5546875" style="66" hidden="1"/>
    <col min="14601" max="14601" width="7" style="66" hidden="1"/>
    <col min="14602" max="14602" width="6.109375" style="66" hidden="1"/>
    <col min="14603" max="14850" width="11.44140625" style="66" hidden="1"/>
    <col min="14851" max="14851" width="35" style="66" hidden="1"/>
    <col min="14852" max="14852" width="10.109375" style="66" hidden="1"/>
    <col min="14853" max="14853" width="10" style="66" hidden="1"/>
    <col min="14854" max="14854" width="6.6640625" style="66" hidden="1"/>
    <col min="14855" max="14855" width="10.33203125" style="66" hidden="1"/>
    <col min="14856" max="14856" width="13.5546875" style="66" hidden="1"/>
    <col min="14857" max="14857" width="7" style="66" hidden="1"/>
    <col min="14858" max="14858" width="6.109375" style="66" hidden="1"/>
    <col min="14859" max="15106" width="11.44140625" style="66" hidden="1"/>
    <col min="15107" max="15107" width="35" style="66" hidden="1"/>
    <col min="15108" max="15108" width="10.109375" style="66" hidden="1"/>
    <col min="15109" max="15109" width="10" style="66" hidden="1"/>
    <col min="15110" max="15110" width="6.6640625" style="66" hidden="1"/>
    <col min="15111" max="15111" width="10.33203125" style="66" hidden="1"/>
    <col min="15112" max="15112" width="13.5546875" style="66" hidden="1"/>
    <col min="15113" max="15113" width="7" style="66" hidden="1"/>
    <col min="15114" max="15114" width="6.109375" style="66" hidden="1"/>
    <col min="15115" max="15362" width="11.44140625" style="66" hidden="1"/>
    <col min="15363" max="15363" width="35" style="66" hidden="1"/>
    <col min="15364" max="15364" width="10.109375" style="66" hidden="1"/>
    <col min="15365" max="15365" width="10" style="66" hidden="1"/>
    <col min="15366" max="15366" width="6.6640625" style="66" hidden="1"/>
    <col min="15367" max="15367" width="10.33203125" style="66" hidden="1"/>
    <col min="15368" max="15368" width="13.5546875" style="66" hidden="1"/>
    <col min="15369" max="15369" width="7" style="66" hidden="1"/>
    <col min="15370" max="15370" width="6.109375" style="66" hidden="1"/>
    <col min="15371" max="15618" width="11.44140625" style="66" hidden="1"/>
    <col min="15619" max="15619" width="35" style="66" hidden="1"/>
    <col min="15620" max="15620" width="10.109375" style="66" hidden="1"/>
    <col min="15621" max="15621" width="10" style="66" hidden="1"/>
    <col min="15622" max="15622" width="6.6640625" style="66" hidden="1"/>
    <col min="15623" max="15623" width="10.33203125" style="66" hidden="1"/>
    <col min="15624" max="15624" width="13.5546875" style="66" hidden="1"/>
    <col min="15625" max="15625" width="7" style="66" hidden="1"/>
    <col min="15626" max="15626" width="6.109375" style="66" hidden="1"/>
    <col min="15627" max="15874" width="11.44140625" style="66" hidden="1"/>
    <col min="15875" max="15875" width="35" style="66" hidden="1"/>
    <col min="15876" max="15876" width="10.109375" style="66" hidden="1"/>
    <col min="15877" max="15877" width="10" style="66" hidden="1"/>
    <col min="15878" max="15878" width="6.6640625" style="66" hidden="1"/>
    <col min="15879" max="15879" width="10.33203125" style="66" hidden="1"/>
    <col min="15880" max="15880" width="13.5546875" style="66" hidden="1"/>
    <col min="15881" max="15881" width="7" style="66" hidden="1"/>
    <col min="15882" max="15882" width="6.109375" style="66" hidden="1"/>
    <col min="15883" max="16130" width="11.44140625" style="66" hidden="1"/>
    <col min="16131" max="16131" width="35" style="66" hidden="1"/>
    <col min="16132" max="16132" width="10.109375" style="66" hidden="1"/>
    <col min="16133" max="16133" width="10" style="66" hidden="1"/>
    <col min="16134" max="16134" width="6.6640625" style="66" hidden="1"/>
    <col min="16135" max="16135" width="10.33203125" style="66" hidden="1"/>
    <col min="16136" max="16136" width="13.5546875" style="66" hidden="1"/>
    <col min="16137" max="16137" width="7" style="66" hidden="1"/>
    <col min="16138" max="16138" width="6.109375" style="66" hidden="1"/>
    <col min="16139" max="16384" width="11.44140625" style="66" hidden="1"/>
  </cols>
  <sheetData>
    <row r="1" spans="1:10" ht="14.25" customHeight="1" x14ac:dyDescent="0.25">
      <c r="A1" s="123"/>
      <c r="B1" s="2589" t="s">
        <v>794</v>
      </c>
      <c r="C1" s="2589"/>
      <c r="D1" s="2589"/>
      <c r="E1" s="2589"/>
      <c r="F1" s="2589"/>
      <c r="G1" s="619"/>
      <c r="H1" s="2586"/>
      <c r="I1" s="2586"/>
      <c r="J1" s="2586"/>
    </row>
    <row r="2" spans="1:10" ht="12.6" x14ac:dyDescent="0.2">
      <c r="B2" s="2587" t="s">
        <v>1</v>
      </c>
      <c r="C2" s="2587"/>
      <c r="D2" s="2587"/>
      <c r="E2" s="2587"/>
      <c r="F2" s="2587"/>
      <c r="G2" s="632"/>
      <c r="H2" s="2588"/>
      <c r="I2" s="2588"/>
      <c r="J2" s="2588"/>
    </row>
    <row r="3" spans="1:10" ht="10.199999999999999" x14ac:dyDescent="0.2"/>
    <row r="4" spans="1:10" ht="10.5" customHeight="1" x14ac:dyDescent="0.2"/>
    <row r="5" spans="1:10" ht="10.5" customHeight="1" x14ac:dyDescent="0.2"/>
    <row r="6" spans="1:10" ht="10.199999999999999" hidden="1" x14ac:dyDescent="0.2">
      <c r="H6" s="67"/>
      <c r="I6" s="67"/>
      <c r="J6" s="67"/>
    </row>
    <row r="7" spans="1:10" ht="31.5" customHeight="1" x14ac:dyDescent="0.2">
      <c r="B7" s="572" t="s">
        <v>0</v>
      </c>
      <c r="C7" s="573" t="s">
        <v>730</v>
      </c>
      <c r="D7" s="573" t="s">
        <v>731</v>
      </c>
      <c r="E7" s="636" t="s">
        <v>812</v>
      </c>
      <c r="F7" s="637" t="s">
        <v>733</v>
      </c>
      <c r="G7" s="637" t="s">
        <v>734</v>
      </c>
    </row>
    <row r="8" spans="1:10" ht="10.5" customHeight="1" x14ac:dyDescent="0.2">
      <c r="B8" s="575"/>
      <c r="C8" s="576" t="s">
        <v>9</v>
      </c>
      <c r="D8" s="576" t="s">
        <v>10</v>
      </c>
      <c r="E8" s="638" t="s">
        <v>735</v>
      </c>
      <c r="F8" s="639" t="s">
        <v>15</v>
      </c>
      <c r="G8" s="640" t="s">
        <v>11</v>
      </c>
    </row>
    <row r="9" spans="1:10" ht="10.5" customHeight="1" x14ac:dyDescent="0.2">
      <c r="B9" s="641" t="s">
        <v>736</v>
      </c>
      <c r="C9" s="580">
        <v>483698.66859030799</v>
      </c>
      <c r="D9" s="642">
        <v>2797.5566190949999</v>
      </c>
      <c r="E9" s="642">
        <v>486496.22520940303</v>
      </c>
      <c r="F9" s="643">
        <v>94.677817007678129</v>
      </c>
      <c r="G9" s="643">
        <v>27.280645799818259</v>
      </c>
    </row>
    <row r="10" spans="1:10" ht="10.5" customHeight="1" x14ac:dyDescent="0.2">
      <c r="B10" s="584" t="s">
        <v>813</v>
      </c>
      <c r="C10" s="585">
        <v>305777.92700000003</v>
      </c>
      <c r="D10" s="557">
        <v>2768</v>
      </c>
      <c r="E10" s="557">
        <v>308545.92700000003</v>
      </c>
      <c r="F10" s="644">
        <v>60.046303765142596</v>
      </c>
      <c r="G10" s="644">
        <v>17.300226131714883</v>
      </c>
    </row>
    <row r="11" spans="1:10" ht="10.5" customHeight="1" x14ac:dyDescent="0.2">
      <c r="B11" s="584" t="s">
        <v>765</v>
      </c>
      <c r="C11" s="585">
        <v>155769.57984958802</v>
      </c>
      <c r="D11" s="557">
        <v>29.556619094999999</v>
      </c>
      <c r="E11" s="557">
        <v>155799.13646868299</v>
      </c>
      <c r="F11" s="644">
        <v>30.317305296769831</v>
      </c>
      <c r="G11" s="644">
        <v>8.7356858612303849</v>
      </c>
    </row>
    <row r="12" spans="1:10" ht="10.5" customHeight="1" x14ac:dyDescent="0.2">
      <c r="B12" s="584" t="s">
        <v>764</v>
      </c>
      <c r="C12" s="585">
        <v>18119.471887410997</v>
      </c>
      <c r="D12" s="557">
        <v>0</v>
      </c>
      <c r="E12" s="557">
        <v>18119.471887410997</v>
      </c>
      <c r="F12" s="644">
        <v>3.5259088944777188</v>
      </c>
      <c r="G12" s="644">
        <v>1.015962077630864</v>
      </c>
    </row>
    <row r="13" spans="1:10" ht="10.5" customHeight="1" x14ac:dyDescent="0.2">
      <c r="B13" s="584" t="s">
        <v>763</v>
      </c>
      <c r="C13" s="585">
        <v>4031.6898533089998</v>
      </c>
      <c r="D13" s="557">
        <v>0</v>
      </c>
      <c r="E13" s="557">
        <v>4031.6898533089998</v>
      </c>
      <c r="F13" s="644">
        <v>0.78453562012667133</v>
      </c>
      <c r="G13" s="644">
        <v>0.22605758187560226</v>
      </c>
    </row>
    <row r="14" spans="1:10" ht="10.5" customHeight="1" x14ac:dyDescent="0.2">
      <c r="B14" s="589" t="s">
        <v>741</v>
      </c>
      <c r="C14" s="580">
        <v>27308.463866396</v>
      </c>
      <c r="D14" s="642">
        <v>41.972005633999999</v>
      </c>
      <c r="E14" s="642">
        <v>27350.435872030001</v>
      </c>
      <c r="F14" s="582">
        <v>5.3221829923218698</v>
      </c>
      <c r="G14" s="645">
        <v>1.5335439037802807</v>
      </c>
    </row>
    <row r="15" spans="1:10" ht="10.5" customHeight="1" x14ac:dyDescent="0.2">
      <c r="B15" s="584" t="s">
        <v>737</v>
      </c>
      <c r="C15" s="585">
        <v>13344.677214075999</v>
      </c>
      <c r="D15" s="557">
        <v>66</v>
      </c>
      <c r="E15" s="557">
        <v>13410.677214075999</v>
      </c>
      <c r="F15" s="644">
        <v>2.6096139205322357</v>
      </c>
      <c r="G15" s="644">
        <v>0.75193910559367361</v>
      </c>
    </row>
    <row r="16" spans="1:10" ht="10.5" customHeight="1" x14ac:dyDescent="0.2">
      <c r="B16" s="584" t="s">
        <v>738</v>
      </c>
      <c r="C16" s="585">
        <v>7033.4125903479999</v>
      </c>
      <c r="D16" s="557">
        <v>-24.027994365999998</v>
      </c>
      <c r="E16" s="557">
        <v>7009.3845959820001</v>
      </c>
      <c r="F16" s="644">
        <v>1.363971954886781</v>
      </c>
      <c r="G16" s="644">
        <v>0.39301746658495851</v>
      </c>
    </row>
    <row r="17" spans="2:7" ht="10.5" customHeight="1" x14ac:dyDescent="0.2">
      <c r="B17" s="584" t="s">
        <v>842</v>
      </c>
      <c r="C17" s="585">
        <v>973.43641129499997</v>
      </c>
      <c r="D17" s="557">
        <v>0</v>
      </c>
      <c r="E17" s="557">
        <v>973.43641129499997</v>
      </c>
      <c r="F17" s="644">
        <v>0.18942318639971845</v>
      </c>
      <c r="G17" s="644">
        <v>5.4580756271815946E-2</v>
      </c>
    </row>
    <row r="18" spans="2:7" ht="10.5" customHeight="1" x14ac:dyDescent="0.2">
      <c r="B18" s="584" t="s">
        <v>761</v>
      </c>
      <c r="C18" s="585">
        <v>5956.9376506770004</v>
      </c>
      <c r="D18" s="557">
        <v>0</v>
      </c>
      <c r="E18" s="557">
        <v>5956.9376506770004</v>
      </c>
      <c r="F18" s="644">
        <v>1.1591739305031339</v>
      </c>
      <c r="G18" s="644">
        <v>0.33400657532983247</v>
      </c>
    </row>
    <row r="19" spans="2:7" ht="10.5" customHeight="1" x14ac:dyDescent="0.2">
      <c r="B19" s="575" t="s">
        <v>742</v>
      </c>
      <c r="C19" s="592">
        <v>511007.13245670398</v>
      </c>
      <c r="D19" s="646">
        <v>2839.5286247290001</v>
      </c>
      <c r="E19" s="646">
        <v>513846.66108143301</v>
      </c>
      <c r="F19" s="647">
        <v>100</v>
      </c>
      <c r="G19" s="647">
        <v>28.814189703598537</v>
      </c>
    </row>
    <row r="20" spans="2:7" ht="10.5" customHeight="1" x14ac:dyDescent="0.2">
      <c r="B20" s="66" t="s">
        <v>35</v>
      </c>
    </row>
  </sheetData>
  <mergeCells count="4">
    <mergeCell ref="B1:F1"/>
    <mergeCell ref="H1:J1"/>
    <mergeCell ref="B2:F2"/>
    <mergeCell ref="H2:J2"/>
  </mergeCells>
  <printOptions horizontalCentered="1" verticalCentered="1"/>
  <pageMargins left="0.19685039370078741" right="0.23622047244094491" top="0.19685039370078741" bottom="0.47244094488188981" header="0" footer="0"/>
  <pageSetup scale="130" orientation="landscape" r:id="rId1"/>
  <headerFooter alignWithMargins="0">
    <oddFooter>&amp;L&amp;8&amp;Z&amp;F&amp;A&amp;R&amp;D</oddFooter>
  </headerFooter>
  <ignoredErrors>
    <ignoredError sqref="C8:G8"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74A44-3C5D-4761-9C76-06411A894966}">
  <dimension ref="A1:J23"/>
  <sheetViews>
    <sheetView showGridLines="0" workbookViewId="0"/>
  </sheetViews>
  <sheetFormatPr baseColWidth="10" defaultColWidth="0" defaultRowHeight="10.199999999999999" zeroHeight="1" x14ac:dyDescent="0.2"/>
  <cols>
    <col min="1" max="1" width="11.44140625" style="1211" customWidth="1"/>
    <col min="2" max="2" width="2.5546875" style="1211" customWidth="1"/>
    <col min="3" max="3" width="37.109375" style="1211" bestFit="1" customWidth="1"/>
    <col min="4" max="5" width="10.109375" style="1211" customWidth="1"/>
    <col min="6" max="6" width="12.44140625" style="1211" customWidth="1"/>
    <col min="7" max="8" width="11.44140625" style="1211" customWidth="1"/>
    <col min="9" max="10" width="0" style="1211" hidden="1" customWidth="1"/>
    <col min="11" max="16384" width="11.44140625" style="1211" hidden="1"/>
  </cols>
  <sheetData>
    <row r="1" spans="1:10" x14ac:dyDescent="0.2">
      <c r="A1" s="247"/>
    </row>
    <row r="2" spans="1:10" s="1212" customFormat="1" ht="26.25" customHeight="1" x14ac:dyDescent="0.25">
      <c r="B2" s="2410" t="s">
        <v>1499</v>
      </c>
      <c r="C2" s="2410"/>
      <c r="D2" s="2410"/>
      <c r="E2" s="2410"/>
      <c r="F2" s="2410"/>
    </row>
    <row r="3" spans="1:10" s="1212" customFormat="1" ht="12.6" x14ac:dyDescent="0.25">
      <c r="B3" s="2411" t="s">
        <v>1500</v>
      </c>
      <c r="C3" s="2411"/>
      <c r="D3" s="2411"/>
      <c r="E3" s="2411"/>
      <c r="F3" s="2411"/>
    </row>
    <row r="4" spans="1:10" x14ac:dyDescent="0.2">
      <c r="C4" s="2412" t="s">
        <v>126</v>
      </c>
      <c r="D4" s="2414" t="s">
        <v>104</v>
      </c>
      <c r="E4" s="2414"/>
      <c r="F4" s="2415" t="s">
        <v>1501</v>
      </c>
    </row>
    <row r="5" spans="1:10" ht="15" customHeight="1" x14ac:dyDescent="0.2">
      <c r="C5" s="2413"/>
      <c r="D5" s="1213">
        <v>2025</v>
      </c>
      <c r="E5" s="1213">
        <v>2026</v>
      </c>
      <c r="F5" s="2416"/>
    </row>
    <row r="6" spans="1:10" x14ac:dyDescent="0.2">
      <c r="C6" s="1214" t="s">
        <v>110</v>
      </c>
      <c r="D6" s="1215">
        <v>-7.3</v>
      </c>
      <c r="E6" s="1215">
        <v>-6.2</v>
      </c>
      <c r="F6" s="1215">
        <v>1.1000000000000001</v>
      </c>
      <c r="H6" s="1216"/>
      <c r="I6" s="1216"/>
      <c r="J6" s="1216"/>
    </row>
    <row r="7" spans="1:10" x14ac:dyDescent="0.2">
      <c r="C7" s="1217" t="s">
        <v>111</v>
      </c>
      <c r="D7" s="1218">
        <v>-7.1</v>
      </c>
      <c r="E7" s="1218">
        <v>-6.2</v>
      </c>
      <c r="F7" s="1218">
        <v>0.9</v>
      </c>
      <c r="H7" s="1216"/>
      <c r="I7" s="1216"/>
      <c r="J7" s="1216"/>
    </row>
    <row r="8" spans="1:10" x14ac:dyDescent="0.2">
      <c r="C8" s="1217" t="s">
        <v>112</v>
      </c>
      <c r="D8" s="1218">
        <v>-0.1</v>
      </c>
      <c r="E8" s="1218">
        <v>0</v>
      </c>
      <c r="F8" s="1218">
        <v>0.1</v>
      </c>
      <c r="H8" s="1216"/>
      <c r="I8" s="1216"/>
      <c r="J8" s="1216"/>
    </row>
    <row r="9" spans="1:10" x14ac:dyDescent="0.2">
      <c r="C9" s="1214" t="s">
        <v>113</v>
      </c>
      <c r="D9" s="1215">
        <v>-0.1</v>
      </c>
      <c r="E9" s="1215">
        <v>-0.1</v>
      </c>
      <c r="F9" s="1215">
        <v>0</v>
      </c>
      <c r="H9" s="1216"/>
      <c r="I9" s="1216"/>
      <c r="J9" s="1216"/>
    </row>
    <row r="10" spans="1:10" x14ac:dyDescent="0.2">
      <c r="C10" s="1217" t="s">
        <v>114</v>
      </c>
      <c r="D10" s="1218">
        <v>-0.1</v>
      </c>
      <c r="E10" s="1218">
        <v>-0.1</v>
      </c>
      <c r="F10" s="1218">
        <v>0</v>
      </c>
      <c r="H10" s="1216"/>
      <c r="I10" s="1216"/>
      <c r="J10" s="1216"/>
    </row>
    <row r="11" spans="1:10" x14ac:dyDescent="0.2">
      <c r="C11" s="1217" t="s">
        <v>115</v>
      </c>
      <c r="D11" s="1218">
        <v>-0.1</v>
      </c>
      <c r="E11" s="1218">
        <v>-0.1</v>
      </c>
      <c r="F11" s="1218">
        <v>0</v>
      </c>
      <c r="H11" s="1216"/>
      <c r="I11" s="1216"/>
      <c r="J11" s="1216"/>
    </row>
    <row r="12" spans="1:10" x14ac:dyDescent="0.2">
      <c r="C12" s="1214" t="s">
        <v>116</v>
      </c>
      <c r="D12" s="1215">
        <v>0.9</v>
      </c>
      <c r="E12" s="1215">
        <v>1.8</v>
      </c>
      <c r="F12" s="1215">
        <v>0.9</v>
      </c>
      <c r="H12" s="1216"/>
      <c r="I12" s="1216"/>
      <c r="J12" s="1216"/>
    </row>
    <row r="13" spans="1:10" x14ac:dyDescent="0.2">
      <c r="C13" s="1217" t="s">
        <v>117</v>
      </c>
      <c r="D13" s="1218">
        <v>0</v>
      </c>
      <c r="E13" s="1218">
        <v>0</v>
      </c>
      <c r="F13" s="1218">
        <v>0</v>
      </c>
      <c r="H13" s="1216"/>
      <c r="I13" s="1216"/>
      <c r="J13" s="1216"/>
    </row>
    <row r="14" spans="1:10" x14ac:dyDescent="0.2">
      <c r="C14" s="1217" t="s">
        <v>79</v>
      </c>
      <c r="D14" s="1218">
        <v>1</v>
      </c>
      <c r="E14" s="1218">
        <v>1.8</v>
      </c>
      <c r="F14" s="1218">
        <v>0.8</v>
      </c>
      <c r="H14" s="1216"/>
      <c r="I14" s="1216"/>
      <c r="J14" s="1216"/>
    </row>
    <row r="15" spans="1:10" x14ac:dyDescent="0.2">
      <c r="C15" s="1219" t="s">
        <v>118</v>
      </c>
      <c r="D15" s="1220">
        <v>-6.5</v>
      </c>
      <c r="E15" s="1220">
        <v>-4.5</v>
      </c>
      <c r="F15" s="1221">
        <v>1.9</v>
      </c>
      <c r="H15" s="1216"/>
      <c r="I15" s="1216"/>
      <c r="J15" s="1216"/>
    </row>
    <row r="16" spans="1:10" x14ac:dyDescent="0.2">
      <c r="C16" s="1222" t="s">
        <v>119</v>
      </c>
      <c r="D16" s="1223">
        <v>-1.5</v>
      </c>
      <c r="E16" s="1224">
        <v>0.6</v>
      </c>
      <c r="F16" s="1225">
        <v>2.1</v>
      </c>
      <c r="H16" s="1216"/>
      <c r="I16" s="1216"/>
      <c r="J16" s="1216"/>
    </row>
    <row r="17" spans="3:10" x14ac:dyDescent="0.2">
      <c r="C17" s="1226" t="s">
        <v>120</v>
      </c>
      <c r="D17" s="1227">
        <v>0</v>
      </c>
      <c r="E17" s="1228">
        <v>0</v>
      </c>
      <c r="F17" s="1215">
        <v>0</v>
      </c>
      <c r="H17" s="1216"/>
      <c r="I17" s="1216"/>
      <c r="J17" s="1216"/>
    </row>
    <row r="18" spans="3:10" x14ac:dyDescent="0.2">
      <c r="C18" s="1229" t="s">
        <v>121</v>
      </c>
      <c r="D18" s="1230">
        <v>0</v>
      </c>
      <c r="E18" s="1231">
        <v>0</v>
      </c>
      <c r="F18" s="1232">
        <v>0</v>
      </c>
      <c r="H18" s="1216"/>
      <c r="I18" s="1216"/>
      <c r="J18" s="1216"/>
    </row>
    <row r="19" spans="3:10" x14ac:dyDescent="0.2">
      <c r="C19" s="1229" t="s">
        <v>122</v>
      </c>
      <c r="D19" s="1230">
        <v>0</v>
      </c>
      <c r="E19" s="1231">
        <v>0</v>
      </c>
      <c r="F19" s="1232">
        <v>0</v>
      </c>
      <c r="H19" s="1216"/>
      <c r="I19" s="1216"/>
      <c r="J19" s="1216"/>
    </row>
    <row r="20" spans="3:10" x14ac:dyDescent="0.2">
      <c r="C20" s="1233" t="s">
        <v>123</v>
      </c>
      <c r="D20" s="1227">
        <v>0</v>
      </c>
      <c r="E20" s="1228">
        <v>0</v>
      </c>
      <c r="F20" s="1215">
        <v>0</v>
      </c>
      <c r="H20" s="1216"/>
      <c r="I20" s="1216"/>
      <c r="J20" s="1216"/>
    </row>
    <row r="21" spans="3:10" x14ac:dyDescent="0.2">
      <c r="C21" s="1219" t="s">
        <v>124</v>
      </c>
      <c r="D21" s="1220">
        <v>-6.5</v>
      </c>
      <c r="E21" s="1220">
        <v>-4.5999999999999996</v>
      </c>
      <c r="F21" s="1221">
        <v>1.9</v>
      </c>
      <c r="H21" s="1216"/>
      <c r="I21" s="1216"/>
      <c r="J21" s="1216"/>
    </row>
    <row r="22" spans="3:10" x14ac:dyDescent="0.2">
      <c r="C22" s="1234" t="s">
        <v>1502</v>
      </c>
      <c r="D22" s="1235"/>
    </row>
    <row r="23" spans="3:10" x14ac:dyDescent="0.2"/>
  </sheetData>
  <mergeCells count="5">
    <mergeCell ref="B2:F2"/>
    <mergeCell ref="B3:F3"/>
    <mergeCell ref="C4:C5"/>
    <mergeCell ref="D4:E4"/>
    <mergeCell ref="F4:F5"/>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AA816-5D8D-4F2F-A596-B7BF74033897}">
  <dimension ref="A1:WVQ30"/>
  <sheetViews>
    <sheetView showGridLines="0" zoomScaleNormal="100" workbookViewId="0">
      <selection sqref="A1:G1"/>
    </sheetView>
  </sheetViews>
  <sheetFormatPr baseColWidth="10" defaultColWidth="0" defaultRowHeight="10.5" customHeight="1" zeroHeight="1" x14ac:dyDescent="0.2"/>
  <cols>
    <col min="1" max="1" width="3" style="87" customWidth="1"/>
    <col min="2" max="2" width="33.6640625" style="87" customWidth="1"/>
    <col min="3" max="3" width="24.33203125" style="87" customWidth="1"/>
    <col min="4" max="4" width="18" style="87" customWidth="1"/>
    <col min="5" max="5" width="7.44140625" style="87" bestFit="1" customWidth="1"/>
    <col min="6" max="6" width="9" style="87" customWidth="1"/>
    <col min="7" max="7" width="13.33203125" style="87" customWidth="1"/>
    <col min="8" max="8" width="12.33203125" style="87" customWidth="1"/>
    <col min="9" max="9" width="4.109375" style="87" customWidth="1"/>
    <col min="10" max="256" width="11.44140625" style="87" hidden="1"/>
    <col min="257" max="257" width="14.88671875" style="87" hidden="1"/>
    <col min="258" max="258" width="32.5546875" style="87" hidden="1"/>
    <col min="259" max="259" width="24.33203125" style="87" hidden="1"/>
    <col min="260" max="260" width="9" style="87" hidden="1"/>
    <col min="261" max="261" width="9.6640625" style="87" hidden="1"/>
    <col min="262" max="262" width="12.109375" style="87" hidden="1"/>
    <col min="263" max="263" width="56" style="87" hidden="1"/>
    <col min="264" max="264" width="5.5546875" style="87" hidden="1"/>
    <col min="265" max="512" width="11.44140625" style="87" hidden="1"/>
    <col min="513" max="513" width="14.88671875" style="87" hidden="1"/>
    <col min="514" max="514" width="32.5546875" style="87" hidden="1"/>
    <col min="515" max="515" width="24.33203125" style="87" hidden="1"/>
    <col min="516" max="516" width="9" style="87" hidden="1"/>
    <col min="517" max="517" width="9.6640625" style="87" hidden="1"/>
    <col min="518" max="518" width="12.109375" style="87" hidden="1"/>
    <col min="519" max="519" width="56" style="87" hidden="1"/>
    <col min="520" max="520" width="5.5546875" style="87" hidden="1"/>
    <col min="521" max="768" width="11.44140625" style="87" hidden="1"/>
    <col min="769" max="769" width="14.88671875" style="87" hidden="1"/>
    <col min="770" max="770" width="32.5546875" style="87" hidden="1"/>
    <col min="771" max="771" width="24.33203125" style="87" hidden="1"/>
    <col min="772" max="772" width="9" style="87" hidden="1"/>
    <col min="773" max="773" width="9.6640625" style="87" hidden="1"/>
    <col min="774" max="774" width="12.109375" style="87" hidden="1"/>
    <col min="775" max="775" width="56" style="87" hidden="1"/>
    <col min="776" max="776" width="5.5546875" style="87" hidden="1"/>
    <col min="777" max="1024" width="11.44140625" style="87" hidden="1"/>
    <col min="1025" max="1025" width="14.88671875" style="87" hidden="1"/>
    <col min="1026" max="1026" width="32.5546875" style="87" hidden="1"/>
    <col min="1027" max="1027" width="24.33203125" style="87" hidden="1"/>
    <col min="1028" max="1028" width="9" style="87" hidden="1"/>
    <col min="1029" max="1029" width="9.6640625" style="87" hidden="1"/>
    <col min="1030" max="1030" width="12.109375" style="87" hidden="1"/>
    <col min="1031" max="1031" width="56" style="87" hidden="1"/>
    <col min="1032" max="1032" width="5.5546875" style="87" hidden="1"/>
    <col min="1033" max="1280" width="11.44140625" style="87" hidden="1"/>
    <col min="1281" max="1281" width="14.88671875" style="87" hidden="1"/>
    <col min="1282" max="1282" width="32.5546875" style="87" hidden="1"/>
    <col min="1283" max="1283" width="24.33203125" style="87" hidden="1"/>
    <col min="1284" max="1284" width="9" style="87" hidden="1"/>
    <col min="1285" max="1285" width="9.6640625" style="87" hidden="1"/>
    <col min="1286" max="1286" width="12.109375" style="87" hidden="1"/>
    <col min="1287" max="1287" width="56" style="87" hidden="1"/>
    <col min="1288" max="1288" width="5.5546875" style="87" hidden="1"/>
    <col min="1289" max="1536" width="11.44140625" style="87" hidden="1"/>
    <col min="1537" max="1537" width="14.88671875" style="87" hidden="1"/>
    <col min="1538" max="1538" width="32.5546875" style="87" hidden="1"/>
    <col min="1539" max="1539" width="24.33203125" style="87" hidden="1"/>
    <col min="1540" max="1540" width="9" style="87" hidden="1"/>
    <col min="1541" max="1541" width="9.6640625" style="87" hidden="1"/>
    <col min="1542" max="1542" width="12.109375" style="87" hidden="1"/>
    <col min="1543" max="1543" width="56" style="87" hidden="1"/>
    <col min="1544" max="1544" width="5.5546875" style="87" hidden="1"/>
    <col min="1545" max="1792" width="11.44140625" style="87" hidden="1"/>
    <col min="1793" max="1793" width="14.88671875" style="87" hidden="1"/>
    <col min="1794" max="1794" width="32.5546875" style="87" hidden="1"/>
    <col min="1795" max="1795" width="24.33203125" style="87" hidden="1"/>
    <col min="1796" max="1796" width="9" style="87" hidden="1"/>
    <col min="1797" max="1797" width="9.6640625" style="87" hidden="1"/>
    <col min="1798" max="1798" width="12.109375" style="87" hidden="1"/>
    <col min="1799" max="1799" width="56" style="87" hidden="1"/>
    <col min="1800" max="1800" width="5.5546875" style="87" hidden="1"/>
    <col min="1801" max="2048" width="11.44140625" style="87" hidden="1"/>
    <col min="2049" max="2049" width="14.88671875" style="87" hidden="1"/>
    <col min="2050" max="2050" width="32.5546875" style="87" hidden="1"/>
    <col min="2051" max="2051" width="24.33203125" style="87" hidden="1"/>
    <col min="2052" max="2052" width="9" style="87" hidden="1"/>
    <col min="2053" max="2053" width="9.6640625" style="87" hidden="1"/>
    <col min="2054" max="2054" width="12.109375" style="87" hidden="1"/>
    <col min="2055" max="2055" width="56" style="87" hidden="1"/>
    <col min="2056" max="2056" width="5.5546875" style="87" hidden="1"/>
    <col min="2057" max="2304" width="11.44140625" style="87" hidden="1"/>
    <col min="2305" max="2305" width="14.88671875" style="87" hidden="1"/>
    <col min="2306" max="2306" width="32.5546875" style="87" hidden="1"/>
    <col min="2307" max="2307" width="24.33203125" style="87" hidden="1"/>
    <col min="2308" max="2308" width="9" style="87" hidden="1"/>
    <col min="2309" max="2309" width="9.6640625" style="87" hidden="1"/>
    <col min="2310" max="2310" width="12.109375" style="87" hidden="1"/>
    <col min="2311" max="2311" width="56" style="87" hidden="1"/>
    <col min="2312" max="2312" width="5.5546875" style="87" hidden="1"/>
    <col min="2313" max="2560" width="11.44140625" style="87" hidden="1"/>
    <col min="2561" max="2561" width="14.88671875" style="87" hidden="1"/>
    <col min="2562" max="2562" width="32.5546875" style="87" hidden="1"/>
    <col min="2563" max="2563" width="24.33203125" style="87" hidden="1"/>
    <col min="2564" max="2564" width="9" style="87" hidden="1"/>
    <col min="2565" max="2565" width="9.6640625" style="87" hidden="1"/>
    <col min="2566" max="2566" width="12.109375" style="87" hidden="1"/>
    <col min="2567" max="2567" width="56" style="87" hidden="1"/>
    <col min="2568" max="2568" width="5.5546875" style="87" hidden="1"/>
    <col min="2569" max="2816" width="11.44140625" style="87" hidden="1"/>
    <col min="2817" max="2817" width="14.88671875" style="87" hidden="1"/>
    <col min="2818" max="2818" width="32.5546875" style="87" hidden="1"/>
    <col min="2819" max="2819" width="24.33203125" style="87" hidden="1"/>
    <col min="2820" max="2820" width="9" style="87" hidden="1"/>
    <col min="2821" max="2821" width="9.6640625" style="87" hidden="1"/>
    <col min="2822" max="2822" width="12.109375" style="87" hidden="1"/>
    <col min="2823" max="2823" width="56" style="87" hidden="1"/>
    <col min="2824" max="2824" width="5.5546875" style="87" hidden="1"/>
    <col min="2825" max="3072" width="11.44140625" style="87" hidden="1"/>
    <col min="3073" max="3073" width="14.88671875" style="87" hidden="1"/>
    <col min="3074" max="3074" width="32.5546875" style="87" hidden="1"/>
    <col min="3075" max="3075" width="24.33203125" style="87" hidden="1"/>
    <col min="3076" max="3076" width="9" style="87" hidden="1"/>
    <col min="3077" max="3077" width="9.6640625" style="87" hidden="1"/>
    <col min="3078" max="3078" width="12.109375" style="87" hidden="1"/>
    <col min="3079" max="3079" width="56" style="87" hidden="1"/>
    <col min="3080" max="3080" width="5.5546875" style="87" hidden="1"/>
    <col min="3081" max="3328" width="11.44140625" style="87" hidden="1"/>
    <col min="3329" max="3329" width="14.88671875" style="87" hidden="1"/>
    <col min="3330" max="3330" width="32.5546875" style="87" hidden="1"/>
    <col min="3331" max="3331" width="24.33203125" style="87" hidden="1"/>
    <col min="3332" max="3332" width="9" style="87" hidden="1"/>
    <col min="3333" max="3333" width="9.6640625" style="87" hidden="1"/>
    <col min="3334" max="3334" width="12.109375" style="87" hidden="1"/>
    <col min="3335" max="3335" width="56" style="87" hidden="1"/>
    <col min="3336" max="3336" width="5.5546875" style="87" hidden="1"/>
    <col min="3337" max="3584" width="11.44140625" style="87" hidden="1"/>
    <col min="3585" max="3585" width="14.88671875" style="87" hidden="1"/>
    <col min="3586" max="3586" width="32.5546875" style="87" hidden="1"/>
    <col min="3587" max="3587" width="24.33203125" style="87" hidden="1"/>
    <col min="3588" max="3588" width="9" style="87" hidden="1"/>
    <col min="3589" max="3589" width="9.6640625" style="87" hidden="1"/>
    <col min="3590" max="3590" width="12.109375" style="87" hidden="1"/>
    <col min="3591" max="3591" width="56" style="87" hidden="1"/>
    <col min="3592" max="3592" width="5.5546875" style="87" hidden="1"/>
    <col min="3593" max="3840" width="11.44140625" style="87" hidden="1"/>
    <col min="3841" max="3841" width="14.88671875" style="87" hidden="1"/>
    <col min="3842" max="3842" width="32.5546875" style="87" hidden="1"/>
    <col min="3843" max="3843" width="24.33203125" style="87" hidden="1"/>
    <col min="3844" max="3844" width="9" style="87" hidden="1"/>
    <col min="3845" max="3845" width="9.6640625" style="87" hidden="1"/>
    <col min="3846" max="3846" width="12.109375" style="87" hidden="1"/>
    <col min="3847" max="3847" width="56" style="87" hidden="1"/>
    <col min="3848" max="3848" width="5.5546875" style="87" hidden="1"/>
    <col min="3849" max="4096" width="11.44140625" style="87" hidden="1"/>
    <col min="4097" max="4097" width="14.88671875" style="87" hidden="1"/>
    <col min="4098" max="4098" width="32.5546875" style="87" hidden="1"/>
    <col min="4099" max="4099" width="24.33203125" style="87" hidden="1"/>
    <col min="4100" max="4100" width="9" style="87" hidden="1"/>
    <col min="4101" max="4101" width="9.6640625" style="87" hidden="1"/>
    <col min="4102" max="4102" width="12.109375" style="87" hidden="1"/>
    <col min="4103" max="4103" width="56" style="87" hidden="1"/>
    <col min="4104" max="4104" width="5.5546875" style="87" hidden="1"/>
    <col min="4105" max="4352" width="11.44140625" style="87" hidden="1"/>
    <col min="4353" max="4353" width="14.88671875" style="87" hidden="1"/>
    <col min="4354" max="4354" width="32.5546875" style="87" hidden="1"/>
    <col min="4355" max="4355" width="24.33203125" style="87" hidden="1"/>
    <col min="4356" max="4356" width="9" style="87" hidden="1"/>
    <col min="4357" max="4357" width="9.6640625" style="87" hidden="1"/>
    <col min="4358" max="4358" width="12.109375" style="87" hidden="1"/>
    <col min="4359" max="4359" width="56" style="87" hidden="1"/>
    <col min="4360" max="4360" width="5.5546875" style="87" hidden="1"/>
    <col min="4361" max="4608" width="11.44140625" style="87" hidden="1"/>
    <col min="4609" max="4609" width="14.88671875" style="87" hidden="1"/>
    <col min="4610" max="4610" width="32.5546875" style="87" hidden="1"/>
    <col min="4611" max="4611" width="24.33203125" style="87" hidden="1"/>
    <col min="4612" max="4612" width="9" style="87" hidden="1"/>
    <col min="4613" max="4613" width="9.6640625" style="87" hidden="1"/>
    <col min="4614" max="4614" width="12.109375" style="87" hidden="1"/>
    <col min="4615" max="4615" width="56" style="87" hidden="1"/>
    <col min="4616" max="4616" width="5.5546875" style="87" hidden="1"/>
    <col min="4617" max="4864" width="11.44140625" style="87" hidden="1"/>
    <col min="4865" max="4865" width="14.88671875" style="87" hidden="1"/>
    <col min="4866" max="4866" width="32.5546875" style="87" hidden="1"/>
    <col min="4867" max="4867" width="24.33203125" style="87" hidden="1"/>
    <col min="4868" max="4868" width="9" style="87" hidden="1"/>
    <col min="4869" max="4869" width="9.6640625" style="87" hidden="1"/>
    <col min="4870" max="4870" width="12.109375" style="87" hidden="1"/>
    <col min="4871" max="4871" width="56" style="87" hidden="1"/>
    <col min="4872" max="4872" width="5.5546875" style="87" hidden="1"/>
    <col min="4873" max="5120" width="11.44140625" style="87" hidden="1"/>
    <col min="5121" max="5121" width="14.88671875" style="87" hidden="1"/>
    <col min="5122" max="5122" width="32.5546875" style="87" hidden="1"/>
    <col min="5123" max="5123" width="24.33203125" style="87" hidden="1"/>
    <col min="5124" max="5124" width="9" style="87" hidden="1"/>
    <col min="5125" max="5125" width="9.6640625" style="87" hidden="1"/>
    <col min="5126" max="5126" width="12.109375" style="87" hidden="1"/>
    <col min="5127" max="5127" width="56" style="87" hidden="1"/>
    <col min="5128" max="5128" width="5.5546875" style="87" hidden="1"/>
    <col min="5129" max="5376" width="11.44140625" style="87" hidden="1"/>
    <col min="5377" max="5377" width="14.88671875" style="87" hidden="1"/>
    <col min="5378" max="5378" width="32.5546875" style="87" hidden="1"/>
    <col min="5379" max="5379" width="24.33203125" style="87" hidden="1"/>
    <col min="5380" max="5380" width="9" style="87" hidden="1"/>
    <col min="5381" max="5381" width="9.6640625" style="87" hidden="1"/>
    <col min="5382" max="5382" width="12.109375" style="87" hidden="1"/>
    <col min="5383" max="5383" width="56" style="87" hidden="1"/>
    <col min="5384" max="5384" width="5.5546875" style="87" hidden="1"/>
    <col min="5385" max="5632" width="11.44140625" style="87" hidden="1"/>
    <col min="5633" max="5633" width="14.88671875" style="87" hidden="1"/>
    <col min="5634" max="5634" width="32.5546875" style="87" hidden="1"/>
    <col min="5635" max="5635" width="24.33203125" style="87" hidden="1"/>
    <col min="5636" max="5636" width="9" style="87" hidden="1"/>
    <col min="5637" max="5637" width="9.6640625" style="87" hidden="1"/>
    <col min="5638" max="5638" width="12.109375" style="87" hidden="1"/>
    <col min="5639" max="5639" width="56" style="87" hidden="1"/>
    <col min="5640" max="5640" width="5.5546875" style="87" hidden="1"/>
    <col min="5641" max="5888" width="11.44140625" style="87" hidden="1"/>
    <col min="5889" max="5889" width="14.88671875" style="87" hidden="1"/>
    <col min="5890" max="5890" width="32.5546875" style="87" hidden="1"/>
    <col min="5891" max="5891" width="24.33203125" style="87" hidden="1"/>
    <col min="5892" max="5892" width="9" style="87" hidden="1"/>
    <col min="5893" max="5893" width="9.6640625" style="87" hidden="1"/>
    <col min="5894" max="5894" width="12.109375" style="87" hidden="1"/>
    <col min="5895" max="5895" width="56" style="87" hidden="1"/>
    <col min="5896" max="5896" width="5.5546875" style="87" hidden="1"/>
    <col min="5897" max="6144" width="11.44140625" style="87" hidden="1"/>
    <col min="6145" max="6145" width="14.88671875" style="87" hidden="1"/>
    <col min="6146" max="6146" width="32.5546875" style="87" hidden="1"/>
    <col min="6147" max="6147" width="24.33203125" style="87" hidden="1"/>
    <col min="6148" max="6148" width="9" style="87" hidden="1"/>
    <col min="6149" max="6149" width="9.6640625" style="87" hidden="1"/>
    <col min="6150" max="6150" width="12.109375" style="87" hidden="1"/>
    <col min="6151" max="6151" width="56" style="87" hidden="1"/>
    <col min="6152" max="6152" width="5.5546875" style="87" hidden="1"/>
    <col min="6153" max="6400" width="11.44140625" style="87" hidden="1"/>
    <col min="6401" max="6401" width="14.88671875" style="87" hidden="1"/>
    <col min="6402" max="6402" width="32.5546875" style="87" hidden="1"/>
    <col min="6403" max="6403" width="24.33203125" style="87" hidden="1"/>
    <col min="6404" max="6404" width="9" style="87" hidden="1"/>
    <col min="6405" max="6405" width="9.6640625" style="87" hidden="1"/>
    <col min="6406" max="6406" width="12.109375" style="87" hidden="1"/>
    <col min="6407" max="6407" width="56" style="87" hidden="1"/>
    <col min="6408" max="6408" width="5.5546875" style="87" hidden="1"/>
    <col min="6409" max="6656" width="11.44140625" style="87" hidden="1"/>
    <col min="6657" max="6657" width="14.88671875" style="87" hidden="1"/>
    <col min="6658" max="6658" width="32.5546875" style="87" hidden="1"/>
    <col min="6659" max="6659" width="24.33203125" style="87" hidden="1"/>
    <col min="6660" max="6660" width="9" style="87" hidden="1"/>
    <col min="6661" max="6661" width="9.6640625" style="87" hidden="1"/>
    <col min="6662" max="6662" width="12.109375" style="87" hidden="1"/>
    <col min="6663" max="6663" width="56" style="87" hidden="1"/>
    <col min="6664" max="6664" width="5.5546875" style="87" hidden="1"/>
    <col min="6665" max="6912" width="11.44140625" style="87" hidden="1"/>
    <col min="6913" max="6913" width="14.88671875" style="87" hidden="1"/>
    <col min="6914" max="6914" width="32.5546875" style="87" hidden="1"/>
    <col min="6915" max="6915" width="24.33203125" style="87" hidden="1"/>
    <col min="6916" max="6916" width="9" style="87" hidden="1"/>
    <col min="6917" max="6917" width="9.6640625" style="87" hidden="1"/>
    <col min="6918" max="6918" width="12.109375" style="87" hidden="1"/>
    <col min="6919" max="6919" width="56" style="87" hidden="1"/>
    <col min="6920" max="6920" width="5.5546875" style="87" hidden="1"/>
    <col min="6921" max="7168" width="11.44140625" style="87" hidden="1"/>
    <col min="7169" max="7169" width="14.88671875" style="87" hidden="1"/>
    <col min="7170" max="7170" width="32.5546875" style="87" hidden="1"/>
    <col min="7171" max="7171" width="24.33203125" style="87" hidden="1"/>
    <col min="7172" max="7172" width="9" style="87" hidden="1"/>
    <col min="7173" max="7173" width="9.6640625" style="87" hidden="1"/>
    <col min="7174" max="7174" width="12.109375" style="87" hidden="1"/>
    <col min="7175" max="7175" width="56" style="87" hidden="1"/>
    <col min="7176" max="7176" width="5.5546875" style="87" hidden="1"/>
    <col min="7177" max="7424" width="11.44140625" style="87" hidden="1"/>
    <col min="7425" max="7425" width="14.88671875" style="87" hidden="1"/>
    <col min="7426" max="7426" width="32.5546875" style="87" hidden="1"/>
    <col min="7427" max="7427" width="24.33203125" style="87" hidden="1"/>
    <col min="7428" max="7428" width="9" style="87" hidden="1"/>
    <col min="7429" max="7429" width="9.6640625" style="87" hidden="1"/>
    <col min="7430" max="7430" width="12.109375" style="87" hidden="1"/>
    <col min="7431" max="7431" width="56" style="87" hidden="1"/>
    <col min="7432" max="7432" width="5.5546875" style="87" hidden="1"/>
    <col min="7433" max="7680" width="11.44140625" style="87" hidden="1"/>
    <col min="7681" max="7681" width="14.88671875" style="87" hidden="1"/>
    <col min="7682" max="7682" width="32.5546875" style="87" hidden="1"/>
    <col min="7683" max="7683" width="24.33203125" style="87" hidden="1"/>
    <col min="7684" max="7684" width="9" style="87" hidden="1"/>
    <col min="7685" max="7685" width="9.6640625" style="87" hidden="1"/>
    <col min="7686" max="7686" width="12.109375" style="87" hidden="1"/>
    <col min="7687" max="7687" width="56" style="87" hidden="1"/>
    <col min="7688" max="7688" width="5.5546875" style="87" hidden="1"/>
    <col min="7689" max="7936" width="11.44140625" style="87" hidden="1"/>
    <col min="7937" max="7937" width="14.88671875" style="87" hidden="1"/>
    <col min="7938" max="7938" width="32.5546875" style="87" hidden="1"/>
    <col min="7939" max="7939" width="24.33203125" style="87" hidden="1"/>
    <col min="7940" max="7940" width="9" style="87" hidden="1"/>
    <col min="7941" max="7941" width="9.6640625" style="87" hidden="1"/>
    <col min="7942" max="7942" width="12.109375" style="87" hidden="1"/>
    <col min="7943" max="7943" width="56" style="87" hidden="1"/>
    <col min="7944" max="7944" width="5.5546875" style="87" hidden="1"/>
    <col min="7945" max="8192" width="11.44140625" style="87" hidden="1"/>
    <col min="8193" max="8193" width="14.88671875" style="87" hidden="1"/>
    <col min="8194" max="8194" width="32.5546875" style="87" hidden="1"/>
    <col min="8195" max="8195" width="24.33203125" style="87" hidden="1"/>
    <col min="8196" max="8196" width="9" style="87" hidden="1"/>
    <col min="8197" max="8197" width="9.6640625" style="87" hidden="1"/>
    <col min="8198" max="8198" width="12.109375" style="87" hidden="1"/>
    <col min="8199" max="8199" width="56" style="87" hidden="1"/>
    <col min="8200" max="8200" width="5.5546875" style="87" hidden="1"/>
    <col min="8201" max="8448" width="11.44140625" style="87" hidden="1"/>
    <col min="8449" max="8449" width="14.88671875" style="87" hidden="1"/>
    <col min="8450" max="8450" width="32.5546875" style="87" hidden="1"/>
    <col min="8451" max="8451" width="24.33203125" style="87" hidden="1"/>
    <col min="8452" max="8452" width="9" style="87" hidden="1"/>
    <col min="8453" max="8453" width="9.6640625" style="87" hidden="1"/>
    <col min="8454" max="8454" width="12.109375" style="87" hidden="1"/>
    <col min="8455" max="8455" width="56" style="87" hidden="1"/>
    <col min="8456" max="8456" width="5.5546875" style="87" hidden="1"/>
    <col min="8457" max="8704" width="11.44140625" style="87" hidden="1"/>
    <col min="8705" max="8705" width="14.88671875" style="87" hidden="1"/>
    <col min="8706" max="8706" width="32.5546875" style="87" hidden="1"/>
    <col min="8707" max="8707" width="24.33203125" style="87" hidden="1"/>
    <col min="8708" max="8708" width="9" style="87" hidden="1"/>
    <col min="8709" max="8709" width="9.6640625" style="87" hidden="1"/>
    <col min="8710" max="8710" width="12.109375" style="87" hidden="1"/>
    <col min="8711" max="8711" width="56" style="87" hidden="1"/>
    <col min="8712" max="8712" width="5.5546875" style="87" hidden="1"/>
    <col min="8713" max="8960" width="11.44140625" style="87" hidden="1"/>
    <col min="8961" max="8961" width="14.88671875" style="87" hidden="1"/>
    <col min="8962" max="8962" width="32.5546875" style="87" hidden="1"/>
    <col min="8963" max="8963" width="24.33203125" style="87" hidden="1"/>
    <col min="8964" max="8964" width="9" style="87" hidden="1"/>
    <col min="8965" max="8965" width="9.6640625" style="87" hidden="1"/>
    <col min="8966" max="8966" width="12.109375" style="87" hidden="1"/>
    <col min="8967" max="8967" width="56" style="87" hidden="1"/>
    <col min="8968" max="8968" width="5.5546875" style="87" hidden="1"/>
    <col min="8969" max="9216" width="11.44140625" style="87" hidden="1"/>
    <col min="9217" max="9217" width="14.88671875" style="87" hidden="1"/>
    <col min="9218" max="9218" width="32.5546875" style="87" hidden="1"/>
    <col min="9219" max="9219" width="24.33203125" style="87" hidden="1"/>
    <col min="9220" max="9220" width="9" style="87" hidden="1"/>
    <col min="9221" max="9221" width="9.6640625" style="87" hidden="1"/>
    <col min="9222" max="9222" width="12.109375" style="87" hidden="1"/>
    <col min="9223" max="9223" width="56" style="87" hidden="1"/>
    <col min="9224" max="9224" width="5.5546875" style="87" hidden="1"/>
    <col min="9225" max="9472" width="11.44140625" style="87" hidden="1"/>
    <col min="9473" max="9473" width="14.88671875" style="87" hidden="1"/>
    <col min="9474" max="9474" width="32.5546875" style="87" hidden="1"/>
    <col min="9475" max="9475" width="24.33203125" style="87" hidden="1"/>
    <col min="9476" max="9476" width="9" style="87" hidden="1"/>
    <col min="9477" max="9477" width="9.6640625" style="87" hidden="1"/>
    <col min="9478" max="9478" width="12.109375" style="87" hidden="1"/>
    <col min="9479" max="9479" width="56" style="87" hidden="1"/>
    <col min="9480" max="9480" width="5.5546875" style="87" hidden="1"/>
    <col min="9481" max="9728" width="11.44140625" style="87" hidden="1"/>
    <col min="9729" max="9729" width="14.88671875" style="87" hidden="1"/>
    <col min="9730" max="9730" width="32.5546875" style="87" hidden="1"/>
    <col min="9731" max="9731" width="24.33203125" style="87" hidden="1"/>
    <col min="9732" max="9732" width="9" style="87" hidden="1"/>
    <col min="9733" max="9733" width="9.6640625" style="87" hidden="1"/>
    <col min="9734" max="9734" width="12.109375" style="87" hidden="1"/>
    <col min="9735" max="9735" width="56" style="87" hidden="1"/>
    <col min="9736" max="9736" width="5.5546875" style="87" hidden="1"/>
    <col min="9737" max="9984" width="11.44140625" style="87" hidden="1"/>
    <col min="9985" max="9985" width="14.88671875" style="87" hidden="1"/>
    <col min="9986" max="9986" width="32.5546875" style="87" hidden="1"/>
    <col min="9987" max="9987" width="24.33203125" style="87" hidden="1"/>
    <col min="9988" max="9988" width="9" style="87" hidden="1"/>
    <col min="9989" max="9989" width="9.6640625" style="87" hidden="1"/>
    <col min="9990" max="9990" width="12.109375" style="87" hidden="1"/>
    <col min="9991" max="9991" width="56" style="87" hidden="1"/>
    <col min="9992" max="9992" width="5.5546875" style="87" hidden="1"/>
    <col min="9993" max="10240" width="11.44140625" style="87" hidden="1"/>
    <col min="10241" max="10241" width="14.88671875" style="87" hidden="1"/>
    <col min="10242" max="10242" width="32.5546875" style="87" hidden="1"/>
    <col min="10243" max="10243" width="24.33203125" style="87" hidden="1"/>
    <col min="10244" max="10244" width="9" style="87" hidden="1"/>
    <col min="10245" max="10245" width="9.6640625" style="87" hidden="1"/>
    <col min="10246" max="10246" width="12.109375" style="87" hidden="1"/>
    <col min="10247" max="10247" width="56" style="87" hidden="1"/>
    <col min="10248" max="10248" width="5.5546875" style="87" hidden="1"/>
    <col min="10249" max="10496" width="11.44140625" style="87" hidden="1"/>
    <col min="10497" max="10497" width="14.88671875" style="87" hidden="1"/>
    <col min="10498" max="10498" width="32.5546875" style="87" hidden="1"/>
    <col min="10499" max="10499" width="24.33203125" style="87" hidden="1"/>
    <col min="10500" max="10500" width="9" style="87" hidden="1"/>
    <col min="10501" max="10501" width="9.6640625" style="87" hidden="1"/>
    <col min="10502" max="10502" width="12.109375" style="87" hidden="1"/>
    <col min="10503" max="10503" width="56" style="87" hidden="1"/>
    <col min="10504" max="10504" width="5.5546875" style="87" hidden="1"/>
    <col min="10505" max="10752" width="11.44140625" style="87" hidden="1"/>
    <col min="10753" max="10753" width="14.88671875" style="87" hidden="1"/>
    <col min="10754" max="10754" width="32.5546875" style="87" hidden="1"/>
    <col min="10755" max="10755" width="24.33203125" style="87" hidden="1"/>
    <col min="10756" max="10756" width="9" style="87" hidden="1"/>
    <col min="10757" max="10757" width="9.6640625" style="87" hidden="1"/>
    <col min="10758" max="10758" width="12.109375" style="87" hidden="1"/>
    <col min="10759" max="10759" width="56" style="87" hidden="1"/>
    <col min="10760" max="10760" width="5.5546875" style="87" hidden="1"/>
    <col min="10761" max="11008" width="11.44140625" style="87" hidden="1"/>
    <col min="11009" max="11009" width="14.88671875" style="87" hidden="1"/>
    <col min="11010" max="11010" width="32.5546875" style="87" hidden="1"/>
    <col min="11011" max="11011" width="24.33203125" style="87" hidden="1"/>
    <col min="11012" max="11012" width="9" style="87" hidden="1"/>
    <col min="11013" max="11013" width="9.6640625" style="87" hidden="1"/>
    <col min="11014" max="11014" width="12.109375" style="87" hidden="1"/>
    <col min="11015" max="11015" width="56" style="87" hidden="1"/>
    <col min="11016" max="11016" width="5.5546875" style="87" hidden="1"/>
    <col min="11017" max="11264" width="11.44140625" style="87" hidden="1"/>
    <col min="11265" max="11265" width="14.88671875" style="87" hidden="1"/>
    <col min="11266" max="11266" width="32.5546875" style="87" hidden="1"/>
    <col min="11267" max="11267" width="24.33203125" style="87" hidden="1"/>
    <col min="11268" max="11268" width="9" style="87" hidden="1"/>
    <col min="11269" max="11269" width="9.6640625" style="87" hidden="1"/>
    <col min="11270" max="11270" width="12.109375" style="87" hidden="1"/>
    <col min="11271" max="11271" width="56" style="87" hidden="1"/>
    <col min="11272" max="11272" width="5.5546875" style="87" hidden="1"/>
    <col min="11273" max="11520" width="11.44140625" style="87" hidden="1"/>
    <col min="11521" max="11521" width="14.88671875" style="87" hidden="1"/>
    <col min="11522" max="11522" width="32.5546875" style="87" hidden="1"/>
    <col min="11523" max="11523" width="24.33203125" style="87" hidden="1"/>
    <col min="11524" max="11524" width="9" style="87" hidden="1"/>
    <col min="11525" max="11525" width="9.6640625" style="87" hidden="1"/>
    <col min="11526" max="11526" width="12.109375" style="87" hidden="1"/>
    <col min="11527" max="11527" width="56" style="87" hidden="1"/>
    <col min="11528" max="11528" width="5.5546875" style="87" hidden="1"/>
    <col min="11529" max="11776" width="11.44140625" style="87" hidden="1"/>
    <col min="11777" max="11777" width="14.88671875" style="87" hidden="1"/>
    <col min="11778" max="11778" width="32.5546875" style="87" hidden="1"/>
    <col min="11779" max="11779" width="24.33203125" style="87" hidden="1"/>
    <col min="11780" max="11780" width="9" style="87" hidden="1"/>
    <col min="11781" max="11781" width="9.6640625" style="87" hidden="1"/>
    <col min="11782" max="11782" width="12.109375" style="87" hidden="1"/>
    <col min="11783" max="11783" width="56" style="87" hidden="1"/>
    <col min="11784" max="11784" width="5.5546875" style="87" hidden="1"/>
    <col min="11785" max="12032" width="11.44140625" style="87" hidden="1"/>
    <col min="12033" max="12033" width="14.88671875" style="87" hidden="1"/>
    <col min="12034" max="12034" width="32.5546875" style="87" hidden="1"/>
    <col min="12035" max="12035" width="24.33203125" style="87" hidden="1"/>
    <col min="12036" max="12036" width="9" style="87" hidden="1"/>
    <col min="12037" max="12037" width="9.6640625" style="87" hidden="1"/>
    <col min="12038" max="12038" width="12.109375" style="87" hidden="1"/>
    <col min="12039" max="12039" width="56" style="87" hidden="1"/>
    <col min="12040" max="12040" width="5.5546875" style="87" hidden="1"/>
    <col min="12041" max="12288" width="11.44140625" style="87" hidden="1"/>
    <col min="12289" max="12289" width="14.88671875" style="87" hidden="1"/>
    <col min="12290" max="12290" width="32.5546875" style="87" hidden="1"/>
    <col min="12291" max="12291" width="24.33203125" style="87" hidden="1"/>
    <col min="12292" max="12292" width="9" style="87" hidden="1"/>
    <col min="12293" max="12293" width="9.6640625" style="87" hidden="1"/>
    <col min="12294" max="12294" width="12.109375" style="87" hidden="1"/>
    <col min="12295" max="12295" width="56" style="87" hidden="1"/>
    <col min="12296" max="12296" width="5.5546875" style="87" hidden="1"/>
    <col min="12297" max="12544" width="11.44140625" style="87" hidden="1"/>
    <col min="12545" max="12545" width="14.88671875" style="87" hidden="1"/>
    <col min="12546" max="12546" width="32.5546875" style="87" hidden="1"/>
    <col min="12547" max="12547" width="24.33203125" style="87" hidden="1"/>
    <col min="12548" max="12548" width="9" style="87" hidden="1"/>
    <col min="12549" max="12549" width="9.6640625" style="87" hidden="1"/>
    <col min="12550" max="12550" width="12.109375" style="87" hidden="1"/>
    <col min="12551" max="12551" width="56" style="87" hidden="1"/>
    <col min="12552" max="12552" width="5.5546875" style="87" hidden="1"/>
    <col min="12553" max="12800" width="11.44140625" style="87" hidden="1"/>
    <col min="12801" max="12801" width="14.88671875" style="87" hidden="1"/>
    <col min="12802" max="12802" width="32.5546875" style="87" hidden="1"/>
    <col min="12803" max="12803" width="24.33203125" style="87" hidden="1"/>
    <col min="12804" max="12804" width="9" style="87" hidden="1"/>
    <col min="12805" max="12805" width="9.6640625" style="87" hidden="1"/>
    <col min="12806" max="12806" width="12.109375" style="87" hidden="1"/>
    <col min="12807" max="12807" width="56" style="87" hidden="1"/>
    <col min="12808" max="12808" width="5.5546875" style="87" hidden="1"/>
    <col min="12809" max="13056" width="11.44140625" style="87" hidden="1"/>
    <col min="13057" max="13057" width="14.88671875" style="87" hidden="1"/>
    <col min="13058" max="13058" width="32.5546875" style="87" hidden="1"/>
    <col min="13059" max="13059" width="24.33203125" style="87" hidden="1"/>
    <col min="13060" max="13060" width="9" style="87" hidden="1"/>
    <col min="13061" max="13061" width="9.6640625" style="87" hidden="1"/>
    <col min="13062" max="13062" width="12.109375" style="87" hidden="1"/>
    <col min="13063" max="13063" width="56" style="87" hidden="1"/>
    <col min="13064" max="13064" width="5.5546875" style="87" hidden="1"/>
    <col min="13065" max="13312" width="11.44140625" style="87" hidden="1"/>
    <col min="13313" max="13313" width="14.88671875" style="87" hidden="1"/>
    <col min="13314" max="13314" width="32.5546875" style="87" hidden="1"/>
    <col min="13315" max="13315" width="24.33203125" style="87" hidden="1"/>
    <col min="13316" max="13316" width="9" style="87" hidden="1"/>
    <col min="13317" max="13317" width="9.6640625" style="87" hidden="1"/>
    <col min="13318" max="13318" width="12.109375" style="87" hidden="1"/>
    <col min="13319" max="13319" width="56" style="87" hidden="1"/>
    <col min="13320" max="13320" width="5.5546875" style="87" hidden="1"/>
    <col min="13321" max="13568" width="11.44140625" style="87" hidden="1"/>
    <col min="13569" max="13569" width="14.88671875" style="87" hidden="1"/>
    <col min="13570" max="13570" width="32.5546875" style="87" hidden="1"/>
    <col min="13571" max="13571" width="24.33203125" style="87" hidden="1"/>
    <col min="13572" max="13572" width="9" style="87" hidden="1"/>
    <col min="13573" max="13573" width="9.6640625" style="87" hidden="1"/>
    <col min="13574" max="13574" width="12.109375" style="87" hidden="1"/>
    <col min="13575" max="13575" width="56" style="87" hidden="1"/>
    <col min="13576" max="13576" width="5.5546875" style="87" hidden="1"/>
    <col min="13577" max="13824" width="11.44140625" style="87" hidden="1"/>
    <col min="13825" max="13825" width="14.88671875" style="87" hidden="1"/>
    <col min="13826" max="13826" width="32.5546875" style="87" hidden="1"/>
    <col min="13827" max="13827" width="24.33203125" style="87" hidden="1"/>
    <col min="13828" max="13828" width="9" style="87" hidden="1"/>
    <col min="13829" max="13829" width="9.6640625" style="87" hidden="1"/>
    <col min="13830" max="13830" width="12.109375" style="87" hidden="1"/>
    <col min="13831" max="13831" width="56" style="87" hidden="1"/>
    <col min="13832" max="13832" width="5.5546875" style="87" hidden="1"/>
    <col min="13833" max="14080" width="11.44140625" style="87" hidden="1"/>
    <col min="14081" max="14081" width="14.88671875" style="87" hidden="1"/>
    <col min="14082" max="14082" width="32.5546875" style="87" hidden="1"/>
    <col min="14083" max="14083" width="24.33203125" style="87" hidden="1"/>
    <col min="14084" max="14084" width="9" style="87" hidden="1"/>
    <col min="14085" max="14085" width="9.6640625" style="87" hidden="1"/>
    <col min="14086" max="14086" width="12.109375" style="87" hidden="1"/>
    <col min="14087" max="14087" width="56" style="87" hidden="1"/>
    <col min="14088" max="14088" width="5.5546875" style="87" hidden="1"/>
    <col min="14089" max="14336" width="11.44140625" style="87" hidden="1"/>
    <col min="14337" max="14337" width="14.88671875" style="87" hidden="1"/>
    <col min="14338" max="14338" width="32.5546875" style="87" hidden="1"/>
    <col min="14339" max="14339" width="24.33203125" style="87" hidden="1"/>
    <col min="14340" max="14340" width="9" style="87" hidden="1"/>
    <col min="14341" max="14341" width="9.6640625" style="87" hidden="1"/>
    <col min="14342" max="14342" width="12.109375" style="87" hidden="1"/>
    <col min="14343" max="14343" width="56" style="87" hidden="1"/>
    <col min="14344" max="14344" width="5.5546875" style="87" hidden="1"/>
    <col min="14345" max="14592" width="11.44140625" style="87" hidden="1"/>
    <col min="14593" max="14593" width="14.88671875" style="87" hidden="1"/>
    <col min="14594" max="14594" width="32.5546875" style="87" hidden="1"/>
    <col min="14595" max="14595" width="24.33203125" style="87" hidden="1"/>
    <col min="14596" max="14596" width="9" style="87" hidden="1"/>
    <col min="14597" max="14597" width="9.6640625" style="87" hidden="1"/>
    <col min="14598" max="14598" width="12.109375" style="87" hidden="1"/>
    <col min="14599" max="14599" width="56" style="87" hidden="1"/>
    <col min="14600" max="14600" width="5.5546875" style="87" hidden="1"/>
    <col min="14601" max="14848" width="11.44140625" style="87" hidden="1"/>
    <col min="14849" max="14849" width="14.88671875" style="87" hidden="1"/>
    <col min="14850" max="14850" width="32.5546875" style="87" hidden="1"/>
    <col min="14851" max="14851" width="24.33203125" style="87" hidden="1"/>
    <col min="14852" max="14852" width="9" style="87" hidden="1"/>
    <col min="14853" max="14853" width="9.6640625" style="87" hidden="1"/>
    <col min="14854" max="14854" width="12.109375" style="87" hidden="1"/>
    <col min="14855" max="14855" width="56" style="87" hidden="1"/>
    <col min="14856" max="14856" width="5.5546875" style="87" hidden="1"/>
    <col min="14857" max="15104" width="11.44140625" style="87" hidden="1"/>
    <col min="15105" max="15105" width="14.88671875" style="87" hidden="1"/>
    <col min="15106" max="15106" width="32.5546875" style="87" hidden="1"/>
    <col min="15107" max="15107" width="24.33203125" style="87" hidden="1"/>
    <col min="15108" max="15108" width="9" style="87" hidden="1"/>
    <col min="15109" max="15109" width="9.6640625" style="87" hidden="1"/>
    <col min="15110" max="15110" width="12.109375" style="87" hidden="1"/>
    <col min="15111" max="15111" width="56" style="87" hidden="1"/>
    <col min="15112" max="15112" width="5.5546875" style="87" hidden="1"/>
    <col min="15113" max="15360" width="11.44140625" style="87" hidden="1"/>
    <col min="15361" max="15361" width="14.88671875" style="87" hidden="1"/>
    <col min="15362" max="15362" width="32.5546875" style="87" hidden="1"/>
    <col min="15363" max="15363" width="24.33203125" style="87" hidden="1"/>
    <col min="15364" max="15364" width="9" style="87" hidden="1"/>
    <col min="15365" max="15365" width="9.6640625" style="87" hidden="1"/>
    <col min="15366" max="15366" width="12.109375" style="87" hidden="1"/>
    <col min="15367" max="15367" width="56" style="87" hidden="1"/>
    <col min="15368" max="15368" width="5.5546875" style="87" hidden="1"/>
    <col min="15369" max="15616" width="11.44140625" style="87" hidden="1"/>
    <col min="15617" max="15617" width="14.88671875" style="87" hidden="1"/>
    <col min="15618" max="15618" width="32.5546875" style="87" hidden="1"/>
    <col min="15619" max="15619" width="24.33203125" style="87" hidden="1"/>
    <col min="15620" max="15620" width="9" style="87" hidden="1"/>
    <col min="15621" max="15621" width="9.6640625" style="87" hidden="1"/>
    <col min="15622" max="15622" width="12.109375" style="87" hidden="1"/>
    <col min="15623" max="15623" width="56" style="87" hidden="1"/>
    <col min="15624" max="15624" width="5.5546875" style="87" hidden="1"/>
    <col min="15625" max="15872" width="11.44140625" style="87" hidden="1"/>
    <col min="15873" max="15873" width="14.88671875" style="87" hidden="1"/>
    <col min="15874" max="15874" width="32.5546875" style="87" hidden="1"/>
    <col min="15875" max="15875" width="24.33203125" style="87" hidden="1"/>
    <col min="15876" max="15876" width="9" style="87" hidden="1"/>
    <col min="15877" max="15877" width="9.6640625" style="87" hidden="1"/>
    <col min="15878" max="15878" width="12.109375" style="87" hidden="1"/>
    <col min="15879" max="15879" width="56" style="87" hidden="1"/>
    <col min="15880" max="15880" width="5.5546875" style="87" hidden="1"/>
    <col min="15881" max="16128" width="11.44140625" style="87" hidden="1"/>
    <col min="16129" max="16129" width="14.88671875" style="87" hidden="1"/>
    <col min="16130" max="16130" width="32.5546875" style="87" hidden="1"/>
    <col min="16131" max="16131" width="24.33203125" style="87" hidden="1"/>
    <col min="16132" max="16132" width="9" style="87" hidden="1"/>
    <col min="16133" max="16133" width="9.6640625" style="87" hidden="1"/>
    <col min="16134" max="16134" width="12.109375" style="87" hidden="1"/>
    <col min="16135" max="16135" width="56" style="87" hidden="1"/>
    <col min="16136" max="16137" width="5.5546875" style="87" hidden="1"/>
    <col min="16138" max="16384" width="11.44140625" style="87" hidden="1"/>
  </cols>
  <sheetData>
    <row r="1" spans="1:7" ht="12.75" customHeight="1" x14ac:dyDescent="0.2">
      <c r="A1" s="2563" t="s">
        <v>825</v>
      </c>
      <c r="B1" s="2563"/>
      <c r="C1" s="2563"/>
      <c r="D1" s="2563"/>
      <c r="E1" s="2563"/>
      <c r="F1" s="2563"/>
      <c r="G1" s="2563"/>
    </row>
    <row r="2" spans="1:7" ht="12.6" x14ac:dyDescent="0.2">
      <c r="A2" s="2574" t="s">
        <v>1</v>
      </c>
      <c r="B2" s="2574"/>
      <c r="C2" s="2574"/>
      <c r="D2" s="2574"/>
      <c r="E2" s="2574"/>
      <c r="F2" s="2574"/>
      <c r="G2" s="2574"/>
    </row>
    <row r="3" spans="1:7" ht="10.199999999999999" x14ac:dyDescent="0.2">
      <c r="B3" s="5"/>
      <c r="C3" s="5"/>
      <c r="D3" s="566"/>
      <c r="E3" s="566"/>
      <c r="F3" s="566"/>
      <c r="G3" s="569"/>
    </row>
    <row r="4" spans="1:7" ht="10.199999999999999" x14ac:dyDescent="0.2">
      <c r="B4" s="2576" t="s">
        <v>0</v>
      </c>
      <c r="C4" s="2630" t="s">
        <v>744</v>
      </c>
      <c r="D4" s="2630" t="s">
        <v>89</v>
      </c>
      <c r="E4" s="554" t="s">
        <v>17</v>
      </c>
      <c r="F4" s="554" t="s">
        <v>746</v>
      </c>
      <c r="G4" s="555" t="s">
        <v>18</v>
      </c>
    </row>
    <row r="5" spans="1:7" ht="13.5" customHeight="1" x14ac:dyDescent="0.2">
      <c r="B5" s="2577"/>
      <c r="C5" s="2631"/>
      <c r="D5" s="2631"/>
      <c r="E5" s="556" t="s">
        <v>9</v>
      </c>
      <c r="F5" s="556" t="s">
        <v>10</v>
      </c>
      <c r="G5" s="556" t="s">
        <v>735</v>
      </c>
    </row>
    <row r="6" spans="1:7" ht="30.6" x14ac:dyDescent="0.2">
      <c r="B6" s="650" t="s">
        <v>747</v>
      </c>
      <c r="C6" s="650" t="s">
        <v>815</v>
      </c>
      <c r="D6" s="650" t="s">
        <v>816</v>
      </c>
      <c r="E6" s="657"/>
      <c r="F6" s="657">
        <v>66</v>
      </c>
      <c r="G6" s="657">
        <v>66</v>
      </c>
    </row>
    <row r="7" spans="1:7" ht="20.399999999999999" x14ac:dyDescent="0.2">
      <c r="B7" s="651" t="s">
        <v>817</v>
      </c>
      <c r="C7" s="652" t="s">
        <v>818</v>
      </c>
      <c r="D7" s="652" t="s">
        <v>819</v>
      </c>
      <c r="E7" s="658">
        <v>2768</v>
      </c>
      <c r="F7" s="658"/>
      <c r="G7" s="658">
        <v>2768</v>
      </c>
    </row>
    <row r="8" spans="1:7" ht="30.6" x14ac:dyDescent="0.2">
      <c r="B8" s="653" t="s">
        <v>750</v>
      </c>
      <c r="C8" s="654" t="s">
        <v>820</v>
      </c>
      <c r="D8" s="423" t="s">
        <v>816</v>
      </c>
      <c r="E8" s="659">
        <v>24.027994366000001</v>
      </c>
      <c r="F8" s="659">
        <v>-24.027994366000001</v>
      </c>
      <c r="G8" s="659"/>
    </row>
    <row r="9" spans="1:7" ht="20.399999999999999" x14ac:dyDescent="0.2">
      <c r="B9" s="651" t="s">
        <v>821</v>
      </c>
      <c r="C9" s="652" t="s">
        <v>822</v>
      </c>
      <c r="D9" s="652" t="s">
        <v>823</v>
      </c>
      <c r="E9" s="658">
        <v>5.5286247289999997</v>
      </c>
      <c r="F9" s="658"/>
      <c r="G9" s="658">
        <v>5.5286247289999997</v>
      </c>
    </row>
    <row r="10" spans="1:7" ht="10.199999999999999" x14ac:dyDescent="0.2">
      <c r="B10" s="564" t="s">
        <v>824</v>
      </c>
      <c r="C10" s="655"/>
      <c r="D10" s="655"/>
      <c r="E10" s="656">
        <f>SUM(E6:E9)</f>
        <v>2797.5566190949999</v>
      </c>
      <c r="F10" s="656">
        <f>SUM(F6:F9)</f>
        <v>41.972005633999999</v>
      </c>
      <c r="G10" s="656">
        <f>SUM(G6:G9)</f>
        <v>2839.5286247290001</v>
      </c>
    </row>
    <row r="11" spans="1:7" ht="10.199999999999999" x14ac:dyDescent="0.2">
      <c r="B11" s="87" t="s">
        <v>35</v>
      </c>
    </row>
    <row r="12" spans="1:7" ht="10.199999999999999" x14ac:dyDescent="0.2">
      <c r="B12" s="87" t="s">
        <v>826</v>
      </c>
    </row>
    <row r="13" spans="1:7" ht="10.199999999999999" hidden="1" x14ac:dyDescent="0.2"/>
    <row r="14" spans="1:7" ht="10.199999999999999" hidden="1" x14ac:dyDescent="0.2"/>
    <row r="15" spans="1:7" ht="10.199999999999999" hidden="1" x14ac:dyDescent="0.2"/>
    <row r="29" spans="1:1" ht="10.5" hidden="1" customHeight="1" x14ac:dyDescent="0.2">
      <c r="A29" s="89"/>
    </row>
    <row r="30" spans="1:1" ht="10.5" hidden="1" customHeight="1" x14ac:dyDescent="0.2">
      <c r="A30" s="88"/>
    </row>
  </sheetData>
  <mergeCells count="5">
    <mergeCell ref="D4:D5"/>
    <mergeCell ref="C4:C5"/>
    <mergeCell ref="B4:B5"/>
    <mergeCell ref="A1:G1"/>
    <mergeCell ref="A2:G2"/>
  </mergeCells>
  <pageMargins left="0.7" right="0.7" top="0.75" bottom="0.75" header="0.3" footer="0.3"/>
  <pageSetup orientation="portrait" r:id="rId1"/>
  <ignoredErrors>
    <ignoredError sqref="E5:G5" numberStoredAsText="1"/>
  </ignoredError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75F1-F5F8-4DC4-B372-A486A9F430C0}">
  <dimension ref="A1:WVQ17"/>
  <sheetViews>
    <sheetView showGridLines="0" zoomScaleNormal="100" workbookViewId="0">
      <selection activeCell="H15" sqref="H15"/>
    </sheetView>
  </sheetViews>
  <sheetFormatPr baseColWidth="10" defaultColWidth="0" defaultRowHeight="10.5" customHeight="1" zeroHeight="1" x14ac:dyDescent="0.2"/>
  <cols>
    <col min="1" max="1" width="2.44140625" style="8" customWidth="1"/>
    <col min="2" max="2" width="50.6640625" style="8" customWidth="1"/>
    <col min="3" max="3" width="13.44140625" style="8" customWidth="1"/>
    <col min="4" max="4" width="13" style="8" customWidth="1"/>
    <col min="5" max="5" width="12.6640625" style="8" customWidth="1"/>
    <col min="6" max="6" width="12.109375" style="8" customWidth="1"/>
    <col min="7" max="7" width="10.6640625" style="8" customWidth="1"/>
    <col min="8" max="8" width="9.33203125" style="8" customWidth="1"/>
    <col min="9" max="9" width="4.33203125" style="8" customWidth="1"/>
    <col min="10" max="10" width="5.33203125" style="8" hidden="1" customWidth="1"/>
    <col min="11" max="11" width="11.44140625" style="8" hidden="1" customWidth="1"/>
    <col min="12" max="12" width="4.109375" style="8" hidden="1" customWidth="1"/>
    <col min="13" max="257" width="11.44140625" style="8" hidden="1"/>
    <col min="258" max="258" width="32" style="8" hidden="1"/>
    <col min="259" max="259" width="11.33203125" style="8" hidden="1"/>
    <col min="260" max="260" width="10.109375" style="8" hidden="1"/>
    <col min="261" max="261" width="8.109375" style="8" hidden="1"/>
    <col min="262" max="262" width="9.44140625" style="8" hidden="1"/>
    <col min="263" max="263" width="10.6640625" style="8" hidden="1"/>
    <col min="264" max="265" width="9.33203125" style="8" hidden="1"/>
    <col min="266" max="513" width="11.44140625" style="8" hidden="1"/>
    <col min="514" max="514" width="32" style="8" hidden="1"/>
    <col min="515" max="515" width="11.33203125" style="8" hidden="1"/>
    <col min="516" max="516" width="10.109375" style="8" hidden="1"/>
    <col min="517" max="517" width="8.109375" style="8" hidden="1"/>
    <col min="518" max="518" width="9.44140625" style="8" hidden="1"/>
    <col min="519" max="519" width="10.6640625" style="8" hidden="1"/>
    <col min="520" max="521" width="9.33203125" style="8" hidden="1"/>
    <col min="522" max="769" width="11.44140625" style="8" hidden="1"/>
    <col min="770" max="770" width="32" style="8" hidden="1"/>
    <col min="771" max="771" width="11.33203125" style="8" hidden="1"/>
    <col min="772" max="772" width="10.109375" style="8" hidden="1"/>
    <col min="773" max="773" width="8.109375" style="8" hidden="1"/>
    <col min="774" max="774" width="9.44140625" style="8" hidden="1"/>
    <col min="775" max="775" width="10.6640625" style="8" hidden="1"/>
    <col min="776" max="777" width="9.33203125" style="8" hidden="1"/>
    <col min="778" max="1025" width="11.44140625" style="8" hidden="1"/>
    <col min="1026" max="1026" width="32" style="8" hidden="1"/>
    <col min="1027" max="1027" width="11.33203125" style="8" hidden="1"/>
    <col min="1028" max="1028" width="10.109375" style="8" hidden="1"/>
    <col min="1029" max="1029" width="8.109375" style="8" hidden="1"/>
    <col min="1030" max="1030" width="9.44140625" style="8" hidden="1"/>
    <col min="1031" max="1031" width="10.6640625" style="8" hidden="1"/>
    <col min="1032" max="1033" width="9.33203125" style="8" hidden="1"/>
    <col min="1034" max="1281" width="11.44140625" style="8" hidden="1"/>
    <col min="1282" max="1282" width="32" style="8" hidden="1"/>
    <col min="1283" max="1283" width="11.33203125" style="8" hidden="1"/>
    <col min="1284" max="1284" width="10.109375" style="8" hidden="1"/>
    <col min="1285" max="1285" width="8.109375" style="8" hidden="1"/>
    <col min="1286" max="1286" width="9.44140625" style="8" hidden="1"/>
    <col min="1287" max="1287" width="10.6640625" style="8" hidden="1"/>
    <col min="1288" max="1289" width="9.33203125" style="8" hidden="1"/>
    <col min="1290" max="1537" width="11.44140625" style="8" hidden="1"/>
    <col min="1538" max="1538" width="32" style="8" hidden="1"/>
    <col min="1539" max="1539" width="11.33203125" style="8" hidden="1"/>
    <col min="1540" max="1540" width="10.109375" style="8" hidden="1"/>
    <col min="1541" max="1541" width="8.109375" style="8" hidden="1"/>
    <col min="1542" max="1542" width="9.44140625" style="8" hidden="1"/>
    <col min="1543" max="1543" width="10.6640625" style="8" hidden="1"/>
    <col min="1544" max="1545" width="9.33203125" style="8" hidden="1"/>
    <col min="1546" max="1793" width="11.44140625" style="8" hidden="1"/>
    <col min="1794" max="1794" width="32" style="8" hidden="1"/>
    <col min="1795" max="1795" width="11.33203125" style="8" hidden="1"/>
    <col min="1796" max="1796" width="10.109375" style="8" hidden="1"/>
    <col min="1797" max="1797" width="8.109375" style="8" hidden="1"/>
    <col min="1798" max="1798" width="9.44140625" style="8" hidden="1"/>
    <col min="1799" max="1799" width="10.6640625" style="8" hidden="1"/>
    <col min="1800" max="1801" width="9.33203125" style="8" hidden="1"/>
    <col min="1802" max="2049" width="11.44140625" style="8" hidden="1"/>
    <col min="2050" max="2050" width="32" style="8" hidden="1"/>
    <col min="2051" max="2051" width="11.33203125" style="8" hidden="1"/>
    <col min="2052" max="2052" width="10.109375" style="8" hidden="1"/>
    <col min="2053" max="2053" width="8.109375" style="8" hidden="1"/>
    <col min="2054" max="2054" width="9.44140625" style="8" hidden="1"/>
    <col min="2055" max="2055" width="10.6640625" style="8" hidden="1"/>
    <col min="2056" max="2057" width="9.33203125" style="8" hidden="1"/>
    <col min="2058" max="2305" width="11.44140625" style="8" hidden="1"/>
    <col min="2306" max="2306" width="32" style="8" hidden="1"/>
    <col min="2307" max="2307" width="11.33203125" style="8" hidden="1"/>
    <col min="2308" max="2308" width="10.109375" style="8" hidden="1"/>
    <col min="2309" max="2309" width="8.109375" style="8" hidden="1"/>
    <col min="2310" max="2310" width="9.44140625" style="8" hidden="1"/>
    <col min="2311" max="2311" width="10.6640625" style="8" hidden="1"/>
    <col min="2312" max="2313" width="9.33203125" style="8" hidden="1"/>
    <col min="2314" max="2561" width="11.44140625" style="8" hidden="1"/>
    <col min="2562" max="2562" width="32" style="8" hidden="1"/>
    <col min="2563" max="2563" width="11.33203125" style="8" hidden="1"/>
    <col min="2564" max="2564" width="10.109375" style="8" hidden="1"/>
    <col min="2565" max="2565" width="8.109375" style="8" hidden="1"/>
    <col min="2566" max="2566" width="9.44140625" style="8" hidden="1"/>
    <col min="2567" max="2567" width="10.6640625" style="8" hidden="1"/>
    <col min="2568" max="2569" width="9.33203125" style="8" hidden="1"/>
    <col min="2570" max="2817" width="11.44140625" style="8" hidden="1"/>
    <col min="2818" max="2818" width="32" style="8" hidden="1"/>
    <col min="2819" max="2819" width="11.33203125" style="8" hidden="1"/>
    <col min="2820" max="2820" width="10.109375" style="8" hidden="1"/>
    <col min="2821" max="2821" width="8.109375" style="8" hidden="1"/>
    <col min="2822" max="2822" width="9.44140625" style="8" hidden="1"/>
    <col min="2823" max="2823" width="10.6640625" style="8" hidden="1"/>
    <col min="2824" max="2825" width="9.33203125" style="8" hidden="1"/>
    <col min="2826" max="3073" width="11.44140625" style="8" hidden="1"/>
    <col min="3074" max="3074" width="32" style="8" hidden="1"/>
    <col min="3075" max="3075" width="11.33203125" style="8" hidden="1"/>
    <col min="3076" max="3076" width="10.109375" style="8" hidden="1"/>
    <col min="3077" max="3077" width="8.109375" style="8" hidden="1"/>
    <col min="3078" max="3078" width="9.44140625" style="8" hidden="1"/>
    <col min="3079" max="3079" width="10.6640625" style="8" hidden="1"/>
    <col min="3080" max="3081" width="9.33203125" style="8" hidden="1"/>
    <col min="3082" max="3329" width="11.44140625" style="8" hidden="1"/>
    <col min="3330" max="3330" width="32" style="8" hidden="1"/>
    <col min="3331" max="3331" width="11.33203125" style="8" hidden="1"/>
    <col min="3332" max="3332" width="10.109375" style="8" hidden="1"/>
    <col min="3333" max="3333" width="8.109375" style="8" hidden="1"/>
    <col min="3334" max="3334" width="9.44140625" style="8" hidden="1"/>
    <col min="3335" max="3335" width="10.6640625" style="8" hidden="1"/>
    <col min="3336" max="3337" width="9.33203125" style="8" hidden="1"/>
    <col min="3338" max="3585" width="11.44140625" style="8" hidden="1"/>
    <col min="3586" max="3586" width="32" style="8" hidden="1"/>
    <col min="3587" max="3587" width="11.33203125" style="8" hidden="1"/>
    <col min="3588" max="3588" width="10.109375" style="8" hidden="1"/>
    <col min="3589" max="3589" width="8.109375" style="8" hidden="1"/>
    <col min="3590" max="3590" width="9.44140625" style="8" hidden="1"/>
    <col min="3591" max="3591" width="10.6640625" style="8" hidden="1"/>
    <col min="3592" max="3593" width="9.33203125" style="8" hidden="1"/>
    <col min="3594" max="3841" width="11.44140625" style="8" hidden="1"/>
    <col min="3842" max="3842" width="32" style="8" hidden="1"/>
    <col min="3843" max="3843" width="11.33203125" style="8" hidden="1"/>
    <col min="3844" max="3844" width="10.109375" style="8" hidden="1"/>
    <col min="3845" max="3845" width="8.109375" style="8" hidden="1"/>
    <col min="3846" max="3846" width="9.44140625" style="8" hidden="1"/>
    <col min="3847" max="3847" width="10.6640625" style="8" hidden="1"/>
    <col min="3848" max="3849" width="9.33203125" style="8" hidden="1"/>
    <col min="3850" max="4097" width="11.44140625" style="8" hidden="1"/>
    <col min="4098" max="4098" width="32" style="8" hidden="1"/>
    <col min="4099" max="4099" width="11.33203125" style="8" hidden="1"/>
    <col min="4100" max="4100" width="10.109375" style="8" hidden="1"/>
    <col min="4101" max="4101" width="8.109375" style="8" hidden="1"/>
    <col min="4102" max="4102" width="9.44140625" style="8" hidden="1"/>
    <col min="4103" max="4103" width="10.6640625" style="8" hidden="1"/>
    <col min="4104" max="4105" width="9.33203125" style="8" hidden="1"/>
    <col min="4106" max="4353" width="11.44140625" style="8" hidden="1"/>
    <col min="4354" max="4354" width="32" style="8" hidden="1"/>
    <col min="4355" max="4355" width="11.33203125" style="8" hidden="1"/>
    <col min="4356" max="4356" width="10.109375" style="8" hidden="1"/>
    <col min="4357" max="4357" width="8.109375" style="8" hidden="1"/>
    <col min="4358" max="4358" width="9.44140625" style="8" hidden="1"/>
    <col min="4359" max="4359" width="10.6640625" style="8" hidden="1"/>
    <col min="4360" max="4361" width="9.33203125" style="8" hidden="1"/>
    <col min="4362" max="4609" width="11.44140625" style="8" hidden="1"/>
    <col min="4610" max="4610" width="32" style="8" hidden="1"/>
    <col min="4611" max="4611" width="11.33203125" style="8" hidden="1"/>
    <col min="4612" max="4612" width="10.109375" style="8" hidden="1"/>
    <col min="4613" max="4613" width="8.109375" style="8" hidden="1"/>
    <col min="4614" max="4614" width="9.44140625" style="8" hidden="1"/>
    <col min="4615" max="4615" width="10.6640625" style="8" hidden="1"/>
    <col min="4616" max="4617" width="9.33203125" style="8" hidden="1"/>
    <col min="4618" max="4865" width="11.44140625" style="8" hidden="1"/>
    <col min="4866" max="4866" width="32" style="8" hidden="1"/>
    <col min="4867" max="4867" width="11.33203125" style="8" hidden="1"/>
    <col min="4868" max="4868" width="10.109375" style="8" hidden="1"/>
    <col min="4869" max="4869" width="8.109375" style="8" hidden="1"/>
    <col min="4870" max="4870" width="9.44140625" style="8" hidden="1"/>
    <col min="4871" max="4871" width="10.6640625" style="8" hidden="1"/>
    <col min="4872" max="4873" width="9.33203125" style="8" hidden="1"/>
    <col min="4874" max="5121" width="11.44140625" style="8" hidden="1"/>
    <col min="5122" max="5122" width="32" style="8" hidden="1"/>
    <col min="5123" max="5123" width="11.33203125" style="8" hidden="1"/>
    <col min="5124" max="5124" width="10.109375" style="8" hidden="1"/>
    <col min="5125" max="5125" width="8.109375" style="8" hidden="1"/>
    <col min="5126" max="5126" width="9.44140625" style="8" hidden="1"/>
    <col min="5127" max="5127" width="10.6640625" style="8" hidden="1"/>
    <col min="5128" max="5129" width="9.33203125" style="8" hidden="1"/>
    <col min="5130" max="5377" width="11.44140625" style="8" hidden="1"/>
    <col min="5378" max="5378" width="32" style="8" hidden="1"/>
    <col min="5379" max="5379" width="11.33203125" style="8" hidden="1"/>
    <col min="5380" max="5380" width="10.109375" style="8" hidden="1"/>
    <col min="5381" max="5381" width="8.109375" style="8" hidden="1"/>
    <col min="5382" max="5382" width="9.44140625" style="8" hidden="1"/>
    <col min="5383" max="5383" width="10.6640625" style="8" hidden="1"/>
    <col min="5384" max="5385" width="9.33203125" style="8" hidden="1"/>
    <col min="5386" max="5633" width="11.44140625" style="8" hidden="1"/>
    <col min="5634" max="5634" width="32" style="8" hidden="1"/>
    <col min="5635" max="5635" width="11.33203125" style="8" hidden="1"/>
    <col min="5636" max="5636" width="10.109375" style="8" hidden="1"/>
    <col min="5637" max="5637" width="8.109375" style="8" hidden="1"/>
    <col min="5638" max="5638" width="9.44140625" style="8" hidden="1"/>
    <col min="5639" max="5639" width="10.6640625" style="8" hidden="1"/>
    <col min="5640" max="5641" width="9.33203125" style="8" hidden="1"/>
    <col min="5642" max="5889" width="11.44140625" style="8" hidden="1"/>
    <col min="5890" max="5890" width="32" style="8" hidden="1"/>
    <col min="5891" max="5891" width="11.33203125" style="8" hidden="1"/>
    <col min="5892" max="5892" width="10.109375" style="8" hidden="1"/>
    <col min="5893" max="5893" width="8.109375" style="8" hidden="1"/>
    <col min="5894" max="5894" width="9.44140625" style="8" hidden="1"/>
    <col min="5895" max="5895" width="10.6640625" style="8" hidden="1"/>
    <col min="5896" max="5897" width="9.33203125" style="8" hidden="1"/>
    <col min="5898" max="6145" width="11.44140625" style="8" hidden="1"/>
    <col min="6146" max="6146" width="32" style="8" hidden="1"/>
    <col min="6147" max="6147" width="11.33203125" style="8" hidden="1"/>
    <col min="6148" max="6148" width="10.109375" style="8" hidden="1"/>
    <col min="6149" max="6149" width="8.109375" style="8" hidden="1"/>
    <col min="6150" max="6150" width="9.44140625" style="8" hidden="1"/>
    <col min="6151" max="6151" width="10.6640625" style="8" hidden="1"/>
    <col min="6152" max="6153" width="9.33203125" style="8" hidden="1"/>
    <col min="6154" max="6401" width="11.44140625" style="8" hidden="1"/>
    <col min="6402" max="6402" width="32" style="8" hidden="1"/>
    <col min="6403" max="6403" width="11.33203125" style="8" hidden="1"/>
    <col min="6404" max="6404" width="10.109375" style="8" hidden="1"/>
    <col min="6405" max="6405" width="8.109375" style="8" hidden="1"/>
    <col min="6406" max="6406" width="9.44140625" style="8" hidden="1"/>
    <col min="6407" max="6407" width="10.6640625" style="8" hidden="1"/>
    <col min="6408" max="6409" width="9.33203125" style="8" hidden="1"/>
    <col min="6410" max="6657" width="11.44140625" style="8" hidden="1"/>
    <col min="6658" max="6658" width="32" style="8" hidden="1"/>
    <col min="6659" max="6659" width="11.33203125" style="8" hidden="1"/>
    <col min="6660" max="6660" width="10.109375" style="8" hidden="1"/>
    <col min="6661" max="6661" width="8.109375" style="8" hidden="1"/>
    <col min="6662" max="6662" width="9.44140625" style="8" hidden="1"/>
    <col min="6663" max="6663" width="10.6640625" style="8" hidden="1"/>
    <col min="6664" max="6665" width="9.33203125" style="8" hidden="1"/>
    <col min="6666" max="6913" width="11.44140625" style="8" hidden="1"/>
    <col min="6914" max="6914" width="32" style="8" hidden="1"/>
    <col min="6915" max="6915" width="11.33203125" style="8" hidden="1"/>
    <col min="6916" max="6916" width="10.109375" style="8" hidden="1"/>
    <col min="6917" max="6917" width="8.109375" style="8" hidden="1"/>
    <col min="6918" max="6918" width="9.44140625" style="8" hidden="1"/>
    <col min="6919" max="6919" width="10.6640625" style="8" hidden="1"/>
    <col min="6920" max="6921" width="9.33203125" style="8" hidden="1"/>
    <col min="6922" max="7169" width="11.44140625" style="8" hidden="1"/>
    <col min="7170" max="7170" width="32" style="8" hidden="1"/>
    <col min="7171" max="7171" width="11.33203125" style="8" hidden="1"/>
    <col min="7172" max="7172" width="10.109375" style="8" hidden="1"/>
    <col min="7173" max="7173" width="8.109375" style="8" hidden="1"/>
    <col min="7174" max="7174" width="9.44140625" style="8" hidden="1"/>
    <col min="7175" max="7175" width="10.6640625" style="8" hidden="1"/>
    <col min="7176" max="7177" width="9.33203125" style="8" hidden="1"/>
    <col min="7178" max="7425" width="11.44140625" style="8" hidden="1"/>
    <col min="7426" max="7426" width="32" style="8" hidden="1"/>
    <col min="7427" max="7427" width="11.33203125" style="8" hidden="1"/>
    <col min="7428" max="7428" width="10.109375" style="8" hidden="1"/>
    <col min="7429" max="7429" width="8.109375" style="8" hidden="1"/>
    <col min="7430" max="7430" width="9.44140625" style="8" hidden="1"/>
    <col min="7431" max="7431" width="10.6640625" style="8" hidden="1"/>
    <col min="7432" max="7433" width="9.33203125" style="8" hidden="1"/>
    <col min="7434" max="7681" width="11.44140625" style="8" hidden="1"/>
    <col min="7682" max="7682" width="32" style="8" hidden="1"/>
    <col min="7683" max="7683" width="11.33203125" style="8" hidden="1"/>
    <col min="7684" max="7684" width="10.109375" style="8" hidden="1"/>
    <col min="7685" max="7685" width="8.109375" style="8" hidden="1"/>
    <col min="7686" max="7686" width="9.44140625" style="8" hidden="1"/>
    <col min="7687" max="7687" width="10.6640625" style="8" hidden="1"/>
    <col min="7688" max="7689" width="9.33203125" style="8" hidden="1"/>
    <col min="7690" max="7937" width="11.44140625" style="8" hidden="1"/>
    <col min="7938" max="7938" width="32" style="8" hidden="1"/>
    <col min="7939" max="7939" width="11.33203125" style="8" hidden="1"/>
    <col min="7940" max="7940" width="10.109375" style="8" hidden="1"/>
    <col min="7941" max="7941" width="8.109375" style="8" hidden="1"/>
    <col min="7942" max="7942" width="9.44140625" style="8" hidden="1"/>
    <col min="7943" max="7943" width="10.6640625" style="8" hidden="1"/>
    <col min="7944" max="7945" width="9.33203125" style="8" hidden="1"/>
    <col min="7946" max="8193" width="11.44140625" style="8" hidden="1"/>
    <col min="8194" max="8194" width="32" style="8" hidden="1"/>
    <col min="8195" max="8195" width="11.33203125" style="8" hidden="1"/>
    <col min="8196" max="8196" width="10.109375" style="8" hidden="1"/>
    <col min="8197" max="8197" width="8.109375" style="8" hidden="1"/>
    <col min="8198" max="8198" width="9.44140625" style="8" hidden="1"/>
    <col min="8199" max="8199" width="10.6640625" style="8" hidden="1"/>
    <col min="8200" max="8201" width="9.33203125" style="8" hidden="1"/>
    <col min="8202" max="8449" width="11.44140625" style="8" hidden="1"/>
    <col min="8450" max="8450" width="32" style="8" hidden="1"/>
    <col min="8451" max="8451" width="11.33203125" style="8" hidden="1"/>
    <col min="8452" max="8452" width="10.109375" style="8" hidden="1"/>
    <col min="8453" max="8453" width="8.109375" style="8" hidden="1"/>
    <col min="8454" max="8454" width="9.44140625" style="8" hidden="1"/>
    <col min="8455" max="8455" width="10.6640625" style="8" hidden="1"/>
    <col min="8456" max="8457" width="9.33203125" style="8" hidden="1"/>
    <col min="8458" max="8705" width="11.44140625" style="8" hidden="1"/>
    <col min="8706" max="8706" width="32" style="8" hidden="1"/>
    <col min="8707" max="8707" width="11.33203125" style="8" hidden="1"/>
    <col min="8708" max="8708" width="10.109375" style="8" hidden="1"/>
    <col min="8709" max="8709" width="8.109375" style="8" hidden="1"/>
    <col min="8710" max="8710" width="9.44140625" style="8" hidden="1"/>
    <col min="8711" max="8711" width="10.6640625" style="8" hidden="1"/>
    <col min="8712" max="8713" width="9.33203125" style="8" hidden="1"/>
    <col min="8714" max="8961" width="11.44140625" style="8" hidden="1"/>
    <col min="8962" max="8962" width="32" style="8" hidden="1"/>
    <col min="8963" max="8963" width="11.33203125" style="8" hidden="1"/>
    <col min="8964" max="8964" width="10.109375" style="8" hidden="1"/>
    <col min="8965" max="8965" width="8.109375" style="8" hidden="1"/>
    <col min="8966" max="8966" width="9.44140625" style="8" hidden="1"/>
    <col min="8967" max="8967" width="10.6640625" style="8" hidden="1"/>
    <col min="8968" max="8969" width="9.33203125" style="8" hidden="1"/>
    <col min="8970" max="9217" width="11.44140625" style="8" hidden="1"/>
    <col min="9218" max="9218" width="32" style="8" hidden="1"/>
    <col min="9219" max="9219" width="11.33203125" style="8" hidden="1"/>
    <col min="9220" max="9220" width="10.109375" style="8" hidden="1"/>
    <col min="9221" max="9221" width="8.109375" style="8" hidden="1"/>
    <col min="9222" max="9222" width="9.44140625" style="8" hidden="1"/>
    <col min="9223" max="9223" width="10.6640625" style="8" hidden="1"/>
    <col min="9224" max="9225" width="9.33203125" style="8" hidden="1"/>
    <col min="9226" max="9473" width="11.44140625" style="8" hidden="1"/>
    <col min="9474" max="9474" width="32" style="8" hidden="1"/>
    <col min="9475" max="9475" width="11.33203125" style="8" hidden="1"/>
    <col min="9476" max="9476" width="10.109375" style="8" hidden="1"/>
    <col min="9477" max="9477" width="8.109375" style="8" hidden="1"/>
    <col min="9478" max="9478" width="9.44140625" style="8" hidden="1"/>
    <col min="9479" max="9479" width="10.6640625" style="8" hidden="1"/>
    <col min="9480" max="9481" width="9.33203125" style="8" hidden="1"/>
    <col min="9482" max="9729" width="11.44140625" style="8" hidden="1"/>
    <col min="9730" max="9730" width="32" style="8" hidden="1"/>
    <col min="9731" max="9731" width="11.33203125" style="8" hidden="1"/>
    <col min="9732" max="9732" width="10.109375" style="8" hidden="1"/>
    <col min="9733" max="9733" width="8.109375" style="8" hidden="1"/>
    <col min="9734" max="9734" width="9.44140625" style="8" hidden="1"/>
    <col min="9735" max="9735" width="10.6640625" style="8" hidden="1"/>
    <col min="9736" max="9737" width="9.33203125" style="8" hidden="1"/>
    <col min="9738" max="9985" width="11.44140625" style="8" hidden="1"/>
    <col min="9986" max="9986" width="32" style="8" hidden="1"/>
    <col min="9987" max="9987" width="11.33203125" style="8" hidden="1"/>
    <col min="9988" max="9988" width="10.109375" style="8" hidden="1"/>
    <col min="9989" max="9989" width="8.109375" style="8" hidden="1"/>
    <col min="9990" max="9990" width="9.44140625" style="8" hidden="1"/>
    <col min="9991" max="9991" width="10.6640625" style="8" hidden="1"/>
    <col min="9992" max="9993" width="9.33203125" style="8" hidden="1"/>
    <col min="9994" max="10241" width="11.44140625" style="8" hidden="1"/>
    <col min="10242" max="10242" width="32" style="8" hidden="1"/>
    <col min="10243" max="10243" width="11.33203125" style="8" hidden="1"/>
    <col min="10244" max="10244" width="10.109375" style="8" hidden="1"/>
    <col min="10245" max="10245" width="8.109375" style="8" hidden="1"/>
    <col min="10246" max="10246" width="9.44140625" style="8" hidden="1"/>
    <col min="10247" max="10247" width="10.6640625" style="8" hidden="1"/>
    <col min="10248" max="10249" width="9.33203125" style="8" hidden="1"/>
    <col min="10250" max="10497" width="11.44140625" style="8" hidden="1"/>
    <col min="10498" max="10498" width="32" style="8" hidden="1"/>
    <col min="10499" max="10499" width="11.33203125" style="8" hidden="1"/>
    <col min="10500" max="10500" width="10.109375" style="8" hidden="1"/>
    <col min="10501" max="10501" width="8.109375" style="8" hidden="1"/>
    <col min="10502" max="10502" width="9.44140625" style="8" hidden="1"/>
    <col min="10503" max="10503" width="10.6640625" style="8" hidden="1"/>
    <col min="10504" max="10505" width="9.33203125" style="8" hidden="1"/>
    <col min="10506" max="10753" width="11.44140625" style="8" hidden="1"/>
    <col min="10754" max="10754" width="32" style="8" hidden="1"/>
    <col min="10755" max="10755" width="11.33203125" style="8" hidden="1"/>
    <col min="10756" max="10756" width="10.109375" style="8" hidden="1"/>
    <col min="10757" max="10757" width="8.109375" style="8" hidden="1"/>
    <col min="10758" max="10758" width="9.44140625" style="8" hidden="1"/>
    <col min="10759" max="10759" width="10.6640625" style="8" hidden="1"/>
    <col min="10760" max="10761" width="9.33203125" style="8" hidden="1"/>
    <col min="10762" max="11009" width="11.44140625" style="8" hidden="1"/>
    <col min="11010" max="11010" width="32" style="8" hidden="1"/>
    <col min="11011" max="11011" width="11.33203125" style="8" hidden="1"/>
    <col min="11012" max="11012" width="10.109375" style="8" hidden="1"/>
    <col min="11013" max="11013" width="8.109375" style="8" hidden="1"/>
    <col min="11014" max="11014" width="9.44140625" style="8" hidden="1"/>
    <col min="11015" max="11015" width="10.6640625" style="8" hidden="1"/>
    <col min="11016" max="11017" width="9.33203125" style="8" hidden="1"/>
    <col min="11018" max="11265" width="11.44140625" style="8" hidden="1"/>
    <col min="11266" max="11266" width="32" style="8" hidden="1"/>
    <col min="11267" max="11267" width="11.33203125" style="8" hidden="1"/>
    <col min="11268" max="11268" width="10.109375" style="8" hidden="1"/>
    <col min="11269" max="11269" width="8.109375" style="8" hidden="1"/>
    <col min="11270" max="11270" width="9.44140625" style="8" hidden="1"/>
    <col min="11271" max="11271" width="10.6640625" style="8" hidden="1"/>
    <col min="11272" max="11273" width="9.33203125" style="8" hidden="1"/>
    <col min="11274" max="11521" width="11.44140625" style="8" hidden="1"/>
    <col min="11522" max="11522" width="32" style="8" hidden="1"/>
    <col min="11523" max="11523" width="11.33203125" style="8" hidden="1"/>
    <col min="11524" max="11524" width="10.109375" style="8" hidden="1"/>
    <col min="11525" max="11525" width="8.109375" style="8" hidden="1"/>
    <col min="11526" max="11526" width="9.44140625" style="8" hidden="1"/>
    <col min="11527" max="11527" width="10.6640625" style="8" hidden="1"/>
    <col min="11528" max="11529" width="9.33203125" style="8" hidden="1"/>
    <col min="11530" max="11777" width="11.44140625" style="8" hidden="1"/>
    <col min="11778" max="11778" width="32" style="8" hidden="1"/>
    <col min="11779" max="11779" width="11.33203125" style="8" hidden="1"/>
    <col min="11780" max="11780" width="10.109375" style="8" hidden="1"/>
    <col min="11781" max="11781" width="8.109375" style="8" hidden="1"/>
    <col min="11782" max="11782" width="9.44140625" style="8" hidden="1"/>
    <col min="11783" max="11783" width="10.6640625" style="8" hidden="1"/>
    <col min="11784" max="11785" width="9.33203125" style="8" hidden="1"/>
    <col min="11786" max="12033" width="11.44140625" style="8" hidden="1"/>
    <col min="12034" max="12034" width="32" style="8" hidden="1"/>
    <col min="12035" max="12035" width="11.33203125" style="8" hidden="1"/>
    <col min="12036" max="12036" width="10.109375" style="8" hidden="1"/>
    <col min="12037" max="12037" width="8.109375" style="8" hidden="1"/>
    <col min="12038" max="12038" width="9.44140625" style="8" hidden="1"/>
    <col min="12039" max="12039" width="10.6640625" style="8" hidden="1"/>
    <col min="12040" max="12041" width="9.33203125" style="8" hidden="1"/>
    <col min="12042" max="12289" width="11.44140625" style="8" hidden="1"/>
    <col min="12290" max="12290" width="32" style="8" hidden="1"/>
    <col min="12291" max="12291" width="11.33203125" style="8" hidden="1"/>
    <col min="12292" max="12292" width="10.109375" style="8" hidden="1"/>
    <col min="12293" max="12293" width="8.109375" style="8" hidden="1"/>
    <col min="12294" max="12294" width="9.44140625" style="8" hidden="1"/>
    <col min="12295" max="12295" width="10.6640625" style="8" hidden="1"/>
    <col min="12296" max="12297" width="9.33203125" style="8" hidden="1"/>
    <col min="12298" max="12545" width="11.44140625" style="8" hidden="1"/>
    <col min="12546" max="12546" width="32" style="8" hidden="1"/>
    <col min="12547" max="12547" width="11.33203125" style="8" hidden="1"/>
    <col min="12548" max="12548" width="10.109375" style="8" hidden="1"/>
    <col min="12549" max="12549" width="8.109375" style="8" hidden="1"/>
    <col min="12550" max="12550" width="9.44140625" style="8" hidden="1"/>
    <col min="12551" max="12551" width="10.6640625" style="8" hidden="1"/>
    <col min="12552" max="12553" width="9.33203125" style="8" hidden="1"/>
    <col min="12554" max="12801" width="11.44140625" style="8" hidden="1"/>
    <col min="12802" max="12802" width="32" style="8" hidden="1"/>
    <col min="12803" max="12803" width="11.33203125" style="8" hidden="1"/>
    <col min="12804" max="12804" width="10.109375" style="8" hidden="1"/>
    <col min="12805" max="12805" width="8.109375" style="8" hidden="1"/>
    <col min="12806" max="12806" width="9.44140625" style="8" hidden="1"/>
    <col min="12807" max="12807" width="10.6640625" style="8" hidden="1"/>
    <col min="12808" max="12809" width="9.33203125" style="8" hidden="1"/>
    <col min="12810" max="13057" width="11.44140625" style="8" hidden="1"/>
    <col min="13058" max="13058" width="32" style="8" hidden="1"/>
    <col min="13059" max="13059" width="11.33203125" style="8" hidden="1"/>
    <col min="13060" max="13060" width="10.109375" style="8" hidden="1"/>
    <col min="13061" max="13061" width="8.109375" style="8" hidden="1"/>
    <col min="13062" max="13062" width="9.44140625" style="8" hidden="1"/>
    <col min="13063" max="13063" width="10.6640625" style="8" hidden="1"/>
    <col min="13064" max="13065" width="9.33203125" style="8" hidden="1"/>
    <col min="13066" max="13313" width="11.44140625" style="8" hidden="1"/>
    <col min="13314" max="13314" width="32" style="8" hidden="1"/>
    <col min="13315" max="13315" width="11.33203125" style="8" hidden="1"/>
    <col min="13316" max="13316" width="10.109375" style="8" hidden="1"/>
    <col min="13317" max="13317" width="8.109375" style="8" hidden="1"/>
    <col min="13318" max="13318" width="9.44140625" style="8" hidden="1"/>
    <col min="13319" max="13319" width="10.6640625" style="8" hidden="1"/>
    <col min="13320" max="13321" width="9.33203125" style="8" hidden="1"/>
    <col min="13322" max="13569" width="11.44140625" style="8" hidden="1"/>
    <col min="13570" max="13570" width="32" style="8" hidden="1"/>
    <col min="13571" max="13571" width="11.33203125" style="8" hidden="1"/>
    <col min="13572" max="13572" width="10.109375" style="8" hidden="1"/>
    <col min="13573" max="13573" width="8.109375" style="8" hidden="1"/>
    <col min="13574" max="13574" width="9.44140625" style="8" hidden="1"/>
    <col min="13575" max="13575" width="10.6640625" style="8" hidden="1"/>
    <col min="13576" max="13577" width="9.33203125" style="8" hidden="1"/>
    <col min="13578" max="13825" width="11.44140625" style="8" hidden="1"/>
    <col min="13826" max="13826" width="32" style="8" hidden="1"/>
    <col min="13827" max="13827" width="11.33203125" style="8" hidden="1"/>
    <col min="13828" max="13828" width="10.109375" style="8" hidden="1"/>
    <col min="13829" max="13829" width="8.109375" style="8" hidden="1"/>
    <col min="13830" max="13830" width="9.44140625" style="8" hidden="1"/>
    <col min="13831" max="13831" width="10.6640625" style="8" hidden="1"/>
    <col min="13832" max="13833" width="9.33203125" style="8" hidden="1"/>
    <col min="13834" max="14081" width="11.44140625" style="8" hidden="1"/>
    <col min="14082" max="14082" width="32" style="8" hidden="1"/>
    <col min="14083" max="14083" width="11.33203125" style="8" hidden="1"/>
    <col min="14084" max="14084" width="10.109375" style="8" hidden="1"/>
    <col min="14085" max="14085" width="8.109375" style="8" hidden="1"/>
    <col min="14086" max="14086" width="9.44140625" style="8" hidden="1"/>
    <col min="14087" max="14087" width="10.6640625" style="8" hidden="1"/>
    <col min="14088" max="14089" width="9.33203125" style="8" hidden="1"/>
    <col min="14090" max="14337" width="11.44140625" style="8" hidden="1"/>
    <col min="14338" max="14338" width="32" style="8" hidden="1"/>
    <col min="14339" max="14339" width="11.33203125" style="8" hidden="1"/>
    <col min="14340" max="14340" width="10.109375" style="8" hidden="1"/>
    <col min="14341" max="14341" width="8.109375" style="8" hidden="1"/>
    <col min="14342" max="14342" width="9.44140625" style="8" hidden="1"/>
    <col min="14343" max="14343" width="10.6640625" style="8" hidden="1"/>
    <col min="14344" max="14345" width="9.33203125" style="8" hidden="1"/>
    <col min="14346" max="14593" width="11.44140625" style="8" hidden="1"/>
    <col min="14594" max="14594" width="32" style="8" hidden="1"/>
    <col min="14595" max="14595" width="11.33203125" style="8" hidden="1"/>
    <col min="14596" max="14596" width="10.109375" style="8" hidden="1"/>
    <col min="14597" max="14597" width="8.109375" style="8" hidden="1"/>
    <col min="14598" max="14598" width="9.44140625" style="8" hidden="1"/>
    <col min="14599" max="14599" width="10.6640625" style="8" hidden="1"/>
    <col min="14600" max="14601" width="9.33203125" style="8" hidden="1"/>
    <col min="14602" max="14849" width="11.44140625" style="8" hidden="1"/>
    <col min="14850" max="14850" width="32" style="8" hidden="1"/>
    <col min="14851" max="14851" width="11.33203125" style="8" hidden="1"/>
    <col min="14852" max="14852" width="10.109375" style="8" hidden="1"/>
    <col min="14853" max="14853" width="8.109375" style="8" hidden="1"/>
    <col min="14854" max="14854" width="9.44140625" style="8" hidden="1"/>
    <col min="14855" max="14855" width="10.6640625" style="8" hidden="1"/>
    <col min="14856" max="14857" width="9.33203125" style="8" hidden="1"/>
    <col min="14858" max="15105" width="11.44140625" style="8" hidden="1"/>
    <col min="15106" max="15106" width="32" style="8" hidden="1"/>
    <col min="15107" max="15107" width="11.33203125" style="8" hidden="1"/>
    <col min="15108" max="15108" width="10.109375" style="8" hidden="1"/>
    <col min="15109" max="15109" width="8.109375" style="8" hidden="1"/>
    <col min="15110" max="15110" width="9.44140625" style="8" hidden="1"/>
    <col min="15111" max="15111" width="10.6640625" style="8" hidden="1"/>
    <col min="15112" max="15113" width="9.33203125" style="8" hidden="1"/>
    <col min="15114" max="15361" width="11.44140625" style="8" hidden="1"/>
    <col min="15362" max="15362" width="32" style="8" hidden="1"/>
    <col min="15363" max="15363" width="11.33203125" style="8" hidden="1"/>
    <col min="15364" max="15364" width="10.109375" style="8" hidden="1"/>
    <col min="15365" max="15365" width="8.109375" style="8" hidden="1"/>
    <col min="15366" max="15366" width="9.44140625" style="8" hidden="1"/>
    <col min="15367" max="15367" width="10.6640625" style="8" hidden="1"/>
    <col min="15368" max="15369" width="9.33203125" style="8" hidden="1"/>
    <col min="15370" max="15617" width="11.44140625" style="8" hidden="1"/>
    <col min="15618" max="15618" width="32" style="8" hidden="1"/>
    <col min="15619" max="15619" width="11.33203125" style="8" hidden="1"/>
    <col min="15620" max="15620" width="10.109375" style="8" hidden="1"/>
    <col min="15621" max="15621" width="8.109375" style="8" hidden="1"/>
    <col min="15622" max="15622" width="9.44140625" style="8" hidden="1"/>
    <col min="15623" max="15623" width="10.6640625" style="8" hidden="1"/>
    <col min="15624" max="15625" width="9.33203125" style="8" hidden="1"/>
    <col min="15626" max="15873" width="11.44140625" style="8" hidden="1"/>
    <col min="15874" max="15874" width="32" style="8" hidden="1"/>
    <col min="15875" max="15875" width="11.33203125" style="8" hidden="1"/>
    <col min="15876" max="15876" width="10.109375" style="8" hidden="1"/>
    <col min="15877" max="15877" width="8.109375" style="8" hidden="1"/>
    <col min="15878" max="15878" width="9.44140625" style="8" hidden="1"/>
    <col min="15879" max="15879" width="10.6640625" style="8" hidden="1"/>
    <col min="15880" max="15881" width="9.33203125" style="8" hidden="1"/>
    <col min="15882" max="16129" width="11.44140625" style="8" hidden="1"/>
    <col min="16130" max="16130" width="32" style="8" hidden="1"/>
    <col min="16131" max="16131" width="11.33203125" style="8" hidden="1"/>
    <col min="16132" max="16132" width="10.109375" style="8" hidden="1"/>
    <col min="16133" max="16133" width="8.109375" style="8" hidden="1"/>
    <col min="16134" max="16134" width="9.44140625" style="8" hidden="1"/>
    <col min="16135" max="16135" width="10.6640625" style="8" hidden="1"/>
    <col min="16136" max="16137" width="9.33203125" style="8" hidden="1"/>
    <col min="16138" max="16384" width="0" style="8" hidden="1"/>
  </cols>
  <sheetData>
    <row r="1" spans="1:9" ht="12.9" customHeight="1" x14ac:dyDescent="0.25">
      <c r="A1" s="121"/>
      <c r="B1" s="2563" t="s">
        <v>828</v>
      </c>
      <c r="C1" s="2563"/>
      <c r="D1" s="2563"/>
      <c r="E1" s="2563"/>
      <c r="F1" s="2563"/>
      <c r="G1" s="648"/>
      <c r="H1" s="2578"/>
      <c r="I1" s="2578"/>
    </row>
    <row r="2" spans="1:9" ht="12.6" x14ac:dyDescent="0.2">
      <c r="B2" s="2574" t="s">
        <v>1</v>
      </c>
      <c r="C2" s="2574"/>
      <c r="D2" s="2574"/>
      <c r="E2" s="2574"/>
      <c r="F2" s="2574"/>
      <c r="G2" s="649"/>
      <c r="H2" s="2579"/>
      <c r="I2" s="2579"/>
    </row>
    <row r="3" spans="1:9" ht="10.199999999999999" x14ac:dyDescent="0.2">
      <c r="G3" s="19"/>
      <c r="H3" s="19"/>
      <c r="I3" s="90"/>
    </row>
    <row r="4" spans="1:9" ht="20.399999999999999" x14ac:dyDescent="0.2">
      <c r="B4" s="572" t="s">
        <v>0</v>
      </c>
      <c r="C4" s="660" t="s">
        <v>770</v>
      </c>
      <c r="D4" s="661" t="s">
        <v>769</v>
      </c>
      <c r="E4" s="662" t="s">
        <v>768</v>
      </c>
      <c r="F4" s="574" t="s">
        <v>734</v>
      </c>
    </row>
    <row r="5" spans="1:9" ht="10.199999999999999" x14ac:dyDescent="0.2">
      <c r="B5" s="575"/>
      <c r="C5" s="576" t="s">
        <v>9</v>
      </c>
      <c r="D5" s="577" t="s">
        <v>10</v>
      </c>
      <c r="E5" s="663" t="s">
        <v>767</v>
      </c>
      <c r="F5" s="576" t="s">
        <v>15</v>
      </c>
    </row>
    <row r="6" spans="1:9" ht="10.199999999999999" x14ac:dyDescent="0.2">
      <c r="B6" s="579" t="s">
        <v>736</v>
      </c>
      <c r="C6" s="580">
        <v>486496.22520940303</v>
      </c>
      <c r="D6" s="581">
        <v>231395.95928336514</v>
      </c>
      <c r="E6" s="664">
        <v>47.559040696446843</v>
      </c>
      <c r="F6" s="583">
        <v>12.974413438189078</v>
      </c>
    </row>
    <row r="7" spans="1:9" ht="18" customHeight="1" x14ac:dyDescent="0.2">
      <c r="B7" s="584" t="s">
        <v>813</v>
      </c>
      <c r="C7" s="585">
        <v>308545.92700000003</v>
      </c>
      <c r="D7" s="586">
        <v>135810.83491514399</v>
      </c>
      <c r="E7" s="587">
        <v>44.009503831037691</v>
      </c>
      <c r="F7" s="588">
        <v>7.6149381650044905</v>
      </c>
    </row>
    <row r="8" spans="1:9" ht="10.199999999999999" x14ac:dyDescent="0.2">
      <c r="B8" s="584" t="s">
        <v>765</v>
      </c>
      <c r="C8" s="585">
        <v>155799.13646868299</v>
      </c>
      <c r="D8" s="586">
        <v>84547.019009311203</v>
      </c>
      <c r="E8" s="587">
        <v>54.266680114947818</v>
      </c>
      <c r="F8" s="588">
        <v>4.740566702160617</v>
      </c>
    </row>
    <row r="9" spans="1:9" ht="15" customHeight="1" x14ac:dyDescent="0.2">
      <c r="B9" s="584" t="s">
        <v>764</v>
      </c>
      <c r="C9" s="585">
        <v>18119.471887410997</v>
      </c>
      <c r="D9" s="586">
        <v>9201.60025905783</v>
      </c>
      <c r="E9" s="587">
        <v>50.782938466605621</v>
      </c>
      <c r="F9" s="588">
        <v>0.51593539672732969</v>
      </c>
    </row>
    <row r="10" spans="1:9" ht="15.75" customHeight="1" x14ac:dyDescent="0.2">
      <c r="B10" s="584" t="s">
        <v>763</v>
      </c>
      <c r="C10" s="585">
        <v>4031.6898533089998</v>
      </c>
      <c r="D10" s="586">
        <v>1836.5050998521201</v>
      </c>
      <c r="E10" s="587">
        <v>45.551745463377173</v>
      </c>
      <c r="F10" s="588">
        <v>0.1029731742966398</v>
      </c>
    </row>
    <row r="11" spans="1:9" ht="10.199999999999999" x14ac:dyDescent="0.2">
      <c r="B11" s="589" t="s">
        <v>741</v>
      </c>
      <c r="C11" s="580">
        <v>27350.435872030001</v>
      </c>
      <c r="D11" s="581">
        <v>16287.791340477881</v>
      </c>
      <c r="E11" s="582">
        <v>59.552218533872207</v>
      </c>
      <c r="F11" s="583">
        <v>0.91325941689210755</v>
      </c>
    </row>
    <row r="12" spans="1:9" ht="10.199999999999999" x14ac:dyDescent="0.2">
      <c r="B12" s="584" t="s">
        <v>737</v>
      </c>
      <c r="C12" s="585">
        <v>13410.677214075999</v>
      </c>
      <c r="D12" s="586">
        <v>7311.6232548089001</v>
      </c>
      <c r="E12" s="587">
        <v>54.520910003967117</v>
      </c>
      <c r="F12" s="588">
        <v>0.40996404304536205</v>
      </c>
    </row>
    <row r="13" spans="1:9" ht="10.199999999999999" x14ac:dyDescent="0.2">
      <c r="B13" s="584" t="s">
        <v>843</v>
      </c>
      <c r="C13" s="585">
        <v>7009.3845959820001</v>
      </c>
      <c r="D13" s="586">
        <v>5154.94738147922</v>
      </c>
      <c r="E13" s="587">
        <v>73.54350886145123</v>
      </c>
      <c r="F13" s="588">
        <v>0.28903883536496011</v>
      </c>
    </row>
    <row r="14" spans="1:9" ht="10.199999999999999" x14ac:dyDescent="0.2">
      <c r="B14" s="584" t="s">
        <v>762</v>
      </c>
      <c r="C14" s="585">
        <v>973.43641129499997</v>
      </c>
      <c r="D14" s="586">
        <v>958.06602241949008</v>
      </c>
      <c r="E14" s="587">
        <v>98.421017675406034</v>
      </c>
      <c r="F14" s="588">
        <v>5.3718935777654256E-2</v>
      </c>
    </row>
    <row r="15" spans="1:9" ht="10.199999999999999" x14ac:dyDescent="0.2">
      <c r="B15" s="584" t="s">
        <v>761</v>
      </c>
      <c r="C15" s="585">
        <v>5956.9376506770004</v>
      </c>
      <c r="D15" s="586">
        <v>2863.1546817702701</v>
      </c>
      <c r="E15" s="587">
        <v>48.064204288672983</v>
      </c>
      <c r="F15" s="588">
        <v>0.16053760270413109</v>
      </c>
    </row>
    <row r="16" spans="1:9" ht="10.5" customHeight="1" x14ac:dyDescent="0.2">
      <c r="B16" s="591" t="s">
        <v>742</v>
      </c>
      <c r="C16" s="592">
        <v>513846.66108143301</v>
      </c>
      <c r="D16" s="593">
        <v>247683.75062384302</v>
      </c>
      <c r="E16" s="594">
        <v>48.197339567549214</v>
      </c>
      <c r="F16" s="595">
        <v>13.887672855081185</v>
      </c>
    </row>
    <row r="17" spans="2:2" ht="10.199999999999999" x14ac:dyDescent="0.2">
      <c r="B17" s="19" t="s">
        <v>35</v>
      </c>
    </row>
  </sheetData>
  <mergeCells count="4">
    <mergeCell ref="B2:F2"/>
    <mergeCell ref="H1:I1"/>
    <mergeCell ref="H2:I2"/>
    <mergeCell ref="B1:F1"/>
  </mergeCells>
  <printOptions horizontalCentered="1" verticalCentered="1"/>
  <pageMargins left="0.19685039370078741" right="0.23622047244094491" top="0.23622047244094491" bottom="0.43307086614173229" header="0" footer="0"/>
  <pageSetup scale="130" orientation="landscape" r:id="rId1"/>
  <headerFooter alignWithMargins="0">
    <oddFooter>&amp;L&amp;8&amp;Z&amp;F&amp;A&amp;R&amp;D</oddFooter>
  </headerFooter>
  <ignoredErrors>
    <ignoredError sqref="C5:F5" numberStoredAsText="1"/>
  </ignoredError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B1EA-097E-449E-81C0-E7CDA008C0B6}">
  <dimension ref="A1:L20"/>
  <sheetViews>
    <sheetView showGridLines="0" zoomScaleNormal="100" workbookViewId="0"/>
  </sheetViews>
  <sheetFormatPr baseColWidth="10" defaultColWidth="0" defaultRowHeight="14.4" zeroHeight="1" x14ac:dyDescent="0.3"/>
  <cols>
    <col min="1" max="1" width="7.88671875" customWidth="1"/>
    <col min="2" max="2" width="19.109375" customWidth="1"/>
    <col min="3" max="9" width="11.44140625" customWidth="1"/>
    <col min="10" max="11" width="7.33203125" customWidth="1"/>
    <col min="12" max="12" width="11.44140625" customWidth="1"/>
    <col min="13" max="16384" width="11.44140625" hidden="1"/>
  </cols>
  <sheetData>
    <row r="1" spans="2:11" x14ac:dyDescent="0.3">
      <c r="B1" s="2610" t="s">
        <v>830</v>
      </c>
      <c r="C1" s="2610"/>
      <c r="D1" s="2610"/>
      <c r="E1" s="2610"/>
      <c r="F1" s="2610"/>
      <c r="G1" s="2610"/>
      <c r="H1" s="2610"/>
      <c r="I1" s="2610"/>
      <c r="J1" s="2610"/>
      <c r="K1" s="533"/>
    </row>
    <row r="2" spans="2:11" x14ac:dyDescent="0.3">
      <c r="B2" s="2610" t="s">
        <v>1</v>
      </c>
      <c r="C2" s="2610"/>
      <c r="D2" s="2610"/>
      <c r="E2" s="2610"/>
      <c r="F2" s="2610"/>
      <c r="G2" s="2610"/>
      <c r="H2" s="2610"/>
      <c r="I2" s="2610"/>
      <c r="J2" s="2610"/>
      <c r="K2" s="533"/>
    </row>
    <row r="3" spans="2:11" x14ac:dyDescent="0.3"/>
    <row r="4" spans="2:11" x14ac:dyDescent="0.3"/>
    <row r="5" spans="2:11" x14ac:dyDescent="0.3"/>
    <row r="6" spans="2:11" x14ac:dyDescent="0.3"/>
    <row r="7" spans="2:11" x14ac:dyDescent="0.3"/>
    <row r="8" spans="2:11" x14ac:dyDescent="0.3"/>
    <row r="9" spans="2:11" x14ac:dyDescent="0.3"/>
    <row r="10" spans="2:11" x14ac:dyDescent="0.3"/>
    <row r="11" spans="2:11" x14ac:dyDescent="0.3"/>
    <row r="12" spans="2:11" x14ac:dyDescent="0.3"/>
    <row r="13" spans="2:11" x14ac:dyDescent="0.3"/>
    <row r="14" spans="2:11" x14ac:dyDescent="0.3"/>
    <row r="15" spans="2:11" x14ac:dyDescent="0.3"/>
    <row r="16" spans="2:11" x14ac:dyDescent="0.3"/>
    <row r="17" spans="2:6" x14ac:dyDescent="0.3"/>
    <row r="18" spans="2:6" x14ac:dyDescent="0.3">
      <c r="B18" s="27" t="s">
        <v>81</v>
      </c>
    </row>
    <row r="19" spans="2:6" x14ac:dyDescent="0.3"/>
    <row r="20" spans="2:6" x14ac:dyDescent="0.3">
      <c r="B20" s="2632" t="s">
        <v>166</v>
      </c>
      <c r="C20" s="2632"/>
      <c r="D20" s="2632"/>
      <c r="E20" s="2632"/>
      <c r="F20" s="2632"/>
    </row>
  </sheetData>
  <mergeCells count="3">
    <mergeCell ref="B20:F20"/>
    <mergeCell ref="B1:J1"/>
    <mergeCell ref="B2:J2"/>
  </mergeCell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1ED0-63B4-46E0-93DA-AD9E6455F61A}">
  <dimension ref="A1:M19"/>
  <sheetViews>
    <sheetView showGridLines="0" zoomScaleNormal="100" workbookViewId="0"/>
  </sheetViews>
  <sheetFormatPr baseColWidth="10" defaultColWidth="0" defaultRowHeight="15" customHeight="1" zeroHeight="1" x14ac:dyDescent="0.3"/>
  <cols>
    <col min="1" max="1" width="7.88671875" customWidth="1"/>
    <col min="2" max="2" width="19.109375" customWidth="1"/>
    <col min="3" max="9" width="11.44140625" customWidth="1"/>
    <col min="10" max="12" width="7.33203125" customWidth="1"/>
    <col min="13" max="13" width="11.44140625" customWidth="1"/>
    <col min="14" max="16384" width="11.44140625" hidden="1"/>
  </cols>
  <sheetData>
    <row r="1" spans="2:12" ht="14.4" x14ac:dyDescent="0.3">
      <c r="B1" s="2610" t="s">
        <v>831</v>
      </c>
      <c r="C1" s="2610"/>
      <c r="D1" s="2610"/>
      <c r="E1" s="2610"/>
      <c r="F1" s="2610"/>
      <c r="G1" s="2610"/>
      <c r="H1" s="2610"/>
      <c r="I1" s="2610"/>
      <c r="J1" s="2610"/>
      <c r="K1" s="533"/>
      <c r="L1" s="533"/>
    </row>
    <row r="2" spans="2:12" ht="14.4" x14ac:dyDescent="0.3">
      <c r="B2" s="2610" t="s">
        <v>1</v>
      </c>
      <c r="C2" s="2610"/>
      <c r="D2" s="2610"/>
      <c r="E2" s="2610"/>
      <c r="F2" s="2610"/>
      <c r="G2" s="2610"/>
      <c r="H2" s="2610"/>
      <c r="I2" s="2610"/>
      <c r="J2" s="2610"/>
      <c r="K2" s="533"/>
      <c r="L2" s="533"/>
    </row>
    <row r="3" spans="2:12" ht="14.4" x14ac:dyDescent="0.3"/>
    <row r="4" spans="2:12" ht="14.4" x14ac:dyDescent="0.3"/>
    <row r="5" spans="2:12" ht="14.4" x14ac:dyDescent="0.3"/>
    <row r="6" spans="2:12" ht="14.4" x14ac:dyDescent="0.3"/>
    <row r="7" spans="2:12" ht="14.4" x14ac:dyDescent="0.3"/>
    <row r="8" spans="2:12" ht="14.4" x14ac:dyDescent="0.3"/>
    <row r="9" spans="2:12" ht="14.4" x14ac:dyDescent="0.3"/>
    <row r="10" spans="2:12" ht="14.4" x14ac:dyDescent="0.3"/>
    <row r="11" spans="2:12" ht="14.4" x14ac:dyDescent="0.3"/>
    <row r="12" spans="2:12" ht="14.4" x14ac:dyDescent="0.3"/>
    <row r="13" spans="2:12" ht="14.4" x14ac:dyDescent="0.3"/>
    <row r="14" spans="2:12" ht="14.4" x14ac:dyDescent="0.3"/>
    <row r="15" spans="2:12" ht="14.4" x14ac:dyDescent="0.3"/>
    <row r="16" spans="2:12" ht="14.4" x14ac:dyDescent="0.3"/>
    <row r="17" spans="2:6" ht="14.4" x14ac:dyDescent="0.3"/>
    <row r="18" spans="2:6" ht="14.4" x14ac:dyDescent="0.3"/>
    <row r="19" spans="2:6" ht="14.4" x14ac:dyDescent="0.3">
      <c r="B19" s="2632" t="s">
        <v>166</v>
      </c>
      <c r="C19" s="2632"/>
      <c r="D19" s="2632"/>
      <c r="E19" s="2632"/>
      <c r="F19" s="2632"/>
    </row>
  </sheetData>
  <mergeCells count="3">
    <mergeCell ref="B1:J1"/>
    <mergeCell ref="B2:J2"/>
    <mergeCell ref="B19:F19"/>
  </mergeCell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171A-4C2E-46BE-A2EC-7E3B0361C5AE}">
  <dimension ref="A1:WVQ17"/>
  <sheetViews>
    <sheetView showGridLines="0" zoomScaleNormal="100" workbookViewId="0"/>
  </sheetViews>
  <sheetFormatPr baseColWidth="10" defaultColWidth="0" defaultRowHeight="10.5" customHeight="1" zeroHeight="1" x14ac:dyDescent="0.2"/>
  <cols>
    <col min="1" max="1" width="2.44140625" style="8" customWidth="1"/>
    <col min="2" max="2" width="52.109375" style="8" customWidth="1"/>
    <col min="3" max="3" width="13.44140625" style="8" customWidth="1"/>
    <col min="4" max="4" width="13.5546875" style="8" customWidth="1"/>
    <col min="5" max="5" width="16.88671875" style="8" customWidth="1"/>
    <col min="6" max="6" width="12.109375" style="8" customWidth="1"/>
    <col min="7" max="7" width="10.6640625" style="8" customWidth="1"/>
    <col min="8" max="8" width="9.33203125" style="8" customWidth="1"/>
    <col min="9" max="9" width="4.33203125" style="8" customWidth="1"/>
    <col min="10" max="10" width="5.33203125" style="8" hidden="1" customWidth="1"/>
    <col min="11" max="11" width="11.44140625" style="8" hidden="1" customWidth="1"/>
    <col min="12" max="12" width="4.109375" style="8" hidden="1" customWidth="1"/>
    <col min="13" max="257" width="11.44140625" style="8" hidden="1"/>
    <col min="258" max="258" width="32" style="8" hidden="1"/>
    <col min="259" max="259" width="11.33203125" style="8" hidden="1"/>
    <col min="260" max="260" width="10.109375" style="8" hidden="1"/>
    <col min="261" max="261" width="8.109375" style="8" hidden="1"/>
    <col min="262" max="262" width="9.44140625" style="8" hidden="1"/>
    <col min="263" max="263" width="10.6640625" style="8" hidden="1"/>
    <col min="264" max="265" width="9.33203125" style="8" hidden="1"/>
    <col min="266" max="513" width="11.44140625" style="8" hidden="1"/>
    <col min="514" max="514" width="32" style="8" hidden="1"/>
    <col min="515" max="515" width="11.33203125" style="8" hidden="1"/>
    <col min="516" max="516" width="10.109375" style="8" hidden="1"/>
    <col min="517" max="517" width="8.109375" style="8" hidden="1"/>
    <col min="518" max="518" width="9.44140625" style="8" hidden="1"/>
    <col min="519" max="519" width="10.6640625" style="8" hidden="1"/>
    <col min="520" max="521" width="9.33203125" style="8" hidden="1"/>
    <col min="522" max="769" width="11.44140625" style="8" hidden="1"/>
    <col min="770" max="770" width="32" style="8" hidden="1"/>
    <col min="771" max="771" width="11.33203125" style="8" hidden="1"/>
    <col min="772" max="772" width="10.109375" style="8" hidden="1"/>
    <col min="773" max="773" width="8.109375" style="8" hidden="1"/>
    <col min="774" max="774" width="9.44140625" style="8" hidden="1"/>
    <col min="775" max="775" width="10.6640625" style="8" hidden="1"/>
    <col min="776" max="777" width="9.33203125" style="8" hidden="1"/>
    <col min="778" max="1025" width="11.44140625" style="8" hidden="1"/>
    <col min="1026" max="1026" width="32" style="8" hidden="1"/>
    <col min="1027" max="1027" width="11.33203125" style="8" hidden="1"/>
    <col min="1028" max="1028" width="10.109375" style="8" hidden="1"/>
    <col min="1029" max="1029" width="8.109375" style="8" hidden="1"/>
    <col min="1030" max="1030" width="9.44140625" style="8" hidden="1"/>
    <col min="1031" max="1031" width="10.6640625" style="8" hidden="1"/>
    <col min="1032" max="1033" width="9.33203125" style="8" hidden="1"/>
    <col min="1034" max="1281" width="11.44140625" style="8" hidden="1"/>
    <col min="1282" max="1282" width="32" style="8" hidden="1"/>
    <col min="1283" max="1283" width="11.33203125" style="8" hidden="1"/>
    <col min="1284" max="1284" width="10.109375" style="8" hidden="1"/>
    <col min="1285" max="1285" width="8.109375" style="8" hidden="1"/>
    <col min="1286" max="1286" width="9.44140625" style="8" hidden="1"/>
    <col min="1287" max="1287" width="10.6640625" style="8" hidden="1"/>
    <col min="1288" max="1289" width="9.33203125" style="8" hidden="1"/>
    <col min="1290" max="1537" width="11.44140625" style="8" hidden="1"/>
    <col min="1538" max="1538" width="32" style="8" hidden="1"/>
    <col min="1539" max="1539" width="11.33203125" style="8" hidden="1"/>
    <col min="1540" max="1540" width="10.109375" style="8" hidden="1"/>
    <col min="1541" max="1541" width="8.109375" style="8" hidden="1"/>
    <col min="1542" max="1542" width="9.44140625" style="8" hidden="1"/>
    <col min="1543" max="1543" width="10.6640625" style="8" hidden="1"/>
    <col min="1544" max="1545" width="9.33203125" style="8" hidden="1"/>
    <col min="1546" max="1793" width="11.44140625" style="8" hidden="1"/>
    <col min="1794" max="1794" width="32" style="8" hidden="1"/>
    <col min="1795" max="1795" width="11.33203125" style="8" hidden="1"/>
    <col min="1796" max="1796" width="10.109375" style="8" hidden="1"/>
    <col min="1797" max="1797" width="8.109375" style="8" hidden="1"/>
    <col min="1798" max="1798" width="9.44140625" style="8" hidden="1"/>
    <col min="1799" max="1799" width="10.6640625" style="8" hidden="1"/>
    <col min="1800" max="1801" width="9.33203125" style="8" hidden="1"/>
    <col min="1802" max="2049" width="11.44140625" style="8" hidden="1"/>
    <col min="2050" max="2050" width="32" style="8" hidden="1"/>
    <col min="2051" max="2051" width="11.33203125" style="8" hidden="1"/>
    <col min="2052" max="2052" width="10.109375" style="8" hidden="1"/>
    <col min="2053" max="2053" width="8.109375" style="8" hidden="1"/>
    <col min="2054" max="2054" width="9.44140625" style="8" hidden="1"/>
    <col min="2055" max="2055" width="10.6640625" style="8" hidden="1"/>
    <col min="2056" max="2057" width="9.33203125" style="8" hidden="1"/>
    <col min="2058" max="2305" width="11.44140625" style="8" hidden="1"/>
    <col min="2306" max="2306" width="32" style="8" hidden="1"/>
    <col min="2307" max="2307" width="11.33203125" style="8" hidden="1"/>
    <col min="2308" max="2308" width="10.109375" style="8" hidden="1"/>
    <col min="2309" max="2309" width="8.109375" style="8" hidden="1"/>
    <col min="2310" max="2310" width="9.44140625" style="8" hidden="1"/>
    <col min="2311" max="2311" width="10.6640625" style="8" hidden="1"/>
    <col min="2312" max="2313" width="9.33203125" style="8" hidden="1"/>
    <col min="2314" max="2561" width="11.44140625" style="8" hidden="1"/>
    <col min="2562" max="2562" width="32" style="8" hidden="1"/>
    <col min="2563" max="2563" width="11.33203125" style="8" hidden="1"/>
    <col min="2564" max="2564" width="10.109375" style="8" hidden="1"/>
    <col min="2565" max="2565" width="8.109375" style="8" hidden="1"/>
    <col min="2566" max="2566" width="9.44140625" style="8" hidden="1"/>
    <col min="2567" max="2567" width="10.6640625" style="8" hidden="1"/>
    <col min="2568" max="2569" width="9.33203125" style="8" hidden="1"/>
    <col min="2570" max="2817" width="11.44140625" style="8" hidden="1"/>
    <col min="2818" max="2818" width="32" style="8" hidden="1"/>
    <col min="2819" max="2819" width="11.33203125" style="8" hidden="1"/>
    <col min="2820" max="2820" width="10.109375" style="8" hidden="1"/>
    <col min="2821" max="2821" width="8.109375" style="8" hidden="1"/>
    <col min="2822" max="2822" width="9.44140625" style="8" hidden="1"/>
    <col min="2823" max="2823" width="10.6640625" style="8" hidden="1"/>
    <col min="2824" max="2825" width="9.33203125" style="8" hidden="1"/>
    <col min="2826" max="3073" width="11.44140625" style="8" hidden="1"/>
    <col min="3074" max="3074" width="32" style="8" hidden="1"/>
    <col min="3075" max="3075" width="11.33203125" style="8" hidden="1"/>
    <col min="3076" max="3076" width="10.109375" style="8" hidden="1"/>
    <col min="3077" max="3077" width="8.109375" style="8" hidden="1"/>
    <col min="3078" max="3078" width="9.44140625" style="8" hidden="1"/>
    <col min="3079" max="3079" width="10.6640625" style="8" hidden="1"/>
    <col min="3080" max="3081" width="9.33203125" style="8" hidden="1"/>
    <col min="3082" max="3329" width="11.44140625" style="8" hidden="1"/>
    <col min="3330" max="3330" width="32" style="8" hidden="1"/>
    <col min="3331" max="3331" width="11.33203125" style="8" hidden="1"/>
    <col min="3332" max="3332" width="10.109375" style="8" hidden="1"/>
    <col min="3333" max="3333" width="8.109375" style="8" hidden="1"/>
    <col min="3334" max="3334" width="9.44140625" style="8" hidden="1"/>
    <col min="3335" max="3335" width="10.6640625" style="8" hidden="1"/>
    <col min="3336" max="3337" width="9.33203125" style="8" hidden="1"/>
    <col min="3338" max="3585" width="11.44140625" style="8" hidden="1"/>
    <col min="3586" max="3586" width="32" style="8" hidden="1"/>
    <col min="3587" max="3587" width="11.33203125" style="8" hidden="1"/>
    <col min="3588" max="3588" width="10.109375" style="8" hidden="1"/>
    <col min="3589" max="3589" width="8.109375" style="8" hidden="1"/>
    <col min="3590" max="3590" width="9.44140625" style="8" hidden="1"/>
    <col min="3591" max="3591" width="10.6640625" style="8" hidden="1"/>
    <col min="3592" max="3593" width="9.33203125" style="8" hidden="1"/>
    <col min="3594" max="3841" width="11.44140625" style="8" hidden="1"/>
    <col min="3842" max="3842" width="32" style="8" hidden="1"/>
    <col min="3843" max="3843" width="11.33203125" style="8" hidden="1"/>
    <col min="3844" max="3844" width="10.109375" style="8" hidden="1"/>
    <col min="3845" max="3845" width="8.109375" style="8" hidden="1"/>
    <col min="3846" max="3846" width="9.44140625" style="8" hidden="1"/>
    <col min="3847" max="3847" width="10.6640625" style="8" hidden="1"/>
    <col min="3848" max="3849" width="9.33203125" style="8" hidden="1"/>
    <col min="3850" max="4097" width="11.44140625" style="8" hidden="1"/>
    <col min="4098" max="4098" width="32" style="8" hidden="1"/>
    <col min="4099" max="4099" width="11.33203125" style="8" hidden="1"/>
    <col min="4100" max="4100" width="10.109375" style="8" hidden="1"/>
    <col min="4101" max="4101" width="8.109375" style="8" hidden="1"/>
    <col min="4102" max="4102" width="9.44140625" style="8" hidden="1"/>
    <col min="4103" max="4103" width="10.6640625" style="8" hidden="1"/>
    <col min="4104" max="4105" width="9.33203125" style="8" hidden="1"/>
    <col min="4106" max="4353" width="11.44140625" style="8" hidden="1"/>
    <col min="4354" max="4354" width="32" style="8" hidden="1"/>
    <col min="4355" max="4355" width="11.33203125" style="8" hidden="1"/>
    <col min="4356" max="4356" width="10.109375" style="8" hidden="1"/>
    <col min="4357" max="4357" width="8.109375" style="8" hidden="1"/>
    <col min="4358" max="4358" width="9.44140625" style="8" hidden="1"/>
    <col min="4359" max="4359" width="10.6640625" style="8" hidden="1"/>
    <col min="4360" max="4361" width="9.33203125" style="8" hidden="1"/>
    <col min="4362" max="4609" width="11.44140625" style="8" hidden="1"/>
    <col min="4610" max="4610" width="32" style="8" hidden="1"/>
    <col min="4611" max="4611" width="11.33203125" style="8" hidden="1"/>
    <col min="4612" max="4612" width="10.109375" style="8" hidden="1"/>
    <col min="4613" max="4613" width="8.109375" style="8" hidden="1"/>
    <col min="4614" max="4614" width="9.44140625" style="8" hidden="1"/>
    <col min="4615" max="4615" width="10.6640625" style="8" hidden="1"/>
    <col min="4616" max="4617" width="9.33203125" style="8" hidden="1"/>
    <col min="4618" max="4865" width="11.44140625" style="8" hidden="1"/>
    <col min="4866" max="4866" width="32" style="8" hidden="1"/>
    <col min="4867" max="4867" width="11.33203125" style="8" hidden="1"/>
    <col min="4868" max="4868" width="10.109375" style="8" hidden="1"/>
    <col min="4869" max="4869" width="8.109375" style="8" hidden="1"/>
    <col min="4870" max="4870" width="9.44140625" style="8" hidden="1"/>
    <col min="4871" max="4871" width="10.6640625" style="8" hidden="1"/>
    <col min="4872" max="4873" width="9.33203125" style="8" hidden="1"/>
    <col min="4874" max="5121" width="11.44140625" style="8" hidden="1"/>
    <col min="5122" max="5122" width="32" style="8" hidden="1"/>
    <col min="5123" max="5123" width="11.33203125" style="8" hidden="1"/>
    <col min="5124" max="5124" width="10.109375" style="8" hidden="1"/>
    <col min="5125" max="5125" width="8.109375" style="8" hidden="1"/>
    <col min="5126" max="5126" width="9.44140625" style="8" hidden="1"/>
    <col min="5127" max="5127" width="10.6640625" style="8" hidden="1"/>
    <col min="5128" max="5129" width="9.33203125" style="8" hidden="1"/>
    <col min="5130" max="5377" width="11.44140625" style="8" hidden="1"/>
    <col min="5378" max="5378" width="32" style="8" hidden="1"/>
    <col min="5379" max="5379" width="11.33203125" style="8" hidden="1"/>
    <col min="5380" max="5380" width="10.109375" style="8" hidden="1"/>
    <col min="5381" max="5381" width="8.109375" style="8" hidden="1"/>
    <col min="5382" max="5382" width="9.44140625" style="8" hidden="1"/>
    <col min="5383" max="5383" width="10.6640625" style="8" hidden="1"/>
    <col min="5384" max="5385" width="9.33203125" style="8" hidden="1"/>
    <col min="5386" max="5633" width="11.44140625" style="8" hidden="1"/>
    <col min="5634" max="5634" width="32" style="8" hidden="1"/>
    <col min="5635" max="5635" width="11.33203125" style="8" hidden="1"/>
    <col min="5636" max="5636" width="10.109375" style="8" hidden="1"/>
    <col min="5637" max="5637" width="8.109375" style="8" hidden="1"/>
    <col min="5638" max="5638" width="9.44140625" style="8" hidden="1"/>
    <col min="5639" max="5639" width="10.6640625" style="8" hidden="1"/>
    <col min="5640" max="5641" width="9.33203125" style="8" hidden="1"/>
    <col min="5642" max="5889" width="11.44140625" style="8" hidden="1"/>
    <col min="5890" max="5890" width="32" style="8" hidden="1"/>
    <col min="5891" max="5891" width="11.33203125" style="8" hidden="1"/>
    <col min="5892" max="5892" width="10.109375" style="8" hidden="1"/>
    <col min="5893" max="5893" width="8.109375" style="8" hidden="1"/>
    <col min="5894" max="5894" width="9.44140625" style="8" hidden="1"/>
    <col min="5895" max="5895" width="10.6640625" style="8" hidden="1"/>
    <col min="5896" max="5897" width="9.33203125" style="8" hidden="1"/>
    <col min="5898" max="6145" width="11.44140625" style="8" hidden="1"/>
    <col min="6146" max="6146" width="32" style="8" hidden="1"/>
    <col min="6147" max="6147" width="11.33203125" style="8" hidden="1"/>
    <col min="6148" max="6148" width="10.109375" style="8" hidden="1"/>
    <col min="6149" max="6149" width="8.109375" style="8" hidden="1"/>
    <col min="6150" max="6150" width="9.44140625" style="8" hidden="1"/>
    <col min="6151" max="6151" width="10.6640625" style="8" hidden="1"/>
    <col min="6152" max="6153" width="9.33203125" style="8" hidden="1"/>
    <col min="6154" max="6401" width="11.44140625" style="8" hidden="1"/>
    <col min="6402" max="6402" width="32" style="8" hidden="1"/>
    <col min="6403" max="6403" width="11.33203125" style="8" hidden="1"/>
    <col min="6404" max="6404" width="10.109375" style="8" hidden="1"/>
    <col min="6405" max="6405" width="8.109375" style="8" hidden="1"/>
    <col min="6406" max="6406" width="9.44140625" style="8" hidden="1"/>
    <col min="6407" max="6407" width="10.6640625" style="8" hidden="1"/>
    <col min="6408" max="6409" width="9.33203125" style="8" hidden="1"/>
    <col min="6410" max="6657" width="11.44140625" style="8" hidden="1"/>
    <col min="6658" max="6658" width="32" style="8" hidden="1"/>
    <col min="6659" max="6659" width="11.33203125" style="8" hidden="1"/>
    <col min="6660" max="6660" width="10.109375" style="8" hidden="1"/>
    <col min="6661" max="6661" width="8.109375" style="8" hidden="1"/>
    <col min="6662" max="6662" width="9.44140625" style="8" hidden="1"/>
    <col min="6663" max="6663" width="10.6640625" style="8" hidden="1"/>
    <col min="6664" max="6665" width="9.33203125" style="8" hidden="1"/>
    <col min="6666" max="6913" width="11.44140625" style="8" hidden="1"/>
    <col min="6914" max="6914" width="32" style="8" hidden="1"/>
    <col min="6915" max="6915" width="11.33203125" style="8" hidden="1"/>
    <col min="6916" max="6916" width="10.109375" style="8" hidden="1"/>
    <col min="6917" max="6917" width="8.109375" style="8" hidden="1"/>
    <col min="6918" max="6918" width="9.44140625" style="8" hidden="1"/>
    <col min="6919" max="6919" width="10.6640625" style="8" hidden="1"/>
    <col min="6920" max="6921" width="9.33203125" style="8" hidden="1"/>
    <col min="6922" max="7169" width="11.44140625" style="8" hidden="1"/>
    <col min="7170" max="7170" width="32" style="8" hidden="1"/>
    <col min="7171" max="7171" width="11.33203125" style="8" hidden="1"/>
    <col min="7172" max="7172" width="10.109375" style="8" hidden="1"/>
    <col min="7173" max="7173" width="8.109375" style="8" hidden="1"/>
    <col min="7174" max="7174" width="9.44140625" style="8" hidden="1"/>
    <col min="7175" max="7175" width="10.6640625" style="8" hidden="1"/>
    <col min="7176" max="7177" width="9.33203125" style="8" hidden="1"/>
    <col min="7178" max="7425" width="11.44140625" style="8" hidden="1"/>
    <col min="7426" max="7426" width="32" style="8" hidden="1"/>
    <col min="7427" max="7427" width="11.33203125" style="8" hidden="1"/>
    <col min="7428" max="7428" width="10.109375" style="8" hidden="1"/>
    <col min="7429" max="7429" width="8.109375" style="8" hidden="1"/>
    <col min="7430" max="7430" width="9.44140625" style="8" hidden="1"/>
    <col min="7431" max="7431" width="10.6640625" style="8" hidden="1"/>
    <col min="7432" max="7433" width="9.33203125" style="8" hidden="1"/>
    <col min="7434" max="7681" width="11.44140625" style="8" hidden="1"/>
    <col min="7682" max="7682" width="32" style="8" hidden="1"/>
    <col min="7683" max="7683" width="11.33203125" style="8" hidden="1"/>
    <col min="7684" max="7684" width="10.109375" style="8" hidden="1"/>
    <col min="7685" max="7685" width="8.109375" style="8" hidden="1"/>
    <col min="7686" max="7686" width="9.44140625" style="8" hidden="1"/>
    <col min="7687" max="7687" width="10.6640625" style="8" hidden="1"/>
    <col min="7688" max="7689" width="9.33203125" style="8" hidden="1"/>
    <col min="7690" max="7937" width="11.44140625" style="8" hidden="1"/>
    <col min="7938" max="7938" width="32" style="8" hidden="1"/>
    <col min="7939" max="7939" width="11.33203125" style="8" hidden="1"/>
    <col min="7940" max="7940" width="10.109375" style="8" hidden="1"/>
    <col min="7941" max="7941" width="8.109375" style="8" hidden="1"/>
    <col min="7942" max="7942" width="9.44140625" style="8" hidden="1"/>
    <col min="7943" max="7943" width="10.6640625" style="8" hidden="1"/>
    <col min="7944" max="7945" width="9.33203125" style="8" hidden="1"/>
    <col min="7946" max="8193" width="11.44140625" style="8" hidden="1"/>
    <col min="8194" max="8194" width="32" style="8" hidden="1"/>
    <col min="8195" max="8195" width="11.33203125" style="8" hidden="1"/>
    <col min="8196" max="8196" width="10.109375" style="8" hidden="1"/>
    <col min="8197" max="8197" width="8.109375" style="8" hidden="1"/>
    <col min="8198" max="8198" width="9.44140625" style="8" hidden="1"/>
    <col min="8199" max="8199" width="10.6640625" style="8" hidden="1"/>
    <col min="8200" max="8201" width="9.33203125" style="8" hidden="1"/>
    <col min="8202" max="8449" width="11.44140625" style="8" hidden="1"/>
    <col min="8450" max="8450" width="32" style="8" hidden="1"/>
    <col min="8451" max="8451" width="11.33203125" style="8" hidden="1"/>
    <col min="8452" max="8452" width="10.109375" style="8" hidden="1"/>
    <col min="8453" max="8453" width="8.109375" style="8" hidden="1"/>
    <col min="8454" max="8454" width="9.44140625" style="8" hidden="1"/>
    <col min="8455" max="8455" width="10.6640625" style="8" hidden="1"/>
    <col min="8456" max="8457" width="9.33203125" style="8" hidden="1"/>
    <col min="8458" max="8705" width="11.44140625" style="8" hidden="1"/>
    <col min="8706" max="8706" width="32" style="8" hidden="1"/>
    <col min="8707" max="8707" width="11.33203125" style="8" hidden="1"/>
    <col min="8708" max="8708" width="10.109375" style="8" hidden="1"/>
    <col min="8709" max="8709" width="8.109375" style="8" hidden="1"/>
    <col min="8710" max="8710" width="9.44140625" style="8" hidden="1"/>
    <col min="8711" max="8711" width="10.6640625" style="8" hidden="1"/>
    <col min="8712" max="8713" width="9.33203125" style="8" hidden="1"/>
    <col min="8714" max="8961" width="11.44140625" style="8" hidden="1"/>
    <col min="8962" max="8962" width="32" style="8" hidden="1"/>
    <col min="8963" max="8963" width="11.33203125" style="8" hidden="1"/>
    <col min="8964" max="8964" width="10.109375" style="8" hidden="1"/>
    <col min="8965" max="8965" width="8.109375" style="8" hidden="1"/>
    <col min="8966" max="8966" width="9.44140625" style="8" hidden="1"/>
    <col min="8967" max="8967" width="10.6640625" style="8" hidden="1"/>
    <col min="8968" max="8969" width="9.33203125" style="8" hidden="1"/>
    <col min="8970" max="9217" width="11.44140625" style="8" hidden="1"/>
    <col min="9218" max="9218" width="32" style="8" hidden="1"/>
    <col min="9219" max="9219" width="11.33203125" style="8" hidden="1"/>
    <col min="9220" max="9220" width="10.109375" style="8" hidden="1"/>
    <col min="9221" max="9221" width="8.109375" style="8" hidden="1"/>
    <col min="9222" max="9222" width="9.44140625" style="8" hidden="1"/>
    <col min="9223" max="9223" width="10.6640625" style="8" hidden="1"/>
    <col min="9224" max="9225" width="9.33203125" style="8" hidden="1"/>
    <col min="9226" max="9473" width="11.44140625" style="8" hidden="1"/>
    <col min="9474" max="9474" width="32" style="8" hidden="1"/>
    <col min="9475" max="9475" width="11.33203125" style="8" hidden="1"/>
    <col min="9476" max="9476" width="10.109375" style="8" hidden="1"/>
    <col min="9477" max="9477" width="8.109375" style="8" hidden="1"/>
    <col min="9478" max="9478" width="9.44140625" style="8" hidden="1"/>
    <col min="9479" max="9479" width="10.6640625" style="8" hidden="1"/>
    <col min="9480" max="9481" width="9.33203125" style="8" hidden="1"/>
    <col min="9482" max="9729" width="11.44140625" style="8" hidden="1"/>
    <col min="9730" max="9730" width="32" style="8" hidden="1"/>
    <col min="9731" max="9731" width="11.33203125" style="8" hidden="1"/>
    <col min="9732" max="9732" width="10.109375" style="8" hidden="1"/>
    <col min="9733" max="9733" width="8.109375" style="8" hidden="1"/>
    <col min="9734" max="9734" width="9.44140625" style="8" hidden="1"/>
    <col min="9735" max="9735" width="10.6640625" style="8" hidden="1"/>
    <col min="9736" max="9737" width="9.33203125" style="8" hidden="1"/>
    <col min="9738" max="9985" width="11.44140625" style="8" hidden="1"/>
    <col min="9986" max="9986" width="32" style="8" hidden="1"/>
    <col min="9987" max="9987" width="11.33203125" style="8" hidden="1"/>
    <col min="9988" max="9988" width="10.109375" style="8" hidden="1"/>
    <col min="9989" max="9989" width="8.109375" style="8" hidden="1"/>
    <col min="9990" max="9990" width="9.44140625" style="8" hidden="1"/>
    <col min="9991" max="9991" width="10.6640625" style="8" hidden="1"/>
    <col min="9992" max="9993" width="9.33203125" style="8" hidden="1"/>
    <col min="9994" max="10241" width="11.44140625" style="8" hidden="1"/>
    <col min="10242" max="10242" width="32" style="8" hidden="1"/>
    <col min="10243" max="10243" width="11.33203125" style="8" hidden="1"/>
    <col min="10244" max="10244" width="10.109375" style="8" hidden="1"/>
    <col min="10245" max="10245" width="8.109375" style="8" hidden="1"/>
    <col min="10246" max="10246" width="9.44140625" style="8" hidden="1"/>
    <col min="10247" max="10247" width="10.6640625" style="8" hidden="1"/>
    <col min="10248" max="10249" width="9.33203125" style="8" hidden="1"/>
    <col min="10250" max="10497" width="11.44140625" style="8" hidden="1"/>
    <col min="10498" max="10498" width="32" style="8" hidden="1"/>
    <col min="10499" max="10499" width="11.33203125" style="8" hidden="1"/>
    <col min="10500" max="10500" width="10.109375" style="8" hidden="1"/>
    <col min="10501" max="10501" width="8.109375" style="8" hidden="1"/>
    <col min="10502" max="10502" width="9.44140625" style="8" hidden="1"/>
    <col min="10503" max="10503" width="10.6640625" style="8" hidden="1"/>
    <col min="10504" max="10505" width="9.33203125" style="8" hidden="1"/>
    <col min="10506" max="10753" width="11.44140625" style="8" hidden="1"/>
    <col min="10754" max="10754" width="32" style="8" hidden="1"/>
    <col min="10755" max="10755" width="11.33203125" style="8" hidden="1"/>
    <col min="10756" max="10756" width="10.109375" style="8" hidden="1"/>
    <col min="10757" max="10757" width="8.109375" style="8" hidden="1"/>
    <col min="10758" max="10758" width="9.44140625" style="8" hidden="1"/>
    <col min="10759" max="10759" width="10.6640625" style="8" hidden="1"/>
    <col min="10760" max="10761" width="9.33203125" style="8" hidden="1"/>
    <col min="10762" max="11009" width="11.44140625" style="8" hidden="1"/>
    <col min="11010" max="11010" width="32" style="8" hidden="1"/>
    <col min="11011" max="11011" width="11.33203125" style="8" hidden="1"/>
    <col min="11012" max="11012" width="10.109375" style="8" hidden="1"/>
    <col min="11013" max="11013" width="8.109375" style="8" hidden="1"/>
    <col min="11014" max="11014" width="9.44140625" style="8" hidden="1"/>
    <col min="11015" max="11015" width="10.6640625" style="8" hidden="1"/>
    <col min="11016" max="11017" width="9.33203125" style="8" hidden="1"/>
    <col min="11018" max="11265" width="11.44140625" style="8" hidden="1"/>
    <col min="11266" max="11266" width="32" style="8" hidden="1"/>
    <col min="11267" max="11267" width="11.33203125" style="8" hidden="1"/>
    <col min="11268" max="11268" width="10.109375" style="8" hidden="1"/>
    <col min="11269" max="11269" width="8.109375" style="8" hidden="1"/>
    <col min="11270" max="11270" width="9.44140625" style="8" hidden="1"/>
    <col min="11271" max="11271" width="10.6640625" style="8" hidden="1"/>
    <col min="11272" max="11273" width="9.33203125" style="8" hidden="1"/>
    <col min="11274" max="11521" width="11.44140625" style="8" hidden="1"/>
    <col min="11522" max="11522" width="32" style="8" hidden="1"/>
    <col min="11523" max="11523" width="11.33203125" style="8" hidden="1"/>
    <col min="11524" max="11524" width="10.109375" style="8" hidden="1"/>
    <col min="11525" max="11525" width="8.109375" style="8" hidden="1"/>
    <col min="11526" max="11526" width="9.44140625" style="8" hidden="1"/>
    <col min="11527" max="11527" width="10.6640625" style="8" hidden="1"/>
    <col min="11528" max="11529" width="9.33203125" style="8" hidden="1"/>
    <col min="11530" max="11777" width="11.44140625" style="8" hidden="1"/>
    <col min="11778" max="11778" width="32" style="8" hidden="1"/>
    <col min="11779" max="11779" width="11.33203125" style="8" hidden="1"/>
    <col min="11780" max="11780" width="10.109375" style="8" hidden="1"/>
    <col min="11781" max="11781" width="8.109375" style="8" hidden="1"/>
    <col min="11782" max="11782" width="9.44140625" style="8" hidden="1"/>
    <col min="11783" max="11783" width="10.6640625" style="8" hidden="1"/>
    <col min="11784" max="11785" width="9.33203125" style="8" hidden="1"/>
    <col min="11786" max="12033" width="11.44140625" style="8" hidden="1"/>
    <col min="12034" max="12034" width="32" style="8" hidden="1"/>
    <col min="12035" max="12035" width="11.33203125" style="8" hidden="1"/>
    <col min="12036" max="12036" width="10.109375" style="8" hidden="1"/>
    <col min="12037" max="12037" width="8.109375" style="8" hidden="1"/>
    <col min="12038" max="12038" width="9.44140625" style="8" hidden="1"/>
    <col min="12039" max="12039" width="10.6640625" style="8" hidden="1"/>
    <col min="12040" max="12041" width="9.33203125" style="8" hidden="1"/>
    <col min="12042" max="12289" width="11.44140625" style="8" hidden="1"/>
    <col min="12290" max="12290" width="32" style="8" hidden="1"/>
    <col min="12291" max="12291" width="11.33203125" style="8" hidden="1"/>
    <col min="12292" max="12292" width="10.109375" style="8" hidden="1"/>
    <col min="12293" max="12293" width="8.109375" style="8" hidden="1"/>
    <col min="12294" max="12294" width="9.44140625" style="8" hidden="1"/>
    <col min="12295" max="12295" width="10.6640625" style="8" hidden="1"/>
    <col min="12296" max="12297" width="9.33203125" style="8" hidden="1"/>
    <col min="12298" max="12545" width="11.44140625" style="8" hidden="1"/>
    <col min="12546" max="12546" width="32" style="8" hidden="1"/>
    <col min="12547" max="12547" width="11.33203125" style="8" hidden="1"/>
    <col min="12548" max="12548" width="10.109375" style="8" hidden="1"/>
    <col min="12549" max="12549" width="8.109375" style="8" hidden="1"/>
    <col min="12550" max="12550" width="9.44140625" style="8" hidden="1"/>
    <col min="12551" max="12551" width="10.6640625" style="8" hidden="1"/>
    <col min="12552" max="12553" width="9.33203125" style="8" hidden="1"/>
    <col min="12554" max="12801" width="11.44140625" style="8" hidden="1"/>
    <col min="12802" max="12802" width="32" style="8" hidden="1"/>
    <col min="12803" max="12803" width="11.33203125" style="8" hidden="1"/>
    <col min="12804" max="12804" width="10.109375" style="8" hidden="1"/>
    <col min="12805" max="12805" width="8.109375" style="8" hidden="1"/>
    <col min="12806" max="12806" width="9.44140625" style="8" hidden="1"/>
    <col min="12807" max="12807" width="10.6640625" style="8" hidden="1"/>
    <col min="12808" max="12809" width="9.33203125" style="8" hidden="1"/>
    <col min="12810" max="13057" width="11.44140625" style="8" hidden="1"/>
    <col min="13058" max="13058" width="32" style="8" hidden="1"/>
    <col min="13059" max="13059" width="11.33203125" style="8" hidden="1"/>
    <col min="13060" max="13060" width="10.109375" style="8" hidden="1"/>
    <col min="13061" max="13061" width="8.109375" style="8" hidden="1"/>
    <col min="13062" max="13062" width="9.44140625" style="8" hidden="1"/>
    <col min="13063" max="13063" width="10.6640625" style="8" hidden="1"/>
    <col min="13064" max="13065" width="9.33203125" style="8" hidden="1"/>
    <col min="13066" max="13313" width="11.44140625" style="8" hidden="1"/>
    <col min="13314" max="13314" width="32" style="8" hidden="1"/>
    <col min="13315" max="13315" width="11.33203125" style="8" hidden="1"/>
    <col min="13316" max="13316" width="10.109375" style="8" hidden="1"/>
    <col min="13317" max="13317" width="8.109375" style="8" hidden="1"/>
    <col min="13318" max="13318" width="9.44140625" style="8" hidden="1"/>
    <col min="13319" max="13319" width="10.6640625" style="8" hidden="1"/>
    <col min="13320" max="13321" width="9.33203125" style="8" hidden="1"/>
    <col min="13322" max="13569" width="11.44140625" style="8" hidden="1"/>
    <col min="13570" max="13570" width="32" style="8" hidden="1"/>
    <col min="13571" max="13571" width="11.33203125" style="8" hidden="1"/>
    <col min="13572" max="13572" width="10.109375" style="8" hidden="1"/>
    <col min="13573" max="13573" width="8.109375" style="8" hidden="1"/>
    <col min="13574" max="13574" width="9.44140625" style="8" hidden="1"/>
    <col min="13575" max="13575" width="10.6640625" style="8" hidden="1"/>
    <col min="13576" max="13577" width="9.33203125" style="8" hidden="1"/>
    <col min="13578" max="13825" width="11.44140625" style="8" hidden="1"/>
    <col min="13826" max="13826" width="32" style="8" hidden="1"/>
    <col min="13827" max="13827" width="11.33203125" style="8" hidden="1"/>
    <col min="13828" max="13828" width="10.109375" style="8" hidden="1"/>
    <col min="13829" max="13829" width="8.109375" style="8" hidden="1"/>
    <col min="13830" max="13830" width="9.44140625" style="8" hidden="1"/>
    <col min="13831" max="13831" width="10.6640625" style="8" hidden="1"/>
    <col min="13832" max="13833" width="9.33203125" style="8" hidden="1"/>
    <col min="13834" max="14081" width="11.44140625" style="8" hidden="1"/>
    <col min="14082" max="14082" width="32" style="8" hidden="1"/>
    <col min="14083" max="14083" width="11.33203125" style="8" hidden="1"/>
    <col min="14084" max="14084" width="10.109375" style="8" hidden="1"/>
    <col min="14085" max="14085" width="8.109375" style="8" hidden="1"/>
    <col min="14086" max="14086" width="9.44140625" style="8" hidden="1"/>
    <col min="14087" max="14087" width="10.6640625" style="8" hidden="1"/>
    <col min="14088" max="14089" width="9.33203125" style="8" hidden="1"/>
    <col min="14090" max="14337" width="11.44140625" style="8" hidden="1"/>
    <col min="14338" max="14338" width="32" style="8" hidden="1"/>
    <col min="14339" max="14339" width="11.33203125" style="8" hidden="1"/>
    <col min="14340" max="14340" width="10.109375" style="8" hidden="1"/>
    <col min="14341" max="14341" width="8.109375" style="8" hidden="1"/>
    <col min="14342" max="14342" width="9.44140625" style="8" hidden="1"/>
    <col min="14343" max="14343" width="10.6640625" style="8" hidden="1"/>
    <col min="14344" max="14345" width="9.33203125" style="8" hidden="1"/>
    <col min="14346" max="14593" width="11.44140625" style="8" hidden="1"/>
    <col min="14594" max="14594" width="32" style="8" hidden="1"/>
    <col min="14595" max="14595" width="11.33203125" style="8" hidden="1"/>
    <col min="14596" max="14596" width="10.109375" style="8" hidden="1"/>
    <col min="14597" max="14597" width="8.109375" style="8" hidden="1"/>
    <col min="14598" max="14598" width="9.44140625" style="8" hidden="1"/>
    <col min="14599" max="14599" width="10.6640625" style="8" hidden="1"/>
    <col min="14600" max="14601" width="9.33203125" style="8" hidden="1"/>
    <col min="14602" max="14849" width="11.44140625" style="8" hidden="1"/>
    <col min="14850" max="14850" width="32" style="8" hidden="1"/>
    <col min="14851" max="14851" width="11.33203125" style="8" hidden="1"/>
    <col min="14852" max="14852" width="10.109375" style="8" hidden="1"/>
    <col min="14853" max="14853" width="8.109375" style="8" hidden="1"/>
    <col min="14854" max="14854" width="9.44140625" style="8" hidden="1"/>
    <col min="14855" max="14855" width="10.6640625" style="8" hidden="1"/>
    <col min="14856" max="14857" width="9.33203125" style="8" hidden="1"/>
    <col min="14858" max="15105" width="11.44140625" style="8" hidden="1"/>
    <col min="15106" max="15106" width="32" style="8" hidden="1"/>
    <col min="15107" max="15107" width="11.33203125" style="8" hidden="1"/>
    <col min="15108" max="15108" width="10.109375" style="8" hidden="1"/>
    <col min="15109" max="15109" width="8.109375" style="8" hidden="1"/>
    <col min="15110" max="15110" width="9.44140625" style="8" hidden="1"/>
    <col min="15111" max="15111" width="10.6640625" style="8" hidden="1"/>
    <col min="15112" max="15113" width="9.33203125" style="8" hidden="1"/>
    <col min="15114" max="15361" width="11.44140625" style="8" hidden="1"/>
    <col min="15362" max="15362" width="32" style="8" hidden="1"/>
    <col min="15363" max="15363" width="11.33203125" style="8" hidden="1"/>
    <col min="15364" max="15364" width="10.109375" style="8" hidden="1"/>
    <col min="15365" max="15365" width="8.109375" style="8" hidden="1"/>
    <col min="15366" max="15366" width="9.44140625" style="8" hidden="1"/>
    <col min="15367" max="15367" width="10.6640625" style="8" hidden="1"/>
    <col min="15368" max="15369" width="9.33203125" style="8" hidden="1"/>
    <col min="15370" max="15617" width="11.44140625" style="8" hidden="1"/>
    <col min="15618" max="15618" width="32" style="8" hidden="1"/>
    <col min="15619" max="15619" width="11.33203125" style="8" hidden="1"/>
    <col min="15620" max="15620" width="10.109375" style="8" hidden="1"/>
    <col min="15621" max="15621" width="8.109375" style="8" hidden="1"/>
    <col min="15622" max="15622" width="9.44140625" style="8" hidden="1"/>
    <col min="15623" max="15623" width="10.6640625" style="8" hidden="1"/>
    <col min="15624" max="15625" width="9.33203125" style="8" hidden="1"/>
    <col min="15626" max="15873" width="11.44140625" style="8" hidden="1"/>
    <col min="15874" max="15874" width="32" style="8" hidden="1"/>
    <col min="15875" max="15875" width="11.33203125" style="8" hidden="1"/>
    <col min="15876" max="15876" width="10.109375" style="8" hidden="1"/>
    <col min="15877" max="15877" width="8.109375" style="8" hidden="1"/>
    <col min="15878" max="15878" width="9.44140625" style="8" hidden="1"/>
    <col min="15879" max="15879" width="10.6640625" style="8" hidden="1"/>
    <col min="15880" max="15881" width="9.33203125" style="8" hidden="1"/>
    <col min="15882" max="16129" width="11.44140625" style="8" hidden="1"/>
    <col min="16130" max="16130" width="32" style="8" hidden="1"/>
    <col min="16131" max="16131" width="11.33203125" style="8" hidden="1"/>
    <col min="16132" max="16132" width="10.109375" style="8" hidden="1"/>
    <col min="16133" max="16133" width="8.109375" style="8" hidden="1"/>
    <col min="16134" max="16134" width="9.44140625" style="8" hidden="1"/>
    <col min="16135" max="16135" width="10.6640625" style="8" hidden="1"/>
    <col min="16136" max="16137" width="9.33203125" style="8" hidden="1"/>
    <col min="16138" max="16384" width="0" style="8" hidden="1"/>
  </cols>
  <sheetData>
    <row r="1" spans="1:9" ht="12.9" customHeight="1" x14ac:dyDescent="0.25">
      <c r="A1" s="121"/>
      <c r="B1" s="2563" t="s">
        <v>832</v>
      </c>
      <c r="C1" s="2563"/>
      <c r="D1" s="2563"/>
      <c r="E1" s="2563"/>
      <c r="F1" s="2563"/>
      <c r="G1" s="648"/>
      <c r="H1" s="2578"/>
      <c r="I1" s="2578"/>
    </row>
    <row r="2" spans="1:9" ht="12.6" x14ac:dyDescent="0.2">
      <c r="B2" s="2574" t="s">
        <v>1</v>
      </c>
      <c r="C2" s="2574"/>
      <c r="D2" s="2574"/>
      <c r="E2" s="2574"/>
      <c r="F2" s="2574"/>
      <c r="G2" s="649"/>
      <c r="H2" s="2579"/>
      <c r="I2" s="2579"/>
    </row>
    <row r="3" spans="1:9" ht="20.399999999999999" x14ac:dyDescent="0.2">
      <c r="B3" s="553" t="s">
        <v>0</v>
      </c>
      <c r="C3" s="611" t="s">
        <v>774</v>
      </c>
      <c r="D3" s="612" t="s">
        <v>769</v>
      </c>
      <c r="E3" s="613" t="s">
        <v>768</v>
      </c>
      <c r="F3" s="614" t="s">
        <v>734</v>
      </c>
      <c r="G3" s="19"/>
      <c r="H3" s="19"/>
      <c r="I3" s="90"/>
    </row>
    <row r="4" spans="1:9" ht="10.199999999999999" x14ac:dyDescent="0.2">
      <c r="B4" s="665"/>
      <c r="C4" s="666" t="s">
        <v>9</v>
      </c>
      <c r="D4" s="667" t="s">
        <v>10</v>
      </c>
      <c r="E4" s="668" t="s">
        <v>767</v>
      </c>
      <c r="F4" s="666" t="s">
        <v>15</v>
      </c>
    </row>
    <row r="5" spans="1:9" ht="10.199999999999999" x14ac:dyDescent="0.2">
      <c r="B5" s="669" t="s">
        <v>775</v>
      </c>
      <c r="C5" s="557">
        <v>3941.6898533089998</v>
      </c>
      <c r="D5" s="557">
        <v>1779.6716798631203</v>
      </c>
      <c r="E5" s="626">
        <v>45.149967300677091</v>
      </c>
      <c r="F5" s="627">
        <v>9.9786514121902092E-2</v>
      </c>
    </row>
    <row r="6" spans="1:9" ht="10.199999999999999" x14ac:dyDescent="0.2">
      <c r="B6" s="670" t="s">
        <v>776</v>
      </c>
      <c r="C6" s="560">
        <v>90</v>
      </c>
      <c r="D6" s="560">
        <v>56.833419988999999</v>
      </c>
      <c r="E6" s="671">
        <v>63.148244432222221</v>
      </c>
      <c r="F6" s="672">
        <v>3.1866601747376965E-3</v>
      </c>
    </row>
    <row r="7" spans="1:9" ht="25.5" customHeight="1" x14ac:dyDescent="0.2">
      <c r="B7" s="673" t="s">
        <v>777</v>
      </c>
      <c r="C7" s="646">
        <v>4031.6898533089998</v>
      </c>
      <c r="D7" s="674">
        <v>1836.5050998521203</v>
      </c>
      <c r="E7" s="675">
        <v>45.551745463377181</v>
      </c>
      <c r="F7" s="676">
        <v>0.1029731742966398</v>
      </c>
    </row>
    <row r="8" spans="1:9" ht="10.199999999999999" x14ac:dyDescent="0.2">
      <c r="B8" s="19" t="s">
        <v>35</v>
      </c>
    </row>
    <row r="9" spans="1:9" ht="15" hidden="1" customHeight="1" x14ac:dyDescent="0.2"/>
    <row r="10" spans="1:9" ht="15.75" hidden="1" customHeight="1" x14ac:dyDescent="0.2"/>
    <row r="11" spans="1:9" ht="18" hidden="1" customHeight="1" x14ac:dyDescent="0.2"/>
    <row r="12" spans="1:9" ht="10.199999999999999" hidden="1" x14ac:dyDescent="0.2"/>
    <row r="13" spans="1:9" ht="10.199999999999999" hidden="1" x14ac:dyDescent="0.2"/>
    <row r="14" spans="1:9" ht="10.199999999999999" hidden="1" x14ac:dyDescent="0.2"/>
    <row r="15" spans="1:9" ht="10.199999999999999" hidden="1" x14ac:dyDescent="0.2"/>
    <row r="17" ht="10.199999999999999" hidden="1" x14ac:dyDescent="0.2"/>
  </sheetData>
  <mergeCells count="4">
    <mergeCell ref="B1:F1"/>
    <mergeCell ref="H1:I1"/>
    <mergeCell ref="B2:F2"/>
    <mergeCell ref="H2:I2"/>
  </mergeCells>
  <printOptions horizontalCentered="1" verticalCentered="1"/>
  <pageMargins left="0.19685039370078741" right="0.23622047244094491" top="0.23622047244094491" bottom="0.43307086614173229" header="0" footer="0"/>
  <pageSetup scale="130" orientation="landscape" r:id="rId1"/>
  <headerFooter alignWithMargins="0">
    <oddFooter>&amp;L&amp;8&amp;Z&amp;F&amp;A&amp;R&amp;D</oddFooter>
  </headerFooter>
  <ignoredErrors>
    <ignoredError sqref="C4:F4" numberStoredAsText="1"/>
  </ignoredError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3D82B-B925-4D88-B042-54F4EAD6673D}">
  <dimension ref="A1:M19"/>
  <sheetViews>
    <sheetView showGridLines="0" zoomScaleNormal="100" workbookViewId="0"/>
  </sheetViews>
  <sheetFormatPr baseColWidth="10" defaultColWidth="0" defaultRowHeight="15" customHeight="1" zeroHeight="1" x14ac:dyDescent="0.3"/>
  <cols>
    <col min="1" max="1" width="7.88671875" customWidth="1"/>
    <col min="2" max="2" width="19.109375" customWidth="1"/>
    <col min="3" max="9" width="11.44140625" customWidth="1"/>
    <col min="10" max="11" width="7.33203125" customWidth="1"/>
    <col min="12" max="12" width="2.44140625" customWidth="1"/>
    <col min="13" max="13" width="16.44140625" customWidth="1"/>
    <col min="14" max="16384" width="11.44140625" hidden="1"/>
  </cols>
  <sheetData>
    <row r="1" spans="2:12" ht="14.4" x14ac:dyDescent="0.3">
      <c r="B1" s="2610" t="s">
        <v>834</v>
      </c>
      <c r="C1" s="2610"/>
      <c r="D1" s="2610"/>
      <c r="E1" s="2610"/>
      <c r="F1" s="2610"/>
      <c r="G1" s="2610"/>
      <c r="H1" s="2610"/>
      <c r="I1" s="2610"/>
      <c r="J1" s="2610"/>
      <c r="K1" s="2610"/>
      <c r="L1" s="2610"/>
    </row>
    <row r="2" spans="2:12" ht="14.4" x14ac:dyDescent="0.3">
      <c r="B2" s="2610" t="s">
        <v>1</v>
      </c>
      <c r="C2" s="2610"/>
      <c r="D2" s="2610"/>
      <c r="E2" s="2610"/>
      <c r="F2" s="2610"/>
      <c r="G2" s="2610"/>
      <c r="H2" s="2610"/>
      <c r="I2" s="2610"/>
      <c r="J2" s="2610"/>
      <c r="K2" s="533"/>
      <c r="L2" s="533"/>
    </row>
    <row r="3" spans="2:12" ht="14.4" x14ac:dyDescent="0.3"/>
    <row r="4" spans="2:12" ht="14.4" x14ac:dyDescent="0.3"/>
    <row r="5" spans="2:12" ht="14.4" x14ac:dyDescent="0.3"/>
    <row r="6" spans="2:12" ht="14.4" x14ac:dyDescent="0.3"/>
    <row r="7" spans="2:12" ht="14.4" x14ac:dyDescent="0.3"/>
    <row r="8" spans="2:12" ht="14.4" x14ac:dyDescent="0.3"/>
    <row r="9" spans="2:12" ht="14.4" x14ac:dyDescent="0.3"/>
    <row r="10" spans="2:12" ht="14.4" x14ac:dyDescent="0.3"/>
    <row r="11" spans="2:12" ht="14.4" x14ac:dyDescent="0.3"/>
    <row r="12" spans="2:12" ht="14.4" x14ac:dyDescent="0.3"/>
    <row r="13" spans="2:12" ht="14.4" x14ac:dyDescent="0.3"/>
    <row r="14" spans="2:12" ht="14.4" x14ac:dyDescent="0.3"/>
    <row r="15" spans="2:12" ht="14.4" x14ac:dyDescent="0.3"/>
    <row r="16" spans="2:12" ht="14.4" x14ac:dyDescent="0.3"/>
    <row r="17" spans="2:6" ht="14.4" x14ac:dyDescent="0.3"/>
    <row r="18" spans="2:6" ht="14.4" x14ac:dyDescent="0.3">
      <c r="B18" s="2632" t="s">
        <v>166</v>
      </c>
      <c r="C18" s="2632"/>
      <c r="D18" s="2632"/>
      <c r="E18" s="2632"/>
      <c r="F18" s="2632"/>
    </row>
    <row r="19" spans="2:6" ht="14.4" hidden="1" x14ac:dyDescent="0.3"/>
  </sheetData>
  <mergeCells count="3">
    <mergeCell ref="B2:J2"/>
    <mergeCell ref="B18:F18"/>
    <mergeCell ref="B1:L1"/>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874B-374F-4BE4-BEEA-C7980BBB1CE8}">
  <dimension ref="A1:M19"/>
  <sheetViews>
    <sheetView showGridLines="0" zoomScaleNormal="100" workbookViewId="0">
      <selection activeCell="M17" sqref="M17"/>
    </sheetView>
  </sheetViews>
  <sheetFormatPr baseColWidth="10" defaultColWidth="0" defaultRowHeight="15" customHeight="1" zeroHeight="1" x14ac:dyDescent="0.3"/>
  <cols>
    <col min="1" max="1" width="7.88671875" customWidth="1"/>
    <col min="2" max="2" width="19.109375" customWidth="1"/>
    <col min="3" max="9" width="11.44140625" customWidth="1"/>
    <col min="10" max="11" width="7.33203125" customWidth="1"/>
    <col min="12" max="12" width="2.44140625" customWidth="1"/>
    <col min="13" max="13" width="16.44140625" customWidth="1"/>
    <col min="14" max="16384" width="11.44140625" hidden="1"/>
  </cols>
  <sheetData>
    <row r="1" spans="2:12" ht="14.4" x14ac:dyDescent="0.3">
      <c r="B1" s="2610" t="s">
        <v>835</v>
      </c>
      <c r="C1" s="2610"/>
      <c r="D1" s="2610"/>
      <c r="E1" s="2610"/>
      <c r="F1" s="2610"/>
      <c r="G1" s="2610"/>
      <c r="H1" s="2610"/>
      <c r="I1" s="2610"/>
      <c r="J1" s="2610"/>
      <c r="K1" s="2610"/>
      <c r="L1" s="2610"/>
    </row>
    <row r="2" spans="2:12" ht="14.4" x14ac:dyDescent="0.3">
      <c r="B2" s="2610" t="s">
        <v>1</v>
      </c>
      <c r="C2" s="2610"/>
      <c r="D2" s="2610"/>
      <c r="E2" s="2610"/>
      <c r="F2" s="2610"/>
      <c r="G2" s="2610"/>
      <c r="H2" s="2610"/>
      <c r="I2" s="2610"/>
      <c r="J2" s="2610"/>
      <c r="K2" s="2610"/>
      <c r="L2" s="2610"/>
    </row>
    <row r="3" spans="2:12" ht="14.4" x14ac:dyDescent="0.3"/>
    <row r="4" spans="2:12" ht="14.4" x14ac:dyDescent="0.3"/>
    <row r="5" spans="2:12" ht="14.4" x14ac:dyDescent="0.3"/>
    <row r="6" spans="2:12" ht="14.4" x14ac:dyDescent="0.3"/>
    <row r="7" spans="2:12" ht="14.4" x14ac:dyDescent="0.3"/>
    <row r="8" spans="2:12" ht="14.4" x14ac:dyDescent="0.3"/>
    <row r="9" spans="2:12" ht="14.4" x14ac:dyDescent="0.3"/>
    <row r="10" spans="2:12" ht="14.4" x14ac:dyDescent="0.3"/>
    <row r="11" spans="2:12" ht="14.4" x14ac:dyDescent="0.3"/>
    <row r="12" spans="2:12" ht="14.4" x14ac:dyDescent="0.3"/>
    <row r="13" spans="2:12" ht="14.4" x14ac:dyDescent="0.3"/>
    <row r="14" spans="2:12" ht="14.4" x14ac:dyDescent="0.3"/>
    <row r="15" spans="2:12" ht="14.4" x14ac:dyDescent="0.3"/>
    <row r="16" spans="2:12" ht="14.4" x14ac:dyDescent="0.3"/>
    <row r="17" spans="2:6" ht="14.4" x14ac:dyDescent="0.3"/>
    <row r="18" spans="2:6" ht="14.4" x14ac:dyDescent="0.3">
      <c r="B18" s="2632" t="s">
        <v>166</v>
      </c>
      <c r="C18" s="2632"/>
      <c r="D18" s="2632"/>
      <c r="E18" s="2632"/>
      <c r="F18" s="2632"/>
    </row>
    <row r="19" spans="2:6" ht="14.4" hidden="1" x14ac:dyDescent="0.3"/>
  </sheetData>
  <mergeCells count="3">
    <mergeCell ref="B1:L1"/>
    <mergeCell ref="B18:F18"/>
    <mergeCell ref="B2:L2"/>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1905-67BB-4EB7-95AA-1C6589F055BB}">
  <dimension ref="A1:WVQ21"/>
  <sheetViews>
    <sheetView showGridLines="0" zoomScaleNormal="100" workbookViewId="0">
      <selection activeCell="B2" sqref="B2:F2"/>
    </sheetView>
  </sheetViews>
  <sheetFormatPr baseColWidth="10" defaultColWidth="0" defaultRowHeight="10.5" customHeight="1" zeroHeight="1" x14ac:dyDescent="0.2"/>
  <cols>
    <col min="1" max="1" width="2.44140625" style="8" customWidth="1"/>
    <col min="2" max="2" width="52.109375" style="8" customWidth="1"/>
    <col min="3" max="3" width="13.44140625" style="8" customWidth="1"/>
    <col min="4" max="4" width="13.5546875" style="8" customWidth="1"/>
    <col min="5" max="5" width="16.88671875" style="8" customWidth="1"/>
    <col min="6" max="6" width="12.109375" style="8" customWidth="1"/>
    <col min="7" max="7" width="10.6640625" style="8" customWidth="1"/>
    <col min="8" max="8" width="9.33203125" style="8" customWidth="1"/>
    <col min="9" max="9" width="4.33203125" style="8" customWidth="1"/>
    <col min="10" max="10" width="5.33203125" style="8" hidden="1" customWidth="1"/>
    <col min="11" max="11" width="11.44140625" style="8" hidden="1" customWidth="1"/>
    <col min="12" max="12" width="4.109375" style="8" hidden="1" customWidth="1"/>
    <col min="13" max="257" width="11.44140625" style="8" hidden="1"/>
    <col min="258" max="258" width="32" style="8" hidden="1"/>
    <col min="259" max="259" width="11.33203125" style="8" hidden="1"/>
    <col min="260" max="260" width="10.109375" style="8" hidden="1"/>
    <col min="261" max="261" width="8.109375" style="8" hidden="1"/>
    <col min="262" max="262" width="9.44140625" style="8" hidden="1"/>
    <col min="263" max="263" width="10.6640625" style="8" hidden="1"/>
    <col min="264" max="265" width="9.33203125" style="8" hidden="1"/>
    <col min="266" max="513" width="11.44140625" style="8" hidden="1"/>
    <col min="514" max="514" width="32" style="8" hidden="1"/>
    <col min="515" max="515" width="11.33203125" style="8" hidden="1"/>
    <col min="516" max="516" width="10.109375" style="8" hidden="1"/>
    <col min="517" max="517" width="8.109375" style="8" hidden="1"/>
    <col min="518" max="518" width="9.44140625" style="8" hidden="1"/>
    <col min="519" max="519" width="10.6640625" style="8" hidden="1"/>
    <col min="520" max="521" width="9.33203125" style="8" hidden="1"/>
    <col min="522" max="769" width="11.44140625" style="8" hidden="1"/>
    <col min="770" max="770" width="32" style="8" hidden="1"/>
    <col min="771" max="771" width="11.33203125" style="8" hidden="1"/>
    <col min="772" max="772" width="10.109375" style="8" hidden="1"/>
    <col min="773" max="773" width="8.109375" style="8" hidden="1"/>
    <col min="774" max="774" width="9.44140625" style="8" hidden="1"/>
    <col min="775" max="775" width="10.6640625" style="8" hidden="1"/>
    <col min="776" max="777" width="9.33203125" style="8" hidden="1"/>
    <col min="778" max="1025" width="11.44140625" style="8" hidden="1"/>
    <col min="1026" max="1026" width="32" style="8" hidden="1"/>
    <col min="1027" max="1027" width="11.33203125" style="8" hidden="1"/>
    <col min="1028" max="1028" width="10.109375" style="8" hidden="1"/>
    <col min="1029" max="1029" width="8.109375" style="8" hidden="1"/>
    <col min="1030" max="1030" width="9.44140625" style="8" hidden="1"/>
    <col min="1031" max="1031" width="10.6640625" style="8" hidden="1"/>
    <col min="1032" max="1033" width="9.33203125" style="8" hidden="1"/>
    <col min="1034" max="1281" width="11.44140625" style="8" hidden="1"/>
    <col min="1282" max="1282" width="32" style="8" hidden="1"/>
    <col min="1283" max="1283" width="11.33203125" style="8" hidden="1"/>
    <col min="1284" max="1284" width="10.109375" style="8" hidden="1"/>
    <col min="1285" max="1285" width="8.109375" style="8" hidden="1"/>
    <col min="1286" max="1286" width="9.44140625" style="8" hidden="1"/>
    <col min="1287" max="1287" width="10.6640625" style="8" hidden="1"/>
    <col min="1288" max="1289" width="9.33203125" style="8" hidden="1"/>
    <col min="1290" max="1537" width="11.44140625" style="8" hidden="1"/>
    <col min="1538" max="1538" width="32" style="8" hidden="1"/>
    <col min="1539" max="1539" width="11.33203125" style="8" hidden="1"/>
    <col min="1540" max="1540" width="10.109375" style="8" hidden="1"/>
    <col min="1541" max="1541" width="8.109375" style="8" hidden="1"/>
    <col min="1542" max="1542" width="9.44140625" style="8" hidden="1"/>
    <col min="1543" max="1543" width="10.6640625" style="8" hidden="1"/>
    <col min="1544" max="1545" width="9.33203125" style="8" hidden="1"/>
    <col min="1546" max="1793" width="11.44140625" style="8" hidden="1"/>
    <col min="1794" max="1794" width="32" style="8" hidden="1"/>
    <col min="1795" max="1795" width="11.33203125" style="8" hidden="1"/>
    <col min="1796" max="1796" width="10.109375" style="8" hidden="1"/>
    <col min="1797" max="1797" width="8.109375" style="8" hidden="1"/>
    <col min="1798" max="1798" width="9.44140625" style="8" hidden="1"/>
    <col min="1799" max="1799" width="10.6640625" style="8" hidden="1"/>
    <col min="1800" max="1801" width="9.33203125" style="8" hidden="1"/>
    <col min="1802" max="2049" width="11.44140625" style="8" hidden="1"/>
    <col min="2050" max="2050" width="32" style="8" hidden="1"/>
    <col min="2051" max="2051" width="11.33203125" style="8" hidden="1"/>
    <col min="2052" max="2052" width="10.109375" style="8" hidden="1"/>
    <col min="2053" max="2053" width="8.109375" style="8" hidden="1"/>
    <col min="2054" max="2054" width="9.44140625" style="8" hidden="1"/>
    <col min="2055" max="2055" width="10.6640625" style="8" hidden="1"/>
    <col min="2056" max="2057" width="9.33203125" style="8" hidden="1"/>
    <col min="2058" max="2305" width="11.44140625" style="8" hidden="1"/>
    <col min="2306" max="2306" width="32" style="8" hidden="1"/>
    <col min="2307" max="2307" width="11.33203125" style="8" hidden="1"/>
    <col min="2308" max="2308" width="10.109375" style="8" hidden="1"/>
    <col min="2309" max="2309" width="8.109375" style="8" hidden="1"/>
    <col min="2310" max="2310" width="9.44140625" style="8" hidden="1"/>
    <col min="2311" max="2311" width="10.6640625" style="8" hidden="1"/>
    <col min="2312" max="2313" width="9.33203125" style="8" hidden="1"/>
    <col min="2314" max="2561" width="11.44140625" style="8" hidden="1"/>
    <col min="2562" max="2562" width="32" style="8" hidden="1"/>
    <col min="2563" max="2563" width="11.33203125" style="8" hidden="1"/>
    <col min="2564" max="2564" width="10.109375" style="8" hidden="1"/>
    <col min="2565" max="2565" width="8.109375" style="8" hidden="1"/>
    <col min="2566" max="2566" width="9.44140625" style="8" hidden="1"/>
    <col min="2567" max="2567" width="10.6640625" style="8" hidden="1"/>
    <col min="2568" max="2569" width="9.33203125" style="8" hidden="1"/>
    <col min="2570" max="2817" width="11.44140625" style="8" hidden="1"/>
    <col min="2818" max="2818" width="32" style="8" hidden="1"/>
    <col min="2819" max="2819" width="11.33203125" style="8" hidden="1"/>
    <col min="2820" max="2820" width="10.109375" style="8" hidden="1"/>
    <col min="2821" max="2821" width="8.109375" style="8" hidden="1"/>
    <col min="2822" max="2822" width="9.44140625" style="8" hidden="1"/>
    <col min="2823" max="2823" width="10.6640625" style="8" hidden="1"/>
    <col min="2824" max="2825" width="9.33203125" style="8" hidden="1"/>
    <col min="2826" max="3073" width="11.44140625" style="8" hidden="1"/>
    <col min="3074" max="3074" width="32" style="8" hidden="1"/>
    <col min="3075" max="3075" width="11.33203125" style="8" hidden="1"/>
    <col min="3076" max="3076" width="10.109375" style="8" hidden="1"/>
    <col min="3077" max="3077" width="8.109375" style="8" hidden="1"/>
    <col min="3078" max="3078" width="9.44140625" style="8" hidden="1"/>
    <col min="3079" max="3079" width="10.6640625" style="8" hidden="1"/>
    <col min="3080" max="3081" width="9.33203125" style="8" hidden="1"/>
    <col min="3082" max="3329" width="11.44140625" style="8" hidden="1"/>
    <col min="3330" max="3330" width="32" style="8" hidden="1"/>
    <col min="3331" max="3331" width="11.33203125" style="8" hidden="1"/>
    <col min="3332" max="3332" width="10.109375" style="8" hidden="1"/>
    <col min="3333" max="3333" width="8.109375" style="8" hidden="1"/>
    <col min="3334" max="3334" width="9.44140625" style="8" hidden="1"/>
    <col min="3335" max="3335" width="10.6640625" style="8" hidden="1"/>
    <col min="3336" max="3337" width="9.33203125" style="8" hidden="1"/>
    <col min="3338" max="3585" width="11.44140625" style="8" hidden="1"/>
    <col min="3586" max="3586" width="32" style="8" hidden="1"/>
    <col min="3587" max="3587" width="11.33203125" style="8" hidden="1"/>
    <col min="3588" max="3588" width="10.109375" style="8" hidden="1"/>
    <col min="3589" max="3589" width="8.109375" style="8" hidden="1"/>
    <col min="3590" max="3590" width="9.44140625" style="8" hidden="1"/>
    <col min="3591" max="3591" width="10.6640625" style="8" hidden="1"/>
    <col min="3592" max="3593" width="9.33203125" style="8" hidden="1"/>
    <col min="3594" max="3841" width="11.44140625" style="8" hidden="1"/>
    <col min="3842" max="3842" width="32" style="8" hidden="1"/>
    <col min="3843" max="3843" width="11.33203125" style="8" hidden="1"/>
    <col min="3844" max="3844" width="10.109375" style="8" hidden="1"/>
    <col min="3845" max="3845" width="8.109375" style="8" hidden="1"/>
    <col min="3846" max="3846" width="9.44140625" style="8" hidden="1"/>
    <col min="3847" max="3847" width="10.6640625" style="8" hidden="1"/>
    <col min="3848" max="3849" width="9.33203125" style="8" hidden="1"/>
    <col min="3850" max="4097" width="11.44140625" style="8" hidden="1"/>
    <col min="4098" max="4098" width="32" style="8" hidden="1"/>
    <col min="4099" max="4099" width="11.33203125" style="8" hidden="1"/>
    <col min="4100" max="4100" width="10.109375" style="8" hidden="1"/>
    <col min="4101" max="4101" width="8.109375" style="8" hidden="1"/>
    <col min="4102" max="4102" width="9.44140625" style="8" hidden="1"/>
    <col min="4103" max="4103" width="10.6640625" style="8" hidden="1"/>
    <col min="4104" max="4105" width="9.33203125" style="8" hidden="1"/>
    <col min="4106" max="4353" width="11.44140625" style="8" hidden="1"/>
    <col min="4354" max="4354" width="32" style="8" hidden="1"/>
    <col min="4355" max="4355" width="11.33203125" style="8" hidden="1"/>
    <col min="4356" max="4356" width="10.109375" style="8" hidden="1"/>
    <col min="4357" max="4357" width="8.109375" style="8" hidden="1"/>
    <col min="4358" max="4358" width="9.44140625" style="8" hidden="1"/>
    <col min="4359" max="4359" width="10.6640625" style="8" hidden="1"/>
    <col min="4360" max="4361" width="9.33203125" style="8" hidden="1"/>
    <col min="4362" max="4609" width="11.44140625" style="8" hidden="1"/>
    <col min="4610" max="4610" width="32" style="8" hidden="1"/>
    <col min="4611" max="4611" width="11.33203125" style="8" hidden="1"/>
    <col min="4612" max="4612" width="10.109375" style="8" hidden="1"/>
    <col min="4613" max="4613" width="8.109375" style="8" hidden="1"/>
    <col min="4614" max="4614" width="9.44140625" style="8" hidden="1"/>
    <col min="4615" max="4615" width="10.6640625" style="8" hidden="1"/>
    <col min="4616" max="4617" width="9.33203125" style="8" hidden="1"/>
    <col min="4618" max="4865" width="11.44140625" style="8" hidden="1"/>
    <col min="4866" max="4866" width="32" style="8" hidden="1"/>
    <col min="4867" max="4867" width="11.33203125" style="8" hidden="1"/>
    <col min="4868" max="4868" width="10.109375" style="8" hidden="1"/>
    <col min="4869" max="4869" width="8.109375" style="8" hidden="1"/>
    <col min="4870" max="4870" width="9.44140625" style="8" hidden="1"/>
    <col min="4871" max="4871" width="10.6640625" style="8" hidden="1"/>
    <col min="4872" max="4873" width="9.33203125" style="8" hidden="1"/>
    <col min="4874" max="5121" width="11.44140625" style="8" hidden="1"/>
    <col min="5122" max="5122" width="32" style="8" hidden="1"/>
    <col min="5123" max="5123" width="11.33203125" style="8" hidden="1"/>
    <col min="5124" max="5124" width="10.109375" style="8" hidden="1"/>
    <col min="5125" max="5125" width="8.109375" style="8" hidden="1"/>
    <col min="5126" max="5126" width="9.44140625" style="8" hidden="1"/>
    <col min="5127" max="5127" width="10.6640625" style="8" hidden="1"/>
    <col min="5128" max="5129" width="9.33203125" style="8" hidden="1"/>
    <col min="5130" max="5377" width="11.44140625" style="8" hidden="1"/>
    <col min="5378" max="5378" width="32" style="8" hidden="1"/>
    <col min="5379" max="5379" width="11.33203125" style="8" hidden="1"/>
    <col min="5380" max="5380" width="10.109375" style="8" hidden="1"/>
    <col min="5381" max="5381" width="8.109375" style="8" hidden="1"/>
    <col min="5382" max="5382" width="9.44140625" style="8" hidden="1"/>
    <col min="5383" max="5383" width="10.6640625" style="8" hidden="1"/>
    <col min="5384" max="5385" width="9.33203125" style="8" hidden="1"/>
    <col min="5386" max="5633" width="11.44140625" style="8" hidden="1"/>
    <col min="5634" max="5634" width="32" style="8" hidden="1"/>
    <col min="5635" max="5635" width="11.33203125" style="8" hidden="1"/>
    <col min="5636" max="5636" width="10.109375" style="8" hidden="1"/>
    <col min="5637" max="5637" width="8.109375" style="8" hidden="1"/>
    <col min="5638" max="5638" width="9.44140625" style="8" hidden="1"/>
    <col min="5639" max="5639" width="10.6640625" style="8" hidden="1"/>
    <col min="5640" max="5641" width="9.33203125" style="8" hidden="1"/>
    <col min="5642" max="5889" width="11.44140625" style="8" hidden="1"/>
    <col min="5890" max="5890" width="32" style="8" hidden="1"/>
    <col min="5891" max="5891" width="11.33203125" style="8" hidden="1"/>
    <col min="5892" max="5892" width="10.109375" style="8" hidden="1"/>
    <col min="5893" max="5893" width="8.109375" style="8" hidden="1"/>
    <col min="5894" max="5894" width="9.44140625" style="8" hidden="1"/>
    <col min="5895" max="5895" width="10.6640625" style="8" hidden="1"/>
    <col min="5896" max="5897" width="9.33203125" style="8" hidden="1"/>
    <col min="5898" max="6145" width="11.44140625" style="8" hidden="1"/>
    <col min="6146" max="6146" width="32" style="8" hidden="1"/>
    <col min="6147" max="6147" width="11.33203125" style="8" hidden="1"/>
    <col min="6148" max="6148" width="10.109375" style="8" hidden="1"/>
    <col min="6149" max="6149" width="8.109375" style="8" hidden="1"/>
    <col min="6150" max="6150" width="9.44140625" style="8" hidden="1"/>
    <col min="6151" max="6151" width="10.6640625" style="8" hidden="1"/>
    <col min="6152" max="6153" width="9.33203125" style="8" hidden="1"/>
    <col min="6154" max="6401" width="11.44140625" style="8" hidden="1"/>
    <col min="6402" max="6402" width="32" style="8" hidden="1"/>
    <col min="6403" max="6403" width="11.33203125" style="8" hidden="1"/>
    <col min="6404" max="6404" width="10.109375" style="8" hidden="1"/>
    <col min="6405" max="6405" width="8.109375" style="8" hidden="1"/>
    <col min="6406" max="6406" width="9.44140625" style="8" hidden="1"/>
    <col min="6407" max="6407" width="10.6640625" style="8" hidden="1"/>
    <col min="6408" max="6409" width="9.33203125" style="8" hidden="1"/>
    <col min="6410" max="6657" width="11.44140625" style="8" hidden="1"/>
    <col min="6658" max="6658" width="32" style="8" hidden="1"/>
    <col min="6659" max="6659" width="11.33203125" style="8" hidden="1"/>
    <col min="6660" max="6660" width="10.109375" style="8" hidden="1"/>
    <col min="6661" max="6661" width="8.109375" style="8" hidden="1"/>
    <col min="6662" max="6662" width="9.44140625" style="8" hidden="1"/>
    <col min="6663" max="6663" width="10.6640625" style="8" hidden="1"/>
    <col min="6664" max="6665" width="9.33203125" style="8" hidden="1"/>
    <col min="6666" max="6913" width="11.44140625" style="8" hidden="1"/>
    <col min="6914" max="6914" width="32" style="8" hidden="1"/>
    <col min="6915" max="6915" width="11.33203125" style="8" hidden="1"/>
    <col min="6916" max="6916" width="10.109375" style="8" hidden="1"/>
    <col min="6917" max="6917" width="8.109375" style="8" hidden="1"/>
    <col min="6918" max="6918" width="9.44140625" style="8" hidden="1"/>
    <col min="6919" max="6919" width="10.6640625" style="8" hidden="1"/>
    <col min="6920" max="6921" width="9.33203125" style="8" hidden="1"/>
    <col min="6922" max="7169" width="11.44140625" style="8" hidden="1"/>
    <col min="7170" max="7170" width="32" style="8" hidden="1"/>
    <col min="7171" max="7171" width="11.33203125" style="8" hidden="1"/>
    <col min="7172" max="7172" width="10.109375" style="8" hidden="1"/>
    <col min="7173" max="7173" width="8.109375" style="8" hidden="1"/>
    <col min="7174" max="7174" width="9.44140625" style="8" hidden="1"/>
    <col min="7175" max="7175" width="10.6640625" style="8" hidden="1"/>
    <col min="7176" max="7177" width="9.33203125" style="8" hidden="1"/>
    <col min="7178" max="7425" width="11.44140625" style="8" hidden="1"/>
    <col min="7426" max="7426" width="32" style="8" hidden="1"/>
    <col min="7427" max="7427" width="11.33203125" style="8" hidden="1"/>
    <col min="7428" max="7428" width="10.109375" style="8" hidden="1"/>
    <col min="7429" max="7429" width="8.109375" style="8" hidden="1"/>
    <col min="7430" max="7430" width="9.44140625" style="8" hidden="1"/>
    <col min="7431" max="7431" width="10.6640625" style="8" hidden="1"/>
    <col min="7432" max="7433" width="9.33203125" style="8" hidden="1"/>
    <col min="7434" max="7681" width="11.44140625" style="8" hidden="1"/>
    <col min="7682" max="7682" width="32" style="8" hidden="1"/>
    <col min="7683" max="7683" width="11.33203125" style="8" hidden="1"/>
    <col min="7684" max="7684" width="10.109375" style="8" hidden="1"/>
    <col min="7685" max="7685" width="8.109375" style="8" hidden="1"/>
    <col min="7686" max="7686" width="9.44140625" style="8" hidden="1"/>
    <col min="7687" max="7687" width="10.6640625" style="8" hidden="1"/>
    <col min="7688" max="7689" width="9.33203125" style="8" hidden="1"/>
    <col min="7690" max="7937" width="11.44140625" style="8" hidden="1"/>
    <col min="7938" max="7938" width="32" style="8" hidden="1"/>
    <col min="7939" max="7939" width="11.33203125" style="8" hidden="1"/>
    <col min="7940" max="7940" width="10.109375" style="8" hidden="1"/>
    <col min="7941" max="7941" width="8.109375" style="8" hidden="1"/>
    <col min="7942" max="7942" width="9.44140625" style="8" hidden="1"/>
    <col min="7943" max="7943" width="10.6640625" style="8" hidden="1"/>
    <col min="7944" max="7945" width="9.33203125" style="8" hidden="1"/>
    <col min="7946" max="8193" width="11.44140625" style="8" hidden="1"/>
    <col min="8194" max="8194" width="32" style="8" hidden="1"/>
    <col min="8195" max="8195" width="11.33203125" style="8" hidden="1"/>
    <col min="8196" max="8196" width="10.109375" style="8" hidden="1"/>
    <col min="8197" max="8197" width="8.109375" style="8" hidden="1"/>
    <col min="8198" max="8198" width="9.44140625" style="8" hidden="1"/>
    <col min="8199" max="8199" width="10.6640625" style="8" hidden="1"/>
    <col min="8200" max="8201" width="9.33203125" style="8" hidden="1"/>
    <col min="8202" max="8449" width="11.44140625" style="8" hidden="1"/>
    <col min="8450" max="8450" width="32" style="8" hidden="1"/>
    <col min="8451" max="8451" width="11.33203125" style="8" hidden="1"/>
    <col min="8452" max="8452" width="10.109375" style="8" hidden="1"/>
    <col min="8453" max="8453" width="8.109375" style="8" hidden="1"/>
    <col min="8454" max="8454" width="9.44140625" style="8" hidden="1"/>
    <col min="8455" max="8455" width="10.6640625" style="8" hidden="1"/>
    <col min="8456" max="8457" width="9.33203125" style="8" hidden="1"/>
    <col min="8458" max="8705" width="11.44140625" style="8" hidden="1"/>
    <col min="8706" max="8706" width="32" style="8" hidden="1"/>
    <col min="8707" max="8707" width="11.33203125" style="8" hidden="1"/>
    <col min="8708" max="8708" width="10.109375" style="8" hidden="1"/>
    <col min="8709" max="8709" width="8.109375" style="8" hidden="1"/>
    <col min="8710" max="8710" width="9.44140625" style="8" hidden="1"/>
    <col min="8711" max="8711" width="10.6640625" style="8" hidden="1"/>
    <col min="8712" max="8713" width="9.33203125" style="8" hidden="1"/>
    <col min="8714" max="8961" width="11.44140625" style="8" hidden="1"/>
    <col min="8962" max="8962" width="32" style="8" hidden="1"/>
    <col min="8963" max="8963" width="11.33203125" style="8" hidden="1"/>
    <col min="8964" max="8964" width="10.109375" style="8" hidden="1"/>
    <col min="8965" max="8965" width="8.109375" style="8" hidden="1"/>
    <col min="8966" max="8966" width="9.44140625" style="8" hidden="1"/>
    <col min="8967" max="8967" width="10.6640625" style="8" hidden="1"/>
    <col min="8968" max="8969" width="9.33203125" style="8" hidden="1"/>
    <col min="8970" max="9217" width="11.44140625" style="8" hidden="1"/>
    <col min="9218" max="9218" width="32" style="8" hidden="1"/>
    <col min="9219" max="9219" width="11.33203125" style="8" hidden="1"/>
    <col min="9220" max="9220" width="10.109375" style="8" hidden="1"/>
    <col min="9221" max="9221" width="8.109375" style="8" hidden="1"/>
    <col min="9222" max="9222" width="9.44140625" style="8" hidden="1"/>
    <col min="9223" max="9223" width="10.6640625" style="8" hidden="1"/>
    <col min="9224" max="9225" width="9.33203125" style="8" hidden="1"/>
    <col min="9226" max="9473" width="11.44140625" style="8" hidden="1"/>
    <col min="9474" max="9474" width="32" style="8" hidden="1"/>
    <col min="9475" max="9475" width="11.33203125" style="8" hidden="1"/>
    <col min="9476" max="9476" width="10.109375" style="8" hidden="1"/>
    <col min="9477" max="9477" width="8.109375" style="8" hidden="1"/>
    <col min="9478" max="9478" width="9.44140625" style="8" hidden="1"/>
    <col min="9479" max="9479" width="10.6640625" style="8" hidden="1"/>
    <col min="9480" max="9481" width="9.33203125" style="8" hidden="1"/>
    <col min="9482" max="9729" width="11.44140625" style="8" hidden="1"/>
    <col min="9730" max="9730" width="32" style="8" hidden="1"/>
    <col min="9731" max="9731" width="11.33203125" style="8" hidden="1"/>
    <col min="9732" max="9732" width="10.109375" style="8" hidden="1"/>
    <col min="9733" max="9733" width="8.109375" style="8" hidden="1"/>
    <col min="9734" max="9734" width="9.44140625" style="8" hidden="1"/>
    <col min="9735" max="9735" width="10.6640625" style="8" hidden="1"/>
    <col min="9736" max="9737" width="9.33203125" style="8" hidden="1"/>
    <col min="9738" max="9985" width="11.44140625" style="8" hidden="1"/>
    <col min="9986" max="9986" width="32" style="8" hidden="1"/>
    <col min="9987" max="9987" width="11.33203125" style="8" hidden="1"/>
    <col min="9988" max="9988" width="10.109375" style="8" hidden="1"/>
    <col min="9989" max="9989" width="8.109375" style="8" hidden="1"/>
    <col min="9990" max="9990" width="9.44140625" style="8" hidden="1"/>
    <col min="9991" max="9991" width="10.6640625" style="8" hidden="1"/>
    <col min="9992" max="9993" width="9.33203125" style="8" hidden="1"/>
    <col min="9994" max="10241" width="11.44140625" style="8" hidden="1"/>
    <col min="10242" max="10242" width="32" style="8" hidden="1"/>
    <col min="10243" max="10243" width="11.33203125" style="8" hidden="1"/>
    <col min="10244" max="10244" width="10.109375" style="8" hidden="1"/>
    <col min="10245" max="10245" width="8.109375" style="8" hidden="1"/>
    <col min="10246" max="10246" width="9.44140625" style="8" hidden="1"/>
    <col min="10247" max="10247" width="10.6640625" style="8" hidden="1"/>
    <col min="10248" max="10249" width="9.33203125" style="8" hidden="1"/>
    <col min="10250" max="10497" width="11.44140625" style="8" hidden="1"/>
    <col min="10498" max="10498" width="32" style="8" hidden="1"/>
    <col min="10499" max="10499" width="11.33203125" style="8" hidden="1"/>
    <col min="10500" max="10500" width="10.109375" style="8" hidden="1"/>
    <col min="10501" max="10501" width="8.109375" style="8" hidden="1"/>
    <col min="10502" max="10502" width="9.44140625" style="8" hidden="1"/>
    <col min="10503" max="10503" width="10.6640625" style="8" hidden="1"/>
    <col min="10504" max="10505" width="9.33203125" style="8" hidden="1"/>
    <col min="10506" max="10753" width="11.44140625" style="8" hidden="1"/>
    <col min="10754" max="10754" width="32" style="8" hidden="1"/>
    <col min="10755" max="10755" width="11.33203125" style="8" hidden="1"/>
    <col min="10756" max="10756" width="10.109375" style="8" hidden="1"/>
    <col min="10757" max="10757" width="8.109375" style="8" hidden="1"/>
    <col min="10758" max="10758" width="9.44140625" style="8" hidden="1"/>
    <col min="10759" max="10759" width="10.6640625" style="8" hidden="1"/>
    <col min="10760" max="10761" width="9.33203125" style="8" hidden="1"/>
    <col min="10762" max="11009" width="11.44140625" style="8" hidden="1"/>
    <col min="11010" max="11010" width="32" style="8" hidden="1"/>
    <col min="11011" max="11011" width="11.33203125" style="8" hidden="1"/>
    <col min="11012" max="11012" width="10.109375" style="8" hidden="1"/>
    <col min="11013" max="11013" width="8.109375" style="8" hidden="1"/>
    <col min="11014" max="11014" width="9.44140625" style="8" hidden="1"/>
    <col min="11015" max="11015" width="10.6640625" style="8" hidden="1"/>
    <col min="11016" max="11017" width="9.33203125" style="8" hidden="1"/>
    <col min="11018" max="11265" width="11.44140625" style="8" hidden="1"/>
    <col min="11266" max="11266" width="32" style="8" hidden="1"/>
    <col min="11267" max="11267" width="11.33203125" style="8" hidden="1"/>
    <col min="11268" max="11268" width="10.109375" style="8" hidden="1"/>
    <col min="11269" max="11269" width="8.109375" style="8" hidden="1"/>
    <col min="11270" max="11270" width="9.44140625" style="8" hidden="1"/>
    <col min="11271" max="11271" width="10.6640625" style="8" hidden="1"/>
    <col min="11272" max="11273" width="9.33203125" style="8" hidden="1"/>
    <col min="11274" max="11521" width="11.44140625" style="8" hidden="1"/>
    <col min="11522" max="11522" width="32" style="8" hidden="1"/>
    <col min="11523" max="11523" width="11.33203125" style="8" hidden="1"/>
    <col min="11524" max="11524" width="10.109375" style="8" hidden="1"/>
    <col min="11525" max="11525" width="8.109375" style="8" hidden="1"/>
    <col min="11526" max="11526" width="9.44140625" style="8" hidden="1"/>
    <col min="11527" max="11527" width="10.6640625" style="8" hidden="1"/>
    <col min="11528" max="11529" width="9.33203125" style="8" hidden="1"/>
    <col min="11530" max="11777" width="11.44140625" style="8" hidden="1"/>
    <col min="11778" max="11778" width="32" style="8" hidden="1"/>
    <col min="11779" max="11779" width="11.33203125" style="8" hidden="1"/>
    <col min="11780" max="11780" width="10.109375" style="8" hidden="1"/>
    <col min="11781" max="11781" width="8.109375" style="8" hidden="1"/>
    <col min="11782" max="11782" width="9.44140625" style="8" hidden="1"/>
    <col min="11783" max="11783" width="10.6640625" style="8" hidden="1"/>
    <col min="11784" max="11785" width="9.33203125" style="8" hidden="1"/>
    <col min="11786" max="12033" width="11.44140625" style="8" hidden="1"/>
    <col min="12034" max="12034" width="32" style="8" hidden="1"/>
    <col min="12035" max="12035" width="11.33203125" style="8" hidden="1"/>
    <col min="12036" max="12036" width="10.109375" style="8" hidden="1"/>
    <col min="12037" max="12037" width="8.109375" style="8" hidden="1"/>
    <col min="12038" max="12038" width="9.44140625" style="8" hidden="1"/>
    <col min="12039" max="12039" width="10.6640625" style="8" hidden="1"/>
    <col min="12040" max="12041" width="9.33203125" style="8" hidden="1"/>
    <col min="12042" max="12289" width="11.44140625" style="8" hidden="1"/>
    <col min="12290" max="12290" width="32" style="8" hidden="1"/>
    <col min="12291" max="12291" width="11.33203125" style="8" hidden="1"/>
    <col min="12292" max="12292" width="10.109375" style="8" hidden="1"/>
    <col min="12293" max="12293" width="8.109375" style="8" hidden="1"/>
    <col min="12294" max="12294" width="9.44140625" style="8" hidden="1"/>
    <col min="12295" max="12295" width="10.6640625" style="8" hidden="1"/>
    <col min="12296" max="12297" width="9.33203125" style="8" hidden="1"/>
    <col min="12298" max="12545" width="11.44140625" style="8" hidden="1"/>
    <col min="12546" max="12546" width="32" style="8" hidden="1"/>
    <col min="12547" max="12547" width="11.33203125" style="8" hidden="1"/>
    <col min="12548" max="12548" width="10.109375" style="8" hidden="1"/>
    <col min="12549" max="12549" width="8.109375" style="8" hidden="1"/>
    <col min="12550" max="12550" width="9.44140625" style="8" hidden="1"/>
    <col min="12551" max="12551" width="10.6640625" style="8" hidden="1"/>
    <col min="12552" max="12553" width="9.33203125" style="8" hidden="1"/>
    <col min="12554" max="12801" width="11.44140625" style="8" hidden="1"/>
    <col min="12802" max="12802" width="32" style="8" hidden="1"/>
    <col min="12803" max="12803" width="11.33203125" style="8" hidden="1"/>
    <col min="12804" max="12804" width="10.109375" style="8" hidden="1"/>
    <col min="12805" max="12805" width="8.109375" style="8" hidden="1"/>
    <col min="12806" max="12806" width="9.44140625" style="8" hidden="1"/>
    <col min="12807" max="12807" width="10.6640625" style="8" hidden="1"/>
    <col min="12808" max="12809" width="9.33203125" style="8" hidden="1"/>
    <col min="12810" max="13057" width="11.44140625" style="8" hidden="1"/>
    <col min="13058" max="13058" width="32" style="8" hidden="1"/>
    <col min="13059" max="13059" width="11.33203125" style="8" hidden="1"/>
    <col min="13060" max="13060" width="10.109375" style="8" hidden="1"/>
    <col min="13061" max="13061" width="8.109375" style="8" hidden="1"/>
    <col min="13062" max="13062" width="9.44140625" style="8" hidden="1"/>
    <col min="13063" max="13063" width="10.6640625" style="8" hidden="1"/>
    <col min="13064" max="13065" width="9.33203125" style="8" hidden="1"/>
    <col min="13066" max="13313" width="11.44140625" style="8" hidden="1"/>
    <col min="13314" max="13314" width="32" style="8" hidden="1"/>
    <col min="13315" max="13315" width="11.33203125" style="8" hidden="1"/>
    <col min="13316" max="13316" width="10.109375" style="8" hidden="1"/>
    <col min="13317" max="13317" width="8.109375" style="8" hidden="1"/>
    <col min="13318" max="13318" width="9.44140625" style="8" hidden="1"/>
    <col min="13319" max="13319" width="10.6640625" style="8" hidden="1"/>
    <col min="13320" max="13321" width="9.33203125" style="8" hidden="1"/>
    <col min="13322" max="13569" width="11.44140625" style="8" hidden="1"/>
    <col min="13570" max="13570" width="32" style="8" hidden="1"/>
    <col min="13571" max="13571" width="11.33203125" style="8" hidden="1"/>
    <col min="13572" max="13572" width="10.109375" style="8" hidden="1"/>
    <col min="13573" max="13573" width="8.109375" style="8" hidden="1"/>
    <col min="13574" max="13574" width="9.44140625" style="8" hidden="1"/>
    <col min="13575" max="13575" width="10.6640625" style="8" hidden="1"/>
    <col min="13576" max="13577" width="9.33203125" style="8" hidden="1"/>
    <col min="13578" max="13825" width="11.44140625" style="8" hidden="1"/>
    <col min="13826" max="13826" width="32" style="8" hidden="1"/>
    <col min="13827" max="13827" width="11.33203125" style="8" hidden="1"/>
    <col min="13828" max="13828" width="10.109375" style="8" hidden="1"/>
    <col min="13829" max="13829" width="8.109375" style="8" hidden="1"/>
    <col min="13830" max="13830" width="9.44140625" style="8" hidden="1"/>
    <col min="13831" max="13831" width="10.6640625" style="8" hidden="1"/>
    <col min="13832" max="13833" width="9.33203125" style="8" hidden="1"/>
    <col min="13834" max="14081" width="11.44140625" style="8" hidden="1"/>
    <col min="14082" max="14082" width="32" style="8" hidden="1"/>
    <col min="14083" max="14083" width="11.33203125" style="8" hidden="1"/>
    <col min="14084" max="14084" width="10.109375" style="8" hidden="1"/>
    <col min="14085" max="14085" width="8.109375" style="8" hidden="1"/>
    <col min="14086" max="14086" width="9.44140625" style="8" hidden="1"/>
    <col min="14087" max="14087" width="10.6640625" style="8" hidden="1"/>
    <col min="14088" max="14089" width="9.33203125" style="8" hidden="1"/>
    <col min="14090" max="14337" width="11.44140625" style="8" hidden="1"/>
    <col min="14338" max="14338" width="32" style="8" hidden="1"/>
    <col min="14339" max="14339" width="11.33203125" style="8" hidden="1"/>
    <col min="14340" max="14340" width="10.109375" style="8" hidden="1"/>
    <col min="14341" max="14341" width="8.109375" style="8" hidden="1"/>
    <col min="14342" max="14342" width="9.44140625" style="8" hidden="1"/>
    <col min="14343" max="14343" width="10.6640625" style="8" hidden="1"/>
    <col min="14344" max="14345" width="9.33203125" style="8" hidden="1"/>
    <col min="14346" max="14593" width="11.44140625" style="8" hidden="1"/>
    <col min="14594" max="14594" width="32" style="8" hidden="1"/>
    <col min="14595" max="14595" width="11.33203125" style="8" hidden="1"/>
    <col min="14596" max="14596" width="10.109375" style="8" hidden="1"/>
    <col min="14597" max="14597" width="8.109375" style="8" hidden="1"/>
    <col min="14598" max="14598" width="9.44140625" style="8" hidden="1"/>
    <col min="14599" max="14599" width="10.6640625" style="8" hidden="1"/>
    <col min="14600" max="14601" width="9.33203125" style="8" hidden="1"/>
    <col min="14602" max="14849" width="11.44140625" style="8" hidden="1"/>
    <col min="14850" max="14850" width="32" style="8" hidden="1"/>
    <col min="14851" max="14851" width="11.33203125" style="8" hidden="1"/>
    <col min="14852" max="14852" width="10.109375" style="8" hidden="1"/>
    <col min="14853" max="14853" width="8.109375" style="8" hidden="1"/>
    <col min="14854" max="14854" width="9.44140625" style="8" hidden="1"/>
    <col min="14855" max="14855" width="10.6640625" style="8" hidden="1"/>
    <col min="14856" max="14857" width="9.33203125" style="8" hidden="1"/>
    <col min="14858" max="15105" width="11.44140625" style="8" hidden="1"/>
    <col min="15106" max="15106" width="32" style="8" hidden="1"/>
    <col min="15107" max="15107" width="11.33203125" style="8" hidden="1"/>
    <col min="15108" max="15108" width="10.109375" style="8" hidden="1"/>
    <col min="15109" max="15109" width="8.109375" style="8" hidden="1"/>
    <col min="15110" max="15110" width="9.44140625" style="8" hidden="1"/>
    <col min="15111" max="15111" width="10.6640625" style="8" hidden="1"/>
    <col min="15112" max="15113" width="9.33203125" style="8" hidden="1"/>
    <col min="15114" max="15361" width="11.44140625" style="8" hidden="1"/>
    <col min="15362" max="15362" width="32" style="8" hidden="1"/>
    <col min="15363" max="15363" width="11.33203125" style="8" hidden="1"/>
    <col min="15364" max="15364" width="10.109375" style="8" hidden="1"/>
    <col min="15365" max="15365" width="8.109375" style="8" hidden="1"/>
    <col min="15366" max="15366" width="9.44140625" style="8" hidden="1"/>
    <col min="15367" max="15367" width="10.6640625" style="8" hidden="1"/>
    <col min="15368" max="15369" width="9.33203125" style="8" hidden="1"/>
    <col min="15370" max="15617" width="11.44140625" style="8" hidden="1"/>
    <col min="15618" max="15618" width="32" style="8" hidden="1"/>
    <col min="15619" max="15619" width="11.33203125" style="8" hidden="1"/>
    <col min="15620" max="15620" width="10.109375" style="8" hidden="1"/>
    <col min="15621" max="15621" width="8.109375" style="8" hidden="1"/>
    <col min="15622" max="15622" width="9.44140625" style="8" hidden="1"/>
    <col min="15623" max="15623" width="10.6640625" style="8" hidden="1"/>
    <col min="15624" max="15625" width="9.33203125" style="8" hidden="1"/>
    <col min="15626" max="15873" width="11.44140625" style="8" hidden="1"/>
    <col min="15874" max="15874" width="32" style="8" hidden="1"/>
    <col min="15875" max="15875" width="11.33203125" style="8" hidden="1"/>
    <col min="15876" max="15876" width="10.109375" style="8" hidden="1"/>
    <col min="15877" max="15877" width="8.109375" style="8" hidden="1"/>
    <col min="15878" max="15878" width="9.44140625" style="8" hidden="1"/>
    <col min="15879" max="15879" width="10.6640625" style="8" hidden="1"/>
    <col min="15880" max="15881" width="9.33203125" style="8" hidden="1"/>
    <col min="15882" max="16129" width="11.44140625" style="8" hidden="1"/>
    <col min="16130" max="16130" width="32" style="8" hidden="1"/>
    <col min="16131" max="16131" width="11.33203125" style="8" hidden="1"/>
    <col min="16132" max="16132" width="10.109375" style="8" hidden="1"/>
    <col min="16133" max="16133" width="8.109375" style="8" hidden="1"/>
    <col min="16134" max="16134" width="9.44140625" style="8" hidden="1"/>
    <col min="16135" max="16135" width="10.6640625" style="8" hidden="1"/>
    <col min="16136" max="16137" width="9.33203125" style="8" hidden="1"/>
    <col min="16138" max="16384" width="0" style="8" hidden="1"/>
  </cols>
  <sheetData>
    <row r="1" spans="1:9" ht="12.9" customHeight="1" x14ac:dyDescent="0.25">
      <c r="A1" s="121"/>
      <c r="B1" s="2563" t="s">
        <v>836</v>
      </c>
      <c r="C1" s="2563"/>
      <c r="D1" s="2563"/>
      <c r="E1" s="2563"/>
      <c r="F1" s="2563"/>
      <c r="G1" s="648"/>
      <c r="H1" s="2578"/>
      <c r="I1" s="2578"/>
    </row>
    <row r="2" spans="1:9" ht="12.6" x14ac:dyDescent="0.2">
      <c r="B2" s="2574" t="s">
        <v>1</v>
      </c>
      <c r="C2" s="2574"/>
      <c r="D2" s="2574"/>
      <c r="E2" s="2574"/>
      <c r="F2" s="2574"/>
      <c r="G2" s="649"/>
      <c r="H2" s="2579"/>
      <c r="I2" s="2579"/>
    </row>
    <row r="3" spans="1:9" ht="20.399999999999999" x14ac:dyDescent="0.2">
      <c r="B3" s="553" t="s">
        <v>0</v>
      </c>
      <c r="C3" s="611" t="s">
        <v>770</v>
      </c>
      <c r="D3" s="677" t="s">
        <v>769</v>
      </c>
      <c r="E3" s="634" t="s">
        <v>16</v>
      </c>
      <c r="F3" s="614" t="s">
        <v>734</v>
      </c>
    </row>
    <row r="4" spans="1:9" ht="15" hidden="1" customHeight="1" x14ac:dyDescent="0.2">
      <c r="B4" s="665"/>
      <c r="C4" s="597" t="s">
        <v>9</v>
      </c>
      <c r="D4" s="678" t="s">
        <v>10</v>
      </c>
      <c r="E4" s="679" t="s">
        <v>767</v>
      </c>
      <c r="F4" s="597" t="s">
        <v>15</v>
      </c>
    </row>
    <row r="5" spans="1:9" ht="15.75" hidden="1" customHeight="1" x14ac:dyDescent="0.2">
      <c r="B5" s="584" t="s">
        <v>780</v>
      </c>
      <c r="C5" s="557">
        <v>4420.0884605869996</v>
      </c>
      <c r="D5" s="625">
        <v>2178.2366782516697</v>
      </c>
      <c r="E5" s="626">
        <v>49.280386527883969</v>
      </c>
      <c r="F5" s="627">
        <v>0.1221341259259253</v>
      </c>
    </row>
    <row r="6" spans="1:9" ht="18" hidden="1" customHeight="1" x14ac:dyDescent="0.2">
      <c r="B6" s="584" t="s">
        <v>785</v>
      </c>
      <c r="C6" s="557">
        <v>3450.1003610820003</v>
      </c>
      <c r="D6" s="625">
        <v>4528.8429425217691</v>
      </c>
      <c r="E6" s="626">
        <v>131.26699134924468</v>
      </c>
      <c r="F6" s="627">
        <v>0.25393304582707266</v>
      </c>
    </row>
    <row r="7" spans="1:9" ht="10.199999999999999" hidden="1" x14ac:dyDescent="0.2">
      <c r="B7" s="624" t="s">
        <v>837</v>
      </c>
      <c r="C7" s="557">
        <v>3121.3608347740001</v>
      </c>
      <c r="D7" s="625">
        <v>1205.90091825744</v>
      </c>
      <c r="E7" s="626">
        <v>38.633819737305458</v>
      </c>
      <c r="F7" s="627">
        <v>6.7615083372325108E-2</v>
      </c>
    </row>
    <row r="8" spans="1:9" ht="10.199999999999999" hidden="1" x14ac:dyDescent="0.2">
      <c r="B8" s="624" t="s">
        <v>782</v>
      </c>
      <c r="C8" s="557">
        <v>3070.4103288669999</v>
      </c>
      <c r="D8" s="625">
        <v>1603.2107226478702</v>
      </c>
      <c r="E8" s="626">
        <v>52.214868728619237</v>
      </c>
      <c r="F8" s="627">
        <v>8.9892316221040838E-2</v>
      </c>
    </row>
    <row r="9" spans="1:9" ht="10.199999999999999" hidden="1" x14ac:dyDescent="0.2">
      <c r="B9" s="584" t="s">
        <v>781</v>
      </c>
      <c r="C9" s="557">
        <v>1680.9309869180001</v>
      </c>
      <c r="D9" s="625">
        <v>1085.2296718091402</v>
      </c>
      <c r="E9" s="626">
        <v>64.561227097069406</v>
      </c>
      <c r="F9" s="627">
        <v>6.0849024680675337E-2</v>
      </c>
    </row>
    <row r="10" spans="1:9" ht="10.199999999999999" hidden="1" x14ac:dyDescent="0.2">
      <c r="B10" s="584" t="s">
        <v>783</v>
      </c>
      <c r="C10" s="557">
        <v>1251.2192268449999</v>
      </c>
      <c r="D10" s="625">
        <v>605.17423069286997</v>
      </c>
      <c r="E10" s="626">
        <v>48.366762411319506</v>
      </c>
      <c r="F10" s="627">
        <v>3.3932228961405929E-2</v>
      </c>
    </row>
    <row r="11" spans="1:9" ht="10.5" customHeight="1" x14ac:dyDescent="0.2">
      <c r="B11" s="584" t="s">
        <v>95</v>
      </c>
      <c r="C11" s="557">
        <v>1080.626</v>
      </c>
      <c r="D11" s="625">
        <v>448.82200346174</v>
      </c>
      <c r="E11" s="626">
        <v>41.533518854972954</v>
      </c>
      <c r="F11" s="627">
        <v>2.5165531200732463E-2</v>
      </c>
    </row>
    <row r="12" spans="1:9" ht="10.199999999999999" hidden="1" x14ac:dyDescent="0.2">
      <c r="B12" s="584" t="s">
        <v>786</v>
      </c>
      <c r="C12" s="557">
        <v>986.73679113599997</v>
      </c>
      <c r="D12" s="625">
        <v>629.43550507469001</v>
      </c>
      <c r="E12" s="626">
        <v>63.78960536680102</v>
      </c>
      <c r="F12" s="627">
        <v>3.5292563019709892E-2</v>
      </c>
    </row>
    <row r="13" spans="1:9" ht="10.5" customHeight="1" x14ac:dyDescent="0.2">
      <c r="B13" s="584" t="s">
        <v>838</v>
      </c>
      <c r="C13" s="557">
        <v>544.98217795400001</v>
      </c>
      <c r="D13" s="625">
        <v>205.53023598529001</v>
      </c>
      <c r="E13" s="626">
        <v>37.713203165083698</v>
      </c>
      <c r="F13" s="627">
        <v>1.1524117637923771E-2</v>
      </c>
    </row>
    <row r="14" spans="1:9" ht="10.5" customHeight="1" x14ac:dyDescent="0.2">
      <c r="B14" s="584" t="s">
        <v>151</v>
      </c>
      <c r="C14" s="557">
        <v>556.38499999999999</v>
      </c>
      <c r="D14" s="625">
        <v>197.63761131808999</v>
      </c>
      <c r="E14" s="626">
        <v>35.521736085280878</v>
      </c>
      <c r="F14" s="627">
        <v>1.1081576740226843E-2</v>
      </c>
    </row>
    <row r="15" spans="1:9" ht="10.5" customHeight="1" x14ac:dyDescent="0.2">
      <c r="B15" s="584" t="s">
        <v>839</v>
      </c>
      <c r="C15" s="557">
        <v>489.131686</v>
      </c>
      <c r="D15" s="625">
        <v>483.69461421506003</v>
      </c>
      <c r="E15" s="626">
        <v>98.888423722984911</v>
      </c>
      <c r="F15" s="627">
        <v>2.7120844815472573E-2</v>
      </c>
    </row>
    <row r="16" spans="1:9" ht="10.5" customHeight="1" x14ac:dyDescent="0.2">
      <c r="B16" s="584" t="s">
        <v>840</v>
      </c>
      <c r="C16" s="557">
        <v>473.06192915299999</v>
      </c>
      <c r="D16" s="625">
        <v>203.87528882460998</v>
      </c>
      <c r="E16" s="626">
        <v>43.096955442946168</v>
      </c>
      <c r="F16" s="627">
        <v>1.1431324450231477E-2</v>
      </c>
    </row>
    <row r="17" spans="2:6" ht="10.5" customHeight="1" x14ac:dyDescent="0.2">
      <c r="B17" s="584" t="s">
        <v>789</v>
      </c>
      <c r="C17" s="557">
        <v>428.67500000000001</v>
      </c>
      <c r="D17" s="625">
        <v>255.52128707779002</v>
      </c>
      <c r="E17" s="626">
        <v>59.607228571246281</v>
      </c>
      <c r="F17" s="627">
        <v>1.4327124946661839E-2</v>
      </c>
    </row>
    <row r="18" spans="2:6" ht="10.5" customHeight="1" x14ac:dyDescent="0.2">
      <c r="B18" s="584" t="s">
        <v>790</v>
      </c>
      <c r="C18" s="557">
        <v>417.82787041299997</v>
      </c>
      <c r="D18" s="625">
        <v>152.19917994469</v>
      </c>
      <c r="E18" s="626">
        <v>36.426287168026739</v>
      </c>
      <c r="F18" s="627">
        <v>8.5338356454943629E-3</v>
      </c>
    </row>
    <row r="19" spans="2:6" ht="10.5" customHeight="1" x14ac:dyDescent="0.2">
      <c r="B19" s="584" t="s">
        <v>792</v>
      </c>
      <c r="C19" s="557">
        <f>C20-SUM(C5:C18)</f>
        <v>5378.899218301005</v>
      </c>
      <c r="D19" s="557">
        <f>D20-SUM(D5:D18)</f>
        <v>2504.4804503951527</v>
      </c>
      <c r="E19" s="626">
        <f>D19/C19*100</f>
        <v>46.561207948904929</v>
      </c>
      <c r="F19" s="627">
        <v>0.12911148654815463</v>
      </c>
    </row>
    <row r="20" spans="2:6" ht="10.5" customHeight="1" x14ac:dyDescent="0.2">
      <c r="B20" s="655" t="s">
        <v>793</v>
      </c>
      <c r="C20" s="646">
        <v>27350.435872030001</v>
      </c>
      <c r="D20" s="674">
        <v>16287.791340477874</v>
      </c>
      <c r="E20" s="675">
        <v>59.552218533872171</v>
      </c>
      <c r="F20" s="676">
        <v>0.91325941689210721</v>
      </c>
    </row>
    <row r="21" spans="2:6" ht="10.5" customHeight="1" x14ac:dyDescent="0.2">
      <c r="B21" s="19" t="s">
        <v>35</v>
      </c>
    </row>
  </sheetData>
  <mergeCells count="4">
    <mergeCell ref="B1:F1"/>
    <mergeCell ref="H1:I1"/>
    <mergeCell ref="B2:F2"/>
    <mergeCell ref="H2:I2"/>
  </mergeCells>
  <printOptions horizontalCentered="1" verticalCentered="1"/>
  <pageMargins left="0.19685039370078741" right="0.23622047244094491" top="0.23622047244094491" bottom="0.43307086614173229" header="0" footer="0"/>
  <pageSetup scale="130" orientation="landscape" r:id="rId1"/>
  <headerFooter alignWithMargins="0">
    <oddFooter>&amp;L&amp;8&amp;Z&amp;F&amp;A&amp;R&amp;D</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F171-F15D-4E08-B0A0-792A7E531022}">
  <dimension ref="A1:K24"/>
  <sheetViews>
    <sheetView showGridLines="0" zoomScaleNormal="100" workbookViewId="0"/>
  </sheetViews>
  <sheetFormatPr baseColWidth="10" defaultColWidth="0" defaultRowHeight="14.4" zeroHeight="1" x14ac:dyDescent="0.3"/>
  <cols>
    <col min="1" max="1" width="11.44140625" customWidth="1"/>
    <col min="2" max="2" width="19.109375" customWidth="1"/>
    <col min="3" max="10" width="11.44140625" customWidth="1"/>
    <col min="11" max="11" width="14.88671875" customWidth="1"/>
    <col min="12" max="16384" width="11.44140625" hidden="1"/>
  </cols>
  <sheetData>
    <row r="1" spans="2:10" x14ac:dyDescent="0.3">
      <c r="B1" s="2633" t="s">
        <v>799</v>
      </c>
      <c r="C1" s="2633"/>
      <c r="D1" s="2633"/>
      <c r="E1" s="2633"/>
      <c r="F1" s="2633"/>
      <c r="G1" s="2633"/>
      <c r="H1" s="2633"/>
      <c r="I1" s="2633"/>
      <c r="J1" s="680"/>
    </row>
    <row r="2" spans="2:10" x14ac:dyDescent="0.3">
      <c r="B2" s="2633" t="s">
        <v>1</v>
      </c>
      <c r="C2" s="2633"/>
      <c r="D2" s="2633"/>
      <c r="E2" s="2633"/>
      <c r="F2" s="2633"/>
      <c r="G2" s="2633"/>
      <c r="H2" s="2633"/>
      <c r="I2" s="2633"/>
      <c r="J2" s="680"/>
    </row>
    <row r="3" spans="2:10" x14ac:dyDescent="0.3"/>
    <row r="4" spans="2:10" x14ac:dyDescent="0.3"/>
    <row r="5" spans="2:10" x14ac:dyDescent="0.3"/>
    <row r="6" spans="2:10" x14ac:dyDescent="0.3"/>
    <row r="7" spans="2:10" x14ac:dyDescent="0.3"/>
    <row r="8" spans="2:10" x14ac:dyDescent="0.3"/>
    <row r="9" spans="2:10" x14ac:dyDescent="0.3"/>
    <row r="10" spans="2:10" x14ac:dyDescent="0.3"/>
    <row r="11" spans="2:10" x14ac:dyDescent="0.3"/>
    <row r="12" spans="2:10" x14ac:dyDescent="0.3"/>
    <row r="13" spans="2:10" x14ac:dyDescent="0.3"/>
    <row r="14" spans="2:10" x14ac:dyDescent="0.3"/>
    <row r="15" spans="2:10" x14ac:dyDescent="0.3"/>
    <row r="16" spans="2:10" x14ac:dyDescent="0.3"/>
    <row r="17" spans="2:2" x14ac:dyDescent="0.3"/>
    <row r="18" spans="2:2" x14ac:dyDescent="0.3"/>
    <row r="19" spans="2:2" x14ac:dyDescent="0.3"/>
    <row r="20" spans="2:2" x14ac:dyDescent="0.3"/>
    <row r="21" spans="2:2" x14ac:dyDescent="0.3"/>
    <row r="22" spans="2:2" x14ac:dyDescent="0.3"/>
    <row r="23" spans="2:2" x14ac:dyDescent="0.3">
      <c r="B23" s="27" t="s">
        <v>81</v>
      </c>
    </row>
    <row r="24" spans="2:2" x14ac:dyDescent="0.3"/>
  </sheetData>
  <mergeCells count="2">
    <mergeCell ref="B1:I1"/>
    <mergeCell ref="B2:I2"/>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7829C-1D2F-4A1E-92C2-42070A083C4C}">
  <dimension ref="A1:K33"/>
  <sheetViews>
    <sheetView showGridLines="0" zoomScaleNormal="100" workbookViewId="0"/>
  </sheetViews>
  <sheetFormatPr baseColWidth="10" defaultColWidth="0" defaultRowHeight="10.199999999999999" zeroHeight="1" x14ac:dyDescent="0.2"/>
  <cols>
    <col min="1" max="1" width="2.88671875" style="10" customWidth="1"/>
    <col min="2" max="2" width="3.6640625" style="10" customWidth="1"/>
    <col min="3" max="3" width="37.6640625" style="10" bestFit="1" customWidth="1"/>
    <col min="4" max="4" width="17.33203125" style="10" customWidth="1"/>
    <col min="5" max="5" width="21.33203125" style="10" customWidth="1"/>
    <col min="6" max="6" width="12.88671875" style="10" customWidth="1"/>
    <col min="7" max="7" width="16" style="10" customWidth="1"/>
    <col min="8" max="8" width="11.6640625" style="10" customWidth="1"/>
    <col min="9" max="9" width="14.109375" style="10" customWidth="1"/>
    <col min="10" max="11" width="11.109375" style="10" customWidth="1"/>
    <col min="12" max="16384" width="11.109375" style="10" hidden="1"/>
  </cols>
  <sheetData>
    <row r="1" spans="1:9" ht="12.6" x14ac:dyDescent="0.2">
      <c r="A1" s="408"/>
      <c r="B1" s="2635" t="s">
        <v>795</v>
      </c>
      <c r="C1" s="2635"/>
      <c r="D1" s="2635"/>
      <c r="E1" s="2635"/>
      <c r="F1" s="2635"/>
      <c r="G1" s="2635"/>
      <c r="H1" s="2635"/>
      <c r="I1" s="2635"/>
    </row>
    <row r="2" spans="1:9" ht="12.6" x14ac:dyDescent="0.2">
      <c r="A2" s="408"/>
      <c r="B2" s="2635" t="s">
        <v>1</v>
      </c>
      <c r="C2" s="2635"/>
      <c r="D2" s="2635"/>
      <c r="E2" s="2635"/>
      <c r="F2" s="2635"/>
      <c r="G2" s="2635"/>
      <c r="H2" s="2635"/>
      <c r="I2" s="2635"/>
    </row>
    <row r="3" spans="1:9" x14ac:dyDescent="0.2">
      <c r="B3" s="2636"/>
      <c r="C3" s="2636"/>
      <c r="D3" s="2636"/>
      <c r="E3" s="2636"/>
      <c r="F3" s="2636"/>
      <c r="G3" s="2636"/>
      <c r="H3" s="2636"/>
      <c r="I3" s="2636"/>
    </row>
    <row r="4" spans="1:9" ht="19.350000000000001" customHeight="1" x14ac:dyDescent="0.2">
      <c r="B4" s="2590" t="s">
        <v>0</v>
      </c>
      <c r="C4" s="2590"/>
      <c r="D4" s="265" t="s">
        <v>308</v>
      </c>
      <c r="E4" s="2592" t="s">
        <v>309</v>
      </c>
      <c r="F4" s="2592"/>
      <c r="G4" s="2592"/>
      <c r="H4" s="409"/>
      <c r="I4" s="2595" t="s">
        <v>312</v>
      </c>
    </row>
    <row r="5" spans="1:9" ht="17.100000000000001" customHeight="1" x14ac:dyDescent="0.2">
      <c r="B5" s="2590"/>
      <c r="C5" s="2590"/>
      <c r="D5" s="2594" t="s">
        <v>539</v>
      </c>
      <c r="E5" s="2634" t="s">
        <v>540</v>
      </c>
      <c r="F5" s="2634" t="s">
        <v>541</v>
      </c>
      <c r="G5" s="2634" t="s">
        <v>316</v>
      </c>
      <c r="H5" s="2634" t="s">
        <v>311</v>
      </c>
      <c r="I5" s="2595"/>
    </row>
    <row r="6" spans="1:9" ht="17.100000000000001" customHeight="1" x14ac:dyDescent="0.2">
      <c r="B6" s="2590"/>
      <c r="C6" s="2590"/>
      <c r="D6" s="2594"/>
      <c r="E6" s="2634"/>
      <c r="F6" s="2634"/>
      <c r="G6" s="2634"/>
      <c r="H6" s="2634"/>
      <c r="I6" s="2595"/>
    </row>
    <row r="7" spans="1:9" ht="17.100000000000001" customHeight="1" x14ac:dyDescent="0.2">
      <c r="B7" s="2590"/>
      <c r="C7" s="2590"/>
      <c r="D7" s="2594"/>
      <c r="E7" s="2634"/>
      <c r="F7" s="2634"/>
      <c r="G7" s="2634"/>
      <c r="H7" s="2634"/>
      <c r="I7" s="2595"/>
    </row>
    <row r="8" spans="1:9" ht="17.100000000000001" customHeight="1" x14ac:dyDescent="0.2">
      <c r="B8" s="2590"/>
      <c r="C8" s="2590"/>
      <c r="D8" s="2594"/>
      <c r="E8" s="2634"/>
      <c r="F8" s="2634"/>
      <c r="G8" s="2634"/>
      <c r="H8" s="2634"/>
      <c r="I8" s="2595"/>
    </row>
    <row r="9" spans="1:9" s="48" customFormat="1" ht="14.25" customHeight="1" x14ac:dyDescent="0.3">
      <c r="B9" s="2591"/>
      <c r="C9" s="2591"/>
      <c r="D9" s="410" t="s">
        <v>9</v>
      </c>
      <c r="E9" s="410" t="s">
        <v>10</v>
      </c>
      <c r="F9" s="410" t="s">
        <v>12</v>
      </c>
      <c r="G9" s="410" t="s">
        <v>15</v>
      </c>
      <c r="H9" s="410" t="s">
        <v>11</v>
      </c>
      <c r="I9" s="410" t="s">
        <v>542</v>
      </c>
    </row>
    <row r="10" spans="1:9" x14ac:dyDescent="0.2">
      <c r="B10" s="268" t="s">
        <v>19</v>
      </c>
      <c r="C10" s="268" t="s">
        <v>20</v>
      </c>
      <c r="D10" s="269">
        <v>327937.71126439003</v>
      </c>
      <c r="E10" s="92">
        <v>1271.0966134789999</v>
      </c>
      <c r="F10" s="92">
        <v>0</v>
      </c>
      <c r="G10" s="92">
        <v>66</v>
      </c>
      <c r="H10" s="269">
        <v>0</v>
      </c>
      <c r="I10" s="92">
        <v>329274.80787786894</v>
      </c>
    </row>
    <row r="11" spans="1:9" ht="12" customHeight="1" x14ac:dyDescent="0.2">
      <c r="B11" s="270"/>
      <c r="C11" s="271" t="s">
        <v>21</v>
      </c>
      <c r="D11" s="272">
        <v>59932.596686255994</v>
      </c>
      <c r="E11" s="273">
        <v>8.5676906249999991</v>
      </c>
      <c r="F11" s="273">
        <v>0</v>
      </c>
      <c r="G11" s="273">
        <v>0</v>
      </c>
      <c r="H11" s="273">
        <v>352.36888228099997</v>
      </c>
      <c r="I11" s="273">
        <v>60293.533259161995</v>
      </c>
    </row>
    <row r="12" spans="1:9" ht="11.25" customHeight="1" x14ac:dyDescent="0.2">
      <c r="B12" s="270"/>
      <c r="C12" s="271" t="s">
        <v>22</v>
      </c>
      <c r="D12" s="272">
        <v>14512.768750200001</v>
      </c>
      <c r="E12" s="273">
        <v>921.56336259199998</v>
      </c>
      <c r="F12" s="273">
        <v>0</v>
      </c>
      <c r="G12" s="273">
        <v>0</v>
      </c>
      <c r="H12" s="273">
        <v>2105.9099004239997</v>
      </c>
      <c r="I12" s="273">
        <v>17540.242013216</v>
      </c>
    </row>
    <row r="13" spans="1:9" ht="11.25" customHeight="1" x14ac:dyDescent="0.2">
      <c r="B13" s="270"/>
      <c r="C13" s="271" t="s">
        <v>23</v>
      </c>
      <c r="D13" s="272">
        <v>249062.52378514101</v>
      </c>
      <c r="E13" s="273">
        <v>340.965560262</v>
      </c>
      <c r="F13" s="273">
        <v>0</v>
      </c>
      <c r="G13" s="273">
        <v>28</v>
      </c>
      <c r="H13" s="273">
        <v>-2475.3619391410002</v>
      </c>
      <c r="I13" s="273">
        <v>246956.12740626201</v>
      </c>
    </row>
    <row r="14" spans="1:9" ht="11.25" customHeight="1" x14ac:dyDescent="0.2">
      <c r="B14" s="270"/>
      <c r="C14" s="271" t="s">
        <v>24</v>
      </c>
      <c r="D14" s="272">
        <v>2052.9598319440001</v>
      </c>
      <c r="E14" s="274">
        <v>0</v>
      </c>
      <c r="F14" s="274">
        <v>0</v>
      </c>
      <c r="G14" s="274">
        <v>38</v>
      </c>
      <c r="H14" s="273">
        <v>-2.2202631749999999</v>
      </c>
      <c r="I14" s="273">
        <v>2088.739568769</v>
      </c>
    </row>
    <row r="15" spans="1:9" ht="11.25" customHeight="1" x14ac:dyDescent="0.2">
      <c r="B15" s="270"/>
      <c r="C15" s="271" t="s">
        <v>25</v>
      </c>
      <c r="D15" s="272">
        <v>759.156126739</v>
      </c>
      <c r="E15" s="274">
        <v>0</v>
      </c>
      <c r="F15" s="274">
        <v>0</v>
      </c>
      <c r="G15" s="274">
        <v>0</v>
      </c>
      <c r="H15" s="273">
        <v>-1.1240000000000001</v>
      </c>
      <c r="I15" s="273">
        <v>758.03212673899998</v>
      </c>
    </row>
    <row r="16" spans="1:9" ht="11.25" customHeight="1" x14ac:dyDescent="0.2">
      <c r="B16" s="270"/>
      <c r="C16" s="271" t="s">
        <v>26</v>
      </c>
      <c r="D16" s="272">
        <v>338.56869714700002</v>
      </c>
      <c r="E16" s="274">
        <v>0</v>
      </c>
      <c r="F16" s="274">
        <v>0</v>
      </c>
      <c r="G16" s="274">
        <v>0</v>
      </c>
      <c r="H16" s="273">
        <v>21.075993649000001</v>
      </c>
      <c r="I16" s="273">
        <v>359.64469079600002</v>
      </c>
    </row>
    <row r="17" spans="2:9" ht="11.25" customHeight="1" x14ac:dyDescent="0.2">
      <c r="B17" s="270"/>
      <c r="C17" s="288" t="s">
        <v>36</v>
      </c>
      <c r="D17" s="272">
        <v>1279.1373869630002</v>
      </c>
      <c r="E17" s="274">
        <v>0</v>
      </c>
      <c r="F17" s="274">
        <v>0</v>
      </c>
      <c r="G17" s="274">
        <v>0</v>
      </c>
      <c r="H17" s="273">
        <v>-0.64857403800000002</v>
      </c>
      <c r="I17" s="273">
        <v>1278.488812925</v>
      </c>
    </row>
    <row r="18" spans="2:9" x14ac:dyDescent="0.2">
      <c r="B18" s="268" t="s">
        <v>28</v>
      </c>
      <c r="C18" s="268" t="s">
        <v>29</v>
      </c>
      <c r="D18" s="269">
        <v>112605.18639403401</v>
      </c>
      <c r="E18" s="93">
        <v>0</v>
      </c>
      <c r="F18" s="92">
        <v>0</v>
      </c>
      <c r="G18" s="92">
        <v>0</v>
      </c>
      <c r="H18" s="92">
        <v>0</v>
      </c>
      <c r="I18" s="92">
        <v>112605.18639403401</v>
      </c>
    </row>
    <row r="19" spans="2:9" x14ac:dyDescent="0.2">
      <c r="B19" s="270"/>
      <c r="C19" s="275" t="s">
        <v>37</v>
      </c>
      <c r="D19" s="276">
        <v>41029.422000000006</v>
      </c>
      <c r="E19" s="277">
        <v>0</v>
      </c>
      <c r="F19" s="278">
        <v>0</v>
      </c>
      <c r="G19" s="278">
        <v>0</v>
      </c>
      <c r="H19" s="278">
        <v>0</v>
      </c>
      <c r="I19" s="278">
        <v>41029.422000000006</v>
      </c>
    </row>
    <row r="20" spans="2:9" ht="11.25" customHeight="1" x14ac:dyDescent="0.2">
      <c r="B20" s="270"/>
      <c r="C20" s="279" t="s">
        <v>50</v>
      </c>
      <c r="D20" s="272">
        <v>21772.59</v>
      </c>
      <c r="E20" s="274">
        <v>0</v>
      </c>
      <c r="F20" s="274">
        <v>0</v>
      </c>
      <c r="G20" s="274">
        <v>0</v>
      </c>
      <c r="H20" s="273">
        <v>0</v>
      </c>
      <c r="I20" s="273">
        <v>21772.59</v>
      </c>
    </row>
    <row r="21" spans="2:9" ht="11.25" customHeight="1" x14ac:dyDescent="0.2">
      <c r="B21" s="270"/>
      <c r="C21" s="280" t="s">
        <v>51</v>
      </c>
      <c r="D21" s="272">
        <v>19104.458155401</v>
      </c>
      <c r="E21" s="274">
        <v>0</v>
      </c>
      <c r="F21" s="274">
        <v>0</v>
      </c>
      <c r="G21" s="274">
        <v>0</v>
      </c>
      <c r="H21" s="273">
        <v>-50</v>
      </c>
      <c r="I21" s="273">
        <v>19054.458155401</v>
      </c>
    </row>
    <row r="22" spans="2:9" ht="11.25" customHeight="1" x14ac:dyDescent="0.2">
      <c r="B22" s="270"/>
      <c r="C22" s="280" t="s">
        <v>52</v>
      </c>
      <c r="D22" s="272">
        <v>152.37384459899999</v>
      </c>
      <c r="E22" s="274">
        <v>0</v>
      </c>
      <c r="F22" s="274">
        <v>0</v>
      </c>
      <c r="G22" s="274">
        <v>0</v>
      </c>
      <c r="H22" s="273">
        <v>50</v>
      </c>
      <c r="I22" s="273">
        <v>202.37384459899999</v>
      </c>
    </row>
    <row r="23" spans="2:9" x14ac:dyDescent="0.2">
      <c r="B23" s="270"/>
      <c r="C23" s="275" t="s">
        <v>38</v>
      </c>
      <c r="D23" s="276">
        <v>71575.764394034006</v>
      </c>
      <c r="E23" s="277">
        <v>0</v>
      </c>
      <c r="F23" s="274">
        <v>0</v>
      </c>
      <c r="G23" s="274">
        <v>0</v>
      </c>
      <c r="H23" s="278">
        <v>0</v>
      </c>
      <c r="I23" s="278">
        <v>71575.764394034006</v>
      </c>
    </row>
    <row r="24" spans="2:9" ht="11.25" customHeight="1" x14ac:dyDescent="0.2">
      <c r="B24" s="270"/>
      <c r="C24" s="279" t="s">
        <v>50</v>
      </c>
      <c r="D24" s="272">
        <v>28993.666775909998</v>
      </c>
      <c r="E24" s="274">
        <v>0</v>
      </c>
      <c r="F24" s="274">
        <v>0</v>
      </c>
      <c r="G24" s="274">
        <v>0</v>
      </c>
      <c r="H24" s="273">
        <v>0</v>
      </c>
      <c r="I24" s="273">
        <v>28993.666775909998</v>
      </c>
    </row>
    <row r="25" spans="2:9" ht="11.25" customHeight="1" x14ac:dyDescent="0.2">
      <c r="B25" s="270"/>
      <c r="C25" s="280" t="s">
        <v>51</v>
      </c>
      <c r="D25" s="272">
        <v>40380.190150207003</v>
      </c>
      <c r="E25" s="274">
        <v>0</v>
      </c>
      <c r="F25" s="274">
        <v>0</v>
      </c>
      <c r="G25" s="274">
        <v>0</v>
      </c>
      <c r="H25" s="273">
        <v>0</v>
      </c>
      <c r="I25" s="273">
        <v>40380.190150207003</v>
      </c>
    </row>
    <row r="26" spans="2:9" ht="11.25" customHeight="1" x14ac:dyDescent="0.2">
      <c r="B26" s="270"/>
      <c r="C26" s="280" t="s">
        <v>52</v>
      </c>
      <c r="D26" s="272">
        <v>294.80984979300001</v>
      </c>
      <c r="E26" s="274">
        <v>0</v>
      </c>
      <c r="F26" s="274">
        <v>0</v>
      </c>
      <c r="G26" s="274">
        <v>0</v>
      </c>
      <c r="H26" s="273">
        <v>0</v>
      </c>
      <c r="I26" s="273">
        <v>294.80984979300001</v>
      </c>
    </row>
    <row r="27" spans="2:9" ht="11.25" customHeight="1" x14ac:dyDescent="0.2">
      <c r="B27" s="270"/>
      <c r="C27" s="280" t="s">
        <v>168</v>
      </c>
      <c r="D27" s="272">
        <v>1907.0976181240001</v>
      </c>
      <c r="E27" s="274">
        <v>0</v>
      </c>
      <c r="F27" s="274">
        <v>0</v>
      </c>
      <c r="G27" s="274">
        <v>0</v>
      </c>
      <c r="H27" s="273">
        <v>0</v>
      </c>
      <c r="I27" s="273">
        <v>1907.0976181240001</v>
      </c>
    </row>
    <row r="28" spans="2:9" x14ac:dyDescent="0.2">
      <c r="B28" s="268" t="s">
        <v>30</v>
      </c>
      <c r="C28" s="268" t="s">
        <v>31</v>
      </c>
      <c r="D28" s="269">
        <v>82464.234798279998</v>
      </c>
      <c r="E28" s="92">
        <v>1496.9033865209999</v>
      </c>
      <c r="F28" s="92">
        <v>4.7731691119999997</v>
      </c>
      <c r="G28" s="92">
        <v>0</v>
      </c>
      <c r="H28" s="92">
        <v>0</v>
      </c>
      <c r="I28" s="92">
        <v>83965.91135391299</v>
      </c>
    </row>
    <row r="29" spans="2:9" ht="14.1" customHeight="1" x14ac:dyDescent="0.2">
      <c r="B29" s="281" t="s">
        <v>32</v>
      </c>
      <c r="C29" s="281" t="s">
        <v>320</v>
      </c>
      <c r="D29" s="282">
        <v>523007.13245670404</v>
      </c>
      <c r="E29" s="283">
        <v>2768</v>
      </c>
      <c r="F29" s="283">
        <v>4.7731691119999997</v>
      </c>
      <c r="G29" s="283">
        <v>66</v>
      </c>
      <c r="H29" s="283">
        <v>0</v>
      </c>
      <c r="I29" s="283">
        <v>525845.90562581597</v>
      </c>
    </row>
    <row r="30" spans="2:9" ht="15" customHeight="1" x14ac:dyDescent="0.2">
      <c r="B30" s="281" t="s">
        <v>39</v>
      </c>
      <c r="C30" s="281" t="s">
        <v>321</v>
      </c>
      <c r="D30" s="282">
        <v>410401.94606267003</v>
      </c>
      <c r="E30" s="283">
        <v>2768</v>
      </c>
      <c r="F30" s="283">
        <v>4.7731691119999997</v>
      </c>
      <c r="G30" s="283">
        <v>66</v>
      </c>
      <c r="H30" s="283">
        <v>0</v>
      </c>
      <c r="I30" s="283">
        <v>413240.71923178196</v>
      </c>
    </row>
    <row r="31" spans="2:9" x14ac:dyDescent="0.2">
      <c r="B31" s="27" t="s">
        <v>81</v>
      </c>
      <c r="C31" s="411"/>
      <c r="D31" s="412"/>
      <c r="E31" s="411"/>
      <c r="F31" s="412"/>
      <c r="G31" s="412"/>
      <c r="H31" s="413"/>
      <c r="I31" s="412"/>
    </row>
    <row r="32" spans="2:9" x14ac:dyDescent="0.2"/>
    <row r="33" x14ac:dyDescent="0.2"/>
  </sheetData>
  <mergeCells count="11">
    <mergeCell ref="H5:H8"/>
    <mergeCell ref="B1:I1"/>
    <mergeCell ref="B2:I2"/>
    <mergeCell ref="B3:I3"/>
    <mergeCell ref="B4:C9"/>
    <mergeCell ref="E4:G4"/>
    <mergeCell ref="I4:I8"/>
    <mergeCell ref="D5:D8"/>
    <mergeCell ref="E5:E8"/>
    <mergeCell ref="F5:F8"/>
    <mergeCell ref="G5:G8"/>
  </mergeCells>
  <pageMargins left="0.7" right="0.7" top="0.75" bottom="0.75" header="0.3" footer="0.3"/>
  <ignoredErrors>
    <ignoredError sqref="D9:I30"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A3D3-9A5C-4E85-A00E-B8439A17B6AC}">
  <dimension ref="A1:I85"/>
  <sheetViews>
    <sheetView showGridLines="0" workbookViewId="0">
      <selection sqref="A1:D1"/>
    </sheetView>
  </sheetViews>
  <sheetFormatPr baseColWidth="10" defaultColWidth="0" defaultRowHeight="10.8" zeroHeight="1" x14ac:dyDescent="0.3"/>
  <cols>
    <col min="1" max="1" width="75.88671875" style="1264" customWidth="1"/>
    <col min="2" max="2" width="21.33203125" style="1266" bestFit="1" customWidth="1"/>
    <col min="3" max="3" width="13.5546875" style="1236" customWidth="1"/>
    <col min="4" max="4" width="11.109375" style="1236" customWidth="1"/>
    <col min="5" max="5" width="22" style="1236" customWidth="1"/>
    <col min="6" max="6" width="15.109375" style="1594" hidden="1" customWidth="1"/>
    <col min="7" max="7" width="8.6640625" style="1594" hidden="1" customWidth="1"/>
    <col min="8" max="9" width="0" style="1236" hidden="1" customWidth="1"/>
    <col min="10" max="16384" width="11.44140625" style="1236" hidden="1"/>
  </cols>
  <sheetData>
    <row r="1" spans="1:9" x14ac:dyDescent="0.3">
      <c r="A1" s="2417" t="s">
        <v>1503</v>
      </c>
      <c r="B1" s="2417"/>
      <c r="C1" s="2417"/>
      <c r="D1" s="2417"/>
      <c r="H1" s="1237"/>
      <c r="I1" s="1237"/>
    </row>
    <row r="2" spans="1:9" x14ac:dyDescent="0.3">
      <c r="A2" s="2418" t="s">
        <v>1</v>
      </c>
      <c r="B2" s="2418"/>
      <c r="C2" s="2418"/>
      <c r="D2" s="2418"/>
      <c r="F2" s="1594" t="s">
        <v>1504</v>
      </c>
      <c r="H2" s="1237"/>
      <c r="I2" s="1237"/>
    </row>
    <row r="3" spans="1:9" ht="20.399999999999999" x14ac:dyDescent="0.3">
      <c r="A3" s="1238" t="s">
        <v>1026</v>
      </c>
      <c r="B3" s="1238" t="s">
        <v>1167</v>
      </c>
      <c r="C3" s="1238" t="s">
        <v>846</v>
      </c>
      <c r="D3" s="1238" t="s">
        <v>847</v>
      </c>
      <c r="F3" s="1595">
        <v>1929473.82299836</v>
      </c>
      <c r="H3" s="1237"/>
      <c r="I3" s="1237"/>
    </row>
    <row r="4" spans="1:9" ht="14.4" x14ac:dyDescent="0.3">
      <c r="A4" s="1239" t="s">
        <v>849</v>
      </c>
      <c r="B4" s="1240">
        <v>88043.651386710408</v>
      </c>
      <c r="C4" s="1241">
        <v>0.19370454074893551</v>
      </c>
      <c r="D4" s="1242">
        <v>4.5630912602842422</v>
      </c>
      <c r="E4" s="1243"/>
      <c r="F4" s="1595">
        <v>1000000000</v>
      </c>
      <c r="G4" s="1596"/>
      <c r="H4" s="1244"/>
      <c r="I4" s="1245"/>
    </row>
    <row r="5" spans="1:9" ht="14.4" x14ac:dyDescent="0.3">
      <c r="A5" s="1239" t="s">
        <v>850</v>
      </c>
      <c r="B5" s="1240">
        <v>76893.033132661498</v>
      </c>
      <c r="C5" s="1241">
        <v>16.917210310070246</v>
      </c>
      <c r="D5" s="1242">
        <v>3.9851814632639799</v>
      </c>
      <c r="E5" s="1243"/>
      <c r="F5" s="1595"/>
      <c r="G5" s="1596"/>
      <c r="H5" s="1244"/>
      <c r="I5" s="1245"/>
    </row>
    <row r="6" spans="1:9" ht="14.4" x14ac:dyDescent="0.3">
      <c r="A6" s="1239" t="s">
        <v>851</v>
      </c>
      <c r="B6" s="1240">
        <v>54965.435515640696</v>
      </c>
      <c r="C6" s="1241">
        <v>12.092926946950215</v>
      </c>
      <c r="D6" s="1242">
        <v>2.8487266766970496</v>
      </c>
      <c r="E6" s="1243"/>
      <c r="F6" s="1595"/>
      <c r="G6" s="1596"/>
      <c r="H6" s="1244"/>
      <c r="I6" s="1245"/>
    </row>
    <row r="7" spans="1:9" ht="14.4" x14ac:dyDescent="0.3">
      <c r="A7" s="1239" t="s">
        <v>852</v>
      </c>
      <c r="B7" s="1240">
        <v>25552.558380829898</v>
      </c>
      <c r="C7" s="1241">
        <v>5.6218097593191532</v>
      </c>
      <c r="D7" s="1242">
        <v>1.3243278077295593</v>
      </c>
      <c r="E7" s="1243"/>
      <c r="F7" s="1595"/>
      <c r="G7" s="1596"/>
      <c r="H7" s="1246"/>
      <c r="I7" s="1245"/>
    </row>
    <row r="8" spans="1:9" ht="14.4" x14ac:dyDescent="0.3">
      <c r="A8" s="1239" t="s">
        <v>853</v>
      </c>
      <c r="B8" s="1240">
        <v>21775.460392818302</v>
      </c>
      <c r="C8" s="1241">
        <v>4.7908117036865452</v>
      </c>
      <c r="D8" s="1242">
        <v>1.1285698791694263</v>
      </c>
      <c r="E8" s="1243"/>
      <c r="F8" s="1595"/>
      <c r="G8" s="1596"/>
      <c r="H8" s="1246"/>
      <c r="I8" s="1245"/>
    </row>
    <row r="9" spans="1:9" ht="20.399999999999999" x14ac:dyDescent="0.3">
      <c r="A9" s="1239" t="s">
        <v>854</v>
      </c>
      <c r="B9" s="1240">
        <v>16104.4695655039</v>
      </c>
      <c r="C9" s="1241">
        <v>3.5431389226344727</v>
      </c>
      <c r="D9" s="1242">
        <v>0.83465602764581215</v>
      </c>
      <c r="E9" s="1247"/>
      <c r="F9" s="1595"/>
      <c r="G9" s="1596"/>
      <c r="H9" s="1246"/>
      <c r="I9" s="1245"/>
    </row>
    <row r="10" spans="1:9" ht="14.4" x14ac:dyDescent="0.3">
      <c r="A10" s="1239" t="s">
        <v>855</v>
      </c>
      <c r="B10" s="1240">
        <v>11488.433107806199</v>
      </c>
      <c r="C10" s="1241">
        <v>2.5275662969702424</v>
      </c>
      <c r="D10" s="1242">
        <v>0.59541793057101056</v>
      </c>
      <c r="E10" s="1243"/>
      <c r="F10" s="1595"/>
      <c r="G10" s="1596"/>
      <c r="H10" s="1244"/>
      <c r="I10" s="1245"/>
    </row>
    <row r="11" spans="1:9" ht="14.4" x14ac:dyDescent="0.3">
      <c r="A11" s="1239" t="s">
        <v>856</v>
      </c>
      <c r="B11" s="1240">
        <v>11209.686887247301</v>
      </c>
      <c r="C11" s="1241">
        <v>2.4662394349098471</v>
      </c>
      <c r="D11" s="1242">
        <v>0.5809711825904792</v>
      </c>
      <c r="E11" s="1243"/>
      <c r="F11" s="1595"/>
      <c r="G11" s="1596"/>
      <c r="H11" s="1246"/>
      <c r="I11" s="1245"/>
    </row>
    <row r="12" spans="1:9" ht="14.4" x14ac:dyDescent="0.3">
      <c r="A12" s="1248" t="s">
        <v>857</v>
      </c>
      <c r="B12" s="1240">
        <v>10208.3274274093</v>
      </c>
      <c r="C12" s="1241">
        <v>2.2459306775633752</v>
      </c>
      <c r="D12" s="1242">
        <v>0.52907312375691018</v>
      </c>
      <c r="E12" s="1243"/>
      <c r="F12" s="1595"/>
      <c r="G12" s="1596"/>
      <c r="H12" s="1246"/>
      <c r="I12" s="1245"/>
    </row>
    <row r="13" spans="1:9" ht="20.399999999999999" x14ac:dyDescent="0.3">
      <c r="A13" s="1248" t="s">
        <v>858</v>
      </c>
      <c r="B13" s="1240">
        <v>9883.1716076569992</v>
      </c>
      <c r="C13" s="1241">
        <v>2.1743932552223586</v>
      </c>
      <c r="D13" s="1242">
        <v>0.51222107757330271</v>
      </c>
      <c r="E13" s="1243"/>
      <c r="F13" s="1595"/>
      <c r="H13" s="1246"/>
      <c r="I13" s="1245"/>
    </row>
    <row r="14" spans="1:9" ht="14.4" x14ac:dyDescent="0.3">
      <c r="A14" s="1248" t="s">
        <v>859</v>
      </c>
      <c r="B14" s="1240">
        <v>9183.817443665841</v>
      </c>
      <c r="C14" s="1241">
        <v>2.0205285812531337</v>
      </c>
      <c r="D14" s="1242">
        <v>0.47597522880068882</v>
      </c>
      <c r="E14" s="1243"/>
      <c r="F14" s="1595"/>
      <c r="H14" s="1246"/>
      <c r="I14" s="1245"/>
    </row>
    <row r="15" spans="1:9" ht="14.4" x14ac:dyDescent="0.3">
      <c r="A15" s="1248" t="s">
        <v>860</v>
      </c>
      <c r="B15" s="1240">
        <v>7516.1545861654722</v>
      </c>
      <c r="C15" s="1241">
        <v>1.6536266379008315</v>
      </c>
      <c r="D15" s="1242">
        <v>0.38954426313416024</v>
      </c>
      <c r="E15" s="1243"/>
      <c r="F15" s="1595"/>
      <c r="H15" s="1246"/>
      <c r="I15" s="1245"/>
    </row>
    <row r="16" spans="1:9" ht="14.4" x14ac:dyDescent="0.3">
      <c r="A16" s="1248" t="s">
        <v>861</v>
      </c>
      <c r="B16" s="1240">
        <v>6023.7329920399006</v>
      </c>
      <c r="C16" s="1241">
        <v>1.3252794658553022</v>
      </c>
      <c r="D16" s="1242">
        <v>0.31219563179557169</v>
      </c>
      <c r="E16" s="1243"/>
      <c r="F16" s="1597"/>
      <c r="H16" s="1249"/>
      <c r="I16" s="1245"/>
    </row>
    <row r="17" spans="1:9" ht="14.4" x14ac:dyDescent="0.3">
      <c r="A17" s="1248" t="s">
        <v>862</v>
      </c>
      <c r="B17" s="1240">
        <v>5859.7608219015992</v>
      </c>
      <c r="C17" s="1241">
        <v>1.2892040039543207</v>
      </c>
      <c r="D17" s="1242">
        <v>0.30369734753880517</v>
      </c>
      <c r="E17" s="1243"/>
      <c r="F17" s="1597"/>
      <c r="H17" s="1246"/>
      <c r="I17" s="1245"/>
    </row>
    <row r="18" spans="1:9" ht="14.4" x14ac:dyDescent="0.3">
      <c r="A18" s="1248" t="s">
        <v>863</v>
      </c>
      <c r="B18" s="1240">
        <v>5309.7714574297997</v>
      </c>
      <c r="C18" s="1241">
        <v>1.1682010291982217</v>
      </c>
      <c r="D18" s="1242">
        <v>0.2751927180426077</v>
      </c>
      <c r="E18" s="1243"/>
      <c r="F18" s="1597"/>
      <c r="H18" s="1246"/>
      <c r="I18" s="1245"/>
    </row>
    <row r="19" spans="1:9" ht="14.4" x14ac:dyDescent="0.3">
      <c r="A19" s="1248" t="s">
        <v>864</v>
      </c>
      <c r="B19" s="1240">
        <v>5279.3146487847998</v>
      </c>
      <c r="C19" s="1241">
        <v>1.1615002369907912</v>
      </c>
      <c r="D19" s="1242">
        <v>0.27361421470755487</v>
      </c>
      <c r="E19" s="1243"/>
      <c r="F19" s="1597"/>
      <c r="H19" s="1246"/>
      <c r="I19" s="1245"/>
    </row>
    <row r="20" spans="1:9" ht="14.4" x14ac:dyDescent="0.3">
      <c r="A20" s="1248" t="s">
        <v>865</v>
      </c>
      <c r="B20" s="1240">
        <v>4832.4472920495</v>
      </c>
      <c r="C20" s="1241">
        <v>1.0631851004093844</v>
      </c>
      <c r="D20" s="1242">
        <v>0.25045415151266381</v>
      </c>
      <c r="E20" s="1243"/>
      <c r="F20" s="1597"/>
      <c r="H20" s="1249"/>
      <c r="I20" s="1245"/>
    </row>
    <row r="21" spans="1:9" ht="14.4" x14ac:dyDescent="0.3">
      <c r="A21" s="1248" t="s">
        <v>866</v>
      </c>
      <c r="B21" s="1240">
        <v>4340.9183044471001</v>
      </c>
      <c r="C21" s="1241">
        <v>0.95504397346984038</v>
      </c>
      <c r="D21" s="1242">
        <v>0.22497938312018187</v>
      </c>
      <c r="E21" s="1239"/>
      <c r="F21" s="1597"/>
      <c r="H21" s="1246"/>
      <c r="I21" s="1245"/>
    </row>
    <row r="22" spans="1:9" ht="14.4" x14ac:dyDescent="0.3">
      <c r="A22" s="1248" t="s">
        <v>867</v>
      </c>
      <c r="B22" s="1240">
        <v>4202.9128392203502</v>
      </c>
      <c r="C22" s="1241">
        <v>0.92468143756685317</v>
      </c>
      <c r="D22" s="1242">
        <v>0.21782689089241522</v>
      </c>
      <c r="E22" s="1243"/>
      <c r="F22" s="1597"/>
      <c r="H22" s="1246"/>
      <c r="I22" s="1245"/>
    </row>
    <row r="23" spans="1:9" ht="14.4" x14ac:dyDescent="0.3">
      <c r="A23" s="1248" t="s">
        <v>874</v>
      </c>
      <c r="B23" s="1240">
        <v>3323.0427787629997</v>
      </c>
      <c r="C23" s="1241">
        <v>0.73110152204172862</v>
      </c>
      <c r="D23" s="1242">
        <v>0.17222533621104347</v>
      </c>
      <c r="E23" s="1243"/>
      <c r="F23" s="1597"/>
      <c r="H23" s="1249"/>
      <c r="I23" s="1245"/>
    </row>
    <row r="24" spans="1:9" ht="14.4" x14ac:dyDescent="0.3">
      <c r="A24" s="1239" t="s">
        <v>868</v>
      </c>
      <c r="B24" s="1240">
        <v>2987.8616677586001</v>
      </c>
      <c r="C24" s="1241">
        <v>0.65735843875040423</v>
      </c>
      <c r="D24" s="1242">
        <v>0.15485370322959494</v>
      </c>
      <c r="E24" s="1243"/>
      <c r="F24" s="1597"/>
      <c r="H24" s="1246"/>
      <c r="I24" s="1245"/>
    </row>
    <row r="25" spans="1:9" ht="14.4" x14ac:dyDescent="0.3">
      <c r="A25" s="1239" t="s">
        <v>875</v>
      </c>
      <c r="B25" s="1240">
        <v>2856.9275552883</v>
      </c>
      <c r="C25" s="1241">
        <v>0.62855166878464008</v>
      </c>
      <c r="D25" s="1242">
        <v>0.14806770225307836</v>
      </c>
      <c r="E25" s="1243"/>
      <c r="F25" s="1597"/>
      <c r="H25" s="1246"/>
      <c r="I25" s="1245"/>
    </row>
    <row r="26" spans="1:9" ht="14.4" x14ac:dyDescent="0.3">
      <c r="A26" s="1239" t="s">
        <v>880</v>
      </c>
      <c r="B26" s="1240">
        <v>2719.8839919500001</v>
      </c>
      <c r="C26" s="1241">
        <v>0.59840076059201375</v>
      </c>
      <c r="D26" s="1242">
        <v>0.14096506309286747</v>
      </c>
      <c r="E26" s="1243"/>
      <c r="F26" s="1597"/>
      <c r="H26" s="1246"/>
      <c r="I26" s="1245"/>
    </row>
    <row r="27" spans="1:9" ht="14.4" x14ac:dyDescent="0.3">
      <c r="A27" s="1239" t="s">
        <v>869</v>
      </c>
      <c r="B27" s="1240">
        <v>2637.1963545778131</v>
      </c>
      <c r="C27" s="1241">
        <v>0.58020868135572301</v>
      </c>
      <c r="D27" s="1242">
        <v>0.13667956119143757</v>
      </c>
      <c r="E27" s="1243"/>
      <c r="F27" s="1597"/>
      <c r="H27" s="1249"/>
      <c r="I27" s="1245"/>
    </row>
    <row r="28" spans="1:9" x14ac:dyDescent="0.3">
      <c r="A28" s="1250" t="s">
        <v>889</v>
      </c>
      <c r="B28" s="1251">
        <f>SUM(B4:B27)</f>
        <v>393197.97013832652</v>
      </c>
      <c r="C28" s="1252">
        <f t="shared" ref="C28" si="0">+B28/$B$30*100</f>
        <v>86.507352920343166</v>
      </c>
      <c r="D28" s="1253">
        <f t="shared" ref="D28:D30" si="1">+B28/$F$3*100</f>
        <v>20.378507624804438</v>
      </c>
      <c r="E28" s="1237"/>
      <c r="H28" s="1237"/>
      <c r="I28" s="1245"/>
    </row>
    <row r="29" spans="1:9" x14ac:dyDescent="0.3">
      <c r="A29" s="1254" t="s">
        <v>1184</v>
      </c>
      <c r="B29" s="1255">
        <v>61327.520313782414</v>
      </c>
      <c r="C29" s="1256">
        <f>+B29/$B$30*100</f>
        <v>13.492647079656841</v>
      </c>
      <c r="D29" s="1242">
        <f t="shared" si="1"/>
        <v>3.178458270995395</v>
      </c>
      <c r="E29" s="1237"/>
      <c r="H29" s="1237"/>
      <c r="I29" s="1245"/>
    </row>
    <row r="30" spans="1:9" x14ac:dyDescent="0.3">
      <c r="A30" s="1257" t="s">
        <v>1178</v>
      </c>
      <c r="B30" s="1258">
        <f>+B28+B29</f>
        <v>454525.4904521089</v>
      </c>
      <c r="C30" s="1259">
        <f>+B30/$B$30*100</f>
        <v>100</v>
      </c>
      <c r="D30" s="1259">
        <f t="shared" si="1"/>
        <v>23.556965895799834</v>
      </c>
      <c r="E30" s="1237"/>
      <c r="H30" s="1237"/>
      <c r="I30" s="1245"/>
    </row>
    <row r="31" spans="1:9" x14ac:dyDescent="0.2">
      <c r="A31" s="1260" t="s">
        <v>29</v>
      </c>
      <c r="B31" s="1240">
        <v>102449.70846832699</v>
      </c>
      <c r="C31" s="1261"/>
      <c r="D31" s="1262"/>
      <c r="E31" s="1237"/>
      <c r="H31" s="1237"/>
      <c r="I31" s="1245"/>
    </row>
    <row r="32" spans="1:9" x14ac:dyDescent="0.3">
      <c r="A32" s="1257" t="s">
        <v>1505</v>
      </c>
      <c r="B32" s="1258">
        <f>+B30+B31</f>
        <v>556975.19892043585</v>
      </c>
      <c r="C32" s="1263"/>
      <c r="D32" s="1263"/>
      <c r="E32" s="1237"/>
      <c r="H32" s="1237"/>
      <c r="I32" s="1245"/>
    </row>
    <row r="33" spans="1:9" ht="10.199999999999999" customHeight="1" x14ac:dyDescent="0.3">
      <c r="A33" s="2419" t="s">
        <v>883</v>
      </c>
      <c r="B33" s="2419"/>
      <c r="C33" s="2419"/>
      <c r="D33" s="2419"/>
      <c r="E33" s="1237"/>
      <c r="H33" s="1237"/>
      <c r="I33" s="1245">
        <f t="shared" ref="I33" si="2">+G33-H33</f>
        <v>0</v>
      </c>
    </row>
    <row r="34" spans="1:9" x14ac:dyDescent="0.3">
      <c r="B34" s="1265"/>
      <c r="E34" s="1237"/>
      <c r="H34" s="1237"/>
      <c r="I34" s="1237"/>
    </row>
    <row r="35" spans="1:9" hidden="1" x14ac:dyDescent="0.3">
      <c r="B35" s="1265"/>
      <c r="H35" s="1237"/>
      <c r="I35" s="1237"/>
    </row>
    <row r="36" spans="1:9" hidden="1" x14ac:dyDescent="0.3">
      <c r="H36" s="1237"/>
      <c r="I36" s="1237"/>
    </row>
    <row r="37" spans="1:9" hidden="1" x14ac:dyDescent="0.3">
      <c r="H37" s="1237"/>
      <c r="I37" s="1237"/>
    </row>
    <row r="38" spans="1:9" hidden="1" x14ac:dyDescent="0.3">
      <c r="H38" s="1237"/>
      <c r="I38" s="1237"/>
    </row>
    <row r="39" spans="1:9" hidden="1" x14ac:dyDescent="0.3">
      <c r="H39" s="1237"/>
      <c r="I39" s="1237"/>
    </row>
    <row r="40" spans="1:9" hidden="1" x14ac:dyDescent="0.3">
      <c r="H40" s="1237"/>
      <c r="I40" s="1237"/>
    </row>
    <row r="41" spans="1:9" hidden="1" x14ac:dyDescent="0.3">
      <c r="A41" s="1267" t="s">
        <v>849</v>
      </c>
      <c r="B41" s="1268">
        <v>78612.476411806507</v>
      </c>
      <c r="C41" s="1269">
        <v>19.163413674782976</v>
      </c>
      <c r="D41" s="1270" t="s">
        <v>1506</v>
      </c>
    </row>
    <row r="42" spans="1:9" hidden="1" x14ac:dyDescent="0.3">
      <c r="A42" s="1267" t="s">
        <v>850</v>
      </c>
      <c r="B42" s="1268">
        <v>65331.885786495339</v>
      </c>
      <c r="C42" s="1269">
        <v>15.925995600518366</v>
      </c>
      <c r="D42" s="1270" t="s">
        <v>1506</v>
      </c>
    </row>
    <row r="43" spans="1:9" hidden="1" x14ac:dyDescent="0.3">
      <c r="A43" s="1267" t="s">
        <v>851</v>
      </c>
      <c r="B43" s="1268">
        <v>48965.600030277201</v>
      </c>
      <c r="C43" s="1269">
        <v>11.936375649822944</v>
      </c>
      <c r="D43" s="1270" t="s">
        <v>1506</v>
      </c>
    </row>
    <row r="44" spans="1:9" hidden="1" x14ac:dyDescent="0.3">
      <c r="A44" s="1267"/>
      <c r="B44" s="1268"/>
      <c r="C44" s="1269"/>
      <c r="D44" s="1270"/>
    </row>
    <row r="45" spans="1:9" hidden="1" x14ac:dyDescent="0.3">
      <c r="A45" s="1267" t="s">
        <v>856</v>
      </c>
      <c r="B45" s="1268">
        <v>11770.760877291235</v>
      </c>
      <c r="C45" s="1269">
        <v>2.8693659105312972</v>
      </c>
      <c r="D45" s="1270" t="s">
        <v>1506</v>
      </c>
    </row>
    <row r="46" spans="1:9" hidden="1" x14ac:dyDescent="0.3">
      <c r="A46" s="1271"/>
      <c r="B46" s="1272"/>
      <c r="C46" s="1273"/>
    </row>
    <row r="47" spans="1:9" hidden="1" x14ac:dyDescent="0.3">
      <c r="A47" s="1271"/>
      <c r="B47" s="1272"/>
      <c r="C47" s="1273"/>
    </row>
    <row r="48" spans="1:9" hidden="1" x14ac:dyDescent="0.3">
      <c r="A48" s="1271"/>
      <c r="B48" s="1272"/>
      <c r="C48" s="1273"/>
    </row>
    <row r="49" spans="1:5" hidden="1" x14ac:dyDescent="0.3">
      <c r="A49" s="1271"/>
      <c r="B49" s="1272"/>
      <c r="C49" s="1273"/>
    </row>
    <row r="50" spans="1:5" hidden="1" x14ac:dyDescent="0.3">
      <c r="A50" s="1267" t="s">
        <v>852</v>
      </c>
      <c r="B50" s="1268">
        <v>26586.94878350581</v>
      </c>
      <c r="C50" s="1269">
        <v>6.4811175165074744</v>
      </c>
      <c r="D50" s="1270" t="s">
        <v>1506</v>
      </c>
    </row>
    <row r="51" spans="1:5" hidden="1" x14ac:dyDescent="0.3">
      <c r="A51" s="1267" t="s">
        <v>868</v>
      </c>
      <c r="B51" s="1268">
        <v>3356.9212860654357</v>
      </c>
      <c r="C51" s="1269">
        <v>0.81831884981675673</v>
      </c>
      <c r="D51" s="1270" t="s">
        <v>1506</v>
      </c>
    </row>
    <row r="52" spans="1:5" hidden="1" x14ac:dyDescent="0.3">
      <c r="A52" s="1271"/>
      <c r="B52" s="1272"/>
      <c r="C52" s="1273"/>
    </row>
    <row r="53" spans="1:5" hidden="1" x14ac:dyDescent="0.3">
      <c r="A53" s="1271"/>
      <c r="B53" s="1272"/>
      <c r="C53" s="1273"/>
    </row>
    <row r="54" spans="1:5" hidden="1" x14ac:dyDescent="0.3">
      <c r="A54" s="1271"/>
      <c r="B54" s="1272"/>
      <c r="C54" s="1273"/>
    </row>
    <row r="55" spans="1:5" hidden="1" x14ac:dyDescent="0.3">
      <c r="A55" s="1267" t="s">
        <v>853</v>
      </c>
      <c r="B55" s="1268">
        <v>17857.302443239179</v>
      </c>
      <c r="C55" s="1269">
        <v>4.3530860425115723</v>
      </c>
      <c r="D55" s="1270" t="s">
        <v>1506</v>
      </c>
    </row>
    <row r="56" spans="1:5" hidden="1" x14ac:dyDescent="0.3">
      <c r="A56" s="1267" t="s">
        <v>854</v>
      </c>
      <c r="B56" s="1268">
        <v>14126.274668762064</v>
      </c>
      <c r="C56" s="1269">
        <v>3.443571014644168</v>
      </c>
      <c r="D56" s="1270" t="s">
        <v>1506</v>
      </c>
    </row>
    <row r="57" spans="1:5" hidden="1" x14ac:dyDescent="0.3">
      <c r="A57" s="1267" t="s">
        <v>864</v>
      </c>
      <c r="B57" s="1268">
        <v>4989.2193676354182</v>
      </c>
      <c r="C57" s="1269">
        <v>1.2162251975804348</v>
      </c>
      <c r="D57" s="1270" t="s">
        <v>1506</v>
      </c>
    </row>
    <row r="58" spans="1:5" hidden="1" x14ac:dyDescent="0.3">
      <c r="A58" s="1267" t="s">
        <v>875</v>
      </c>
      <c r="B58" s="1268">
        <v>3844.2763356059972</v>
      </c>
      <c r="C58" s="1269">
        <v>0.937121702075428</v>
      </c>
      <c r="D58" s="1270" t="s">
        <v>1506</v>
      </c>
    </row>
    <row r="59" spans="1:5" hidden="1" x14ac:dyDescent="0.3">
      <c r="A59" s="1271"/>
      <c r="B59" s="1272"/>
      <c r="C59" s="1273"/>
    </row>
    <row r="60" spans="1:5" hidden="1" x14ac:dyDescent="0.3">
      <c r="A60" s="1271"/>
      <c r="B60" s="1272"/>
      <c r="C60" s="1273"/>
    </row>
    <row r="61" spans="1:5" hidden="1" x14ac:dyDescent="0.3">
      <c r="A61" s="1267" t="s">
        <v>855</v>
      </c>
      <c r="B61" s="1268">
        <v>9103.4198000000015</v>
      </c>
      <c r="C61" s="1269">
        <v>2.2191464694325513</v>
      </c>
      <c r="D61" s="1270" t="s">
        <v>1506</v>
      </c>
      <c r="E61" s="1274"/>
    </row>
    <row r="62" spans="1:5" hidden="1" x14ac:dyDescent="0.3">
      <c r="A62" s="1267" t="s">
        <v>861</v>
      </c>
      <c r="B62" s="1268">
        <v>5656.9407730492658</v>
      </c>
      <c r="C62" s="1269">
        <v>1.3789960718170247</v>
      </c>
      <c r="D62" s="1270" t="s">
        <v>1506</v>
      </c>
    </row>
    <row r="63" spans="1:5" hidden="1" x14ac:dyDescent="0.3">
      <c r="A63" s="1267" t="s">
        <v>867</v>
      </c>
      <c r="B63" s="1268">
        <v>3941.2207067183576</v>
      </c>
      <c r="C63" s="1269">
        <v>0.96075389345095419</v>
      </c>
      <c r="D63" s="1270" t="s">
        <v>1506</v>
      </c>
    </row>
    <row r="64" spans="1:5" hidden="1" x14ac:dyDescent="0.3">
      <c r="A64" s="1271"/>
      <c r="B64" s="1272"/>
      <c r="C64" s="1273"/>
    </row>
    <row r="65" spans="1:4" hidden="1" x14ac:dyDescent="0.3">
      <c r="A65" s="1271"/>
      <c r="B65" s="1272"/>
      <c r="C65" s="1273"/>
    </row>
    <row r="66" spans="1:4" hidden="1" x14ac:dyDescent="0.3">
      <c r="A66" s="1271"/>
      <c r="B66" s="1272"/>
      <c r="C66" s="1273"/>
    </row>
    <row r="67" spans="1:4" hidden="1" x14ac:dyDescent="0.3">
      <c r="A67" s="1267" t="s">
        <v>858</v>
      </c>
      <c r="B67" s="1268">
        <v>9941.290251414599</v>
      </c>
      <c r="C67" s="1269">
        <v>2.4233946854819268</v>
      </c>
      <c r="D67" s="1270" t="s">
        <v>1506</v>
      </c>
    </row>
    <row r="68" spans="1:4" hidden="1" x14ac:dyDescent="0.3">
      <c r="A68" s="1267" t="s">
        <v>857</v>
      </c>
      <c r="B68" s="1268">
        <f>+B17</f>
        <v>5859.7608219015992</v>
      </c>
      <c r="C68" s="1275">
        <f>+C17</f>
        <v>1.2892040039543207</v>
      </c>
      <c r="D68" s="1270" t="s">
        <v>1506</v>
      </c>
    </row>
    <row r="69" spans="1:4" hidden="1" x14ac:dyDescent="0.3">
      <c r="A69" s="1267" t="s">
        <v>863</v>
      </c>
      <c r="B69" s="1268">
        <v>5698.3299672254179</v>
      </c>
      <c r="C69" s="1269">
        <v>1.3890855421640547</v>
      </c>
      <c r="D69" s="1270" t="s">
        <v>1506</v>
      </c>
    </row>
    <row r="70" spans="1:4" hidden="1" x14ac:dyDescent="0.3">
      <c r="A70" s="1267" t="s">
        <v>865</v>
      </c>
      <c r="B70" s="1268">
        <v>4747.2724538465</v>
      </c>
      <c r="C70" s="1269">
        <v>1.1572456435973504</v>
      </c>
      <c r="D70" s="1270" t="s">
        <v>1506</v>
      </c>
    </row>
    <row r="71" spans="1:4" hidden="1" x14ac:dyDescent="0.3">
      <c r="A71" s="1267" t="s">
        <v>1064</v>
      </c>
      <c r="B71" s="1268">
        <v>2732.7519755751282</v>
      </c>
      <c r="C71" s="1269">
        <v>0.66616469762631114</v>
      </c>
      <c r="D71" s="1270" t="s">
        <v>1506</v>
      </c>
    </row>
    <row r="72" spans="1:4" hidden="1" x14ac:dyDescent="0.3">
      <c r="A72" s="1271"/>
      <c r="B72" s="1272"/>
      <c r="C72" s="1273"/>
    </row>
    <row r="73" spans="1:4" hidden="1" x14ac:dyDescent="0.3">
      <c r="A73" s="1271" t="s">
        <v>866</v>
      </c>
      <c r="B73" s="1272">
        <v>4263.0687381184316</v>
      </c>
      <c r="C73" s="1273">
        <v>1.0392109939985188</v>
      </c>
      <c r="D73" s="1270" t="s">
        <v>1506</v>
      </c>
    </row>
    <row r="74" spans="1:4" hidden="1" x14ac:dyDescent="0.3">
      <c r="A74" s="1271"/>
      <c r="B74" s="1272"/>
      <c r="C74" s="1273"/>
    </row>
    <row r="75" spans="1:4" hidden="1" x14ac:dyDescent="0.3">
      <c r="A75" s="1271"/>
      <c r="B75" s="1272"/>
      <c r="C75" s="1273"/>
    </row>
    <row r="76" spans="1:4" hidden="1" x14ac:dyDescent="0.3">
      <c r="A76" s="1267" t="s">
        <v>880</v>
      </c>
      <c r="B76" s="1268">
        <v>2751.7618191150004</v>
      </c>
      <c r="C76" s="1269">
        <v>0.67079873934939782</v>
      </c>
      <c r="D76" s="1270" t="s">
        <v>1506</v>
      </c>
    </row>
    <row r="77" spans="1:4" hidden="1" x14ac:dyDescent="0.3">
      <c r="A77" s="1271"/>
      <c r="B77" s="1272"/>
      <c r="C77" s="1273"/>
    </row>
    <row r="78" spans="1:4" hidden="1" x14ac:dyDescent="0.3">
      <c r="A78" s="1271"/>
      <c r="B78" s="1272"/>
      <c r="C78" s="1273"/>
    </row>
    <row r="79" spans="1:4" hidden="1" x14ac:dyDescent="0.3">
      <c r="A79" s="1271"/>
      <c r="B79" s="1272"/>
      <c r="C79" s="1273"/>
    </row>
    <row r="80" spans="1:4" hidden="1" x14ac:dyDescent="0.3">
      <c r="A80" s="1267" t="s">
        <v>859</v>
      </c>
      <c r="B80" s="1268">
        <v>9164.84067599441</v>
      </c>
      <c r="C80" s="1269">
        <v>2.2341190756736089</v>
      </c>
      <c r="D80" s="1270" t="s">
        <v>1506</v>
      </c>
    </row>
    <row r="81" spans="1:4" hidden="1" x14ac:dyDescent="0.3">
      <c r="A81" s="1271" t="s">
        <v>870</v>
      </c>
      <c r="B81" s="1272">
        <v>2665.2668770787777</v>
      </c>
      <c r="C81" s="1273">
        <v>0.64971381198578693</v>
      </c>
      <c r="D81" s="1270" t="s">
        <v>1506</v>
      </c>
    </row>
    <row r="82" spans="1:4" hidden="1" x14ac:dyDescent="0.3">
      <c r="A82" s="1267"/>
      <c r="B82" s="1268"/>
      <c r="C82" s="1269"/>
    </row>
    <row r="83" spans="1:4" hidden="1" x14ac:dyDescent="0.3">
      <c r="A83" s="1271" t="s">
        <v>860</v>
      </c>
      <c r="B83" s="1272">
        <v>5383.7343912639344</v>
      </c>
      <c r="C83" s="1273">
        <v>1.3123963773192096</v>
      </c>
      <c r="D83" s="1270" t="s">
        <v>1506</v>
      </c>
    </row>
    <row r="84" spans="1:4" hidden="1" x14ac:dyDescent="0.3">
      <c r="A84" s="1271"/>
      <c r="B84" s="1272"/>
      <c r="C84" s="1273"/>
    </row>
    <row r="85" spans="1:4" hidden="1" x14ac:dyDescent="0.3">
      <c r="A85" s="1271" t="s">
        <v>862</v>
      </c>
      <c r="B85" s="1272">
        <v>3674.5535616106408</v>
      </c>
      <c r="C85" s="1273">
        <v>0.89574827286214553</v>
      </c>
      <c r="D85" s="1236" t="s">
        <v>1506</v>
      </c>
    </row>
  </sheetData>
  <mergeCells count="3">
    <mergeCell ref="A1:D1"/>
    <mergeCell ref="A2:D2"/>
    <mergeCell ref="A33:D33"/>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40852-B2FE-4ED7-9323-398A2BF94189}">
  <sheetPr>
    <pageSetUpPr fitToPage="1"/>
  </sheetPr>
  <dimension ref="A1:K19"/>
  <sheetViews>
    <sheetView showGridLines="0" zoomScaleNormal="100" workbookViewId="0"/>
  </sheetViews>
  <sheetFormatPr baseColWidth="10" defaultColWidth="0" defaultRowHeight="10.199999999999999" zeroHeight="1" x14ac:dyDescent="0.2"/>
  <cols>
    <col min="1" max="1" width="1.6640625" style="426" customWidth="1"/>
    <col min="2" max="2" width="12.6640625" style="444" customWidth="1"/>
    <col min="3" max="3" width="6.88671875" style="444" customWidth="1"/>
    <col min="4" max="4" width="7.33203125" style="444" customWidth="1"/>
    <col min="5" max="5" width="16.33203125" style="442" customWidth="1"/>
    <col min="6" max="6" width="27.33203125" style="444" customWidth="1"/>
    <col min="7" max="7" width="23.6640625" style="444" customWidth="1"/>
    <col min="8" max="8" width="8" style="445" bestFit="1" customWidth="1"/>
    <col min="9" max="9" width="23.33203125" style="426" customWidth="1"/>
    <col min="10" max="10" width="44" style="426" hidden="1" customWidth="1"/>
    <col min="11" max="11" width="43.6640625" style="427" hidden="1" customWidth="1"/>
    <col min="12" max="16384" width="11.109375" style="426" hidden="1"/>
  </cols>
  <sheetData>
    <row r="1" spans="1:11" s="415" customFormat="1" x14ac:dyDescent="0.2">
      <c r="A1" s="414"/>
      <c r="C1" s="416"/>
      <c r="D1" s="416"/>
      <c r="E1" s="416"/>
      <c r="F1" s="416"/>
      <c r="G1" s="416"/>
      <c r="H1" s="416"/>
      <c r="I1" s="416"/>
      <c r="J1" s="416"/>
      <c r="K1" s="417"/>
    </row>
    <row r="2" spans="1:11" s="415" customFormat="1" ht="10.5" customHeight="1" x14ac:dyDescent="0.2">
      <c r="A2" s="418"/>
      <c r="B2" s="2637" t="s">
        <v>796</v>
      </c>
      <c r="C2" s="2637"/>
      <c r="D2" s="2637"/>
      <c r="E2" s="2637"/>
      <c r="F2" s="2637"/>
      <c r="G2" s="2637"/>
      <c r="H2" s="2637"/>
      <c r="I2" s="419"/>
      <c r="J2" s="419"/>
      <c r="K2" s="417"/>
    </row>
    <row r="3" spans="1:11" s="7" customFormat="1" ht="12.6" x14ac:dyDescent="0.2">
      <c r="A3" s="414"/>
      <c r="B3" s="2637" t="s">
        <v>1</v>
      </c>
      <c r="C3" s="2637"/>
      <c r="D3" s="2637"/>
      <c r="E3" s="2637"/>
      <c r="F3" s="2637"/>
      <c r="G3" s="2637"/>
      <c r="H3" s="2637"/>
      <c r="I3" s="420"/>
      <c r="J3" s="322"/>
    </row>
    <row r="4" spans="1:11" x14ac:dyDescent="0.2">
      <c r="A4" s="5"/>
      <c r="B4" s="421"/>
      <c r="C4" s="422"/>
      <c r="D4" s="422"/>
      <c r="E4" s="423"/>
      <c r="F4" s="423"/>
      <c r="G4" s="424"/>
      <c r="H4" s="425"/>
    </row>
    <row r="5" spans="1:11" ht="20.399999999999999" x14ac:dyDescent="0.2">
      <c r="A5" s="5"/>
      <c r="B5" s="428" t="s">
        <v>87</v>
      </c>
      <c r="C5" s="429" t="s">
        <v>88</v>
      </c>
      <c r="D5" s="429" t="s">
        <v>89</v>
      </c>
      <c r="E5" s="428" t="s">
        <v>14</v>
      </c>
      <c r="F5" s="429" t="s">
        <v>90</v>
      </c>
      <c r="G5" s="429" t="s">
        <v>91</v>
      </c>
      <c r="H5" s="430" t="s">
        <v>92</v>
      </c>
    </row>
    <row r="6" spans="1:11" ht="15" customHeight="1" x14ac:dyDescent="0.2">
      <c r="A6" s="5"/>
      <c r="B6" s="2638" t="s">
        <v>322</v>
      </c>
      <c r="C6" s="2638"/>
      <c r="D6" s="2638"/>
      <c r="E6" s="2638"/>
      <c r="F6" s="2638"/>
      <c r="G6" s="2638"/>
      <c r="H6" s="293">
        <f>(SUM(H7:H8))</f>
        <v>66</v>
      </c>
      <c r="I6" s="431"/>
    </row>
    <row r="7" spans="1:11" ht="176.1" customHeight="1" x14ac:dyDescent="0.2">
      <c r="A7" s="5"/>
      <c r="B7" s="432" t="s">
        <v>93</v>
      </c>
      <c r="C7" s="75" t="s">
        <v>100</v>
      </c>
      <c r="D7" s="433">
        <v>45685</v>
      </c>
      <c r="E7" s="434" t="s">
        <v>101</v>
      </c>
      <c r="F7" s="435" t="s">
        <v>96</v>
      </c>
      <c r="G7" s="435" t="s">
        <v>543</v>
      </c>
      <c r="H7" s="436">
        <v>28</v>
      </c>
      <c r="I7" s="437"/>
    </row>
    <row r="8" spans="1:11" ht="63.15" customHeight="1" x14ac:dyDescent="0.2">
      <c r="B8" s="438" t="s">
        <v>208</v>
      </c>
      <c r="C8" s="75" t="s">
        <v>184</v>
      </c>
      <c r="D8" s="439">
        <v>45757</v>
      </c>
      <c r="E8" s="440" t="s">
        <v>544</v>
      </c>
      <c r="F8" s="441" t="s">
        <v>545</v>
      </c>
      <c r="G8" s="76" t="s">
        <v>546</v>
      </c>
      <c r="H8" s="436">
        <v>38</v>
      </c>
    </row>
    <row r="9" spans="1:11" x14ac:dyDescent="0.2">
      <c r="B9" s="2639" t="s">
        <v>182</v>
      </c>
      <c r="C9" s="2639"/>
      <c r="D9" s="2639"/>
      <c r="E9" s="2639"/>
      <c r="F9" s="2639"/>
      <c r="G9" s="2639"/>
      <c r="H9" s="2639"/>
    </row>
    <row r="19" spans="9:9" hidden="1" x14ac:dyDescent="0.2">
      <c r="I19" s="443"/>
    </row>
  </sheetData>
  <mergeCells count="4">
    <mergeCell ref="B2:H2"/>
    <mergeCell ref="B3:H3"/>
    <mergeCell ref="B6:G6"/>
    <mergeCell ref="B9:H9"/>
  </mergeCells>
  <pageMargins left="0.25" right="0.25" top="0.75" bottom="0.75" header="0.3" footer="0.3"/>
  <pageSetup scale="61" orientation="portrait" r:id="rId1"/>
  <ignoredErrors>
    <ignoredError sqref="C7:G8" numberStoredAsText="1"/>
  </ignoredError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375C-B1AF-4434-A09A-0B56F0150B77}">
  <dimension ref="A1:I40"/>
  <sheetViews>
    <sheetView showGridLines="0" zoomScaleNormal="100" workbookViewId="0"/>
  </sheetViews>
  <sheetFormatPr baseColWidth="10" defaultColWidth="0" defaultRowHeight="9" zeroHeight="1" x14ac:dyDescent="0.15"/>
  <cols>
    <col min="1" max="1" width="11.44140625" style="446" customWidth="1"/>
    <col min="2" max="2" width="53.109375" style="446" customWidth="1"/>
    <col min="3" max="3" width="14" style="455" customWidth="1"/>
    <col min="4" max="4" width="13" style="455" customWidth="1"/>
    <col min="5" max="5" width="12.88671875" style="455" customWidth="1"/>
    <col min="6" max="6" width="15" style="455" customWidth="1"/>
    <col min="7" max="7" width="14.33203125" style="455" customWidth="1"/>
    <col min="8" max="9" width="11.44140625" style="446" customWidth="1"/>
    <col min="10" max="16384" width="11.44140625" style="446" hidden="1"/>
  </cols>
  <sheetData>
    <row r="1" spans="2:9" x14ac:dyDescent="0.15"/>
    <row r="2" spans="2:9" ht="12.6" x14ac:dyDescent="0.2">
      <c r="B2" s="2643" t="s">
        <v>797</v>
      </c>
      <c r="C2" s="2643"/>
      <c r="D2" s="2643"/>
      <c r="E2" s="2643"/>
      <c r="F2" s="2643"/>
      <c r="G2" s="528"/>
    </row>
    <row r="3" spans="2:9" ht="12.6" x14ac:dyDescent="0.2">
      <c r="B3" s="2643" t="s">
        <v>1</v>
      </c>
      <c r="C3" s="2643"/>
      <c r="D3" s="2643"/>
      <c r="E3" s="2643"/>
      <c r="F3" s="2643"/>
      <c r="G3" s="528"/>
    </row>
    <row r="4" spans="2:9" s="448" customFormat="1" ht="31.5" customHeight="1" x14ac:dyDescent="0.3">
      <c r="B4" s="2640" t="s">
        <v>85</v>
      </c>
      <c r="C4" s="447" t="s">
        <v>547</v>
      </c>
      <c r="D4" s="2641" t="s">
        <v>548</v>
      </c>
      <c r="E4" s="2641"/>
      <c r="F4" s="2642" t="s">
        <v>549</v>
      </c>
    </row>
    <row r="5" spans="2:9" s="448" customFormat="1" ht="35.25" customHeight="1" x14ac:dyDescent="0.3">
      <c r="B5" s="2640"/>
      <c r="C5" s="447" t="s">
        <v>550</v>
      </c>
      <c r="D5" s="447" t="s">
        <v>551</v>
      </c>
      <c r="E5" s="447" t="s">
        <v>552</v>
      </c>
      <c r="F5" s="2642"/>
      <c r="I5" s="449"/>
    </row>
    <row r="6" spans="2:9" ht="10.199999999999999" x14ac:dyDescent="0.2">
      <c r="B6" s="450" t="s">
        <v>139</v>
      </c>
      <c r="C6" s="451">
        <v>3750.665887226</v>
      </c>
      <c r="D6" s="452">
        <v>0</v>
      </c>
      <c r="E6" s="452">
        <v>0</v>
      </c>
      <c r="F6" s="451">
        <v>3750.665887226</v>
      </c>
      <c r="I6" s="456"/>
    </row>
    <row r="7" spans="2:9" ht="10.199999999999999" x14ac:dyDescent="0.2">
      <c r="B7" s="450" t="s">
        <v>162</v>
      </c>
      <c r="C7" s="451">
        <v>1541.817809934</v>
      </c>
      <c r="D7" s="451">
        <v>0</v>
      </c>
      <c r="E7" s="451">
        <v>0</v>
      </c>
      <c r="F7" s="451">
        <v>1541.817809934</v>
      </c>
    </row>
    <row r="8" spans="2:9" ht="10.199999999999999" x14ac:dyDescent="0.2">
      <c r="B8" s="450" t="s">
        <v>137</v>
      </c>
      <c r="C8" s="451">
        <v>0</v>
      </c>
      <c r="D8" s="451">
        <v>1450</v>
      </c>
      <c r="E8" s="451">
        <v>0</v>
      </c>
      <c r="F8" s="451">
        <v>1450</v>
      </c>
    </row>
    <row r="9" spans="2:9" ht="10.199999999999999" x14ac:dyDescent="0.2">
      <c r="B9" s="450" t="s">
        <v>140</v>
      </c>
      <c r="C9" s="451">
        <v>2849.5525050000001</v>
      </c>
      <c r="D9" s="108">
        <v>-1450</v>
      </c>
      <c r="E9" s="451">
        <v>0</v>
      </c>
      <c r="F9" s="451">
        <v>1399.5525050000001</v>
      </c>
    </row>
    <row r="10" spans="2:9" ht="10.199999999999999" x14ac:dyDescent="0.2">
      <c r="B10" s="450" t="s">
        <v>169</v>
      </c>
      <c r="C10" s="451">
        <v>921.907652988</v>
      </c>
      <c r="D10" s="451">
        <v>0</v>
      </c>
      <c r="E10" s="451">
        <v>30</v>
      </c>
      <c r="F10" s="451">
        <v>951.907652988</v>
      </c>
    </row>
    <row r="11" spans="2:9" ht="10.199999999999999" x14ac:dyDescent="0.2">
      <c r="B11" s="450" t="s">
        <v>142</v>
      </c>
      <c r="C11" s="451">
        <v>669.05312790000005</v>
      </c>
      <c r="D11" s="451">
        <v>0</v>
      </c>
      <c r="E11" s="451">
        <v>0</v>
      </c>
      <c r="F11" s="451">
        <v>669.05312790000005</v>
      </c>
    </row>
    <row r="12" spans="2:9" ht="10.199999999999999" x14ac:dyDescent="0.2">
      <c r="B12" s="450" t="s">
        <v>163</v>
      </c>
      <c r="C12" s="451">
        <v>600</v>
      </c>
      <c r="D12" s="451">
        <v>0</v>
      </c>
      <c r="E12" s="451">
        <v>0</v>
      </c>
      <c r="F12" s="451">
        <v>600</v>
      </c>
    </row>
    <row r="13" spans="2:9" ht="10.199999999999999" x14ac:dyDescent="0.2">
      <c r="B13" s="450" t="s">
        <v>147</v>
      </c>
      <c r="C13" s="451">
        <v>400.24112175099998</v>
      </c>
      <c r="D13" s="451">
        <v>0</v>
      </c>
      <c r="E13" s="451">
        <v>0</v>
      </c>
      <c r="F13" s="451">
        <v>400.24112175099998</v>
      </c>
    </row>
    <row r="14" spans="2:9" ht="10.199999999999999" x14ac:dyDescent="0.2">
      <c r="B14" s="450" t="s">
        <v>143</v>
      </c>
      <c r="C14" s="451">
        <v>313.13718764200001</v>
      </c>
      <c r="D14" s="451">
        <v>0</v>
      </c>
      <c r="E14" s="451">
        <v>0</v>
      </c>
      <c r="F14" s="451">
        <v>313.13718764200001</v>
      </c>
    </row>
    <row r="15" spans="2:9" ht="10.199999999999999" x14ac:dyDescent="0.2">
      <c r="B15" s="450" t="s">
        <v>138</v>
      </c>
      <c r="C15" s="451">
        <v>211.881595</v>
      </c>
      <c r="D15" s="451">
        <v>0</v>
      </c>
      <c r="E15" s="451">
        <v>0</v>
      </c>
      <c r="F15" s="451">
        <v>211.881595</v>
      </c>
    </row>
    <row r="16" spans="2:9" ht="10.199999999999999" x14ac:dyDescent="0.2">
      <c r="B16" s="450" t="s">
        <v>153</v>
      </c>
      <c r="C16" s="451">
        <v>167.41138385299999</v>
      </c>
      <c r="D16" s="451">
        <v>0</v>
      </c>
      <c r="E16" s="451">
        <v>0</v>
      </c>
      <c r="F16" s="451">
        <v>167.41138385299999</v>
      </c>
    </row>
    <row r="17" spans="2:6" ht="10.199999999999999" x14ac:dyDescent="0.2">
      <c r="B17" s="450" t="s">
        <v>149</v>
      </c>
      <c r="C17" s="451">
        <v>126.195410779</v>
      </c>
      <c r="D17" s="451">
        <v>0</v>
      </c>
      <c r="E17" s="451">
        <v>0</v>
      </c>
      <c r="F17" s="451">
        <v>126.195410779</v>
      </c>
    </row>
    <row r="18" spans="2:6" ht="10.199999999999999" x14ac:dyDescent="0.2">
      <c r="B18" s="450" t="s">
        <v>161</v>
      </c>
      <c r="C18" s="451">
        <v>141.511</v>
      </c>
      <c r="D18" s="451">
        <v>0</v>
      </c>
      <c r="E18" s="108">
        <v>-30</v>
      </c>
      <c r="F18" s="451">
        <v>111.511</v>
      </c>
    </row>
    <row r="19" spans="2:6" ht="10.199999999999999" x14ac:dyDescent="0.2">
      <c r="B19" s="450" t="s">
        <v>145</v>
      </c>
      <c r="C19" s="451">
        <v>108.913034</v>
      </c>
      <c r="D19" s="451">
        <v>0</v>
      </c>
      <c r="E19" s="451">
        <v>0</v>
      </c>
      <c r="F19" s="451">
        <v>108.913034</v>
      </c>
    </row>
    <row r="20" spans="2:6" ht="10.199999999999999" x14ac:dyDescent="0.2">
      <c r="B20" s="450" t="s">
        <v>146</v>
      </c>
      <c r="C20" s="451">
        <v>67</v>
      </c>
      <c r="D20" s="451">
        <v>0</v>
      </c>
      <c r="E20" s="451">
        <v>0</v>
      </c>
      <c r="F20" s="451">
        <v>67</v>
      </c>
    </row>
    <row r="21" spans="2:6" ht="10.199999999999999" x14ac:dyDescent="0.2">
      <c r="B21" s="450" t="s">
        <v>156</v>
      </c>
      <c r="C21" s="451">
        <v>44.5</v>
      </c>
      <c r="D21" s="451">
        <v>0</v>
      </c>
      <c r="E21" s="451">
        <v>0</v>
      </c>
      <c r="F21" s="451">
        <v>44.5</v>
      </c>
    </row>
    <row r="22" spans="2:6" ht="10.199999999999999" x14ac:dyDescent="0.2">
      <c r="B22" s="450" t="s">
        <v>152</v>
      </c>
      <c r="C22" s="451">
        <v>37.899000000000001</v>
      </c>
      <c r="D22" s="451">
        <v>0</v>
      </c>
      <c r="E22" s="451">
        <v>0</v>
      </c>
      <c r="F22" s="451">
        <v>37.899000000000001</v>
      </c>
    </row>
    <row r="23" spans="2:6" ht="10.199999999999999" x14ac:dyDescent="0.2">
      <c r="B23" s="450" t="s">
        <v>158</v>
      </c>
      <c r="C23" s="451">
        <v>18</v>
      </c>
      <c r="D23" s="451">
        <v>0</v>
      </c>
      <c r="E23" s="451">
        <v>0</v>
      </c>
      <c r="F23" s="451">
        <v>18</v>
      </c>
    </row>
    <row r="24" spans="2:6" ht="10.199999999999999" x14ac:dyDescent="0.2">
      <c r="B24" s="450" t="s">
        <v>144</v>
      </c>
      <c r="C24" s="451">
        <v>12</v>
      </c>
      <c r="D24" s="451">
        <v>0</v>
      </c>
      <c r="E24" s="451">
        <v>0</v>
      </c>
      <c r="F24" s="451">
        <v>12</v>
      </c>
    </row>
    <row r="25" spans="2:6" ht="10.199999999999999" x14ac:dyDescent="0.2">
      <c r="B25" s="450" t="s">
        <v>157</v>
      </c>
      <c r="C25" s="451">
        <v>5.8420612849999998</v>
      </c>
      <c r="D25" s="451">
        <v>0</v>
      </c>
      <c r="E25" s="451">
        <v>0</v>
      </c>
      <c r="F25" s="451">
        <v>5.8420612849999998</v>
      </c>
    </row>
    <row r="26" spans="2:6" ht="10.199999999999999" x14ac:dyDescent="0.2">
      <c r="B26" s="450" t="s">
        <v>160</v>
      </c>
      <c r="C26" s="451">
        <v>5</v>
      </c>
      <c r="D26" s="451">
        <v>0</v>
      </c>
      <c r="E26" s="451">
        <v>0</v>
      </c>
      <c r="F26" s="451">
        <v>5</v>
      </c>
    </row>
    <row r="27" spans="2:6" ht="10.199999999999999" x14ac:dyDescent="0.2">
      <c r="B27" s="450" t="s">
        <v>141</v>
      </c>
      <c r="C27" s="451">
        <v>5</v>
      </c>
      <c r="D27" s="451">
        <v>0</v>
      </c>
      <c r="E27" s="451">
        <v>0</v>
      </c>
      <c r="F27" s="451">
        <v>5</v>
      </c>
    </row>
    <row r="28" spans="2:6" ht="10.199999999999999" x14ac:dyDescent="0.2">
      <c r="B28" s="450" t="s">
        <v>155</v>
      </c>
      <c r="C28" s="451">
        <v>2.2349999999999999</v>
      </c>
      <c r="D28" s="451">
        <v>0</v>
      </c>
      <c r="E28" s="451">
        <v>0</v>
      </c>
      <c r="F28" s="451">
        <v>2.2349999999999999</v>
      </c>
    </row>
    <row r="29" spans="2:6" ht="10.199999999999999" x14ac:dyDescent="0.2">
      <c r="B29" s="450" t="s">
        <v>159</v>
      </c>
      <c r="C29" s="451">
        <v>0.23622264200000001</v>
      </c>
      <c r="D29" s="451">
        <v>0</v>
      </c>
      <c r="E29" s="451">
        <v>0</v>
      </c>
      <c r="F29" s="451">
        <v>0.23622264200000001</v>
      </c>
    </row>
    <row r="30" spans="2:6" ht="10.199999999999999" x14ac:dyDescent="0.2">
      <c r="B30" s="450" t="s">
        <v>58</v>
      </c>
      <c r="C30" s="526">
        <v>0</v>
      </c>
      <c r="D30" s="526">
        <v>0</v>
      </c>
      <c r="E30" s="526">
        <v>0</v>
      </c>
      <c r="F30" s="526">
        <v>0</v>
      </c>
    </row>
    <row r="31" spans="2:6" ht="10.199999999999999" x14ac:dyDescent="0.2">
      <c r="B31" s="450" t="s">
        <v>68</v>
      </c>
      <c r="C31" s="526">
        <v>0</v>
      </c>
      <c r="D31" s="526">
        <v>0</v>
      </c>
      <c r="E31" s="526">
        <v>0</v>
      </c>
      <c r="F31" s="526">
        <v>0</v>
      </c>
    </row>
    <row r="32" spans="2:6" ht="10.199999999999999" x14ac:dyDescent="0.2">
      <c r="B32" s="450" t="s">
        <v>451</v>
      </c>
      <c r="C32" s="526">
        <v>0</v>
      </c>
      <c r="D32" s="526">
        <v>0</v>
      </c>
      <c r="E32" s="526">
        <v>0</v>
      </c>
      <c r="F32" s="526">
        <v>0</v>
      </c>
    </row>
    <row r="33" spans="2:6" ht="10.199999999999999" x14ac:dyDescent="0.2">
      <c r="B33" s="450" t="s">
        <v>408</v>
      </c>
      <c r="C33" s="526">
        <v>0</v>
      </c>
      <c r="D33" s="526">
        <v>0</v>
      </c>
      <c r="E33" s="526">
        <v>0</v>
      </c>
      <c r="F33" s="526">
        <v>0</v>
      </c>
    </row>
    <row r="34" spans="2:6" ht="10.199999999999999" x14ac:dyDescent="0.2">
      <c r="B34" s="450" t="s">
        <v>453</v>
      </c>
      <c r="C34" s="526">
        <v>0</v>
      </c>
      <c r="D34" s="526">
        <v>0</v>
      </c>
      <c r="E34" s="526">
        <v>0</v>
      </c>
      <c r="F34" s="526">
        <v>0</v>
      </c>
    </row>
    <row r="35" spans="2:6" ht="10.199999999999999" x14ac:dyDescent="0.2">
      <c r="B35" s="450" t="s">
        <v>553</v>
      </c>
      <c r="C35" s="526">
        <v>0</v>
      </c>
      <c r="D35" s="526">
        <v>0</v>
      </c>
      <c r="E35" s="526">
        <v>0</v>
      </c>
      <c r="F35" s="526">
        <v>0</v>
      </c>
    </row>
    <row r="36" spans="2:6" ht="20.399999999999999" x14ac:dyDescent="0.2">
      <c r="B36" s="527" t="s">
        <v>74</v>
      </c>
      <c r="C36" s="526">
        <v>0</v>
      </c>
      <c r="D36" s="526">
        <v>0</v>
      </c>
      <c r="E36" s="526">
        <v>0</v>
      </c>
      <c r="F36" s="526">
        <v>0</v>
      </c>
    </row>
    <row r="37" spans="2:6" ht="10.199999999999999" x14ac:dyDescent="0.2">
      <c r="B37" s="450" t="s">
        <v>75</v>
      </c>
      <c r="C37" s="526">
        <v>0</v>
      </c>
      <c r="D37" s="526">
        <v>0</v>
      </c>
      <c r="E37" s="526">
        <v>0</v>
      </c>
      <c r="F37" s="526">
        <v>0</v>
      </c>
    </row>
    <row r="38" spans="2:6" s="448" customFormat="1" ht="10.199999999999999" x14ac:dyDescent="0.3">
      <c r="B38" s="453" t="s">
        <v>554</v>
      </c>
      <c r="C38" s="454">
        <f>SUM(C6:C37)</f>
        <v>12000</v>
      </c>
      <c r="D38" s="454">
        <f t="shared" ref="D38:E38" si="0">SUM(D6:D37)</f>
        <v>0</v>
      </c>
      <c r="E38" s="454">
        <f t="shared" si="0"/>
        <v>0</v>
      </c>
      <c r="F38" s="454">
        <f>SUM(F6:F37)</f>
        <v>12000</v>
      </c>
    </row>
    <row r="39" spans="2:6" ht="10.199999999999999" x14ac:dyDescent="0.2">
      <c r="B39" s="27" t="s">
        <v>81</v>
      </c>
    </row>
    <row r="40" spans="2:6" x14ac:dyDescent="0.15"/>
  </sheetData>
  <mergeCells count="5">
    <mergeCell ref="B4:B5"/>
    <mergeCell ref="D4:E4"/>
    <mergeCell ref="F4:F5"/>
    <mergeCell ref="B2:F2"/>
    <mergeCell ref="B3:F3"/>
  </mergeCells>
  <phoneticPr fontId="71" type="noConversion"/>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8DD81-CE80-4FCF-A5EE-597125514896}">
  <dimension ref="A1:XFC36"/>
  <sheetViews>
    <sheetView showGridLines="0" zoomScaleNormal="100" workbookViewId="0">
      <selection activeCell="M25" sqref="M25"/>
    </sheetView>
  </sheetViews>
  <sheetFormatPr baseColWidth="10" defaultColWidth="0" defaultRowHeight="10.199999999999999" zeroHeight="1" x14ac:dyDescent="0.2"/>
  <cols>
    <col min="1" max="1" width="3.88671875" style="10" customWidth="1"/>
    <col min="2" max="2" width="35" style="10" customWidth="1"/>
    <col min="3" max="3" width="12.6640625" style="10" bestFit="1" customWidth="1"/>
    <col min="4" max="4" width="13.44140625" style="10" customWidth="1"/>
    <col min="5" max="5" width="11.33203125" style="10" bestFit="1" customWidth="1"/>
    <col min="6" max="6" width="11.44140625" style="10" customWidth="1"/>
    <col min="7" max="7" width="15.88671875" style="10" customWidth="1"/>
    <col min="8" max="8" width="12.109375" style="10" customWidth="1"/>
    <col min="9" max="9" width="11.6640625" style="10" customWidth="1"/>
    <col min="10" max="10" width="11" style="10" customWidth="1"/>
    <col min="11" max="11" width="12.44140625" style="10" customWidth="1"/>
    <col min="12" max="13" width="11.44140625" style="10" customWidth="1"/>
    <col min="14" max="16383" width="11.44140625" style="10" hidden="1"/>
    <col min="16384" max="16384" width="11.109375" style="10" hidden="1"/>
  </cols>
  <sheetData>
    <row r="1" spans="1:11" x14ac:dyDescent="0.2"/>
    <row r="2" spans="1:11" ht="11.1" customHeight="1" x14ac:dyDescent="0.2">
      <c r="A2" s="2489" t="s">
        <v>798</v>
      </c>
      <c r="B2" s="2489"/>
      <c r="C2" s="2489"/>
      <c r="D2" s="2489"/>
      <c r="E2" s="2489"/>
      <c r="F2" s="2489"/>
      <c r="G2" s="2489"/>
      <c r="H2" s="2489"/>
      <c r="I2" s="2489"/>
      <c r="J2" s="2489"/>
      <c r="K2" s="2489"/>
    </row>
    <row r="3" spans="1:11" ht="11.1" customHeight="1" x14ac:dyDescent="0.2">
      <c r="A3" s="2489" t="s">
        <v>1</v>
      </c>
      <c r="B3" s="2489"/>
      <c r="C3" s="2489"/>
      <c r="D3" s="2489"/>
      <c r="E3" s="2489"/>
      <c r="F3" s="2489"/>
      <c r="G3" s="2489"/>
      <c r="H3" s="2489"/>
      <c r="I3" s="2489"/>
      <c r="J3" s="2489"/>
      <c r="K3" s="2489"/>
    </row>
    <row r="4" spans="1:11" ht="23.25" customHeight="1" x14ac:dyDescent="0.2">
      <c r="A4" s="457"/>
      <c r="B4" s="2644" t="s">
        <v>0</v>
      </c>
      <c r="C4" s="2645" t="s">
        <v>241</v>
      </c>
      <c r="D4" s="2645" t="s">
        <v>40</v>
      </c>
      <c r="E4" s="2646" t="s">
        <v>41</v>
      </c>
      <c r="F4" s="2645" t="s">
        <v>2</v>
      </c>
      <c r="G4" s="2647" t="s">
        <v>555</v>
      </c>
      <c r="H4" s="2648" t="s">
        <v>16</v>
      </c>
      <c r="I4" s="2648"/>
      <c r="J4" s="2648"/>
      <c r="K4" s="2648"/>
    </row>
    <row r="5" spans="1:11" x14ac:dyDescent="0.2">
      <c r="A5" s="457"/>
      <c r="B5" s="2644"/>
      <c r="C5" s="2645"/>
      <c r="D5" s="2645"/>
      <c r="E5" s="2646"/>
      <c r="F5" s="2645"/>
      <c r="G5" s="2647"/>
      <c r="H5" s="458" t="s">
        <v>43</v>
      </c>
      <c r="I5" s="458" t="s">
        <v>44</v>
      </c>
      <c r="J5" s="458" t="s">
        <v>45</v>
      </c>
      <c r="K5" s="459" t="s">
        <v>556</v>
      </c>
    </row>
    <row r="6" spans="1:11" ht="15" customHeight="1" x14ac:dyDescent="0.2">
      <c r="A6" s="460"/>
      <c r="B6" s="461"/>
      <c r="C6" s="462" t="s">
        <v>9</v>
      </c>
      <c r="D6" s="462" t="s">
        <v>10</v>
      </c>
      <c r="E6" s="462" t="s">
        <v>12</v>
      </c>
      <c r="F6" s="462" t="s">
        <v>15</v>
      </c>
      <c r="G6" s="463" t="s">
        <v>46</v>
      </c>
      <c r="H6" s="464" t="s">
        <v>47</v>
      </c>
      <c r="I6" s="464" t="s">
        <v>48</v>
      </c>
      <c r="J6" s="464" t="s">
        <v>49</v>
      </c>
      <c r="K6" s="464" t="s">
        <v>557</v>
      </c>
    </row>
    <row r="7" spans="1:11" x14ac:dyDescent="0.2">
      <c r="A7" s="465" t="s">
        <v>19</v>
      </c>
      <c r="B7" s="466" t="s">
        <v>20</v>
      </c>
      <c r="C7" s="467">
        <f>(SUM(C8:C14))</f>
        <v>329274.80787786894</v>
      </c>
      <c r="D7" s="467">
        <f>(SUM(D8:D14))</f>
        <v>158972.5334725148</v>
      </c>
      <c r="E7" s="467">
        <f>(SUM(E8:E14))</f>
        <v>133268.24363114833</v>
      </c>
      <c r="F7" s="467">
        <f>(SUM(F8:F14))</f>
        <v>131765.81040709326</v>
      </c>
      <c r="G7" s="468">
        <f t="shared" ref="G7:G14" si="0">+C7-D7</f>
        <v>170302.27440535414</v>
      </c>
      <c r="H7" s="469">
        <f t="shared" ref="H7:H27" si="1">IFERROR(IF(D7&gt;0,+D7/C7*100,0),0)</f>
        <v>48.279591899869601</v>
      </c>
      <c r="I7" s="469">
        <f t="shared" ref="I7:I27" si="2">IFERROR(IF(E7&gt;0,+E7/C7*100,0),0)</f>
        <v>40.473258337023694</v>
      </c>
      <c r="J7" s="469">
        <f t="shared" ref="J7:J27" si="3">IFERROR(IF(F7&gt;0,+F7/C7*100,0),0)</f>
        <v>40.016972830781036</v>
      </c>
      <c r="K7" s="469">
        <f t="shared" ref="K7:K27" si="4">+H7-I7</f>
        <v>7.8063335628459072</v>
      </c>
    </row>
    <row r="8" spans="1:11" ht="11.25" customHeight="1" x14ac:dyDescent="0.2">
      <c r="A8" s="470"/>
      <c r="B8" s="471" t="s">
        <v>21</v>
      </c>
      <c r="C8" s="472">
        <v>60293.533259162003</v>
      </c>
      <c r="D8" s="472">
        <v>25024.438519123527</v>
      </c>
      <c r="E8" s="472">
        <v>24097.644398560682</v>
      </c>
      <c r="F8" s="472">
        <v>23743.134485631839</v>
      </c>
      <c r="G8" s="473">
        <f t="shared" si="0"/>
        <v>35269.094740038476</v>
      </c>
      <c r="H8" s="474">
        <f t="shared" si="1"/>
        <v>41.504349084270821</v>
      </c>
      <c r="I8" s="474">
        <f t="shared" si="2"/>
        <v>39.96721222984371</v>
      </c>
      <c r="J8" s="474">
        <f t="shared" si="3"/>
        <v>39.379238870569779</v>
      </c>
      <c r="K8" s="474">
        <f t="shared" si="4"/>
        <v>1.5371368544271107</v>
      </c>
    </row>
    <row r="9" spans="1:11" ht="11.25" customHeight="1" x14ac:dyDescent="0.2">
      <c r="A9" s="470"/>
      <c r="B9" s="471" t="s">
        <v>22</v>
      </c>
      <c r="C9" s="472">
        <v>17540.242013216</v>
      </c>
      <c r="D9" s="472">
        <v>11351.851705146571</v>
      </c>
      <c r="E9" s="472">
        <v>5388.6701907491215</v>
      </c>
      <c r="F9" s="472">
        <v>5322.1272226983019</v>
      </c>
      <c r="G9" s="473">
        <f t="shared" si="0"/>
        <v>6188.390308069429</v>
      </c>
      <c r="H9" s="474">
        <f t="shared" si="1"/>
        <v>64.71890009609514</v>
      </c>
      <c r="I9" s="474">
        <f t="shared" si="2"/>
        <v>30.721755074353783</v>
      </c>
      <c r="J9" s="474">
        <f t="shared" si="3"/>
        <v>30.342381927730827</v>
      </c>
      <c r="K9" s="474">
        <f t="shared" si="4"/>
        <v>33.99714502174136</v>
      </c>
    </row>
    <row r="10" spans="1:11" ht="11.25" customHeight="1" x14ac:dyDescent="0.2">
      <c r="A10" s="470"/>
      <c r="B10" s="471" t="s">
        <v>23</v>
      </c>
      <c r="C10" s="472">
        <v>246956.12740626201</v>
      </c>
      <c r="D10" s="472">
        <v>120595.0882355092</v>
      </c>
      <c r="E10" s="472">
        <v>102789.64318993225</v>
      </c>
      <c r="F10" s="472">
        <v>101808.7826314945</v>
      </c>
      <c r="G10" s="473">
        <f t="shared" si="0"/>
        <v>126361.0391707528</v>
      </c>
      <c r="H10" s="474">
        <f t="shared" si="1"/>
        <v>48.832596097978538</v>
      </c>
      <c r="I10" s="474">
        <f t="shared" si="2"/>
        <v>41.622633246445147</v>
      </c>
      <c r="J10" s="474">
        <f t="shared" si="3"/>
        <v>41.225453160759663</v>
      </c>
      <c r="K10" s="474">
        <f t="shared" si="4"/>
        <v>7.2099628515333904</v>
      </c>
    </row>
    <row r="11" spans="1:11" ht="11.25" customHeight="1" x14ac:dyDescent="0.2">
      <c r="A11" s="470"/>
      <c r="B11" s="471" t="s">
        <v>24</v>
      </c>
      <c r="C11" s="472">
        <v>2088.739568769</v>
      </c>
      <c r="D11" s="472">
        <v>1110.9483633851896</v>
      </c>
      <c r="E11" s="472">
        <v>617.30184934192994</v>
      </c>
      <c r="F11" s="472">
        <v>520.4173248069801</v>
      </c>
      <c r="G11" s="473">
        <f t="shared" si="0"/>
        <v>977.79120538381039</v>
      </c>
      <c r="H11" s="474">
        <f t="shared" si="1"/>
        <v>53.187500251164764</v>
      </c>
      <c r="I11" s="474">
        <f t="shared" si="2"/>
        <v>29.553796872136491</v>
      </c>
      <c r="J11" s="474">
        <f t="shared" si="3"/>
        <v>24.915376363252811</v>
      </c>
      <c r="K11" s="474">
        <f t="shared" si="4"/>
        <v>23.633703379028272</v>
      </c>
    </row>
    <row r="12" spans="1:11" ht="11.25" customHeight="1" x14ac:dyDescent="0.2">
      <c r="A12" s="470"/>
      <c r="B12" s="471" t="s">
        <v>25</v>
      </c>
      <c r="C12" s="472">
        <v>758.03212673899998</v>
      </c>
      <c r="D12" s="472">
        <v>543.18162841255003</v>
      </c>
      <c r="E12" s="472">
        <v>43.063101190860003</v>
      </c>
      <c r="F12" s="472">
        <v>40.834064583</v>
      </c>
      <c r="G12" s="473">
        <f t="shared" si="0"/>
        <v>214.85049832644995</v>
      </c>
      <c r="H12" s="474">
        <f t="shared" si="1"/>
        <v>71.656808366325919</v>
      </c>
      <c r="I12" s="474">
        <f t="shared" si="2"/>
        <v>5.6809071372890738</v>
      </c>
      <c r="J12" s="474">
        <f t="shared" si="3"/>
        <v>5.3868514463450552</v>
      </c>
      <c r="K12" s="474">
        <f t="shared" si="4"/>
        <v>65.97590122903685</v>
      </c>
    </row>
    <row r="13" spans="1:11" ht="11.25" customHeight="1" x14ac:dyDescent="0.2">
      <c r="A13" s="470"/>
      <c r="B13" s="471" t="s">
        <v>26</v>
      </c>
      <c r="C13" s="472">
        <v>359.64469079600002</v>
      </c>
      <c r="D13" s="472">
        <v>156.00474019447998</v>
      </c>
      <c r="E13" s="472">
        <v>141.71289911248002</v>
      </c>
      <c r="F13" s="472">
        <v>140.58883231025001</v>
      </c>
      <c r="G13" s="473">
        <f t="shared" si="0"/>
        <v>203.63995060152004</v>
      </c>
      <c r="H13" s="474">
        <f t="shared" si="1"/>
        <v>43.377462308478783</v>
      </c>
      <c r="I13" s="474">
        <f t="shared" si="2"/>
        <v>39.403584353998802</v>
      </c>
      <c r="J13" s="474">
        <f t="shared" si="3"/>
        <v>39.091035098859756</v>
      </c>
      <c r="K13" s="474">
        <f t="shared" si="4"/>
        <v>3.9738779544799812</v>
      </c>
    </row>
    <row r="14" spans="1:11" ht="20.399999999999999" x14ac:dyDescent="0.2">
      <c r="A14" s="475"/>
      <c r="B14" s="476" t="s">
        <v>80</v>
      </c>
      <c r="C14" s="472">
        <v>1278.488812925</v>
      </c>
      <c r="D14" s="472">
        <v>191.02028074327993</v>
      </c>
      <c r="E14" s="472">
        <v>190.20800226098999</v>
      </c>
      <c r="F14" s="472">
        <v>189.92584556838997</v>
      </c>
      <c r="G14" s="473">
        <f t="shared" si="0"/>
        <v>1087.4685321817201</v>
      </c>
      <c r="H14" s="477">
        <f t="shared" si="1"/>
        <v>14.941099117344075</v>
      </c>
      <c r="I14" s="477">
        <f t="shared" si="2"/>
        <v>14.877564851414007</v>
      </c>
      <c r="J14" s="477">
        <f t="shared" si="3"/>
        <v>14.855495304168265</v>
      </c>
      <c r="K14" s="477">
        <f t="shared" si="4"/>
        <v>6.3534265930067946E-2</v>
      </c>
    </row>
    <row r="15" spans="1:11" x14ac:dyDescent="0.2">
      <c r="A15" s="465" t="s">
        <v>28</v>
      </c>
      <c r="B15" s="478" t="s">
        <v>29</v>
      </c>
      <c r="C15" s="479">
        <f>+C16+C20</f>
        <v>112605.18639403401</v>
      </c>
      <c r="D15" s="479">
        <f>+D16+D20</f>
        <v>44992.332433052492</v>
      </c>
      <c r="E15" s="479">
        <f>+E16+E20</f>
        <v>44593.322243947077</v>
      </c>
      <c r="F15" s="479">
        <f>+F16+F20</f>
        <v>41989.657333892654</v>
      </c>
      <c r="G15" s="480">
        <f>+G16+G20</f>
        <v>67612.85396098152</v>
      </c>
      <c r="H15" s="469">
        <f t="shared" si="1"/>
        <v>39.955826080348508</v>
      </c>
      <c r="I15" s="469">
        <f t="shared" si="2"/>
        <v>39.601481665243881</v>
      </c>
      <c r="J15" s="469">
        <f t="shared" si="3"/>
        <v>37.289274747044274</v>
      </c>
      <c r="K15" s="469">
        <f t="shared" si="4"/>
        <v>0.35434441510462733</v>
      </c>
    </row>
    <row r="16" spans="1:11" x14ac:dyDescent="0.2">
      <c r="A16" s="481"/>
      <c r="B16" s="478" t="s">
        <v>37</v>
      </c>
      <c r="C16" s="479">
        <f>+SUM(C17:C19)</f>
        <v>41029.422000000006</v>
      </c>
      <c r="D16" s="479">
        <f>+SUM(D17:D19)</f>
        <v>13677.177896288091</v>
      </c>
      <c r="E16" s="479">
        <f>+SUM(E17:E19)</f>
        <v>13290.877078889209</v>
      </c>
      <c r="F16" s="479">
        <f>+SUM(F17:F19)</f>
        <v>12679.71458401378</v>
      </c>
      <c r="G16" s="480">
        <f t="shared" ref="G16:G25" si="5">+C16-D16</f>
        <v>27352.244103711913</v>
      </c>
      <c r="H16" s="469">
        <f t="shared" si="1"/>
        <v>33.335048922424718</v>
      </c>
      <c r="I16" s="469">
        <f t="shared" si="2"/>
        <v>32.39352745181057</v>
      </c>
      <c r="J16" s="469">
        <f t="shared" si="3"/>
        <v>30.903956151304733</v>
      </c>
      <c r="K16" s="469">
        <f t="shared" si="4"/>
        <v>0.94152147061414837</v>
      </c>
    </row>
    <row r="17" spans="1:11" ht="11.25" customHeight="1" x14ac:dyDescent="0.2">
      <c r="A17" s="470"/>
      <c r="B17" s="482" t="s">
        <v>50</v>
      </c>
      <c r="C17" s="472">
        <v>21772.59</v>
      </c>
      <c r="D17" s="472">
        <v>6759.5410825293802</v>
      </c>
      <c r="E17" s="472">
        <v>6607.1661535746107</v>
      </c>
      <c r="F17" s="472">
        <v>6464.6949229442398</v>
      </c>
      <c r="G17" s="473">
        <f t="shared" si="5"/>
        <v>15013.04891747062</v>
      </c>
      <c r="H17" s="474">
        <f t="shared" si="1"/>
        <v>31.046104678080926</v>
      </c>
      <c r="I17" s="474">
        <f t="shared" si="2"/>
        <v>30.346257168185371</v>
      </c>
      <c r="J17" s="474">
        <f t="shared" si="3"/>
        <v>29.691896659718665</v>
      </c>
      <c r="K17" s="474">
        <f t="shared" si="4"/>
        <v>0.69984750989555522</v>
      </c>
    </row>
    <row r="18" spans="1:11" ht="11.25" customHeight="1" x14ac:dyDescent="0.2">
      <c r="A18" s="470"/>
      <c r="B18" s="482" t="s">
        <v>51</v>
      </c>
      <c r="C18" s="472">
        <v>19054.458155401</v>
      </c>
      <c r="D18" s="472">
        <v>6838.7794378643403</v>
      </c>
      <c r="E18" s="472">
        <v>6628.0874415262888</v>
      </c>
      <c r="F18" s="472">
        <v>6160.1302461400001</v>
      </c>
      <c r="G18" s="473">
        <f t="shared" si="5"/>
        <v>12215.678717536659</v>
      </c>
      <c r="H18" s="474">
        <f t="shared" si="1"/>
        <v>35.890705377659259</v>
      </c>
      <c r="I18" s="474">
        <f t="shared" si="2"/>
        <v>34.784969414874453</v>
      </c>
      <c r="J18" s="474">
        <f t="shared" si="3"/>
        <v>32.32907593540731</v>
      </c>
      <c r="K18" s="474">
        <f t="shared" si="4"/>
        <v>1.1057359627848058</v>
      </c>
    </row>
    <row r="19" spans="1:11" ht="11.25" customHeight="1" x14ac:dyDescent="0.2">
      <c r="A19" s="470"/>
      <c r="B19" s="482" t="s">
        <v>52</v>
      </c>
      <c r="C19" s="472">
        <v>202.37384459899999</v>
      </c>
      <c r="D19" s="472">
        <v>78.857375894369994</v>
      </c>
      <c r="E19" s="472">
        <v>55.623483788309997</v>
      </c>
      <c r="F19" s="472">
        <v>54.889414929540003</v>
      </c>
      <c r="G19" s="473">
        <f t="shared" si="5"/>
        <v>123.51646870463</v>
      </c>
      <c r="H19" s="474">
        <f t="shared" si="1"/>
        <v>38.966189554101923</v>
      </c>
      <c r="I19" s="474">
        <f t="shared" si="2"/>
        <v>27.485510243938339</v>
      </c>
      <c r="J19" s="474">
        <f t="shared" si="3"/>
        <v>27.122781127325201</v>
      </c>
      <c r="K19" s="474">
        <f t="shared" si="4"/>
        <v>11.480679310163584</v>
      </c>
    </row>
    <row r="20" spans="1:11" x14ac:dyDescent="0.2">
      <c r="A20" s="481"/>
      <c r="B20" s="478" t="s">
        <v>38</v>
      </c>
      <c r="C20" s="479">
        <f>(+SUM(C21:C24))</f>
        <v>71575.764394034006</v>
      </c>
      <c r="D20" s="479">
        <f>(+SUM(D21:D24))</f>
        <v>31315.154536764399</v>
      </c>
      <c r="E20" s="479">
        <f>(+SUM(E21:E24))</f>
        <v>31302.44516505787</v>
      </c>
      <c r="F20" s="479">
        <f>(+SUM(F21:F24))</f>
        <v>29309.942749878872</v>
      </c>
      <c r="G20" s="480">
        <f t="shared" si="5"/>
        <v>40260.609857269606</v>
      </c>
      <c r="H20" s="469">
        <f t="shared" si="1"/>
        <v>43.751058478915219</v>
      </c>
      <c r="I20" s="469">
        <f t="shared" si="2"/>
        <v>43.733301949433319</v>
      </c>
      <c r="J20" s="469">
        <f t="shared" si="3"/>
        <v>40.949535080790447</v>
      </c>
      <c r="K20" s="469">
        <f t="shared" si="4"/>
        <v>1.7756529481900429E-2</v>
      </c>
    </row>
    <row r="21" spans="1:11" ht="11.25" customHeight="1" x14ac:dyDescent="0.2">
      <c r="A21" s="470"/>
      <c r="B21" s="482" t="s">
        <v>50</v>
      </c>
      <c r="C21" s="472">
        <v>28993.666775909998</v>
      </c>
      <c r="D21" s="472">
        <v>6479.5632248113798</v>
      </c>
      <c r="E21" s="472">
        <v>6477.2606728113797</v>
      </c>
      <c r="F21" s="472">
        <v>6477.2606728113797</v>
      </c>
      <c r="G21" s="483">
        <f t="shared" si="5"/>
        <v>22514.103551098618</v>
      </c>
      <c r="H21" s="474">
        <f t="shared" si="1"/>
        <v>22.348202022501901</v>
      </c>
      <c r="I21" s="474">
        <f t="shared" si="2"/>
        <v>22.340260453683452</v>
      </c>
      <c r="J21" s="474">
        <f t="shared" si="3"/>
        <v>22.340260453683452</v>
      </c>
      <c r="K21" s="474">
        <f t="shared" si="4"/>
        <v>7.9415688184489852E-3</v>
      </c>
    </row>
    <row r="22" spans="1:11" ht="11.25" customHeight="1" x14ac:dyDescent="0.2">
      <c r="A22" s="470"/>
      <c r="B22" s="482" t="s">
        <v>51</v>
      </c>
      <c r="C22" s="472">
        <v>40380.190150207003</v>
      </c>
      <c r="D22" s="472">
        <v>23679.776552774769</v>
      </c>
      <c r="E22" s="472">
        <v>23679.776552774769</v>
      </c>
      <c r="F22" s="472">
        <v>21687.27413759577</v>
      </c>
      <c r="G22" s="483">
        <f t="shared" si="5"/>
        <v>16700.413597432234</v>
      </c>
      <c r="H22" s="474">
        <f t="shared" si="1"/>
        <v>58.642063013300053</v>
      </c>
      <c r="I22" s="474">
        <f t="shared" si="2"/>
        <v>58.642063013300053</v>
      </c>
      <c r="J22" s="474">
        <f t="shared" si="3"/>
        <v>53.707706815948697</v>
      </c>
      <c r="K22" s="474">
        <f t="shared" si="4"/>
        <v>0</v>
      </c>
    </row>
    <row r="23" spans="1:11" ht="11.25" customHeight="1" x14ac:dyDescent="0.2">
      <c r="A23" s="470"/>
      <c r="B23" s="482" t="s">
        <v>52</v>
      </c>
      <c r="C23" s="472">
        <v>294.80984979300001</v>
      </c>
      <c r="D23" s="472">
        <v>41.845041085250003</v>
      </c>
      <c r="E23" s="472">
        <v>31.438221378720002</v>
      </c>
      <c r="F23" s="472">
        <v>31.438221378720002</v>
      </c>
      <c r="G23" s="483">
        <f t="shared" si="5"/>
        <v>252.96480870775002</v>
      </c>
      <c r="H23" s="474">
        <f t="shared" si="1"/>
        <v>14.193908756654974</v>
      </c>
      <c r="I23" s="474">
        <f t="shared" si="2"/>
        <v>10.663897899203254</v>
      </c>
      <c r="J23" s="474">
        <f t="shared" si="3"/>
        <v>10.663897899203254</v>
      </c>
      <c r="K23" s="474">
        <f t="shared" si="4"/>
        <v>3.5300108574517193</v>
      </c>
    </row>
    <row r="24" spans="1:11" ht="11.25" customHeight="1" x14ac:dyDescent="0.2">
      <c r="A24" s="470"/>
      <c r="B24" s="482" t="s">
        <v>53</v>
      </c>
      <c r="C24" s="472">
        <v>1907.0976181240001</v>
      </c>
      <c r="D24" s="472">
        <v>1113.969718093</v>
      </c>
      <c r="E24" s="472">
        <v>1113.969718093</v>
      </c>
      <c r="F24" s="472">
        <v>1113.969718093</v>
      </c>
      <c r="G24" s="483">
        <f t="shared" si="5"/>
        <v>793.12790003100008</v>
      </c>
      <c r="H24" s="474">
        <f t="shared" si="1"/>
        <v>58.411782779572917</v>
      </c>
      <c r="I24" s="474">
        <f t="shared" si="2"/>
        <v>58.411782779572917</v>
      </c>
      <c r="J24" s="474">
        <f t="shared" si="3"/>
        <v>58.411782779572917</v>
      </c>
      <c r="K24" s="474">
        <f t="shared" si="4"/>
        <v>0</v>
      </c>
    </row>
    <row r="25" spans="1:11" x14ac:dyDescent="0.2">
      <c r="A25" s="465" t="s">
        <v>30</v>
      </c>
      <c r="B25" s="478" t="s">
        <v>31</v>
      </c>
      <c r="C25" s="479">
        <v>83965.911353913005</v>
      </c>
      <c r="D25" s="479">
        <v>48615.523204028046</v>
      </c>
      <c r="E25" s="479">
        <v>20313.711182935091</v>
      </c>
      <c r="F25" s="479">
        <v>20129.340076547909</v>
      </c>
      <c r="G25" s="480">
        <f t="shared" si="5"/>
        <v>35350.388149884959</v>
      </c>
      <c r="H25" s="469">
        <f t="shared" si="1"/>
        <v>57.899119321310685</v>
      </c>
      <c r="I25" s="469">
        <f t="shared" si="2"/>
        <v>24.192807361208288</v>
      </c>
      <c r="J25" s="469">
        <f t="shared" si="3"/>
        <v>23.973228840098614</v>
      </c>
      <c r="K25" s="469">
        <f t="shared" si="4"/>
        <v>33.706311960102397</v>
      </c>
    </row>
    <row r="26" spans="1:11" x14ac:dyDescent="0.2">
      <c r="A26" s="484" t="s">
        <v>32</v>
      </c>
      <c r="B26" s="485" t="s">
        <v>33</v>
      </c>
      <c r="C26" s="486">
        <f>(+C7+C15+C25)</f>
        <v>525845.90562581597</v>
      </c>
      <c r="D26" s="486">
        <f>(+D7+D15+D25)</f>
        <v>252580.38910959536</v>
      </c>
      <c r="E26" s="486">
        <f>(+E7+E15+E25)</f>
        <v>198175.27705803048</v>
      </c>
      <c r="F26" s="486">
        <f>(+F7+F15+F25)</f>
        <v>193884.80781753382</v>
      </c>
      <c r="G26" s="487">
        <f>+G7+G15+G25</f>
        <v>273265.51651622058</v>
      </c>
      <c r="H26" s="488">
        <f t="shared" si="1"/>
        <v>48.033156939578369</v>
      </c>
      <c r="I26" s="488">
        <f t="shared" si="2"/>
        <v>37.686948769179736</v>
      </c>
      <c r="J26" s="488">
        <f t="shared" si="3"/>
        <v>36.871031179141546</v>
      </c>
      <c r="K26" s="488">
        <f t="shared" si="4"/>
        <v>10.346208170398633</v>
      </c>
    </row>
    <row r="27" spans="1:11" x14ac:dyDescent="0.2">
      <c r="A27" s="489" t="s">
        <v>39</v>
      </c>
      <c r="B27" s="490" t="s">
        <v>34</v>
      </c>
      <c r="C27" s="491">
        <f>+C26-C15</f>
        <v>413240.71923178196</v>
      </c>
      <c r="D27" s="491">
        <f>+D26-D15</f>
        <v>207588.05667654285</v>
      </c>
      <c r="E27" s="491">
        <f>+E26-E15</f>
        <v>153581.95481408341</v>
      </c>
      <c r="F27" s="491">
        <f>+F26-F15</f>
        <v>151895.15048364116</v>
      </c>
      <c r="G27" s="492">
        <f>+G26-G15</f>
        <v>205652.66255523905</v>
      </c>
      <c r="H27" s="493">
        <f t="shared" si="1"/>
        <v>50.234172726843283</v>
      </c>
      <c r="I27" s="493">
        <f t="shared" si="2"/>
        <v>37.165252035083469</v>
      </c>
      <c r="J27" s="493">
        <f t="shared" si="3"/>
        <v>36.757062751709356</v>
      </c>
      <c r="K27" s="493">
        <f t="shared" si="4"/>
        <v>13.068920691759814</v>
      </c>
    </row>
    <row r="28" spans="1:11" x14ac:dyDescent="0.2"/>
    <row r="29" spans="1:11" x14ac:dyDescent="0.2">
      <c r="A29" s="27" t="s">
        <v>81</v>
      </c>
    </row>
    <row r="33" spans="3:7" hidden="1" x14ac:dyDescent="0.2">
      <c r="C33" s="51"/>
    </row>
    <row r="34" spans="3:7" hidden="1" x14ac:dyDescent="0.2">
      <c r="D34" s="79"/>
    </row>
    <row r="35" spans="3:7" hidden="1" x14ac:dyDescent="0.2">
      <c r="F35" s="79"/>
      <c r="G35" s="79"/>
    </row>
    <row r="36" spans="3:7" x14ac:dyDescent="0.2"/>
  </sheetData>
  <mergeCells count="9">
    <mergeCell ref="A2:K2"/>
    <mergeCell ref="A3:K3"/>
    <mergeCell ref="B4:B5"/>
    <mergeCell ref="C4:C5"/>
    <mergeCell ref="D4:D5"/>
    <mergeCell ref="E4:E5"/>
    <mergeCell ref="F4:F5"/>
    <mergeCell ref="G4:G5"/>
    <mergeCell ref="H4:K4"/>
  </mergeCells>
  <pageMargins left="0.7" right="0.7" top="0.75" bottom="0.75" header="0.3" footer="0.3"/>
  <ignoredErrors>
    <ignoredError sqref="C6:K14 C21:K25 H15:K20" numberStoredAsText="1"/>
    <ignoredError sqref="C15:G19" numberStoredAsText="1" formula="1"/>
    <ignoredError sqref="C20:G20" numberStoredAsText="1" formula="1" formulaRange="1"/>
  </ignoredErrors>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DE0EA-74E3-4566-A5E1-616803FE4711}">
  <dimension ref="A1:J23"/>
  <sheetViews>
    <sheetView showGridLines="0" zoomScale="115" zoomScaleNormal="115" workbookViewId="0">
      <selection activeCell="I4" sqref="I4"/>
    </sheetView>
  </sheetViews>
  <sheetFormatPr baseColWidth="10" defaultColWidth="0" defaultRowHeight="14.4" zeroHeight="1" x14ac:dyDescent="0.3"/>
  <cols>
    <col min="1" max="1" width="6.88671875" customWidth="1"/>
    <col min="2" max="10" width="11.44140625" customWidth="1"/>
    <col min="11" max="16384" width="11.44140625" hidden="1"/>
  </cols>
  <sheetData>
    <row r="1" spans="2:9" x14ac:dyDescent="0.3">
      <c r="B1" s="2649" t="s">
        <v>800</v>
      </c>
      <c r="C1" s="2649"/>
      <c r="D1" s="2649"/>
      <c r="E1" s="2649"/>
      <c r="F1" s="2649"/>
      <c r="G1" s="2649"/>
      <c r="H1" s="2649"/>
      <c r="I1" s="529"/>
    </row>
    <row r="2" spans="2:9" x14ac:dyDescent="0.3">
      <c r="B2" s="2649" t="s">
        <v>558</v>
      </c>
      <c r="C2" s="2649"/>
      <c r="D2" s="2649"/>
      <c r="E2" s="2649"/>
      <c r="F2" s="2649"/>
      <c r="G2" s="2649"/>
      <c r="H2" s="2649"/>
    </row>
    <row r="3" spans="2:9" x14ac:dyDescent="0.3"/>
    <row r="4" spans="2:9" x14ac:dyDescent="0.3"/>
    <row r="5" spans="2:9" x14ac:dyDescent="0.3"/>
    <row r="6" spans="2:9" x14ac:dyDescent="0.3"/>
    <row r="7" spans="2:9" x14ac:dyDescent="0.3"/>
    <row r="8" spans="2:9" x14ac:dyDescent="0.3"/>
    <row r="9" spans="2:9" x14ac:dyDescent="0.3"/>
    <row r="10" spans="2:9" x14ac:dyDescent="0.3"/>
    <row r="11" spans="2:9" x14ac:dyDescent="0.3"/>
    <row r="12" spans="2:9" x14ac:dyDescent="0.3"/>
    <row r="13" spans="2:9" x14ac:dyDescent="0.3"/>
    <row r="14" spans="2:9" x14ac:dyDescent="0.3"/>
    <row r="15" spans="2:9" x14ac:dyDescent="0.3"/>
    <row r="16" spans="2:9" x14ac:dyDescent="0.3"/>
    <row r="17" spans="1:1" x14ac:dyDescent="0.3"/>
    <row r="18" spans="1:1" x14ac:dyDescent="0.3"/>
    <row r="19" spans="1:1" x14ac:dyDescent="0.3"/>
    <row r="20" spans="1:1" x14ac:dyDescent="0.3"/>
    <row r="21" spans="1:1" x14ac:dyDescent="0.3">
      <c r="A21" s="27" t="s">
        <v>81</v>
      </c>
    </row>
    <row r="22" spans="1:1" x14ac:dyDescent="0.3"/>
    <row r="23" spans="1:1" x14ac:dyDescent="0.3"/>
  </sheetData>
  <mergeCells count="2">
    <mergeCell ref="B2:H2"/>
    <mergeCell ref="B1:H1"/>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BBE4D-7A6F-4046-AA20-C191A1D8A6AA}">
  <dimension ref="A1:L31"/>
  <sheetViews>
    <sheetView showGridLines="0" zoomScaleNormal="100" workbookViewId="0">
      <selection activeCell="K28" sqref="K28"/>
    </sheetView>
  </sheetViews>
  <sheetFormatPr baseColWidth="10" defaultColWidth="0" defaultRowHeight="14.4" zeroHeight="1" x14ac:dyDescent="0.3"/>
  <cols>
    <col min="1" max="6" width="11.44140625" customWidth="1"/>
    <col min="7" max="7" width="22.6640625" customWidth="1"/>
    <col min="8" max="12" width="11.44140625" customWidth="1"/>
    <col min="13" max="16384" width="11.44140625" hidden="1"/>
  </cols>
  <sheetData>
    <row r="1" spans="2:11" x14ac:dyDescent="0.3">
      <c r="B1" s="2610" t="s">
        <v>801</v>
      </c>
      <c r="C1" s="2610"/>
      <c r="D1" s="2610"/>
      <c r="E1" s="2610"/>
      <c r="F1" s="2610"/>
      <c r="G1" s="2610"/>
      <c r="H1" s="2610"/>
      <c r="I1" s="2610"/>
      <c r="J1" s="2610"/>
      <c r="K1" s="2610"/>
    </row>
    <row r="2" spans="2:11" x14ac:dyDescent="0.3">
      <c r="B2" s="2489" t="s">
        <v>16</v>
      </c>
      <c r="C2" s="2489"/>
      <c r="D2" s="2489"/>
      <c r="E2" s="2489"/>
      <c r="F2" s="2489"/>
      <c r="G2" s="2489"/>
      <c r="H2" s="2489"/>
      <c r="I2" s="2489"/>
      <c r="J2" s="2489"/>
      <c r="K2" s="2489"/>
    </row>
    <row r="3" spans="2:11" x14ac:dyDescent="0.3"/>
    <row r="4" spans="2:11" x14ac:dyDescent="0.3"/>
    <row r="5" spans="2:11" x14ac:dyDescent="0.3"/>
    <row r="6" spans="2:11" x14ac:dyDescent="0.3"/>
    <row r="7" spans="2:11" x14ac:dyDescent="0.3"/>
    <row r="8" spans="2:11" x14ac:dyDescent="0.3"/>
    <row r="9" spans="2:11" x14ac:dyDescent="0.3"/>
    <row r="10" spans="2:11" x14ac:dyDescent="0.3"/>
    <row r="11" spans="2:11" x14ac:dyDescent="0.3"/>
    <row r="12" spans="2:11" x14ac:dyDescent="0.3"/>
    <row r="13" spans="2:11" x14ac:dyDescent="0.3"/>
    <row r="14" spans="2:11" x14ac:dyDescent="0.3"/>
    <row r="15" spans="2:11" x14ac:dyDescent="0.3"/>
    <row r="16" spans="2:11" x14ac:dyDescent="0.3"/>
    <row r="17" spans="2:2" x14ac:dyDescent="0.3"/>
    <row r="18" spans="2:2" x14ac:dyDescent="0.3"/>
    <row r="19" spans="2:2" x14ac:dyDescent="0.3"/>
    <row r="20" spans="2:2" hidden="1" x14ac:dyDescent="0.3">
      <c r="B20" s="494" t="s">
        <v>559</v>
      </c>
    </row>
    <row r="21" spans="2:2" hidden="1" x14ac:dyDescent="0.3">
      <c r="B21" s="495" t="s">
        <v>560</v>
      </c>
    </row>
    <row r="22" spans="2:2" hidden="1" x14ac:dyDescent="0.3">
      <c r="B22" s="496" t="s">
        <v>561</v>
      </c>
    </row>
    <row r="23" spans="2:2" hidden="1" x14ac:dyDescent="0.3">
      <c r="B23" s="497" t="s">
        <v>562</v>
      </c>
    </row>
    <row r="24" spans="2:2" hidden="1" x14ac:dyDescent="0.3">
      <c r="B24" s="498" t="s">
        <v>563</v>
      </c>
    </row>
    <row r="25" spans="2:2" hidden="1" x14ac:dyDescent="0.3">
      <c r="B25" s="499" t="s">
        <v>564</v>
      </c>
    </row>
    <row r="26" spans="2:2" hidden="1" x14ac:dyDescent="0.3">
      <c r="B26" s="500" t="s">
        <v>565</v>
      </c>
    </row>
    <row r="27" spans="2:2" x14ac:dyDescent="0.3"/>
    <row r="28" spans="2:2" x14ac:dyDescent="0.3"/>
    <row r="29" spans="2:2" x14ac:dyDescent="0.3">
      <c r="B29" s="27" t="s">
        <v>81</v>
      </c>
    </row>
    <row r="30" spans="2:2" x14ac:dyDescent="0.3"/>
    <row r="31" spans="2:2" x14ac:dyDescent="0.3"/>
  </sheetData>
  <mergeCells count="2">
    <mergeCell ref="B1:K1"/>
    <mergeCell ref="B2:K2"/>
  </mergeCell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6E7D-DB45-4BDB-96E4-0438BA7EB711}">
  <dimension ref="A1:K27"/>
  <sheetViews>
    <sheetView showGridLines="0" zoomScaleNormal="100" workbookViewId="0">
      <selection activeCell="K25" sqref="K25"/>
    </sheetView>
  </sheetViews>
  <sheetFormatPr baseColWidth="10" defaultColWidth="0" defaultRowHeight="14.4" zeroHeight="1" x14ac:dyDescent="0.3"/>
  <cols>
    <col min="1" max="1" width="7.33203125" customWidth="1"/>
    <col min="2" max="11" width="11.44140625" customWidth="1"/>
    <col min="12" max="16384" width="11.44140625" hidden="1"/>
  </cols>
  <sheetData>
    <row r="1" spans="2:11" x14ac:dyDescent="0.3">
      <c r="B1" s="2624" t="s">
        <v>802</v>
      </c>
      <c r="C1" s="2624"/>
      <c r="D1" s="2624"/>
      <c r="E1" s="2624"/>
      <c r="F1" s="2624"/>
      <c r="G1" s="2624"/>
      <c r="H1" s="2624"/>
      <c r="I1" s="2624"/>
      <c r="J1" s="2624"/>
    </row>
    <row r="2" spans="2:11" x14ac:dyDescent="0.3">
      <c r="B2" s="2624" t="s">
        <v>1</v>
      </c>
      <c r="C2" s="2624"/>
      <c r="D2" s="2624"/>
      <c r="E2" s="2624"/>
      <c r="F2" s="2624"/>
      <c r="G2" s="2624"/>
      <c r="H2" s="2624"/>
      <c r="I2" s="2624"/>
      <c r="J2" s="2624"/>
      <c r="K2" s="525"/>
    </row>
    <row r="3" spans="2:11" x14ac:dyDescent="0.3"/>
    <row r="4" spans="2:11" x14ac:dyDescent="0.3"/>
    <row r="5" spans="2:11" x14ac:dyDescent="0.3"/>
    <row r="6" spans="2:11" x14ac:dyDescent="0.3"/>
    <row r="7" spans="2:11" x14ac:dyDescent="0.3"/>
    <row r="8" spans="2:11" x14ac:dyDescent="0.3"/>
    <row r="9" spans="2:11" x14ac:dyDescent="0.3"/>
    <row r="10" spans="2:11" x14ac:dyDescent="0.3"/>
    <row r="11" spans="2:11" x14ac:dyDescent="0.3"/>
    <row r="12" spans="2:11" x14ac:dyDescent="0.3"/>
    <row r="13" spans="2:11" x14ac:dyDescent="0.3"/>
    <row r="14" spans="2:11" x14ac:dyDescent="0.3"/>
    <row r="15" spans="2:11" x14ac:dyDescent="0.3"/>
    <row r="16" spans="2:11" x14ac:dyDescent="0.3"/>
    <row r="17" spans="2:2" x14ac:dyDescent="0.3"/>
    <row r="18" spans="2:2" x14ac:dyDescent="0.3"/>
    <row r="19" spans="2:2" x14ac:dyDescent="0.3"/>
    <row r="20" spans="2:2" x14ac:dyDescent="0.3"/>
    <row r="21" spans="2:2" x14ac:dyDescent="0.3"/>
    <row r="22" spans="2:2" x14ac:dyDescent="0.3"/>
    <row r="23" spans="2:2" x14ac:dyDescent="0.3"/>
    <row r="24" spans="2:2" x14ac:dyDescent="0.3"/>
    <row r="25" spans="2:2" x14ac:dyDescent="0.3">
      <c r="B25" s="27" t="s">
        <v>81</v>
      </c>
    </row>
    <row r="26" spans="2:2" x14ac:dyDescent="0.3"/>
    <row r="27" spans="2:2" x14ac:dyDescent="0.3"/>
  </sheetData>
  <mergeCells count="2">
    <mergeCell ref="B1:J1"/>
    <mergeCell ref="B2:J2"/>
  </mergeCell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5A32-F8C6-4BAA-9ECD-AFE08EF9C148}">
  <dimension ref="A1:I20"/>
  <sheetViews>
    <sheetView showGridLines="0" workbookViewId="0"/>
  </sheetViews>
  <sheetFormatPr baseColWidth="10" defaultColWidth="0" defaultRowHeight="11.4" zeroHeight="1" x14ac:dyDescent="0.2"/>
  <cols>
    <col min="1" max="1" width="4" style="383" customWidth="1"/>
    <col min="2" max="2" width="44.33203125" style="383" customWidth="1"/>
    <col min="3" max="3" width="12.6640625" style="383" customWidth="1"/>
    <col min="4" max="4" width="13.109375" style="383" bestFit="1" customWidth="1"/>
    <col min="5" max="5" width="11.33203125" style="383" customWidth="1"/>
    <col min="6" max="6" width="11.109375" style="383" customWidth="1"/>
    <col min="7" max="7" width="16.109375" style="383" bestFit="1" customWidth="1"/>
    <col min="8" max="9" width="11.109375" style="383" customWidth="1"/>
    <col min="10" max="16384" width="11.109375" style="383" hidden="1"/>
  </cols>
  <sheetData>
    <row r="1" spans="1:7" s="10" customFormat="1" ht="10.199999999999999" x14ac:dyDescent="0.2">
      <c r="A1" s="326"/>
      <c r="B1" s="326"/>
    </row>
    <row r="2" spans="1:7" s="10" customFormat="1" ht="10.5" customHeight="1" x14ac:dyDescent="0.2">
      <c r="B2" s="2489" t="s">
        <v>803</v>
      </c>
      <c r="C2" s="2489"/>
      <c r="D2" s="2489"/>
      <c r="E2" s="2489"/>
      <c r="F2" s="2489"/>
      <c r="G2" s="2489"/>
    </row>
    <row r="3" spans="1:7" s="10" customFormat="1" ht="12.6" x14ac:dyDescent="0.2">
      <c r="B3" s="2489" t="s">
        <v>1</v>
      </c>
      <c r="C3" s="2489"/>
      <c r="D3" s="2489"/>
      <c r="E3" s="2489"/>
      <c r="F3" s="2489"/>
      <c r="G3" s="2489"/>
    </row>
    <row r="4" spans="1:7" s="10" customFormat="1" ht="10.199999999999999" x14ac:dyDescent="0.2">
      <c r="B4" s="2623" t="s">
        <v>0</v>
      </c>
      <c r="C4" s="2650" t="s">
        <v>82</v>
      </c>
      <c r="D4" s="2650" t="s">
        <v>40</v>
      </c>
      <c r="E4" s="2650" t="s">
        <v>41</v>
      </c>
      <c r="F4" s="2650" t="s">
        <v>2</v>
      </c>
      <c r="G4" s="2651" t="s">
        <v>83</v>
      </c>
    </row>
    <row r="5" spans="1:7" s="10" customFormat="1" ht="10.199999999999999" x14ac:dyDescent="0.2">
      <c r="B5" s="2623"/>
      <c r="C5" s="2650" t="s">
        <v>42</v>
      </c>
      <c r="D5" s="2650"/>
      <c r="E5" s="2650"/>
      <c r="F5" s="2650"/>
      <c r="G5" s="2651"/>
    </row>
    <row r="6" spans="1:7" s="10" customFormat="1" ht="10.199999999999999" x14ac:dyDescent="0.2">
      <c r="B6" s="367"/>
      <c r="C6" s="368" t="s">
        <v>9</v>
      </c>
      <c r="D6" s="369" t="s">
        <v>10</v>
      </c>
      <c r="E6" s="368" t="s">
        <v>12</v>
      </c>
      <c r="F6" s="370" t="s">
        <v>15</v>
      </c>
      <c r="G6" s="371" t="s">
        <v>46</v>
      </c>
    </row>
    <row r="7" spans="1:7" s="48" customFormat="1" ht="13.5" customHeight="1" x14ac:dyDescent="0.3">
      <c r="B7" s="372" t="s">
        <v>29</v>
      </c>
      <c r="C7" s="373">
        <v>112605.18639403401</v>
      </c>
      <c r="D7" s="373">
        <v>44992.332433052492</v>
      </c>
      <c r="E7" s="373">
        <v>44593.322243947077</v>
      </c>
      <c r="F7" s="373">
        <v>41989.657333892654</v>
      </c>
      <c r="G7" s="373">
        <v>67612.85396098152</v>
      </c>
    </row>
    <row r="8" spans="1:7" s="48" customFormat="1" ht="13.5" customHeight="1" x14ac:dyDescent="0.3">
      <c r="B8" s="374" t="s">
        <v>37</v>
      </c>
      <c r="C8" s="375">
        <v>41029.422000000006</v>
      </c>
      <c r="D8" s="375">
        <v>13677.177896288091</v>
      </c>
      <c r="E8" s="375">
        <v>13290.877078889209</v>
      </c>
      <c r="F8" s="375">
        <v>12679.71458401378</v>
      </c>
      <c r="G8" s="375">
        <v>27352.244103711913</v>
      </c>
    </row>
    <row r="9" spans="1:7" s="48" customFormat="1" ht="13.5" customHeight="1" x14ac:dyDescent="0.3">
      <c r="B9" s="376" t="s">
        <v>50</v>
      </c>
      <c r="C9" s="377">
        <v>21772.59</v>
      </c>
      <c r="D9" s="377">
        <v>6759.5410825293802</v>
      </c>
      <c r="E9" s="377">
        <v>6607.1661535746107</v>
      </c>
      <c r="F9" s="377">
        <v>6464.6949229442398</v>
      </c>
      <c r="G9" s="378">
        <v>15013.04891747062</v>
      </c>
    </row>
    <row r="10" spans="1:7" s="48" customFormat="1" ht="13.5" customHeight="1" x14ac:dyDescent="0.3">
      <c r="B10" s="376" t="s">
        <v>51</v>
      </c>
      <c r="C10" s="377">
        <v>19054.458155401</v>
      </c>
      <c r="D10" s="377">
        <v>6838.7794378643403</v>
      </c>
      <c r="E10" s="377">
        <v>6628.0874415262888</v>
      </c>
      <c r="F10" s="377">
        <v>6160.1302461400001</v>
      </c>
      <c r="G10" s="378">
        <v>12215.678717536659</v>
      </c>
    </row>
    <row r="11" spans="1:7" s="48" customFormat="1" ht="13.5" customHeight="1" x14ac:dyDescent="0.3">
      <c r="B11" s="376" t="s">
        <v>52</v>
      </c>
      <c r="C11" s="377">
        <v>202.37384459899999</v>
      </c>
      <c r="D11" s="377">
        <v>78.857375894369994</v>
      </c>
      <c r="E11" s="377">
        <v>55.623483788309997</v>
      </c>
      <c r="F11" s="377">
        <v>54.889414929540003</v>
      </c>
      <c r="G11" s="378">
        <v>123.51646870463</v>
      </c>
    </row>
    <row r="12" spans="1:7" s="48" customFormat="1" ht="13.5" customHeight="1" x14ac:dyDescent="0.3">
      <c r="B12" s="374" t="s">
        <v>38</v>
      </c>
      <c r="C12" s="375">
        <v>71575.764394034006</v>
      </c>
      <c r="D12" s="375">
        <v>31315.154536764399</v>
      </c>
      <c r="E12" s="375">
        <v>31302.44516505787</v>
      </c>
      <c r="F12" s="375">
        <v>29309.942749878872</v>
      </c>
      <c r="G12" s="375">
        <v>40260.609857269606</v>
      </c>
    </row>
    <row r="13" spans="1:7" s="48" customFormat="1" ht="13.5" customHeight="1" x14ac:dyDescent="0.3">
      <c r="B13" s="376" t="s">
        <v>50</v>
      </c>
      <c r="C13" s="377">
        <v>28993.666775909998</v>
      </c>
      <c r="D13" s="377">
        <v>6479.5632248113798</v>
      </c>
      <c r="E13" s="377">
        <v>6477.2606728113797</v>
      </c>
      <c r="F13" s="377">
        <v>6477.2606728113797</v>
      </c>
      <c r="G13" s="379">
        <v>22514.103551098618</v>
      </c>
    </row>
    <row r="14" spans="1:7" s="48" customFormat="1" ht="13.5" customHeight="1" x14ac:dyDescent="0.3">
      <c r="B14" s="376" t="s">
        <v>51</v>
      </c>
      <c r="C14" s="377">
        <v>40380.190150207003</v>
      </c>
      <c r="D14" s="377">
        <v>23679.776552774769</v>
      </c>
      <c r="E14" s="377">
        <v>23679.776552774769</v>
      </c>
      <c r="F14" s="377">
        <v>21687.27413759577</v>
      </c>
      <c r="G14" s="379">
        <v>16700.413597432234</v>
      </c>
    </row>
    <row r="15" spans="1:7" s="48" customFormat="1" ht="13.5" customHeight="1" x14ac:dyDescent="0.3">
      <c r="B15" s="376" t="s">
        <v>52</v>
      </c>
      <c r="C15" s="377">
        <v>294.80984979300001</v>
      </c>
      <c r="D15" s="377">
        <v>41.845041085250003</v>
      </c>
      <c r="E15" s="377">
        <v>31.438221378720002</v>
      </c>
      <c r="F15" s="377">
        <v>31.438221378720002</v>
      </c>
      <c r="G15" s="379">
        <v>252.96480870775002</v>
      </c>
    </row>
    <row r="16" spans="1:7" s="48" customFormat="1" ht="13.5" customHeight="1" x14ac:dyDescent="0.3">
      <c r="B16" s="376" t="s">
        <v>53</v>
      </c>
      <c r="C16" s="377">
        <v>1907.0976181240001</v>
      </c>
      <c r="D16" s="377">
        <v>1113.969718093</v>
      </c>
      <c r="E16" s="377">
        <v>1113.969718093</v>
      </c>
      <c r="F16" s="377">
        <v>1113.969718093</v>
      </c>
      <c r="G16" s="379">
        <v>793.12790003100008</v>
      </c>
    </row>
    <row r="17" spans="2:6" x14ac:dyDescent="0.2">
      <c r="E17" s="384"/>
      <c r="F17" s="385"/>
    </row>
    <row r="18" spans="2:6" x14ac:dyDescent="0.2">
      <c r="B18" s="27" t="s">
        <v>81</v>
      </c>
      <c r="E18" s="384"/>
      <c r="F18" s="385"/>
    </row>
    <row r="19" spans="2:6" hidden="1" x14ac:dyDescent="0.2">
      <c r="E19" s="384"/>
      <c r="F19" s="386"/>
    </row>
    <row r="20" spans="2:6" hidden="1" x14ac:dyDescent="0.2">
      <c r="E20" s="384"/>
      <c r="F20" s="385"/>
    </row>
  </sheetData>
  <mergeCells count="8">
    <mergeCell ref="B2:G2"/>
    <mergeCell ref="B3:G3"/>
    <mergeCell ref="B4:B5"/>
    <mergeCell ref="C4:C5"/>
    <mergeCell ref="D4:D5"/>
    <mergeCell ref="E4:E5"/>
    <mergeCell ref="F4:F5"/>
    <mergeCell ref="G4:G5"/>
  </mergeCells>
  <pageMargins left="0.7" right="0.7" top="0.75" bottom="0.75" header="0.3" footer="0.3"/>
  <ignoredErrors>
    <ignoredError sqref="C6:G6" numberStoredAsText="1"/>
  </ignoredErrors>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2CECF-8181-4FB7-A9E2-E3F6E942AAD0}">
  <dimension ref="A1:K192"/>
  <sheetViews>
    <sheetView showGridLines="0" workbookViewId="0">
      <pane xSplit="1" ySplit="6" topLeftCell="B7" activePane="bottomRight" state="frozen"/>
      <selection activeCell="B4" sqref="B4:F38"/>
      <selection pane="topRight" activeCell="B4" sqref="B4:F38"/>
      <selection pane="bottomLeft" activeCell="B4" sqref="B4:F38"/>
      <selection pane="bottomRight"/>
    </sheetView>
  </sheetViews>
  <sheetFormatPr baseColWidth="10" defaultColWidth="0" defaultRowHeight="13.8" zeroHeight="1" x14ac:dyDescent="0.3"/>
  <cols>
    <col min="1" max="1" width="11.33203125" style="501" customWidth="1"/>
    <col min="2" max="2" width="70.44140625" style="524" bestFit="1" customWidth="1"/>
    <col min="3" max="3" width="8.6640625" style="501" customWidth="1"/>
    <col min="4" max="4" width="11.109375" style="501" customWidth="1"/>
    <col min="5" max="5" width="9.109375" style="501" customWidth="1"/>
    <col min="6" max="6" width="7" style="501" customWidth="1"/>
    <col min="7" max="7" width="9.6640625" style="501" customWidth="1"/>
    <col min="8" max="9" width="8.33203125" style="501" customWidth="1"/>
    <col min="10" max="10" width="11.33203125" style="501" customWidth="1"/>
    <col min="11" max="11" width="16.88671875" style="501" bestFit="1" customWidth="1"/>
    <col min="12" max="16384" width="11.33203125" style="501" hidden="1"/>
  </cols>
  <sheetData>
    <row r="1" spans="2:11" x14ac:dyDescent="0.3"/>
    <row r="2" spans="2:11" x14ac:dyDescent="0.2">
      <c r="B2" s="2622" t="s">
        <v>804</v>
      </c>
      <c r="C2" s="2622"/>
      <c r="D2" s="2622"/>
      <c r="E2" s="2622"/>
      <c r="F2" s="2622"/>
      <c r="G2" s="2622"/>
      <c r="H2" s="2622"/>
      <c r="I2" s="2622"/>
    </row>
    <row r="3" spans="2:11" x14ac:dyDescent="0.2">
      <c r="B3" s="2622" t="s">
        <v>1</v>
      </c>
      <c r="C3" s="2622"/>
      <c r="D3" s="2622"/>
      <c r="E3" s="2622"/>
      <c r="F3" s="2622"/>
      <c r="G3" s="2622"/>
      <c r="H3" s="2622"/>
      <c r="I3" s="2622"/>
    </row>
    <row r="4" spans="2:11" ht="21" customHeight="1" x14ac:dyDescent="0.3">
      <c r="B4" s="2652" t="s">
        <v>154</v>
      </c>
      <c r="C4" s="2653" t="s">
        <v>538</v>
      </c>
      <c r="D4" s="2653" t="s">
        <v>566</v>
      </c>
      <c r="E4" s="2653" t="s">
        <v>536</v>
      </c>
      <c r="F4" s="2653" t="s">
        <v>535</v>
      </c>
      <c r="G4" s="2653" t="s">
        <v>534</v>
      </c>
      <c r="H4" s="2653" t="s">
        <v>16</v>
      </c>
      <c r="I4" s="2653"/>
      <c r="K4" s="504"/>
    </row>
    <row r="5" spans="2:11" ht="18" x14ac:dyDescent="0.3">
      <c r="B5" s="2652"/>
      <c r="C5" s="2653"/>
      <c r="D5" s="2653"/>
      <c r="E5" s="2653"/>
      <c r="F5" s="2653"/>
      <c r="G5" s="2653"/>
      <c r="H5" s="503" t="s">
        <v>533</v>
      </c>
      <c r="I5" s="502" t="s">
        <v>532</v>
      </c>
    </row>
    <row r="6" spans="2:11" ht="18" x14ac:dyDescent="0.3">
      <c r="B6" s="2652"/>
      <c r="C6" s="505">
        <v>1</v>
      </c>
      <c r="D6" s="505">
        <v>2</v>
      </c>
      <c r="E6" s="505">
        <v>3</v>
      </c>
      <c r="F6" s="505">
        <v>4</v>
      </c>
      <c r="G6" s="505" t="s">
        <v>46</v>
      </c>
      <c r="H6" s="505" t="s">
        <v>47</v>
      </c>
      <c r="I6" s="506" t="s">
        <v>48</v>
      </c>
    </row>
    <row r="7" spans="2:11" x14ac:dyDescent="0.3">
      <c r="B7" s="507" t="s">
        <v>185</v>
      </c>
      <c r="C7" s="508">
        <v>10150656221051</v>
      </c>
      <c r="D7" s="508">
        <v>8646833875062.5303</v>
      </c>
      <c r="E7" s="508">
        <v>4049443347779.3994</v>
      </c>
      <c r="F7" s="508">
        <v>4047720460878.3994</v>
      </c>
      <c r="G7" s="508">
        <f t="shared" ref="G7:G66" si="0">+C7-D7</f>
        <v>1503822345988.4697</v>
      </c>
      <c r="H7" s="509">
        <f>+D7/C7*100</f>
        <v>85.18497412147839</v>
      </c>
      <c r="I7" s="509">
        <f>+E7/C7*100</f>
        <v>39.893414372377592</v>
      </c>
    </row>
    <row r="8" spans="2:11" ht="18" x14ac:dyDescent="0.3">
      <c r="B8" s="510" t="s">
        <v>567</v>
      </c>
      <c r="C8" s="511">
        <v>7688788039</v>
      </c>
      <c r="D8" s="511">
        <v>5607974686.3800001</v>
      </c>
      <c r="E8" s="511">
        <v>1556290486.4000001</v>
      </c>
      <c r="F8" s="511">
        <v>1555101337.4000001</v>
      </c>
      <c r="G8" s="511">
        <f t="shared" si="0"/>
        <v>2080813352.6199999</v>
      </c>
      <c r="H8" s="512">
        <f>+D8/C8*100</f>
        <v>72.937043626831084</v>
      </c>
      <c r="I8" s="512">
        <f>+E8/C8*100</f>
        <v>20.241037709792433</v>
      </c>
    </row>
    <row r="9" spans="2:11" ht="18" x14ac:dyDescent="0.3">
      <c r="B9" s="510" t="s">
        <v>568</v>
      </c>
      <c r="C9" s="511">
        <v>9159621582782</v>
      </c>
      <c r="D9" s="511">
        <v>8235203760387.4805</v>
      </c>
      <c r="E9" s="511">
        <v>3888099243418.8394</v>
      </c>
      <c r="F9" s="511">
        <v>3886377545666.8394</v>
      </c>
      <c r="G9" s="511">
        <f t="shared" si="0"/>
        <v>924417822394.51953</v>
      </c>
      <c r="H9" s="512">
        <f t="shared" ref="H9:H11" si="1">+D9/C9*100</f>
        <v>89.907685442680148</v>
      </c>
      <c r="I9" s="512">
        <f t="shared" ref="I9:I11" si="2">+E9/C9*100</f>
        <v>42.448251909528437</v>
      </c>
    </row>
    <row r="10" spans="2:11" ht="18" x14ac:dyDescent="0.3">
      <c r="B10" s="510" t="s">
        <v>569</v>
      </c>
      <c r="C10" s="511">
        <v>498912000000</v>
      </c>
      <c r="D10" s="511">
        <v>6042031995</v>
      </c>
      <c r="E10" s="511">
        <v>5030096384</v>
      </c>
      <c r="F10" s="511">
        <v>5030096384</v>
      </c>
      <c r="G10" s="511">
        <f t="shared" si="0"/>
        <v>492869968005</v>
      </c>
      <c r="H10" s="512">
        <f t="shared" si="1"/>
        <v>1.2110416255772563</v>
      </c>
      <c r="I10" s="512">
        <f t="shared" si="2"/>
        <v>1.0082131486113783</v>
      </c>
    </row>
    <row r="11" spans="2:11" x14ac:dyDescent="0.3">
      <c r="B11" s="510" t="s">
        <v>570</v>
      </c>
      <c r="C11" s="511">
        <v>484433850230</v>
      </c>
      <c r="D11" s="511">
        <v>399980107993.66998</v>
      </c>
      <c r="E11" s="511">
        <v>154757717490.16</v>
      </c>
      <c r="F11" s="511">
        <v>154757717490.16</v>
      </c>
      <c r="G11" s="511">
        <f t="shared" si="0"/>
        <v>84453742236.330017</v>
      </c>
      <c r="H11" s="512">
        <f t="shared" si="1"/>
        <v>82.566506821058653</v>
      </c>
      <c r="I11" s="512">
        <f t="shared" si="2"/>
        <v>31.946099021916819</v>
      </c>
    </row>
    <row r="12" spans="2:11" x14ac:dyDescent="0.3">
      <c r="B12" s="507" t="s">
        <v>64</v>
      </c>
      <c r="C12" s="508">
        <v>8266756830840</v>
      </c>
      <c r="D12" s="508">
        <v>5059026480823.6504</v>
      </c>
      <c r="E12" s="508">
        <v>3248547650553.7002</v>
      </c>
      <c r="F12" s="508">
        <v>3246982556649.3203</v>
      </c>
      <c r="G12" s="508">
        <f t="shared" si="0"/>
        <v>3207730350016.3496</v>
      </c>
      <c r="H12" s="509">
        <f>+D12/C12*100</f>
        <v>61.197233502144677</v>
      </c>
      <c r="I12" s="509">
        <f>+E12/C12*100</f>
        <v>39.29651878031121</v>
      </c>
    </row>
    <row r="13" spans="2:11" x14ac:dyDescent="0.3">
      <c r="B13" s="510" t="s">
        <v>571</v>
      </c>
      <c r="C13" s="511">
        <v>4839891299181</v>
      </c>
      <c r="D13" s="511">
        <v>2498291313776.2598</v>
      </c>
      <c r="E13" s="511">
        <v>1696016650023.0801</v>
      </c>
      <c r="F13" s="511">
        <v>1695593720830.7</v>
      </c>
      <c r="G13" s="511">
        <f t="shared" si="0"/>
        <v>2341599985404.7402</v>
      </c>
      <c r="H13" s="512">
        <f t="shared" ref="H13:H15" si="3">+D13/C13*100</f>
        <v>51.618748425176761</v>
      </c>
      <c r="I13" s="512">
        <f t="shared" ref="I13:I15" si="4">+E13/C13*100</f>
        <v>35.042453335885412</v>
      </c>
    </row>
    <row r="14" spans="2:11" x14ac:dyDescent="0.3">
      <c r="B14" s="510" t="s">
        <v>572</v>
      </c>
      <c r="C14" s="511">
        <v>3391349856819</v>
      </c>
      <c r="D14" s="511">
        <v>2543434492934.2002</v>
      </c>
      <c r="E14" s="511">
        <v>1547019937867.96</v>
      </c>
      <c r="F14" s="511">
        <v>1546144731216.96</v>
      </c>
      <c r="G14" s="511">
        <f t="shared" si="0"/>
        <v>847915363884.7998</v>
      </c>
      <c r="H14" s="512">
        <f t="shared" si="3"/>
        <v>74.997702988976698</v>
      </c>
      <c r="I14" s="512">
        <f t="shared" si="4"/>
        <v>45.616642433907586</v>
      </c>
    </row>
    <row r="15" spans="2:11" x14ac:dyDescent="0.3">
      <c r="B15" s="510" t="s">
        <v>573</v>
      </c>
      <c r="C15" s="511">
        <v>35515674840</v>
      </c>
      <c r="D15" s="511">
        <v>17300674113.189999</v>
      </c>
      <c r="E15" s="511">
        <v>5511062662.6599998</v>
      </c>
      <c r="F15" s="511">
        <v>5244104601.6599998</v>
      </c>
      <c r="G15" s="511">
        <f t="shared" si="0"/>
        <v>18215000726.810001</v>
      </c>
      <c r="H15" s="512">
        <f t="shared" si="3"/>
        <v>48.712784400494861</v>
      </c>
      <c r="I15" s="512">
        <f t="shared" si="4"/>
        <v>15.517268607418075</v>
      </c>
    </row>
    <row r="16" spans="2:11" x14ac:dyDescent="0.3">
      <c r="B16" s="513" t="s">
        <v>58</v>
      </c>
      <c r="C16" s="514">
        <v>266987639124</v>
      </c>
      <c r="D16" s="514">
        <v>181713634386.73001</v>
      </c>
      <c r="E16" s="514">
        <v>97625695780.210007</v>
      </c>
      <c r="F16" s="514">
        <v>97625695780.210007</v>
      </c>
      <c r="G16" s="514">
        <f t="shared" si="0"/>
        <v>85274004737.269989</v>
      </c>
      <c r="H16" s="509">
        <f>+D16/C16*100</f>
        <v>68.060691866837601</v>
      </c>
      <c r="I16" s="509">
        <f>+E16/C16*100</f>
        <v>36.565623824580371</v>
      </c>
    </row>
    <row r="17" spans="2:9" x14ac:dyDescent="0.3">
      <c r="B17" s="515" t="s">
        <v>574</v>
      </c>
      <c r="C17" s="511">
        <v>10440000000</v>
      </c>
      <c r="D17" s="511">
        <v>10440000000</v>
      </c>
      <c r="E17" s="511">
        <v>0</v>
      </c>
      <c r="F17" s="511">
        <v>0</v>
      </c>
      <c r="G17" s="511">
        <f t="shared" si="0"/>
        <v>0</v>
      </c>
      <c r="H17" s="512">
        <f t="shared" ref="H17:H21" si="5">+D17/C17*100</f>
        <v>100</v>
      </c>
      <c r="I17" s="512">
        <f t="shared" ref="I17:I21" si="6">+E17/C17*100</f>
        <v>0</v>
      </c>
    </row>
    <row r="18" spans="2:9" ht="18" x14ac:dyDescent="0.3">
      <c r="B18" s="515" t="s">
        <v>575</v>
      </c>
      <c r="C18" s="511">
        <v>96777000000</v>
      </c>
      <c r="D18" s="511">
        <v>39352272175</v>
      </c>
      <c r="E18" s="511">
        <v>22975272175</v>
      </c>
      <c r="F18" s="511">
        <v>22975272175</v>
      </c>
      <c r="G18" s="511">
        <f t="shared" si="0"/>
        <v>57424727825</v>
      </c>
      <c r="H18" s="512">
        <f t="shared" si="5"/>
        <v>40.662835358607936</v>
      </c>
      <c r="I18" s="512">
        <f t="shared" si="6"/>
        <v>23.740426108476186</v>
      </c>
    </row>
    <row r="19" spans="2:9" x14ac:dyDescent="0.3">
      <c r="B19" s="515" t="s">
        <v>576</v>
      </c>
      <c r="C19" s="511">
        <v>115770639124</v>
      </c>
      <c r="D19" s="511">
        <v>115770639124</v>
      </c>
      <c r="E19" s="511">
        <v>68079500000</v>
      </c>
      <c r="F19" s="511">
        <v>68079500000</v>
      </c>
      <c r="G19" s="511">
        <f t="shared" si="0"/>
        <v>0</v>
      </c>
      <c r="H19" s="512">
        <f t="shared" si="5"/>
        <v>100</v>
      </c>
      <c r="I19" s="512">
        <f t="shared" si="6"/>
        <v>58.805497244496664</v>
      </c>
    </row>
    <row r="20" spans="2:9" x14ac:dyDescent="0.3">
      <c r="B20" s="515" t="s">
        <v>577</v>
      </c>
      <c r="C20" s="511">
        <v>11500000000</v>
      </c>
      <c r="D20" s="511">
        <v>4177841319</v>
      </c>
      <c r="E20" s="511">
        <v>1832128262</v>
      </c>
      <c r="F20" s="511">
        <v>1832128262</v>
      </c>
      <c r="G20" s="511">
        <f t="shared" si="0"/>
        <v>7322158681</v>
      </c>
      <c r="H20" s="512">
        <f t="shared" si="5"/>
        <v>36.329054947826087</v>
      </c>
      <c r="I20" s="512">
        <f t="shared" si="6"/>
        <v>15.931550104347824</v>
      </c>
    </row>
    <row r="21" spans="2:9" x14ac:dyDescent="0.3">
      <c r="B21" s="515" t="s">
        <v>578</v>
      </c>
      <c r="C21" s="511">
        <v>32500000000</v>
      </c>
      <c r="D21" s="511">
        <v>11972881768.73</v>
      </c>
      <c r="E21" s="511">
        <v>4738795343.21</v>
      </c>
      <c r="F21" s="511">
        <v>4738795343.21</v>
      </c>
      <c r="G21" s="511">
        <f t="shared" si="0"/>
        <v>20527118231.27</v>
      </c>
      <c r="H21" s="512">
        <f t="shared" si="5"/>
        <v>36.839636211476922</v>
      </c>
      <c r="I21" s="512">
        <f t="shared" si="6"/>
        <v>14.580908748338462</v>
      </c>
    </row>
    <row r="22" spans="2:9" x14ac:dyDescent="0.3">
      <c r="B22" s="513" t="s">
        <v>66</v>
      </c>
      <c r="C22" s="514">
        <v>339663397000</v>
      </c>
      <c r="D22" s="514">
        <v>217976460428.37</v>
      </c>
      <c r="E22" s="514">
        <v>120360881064.09</v>
      </c>
      <c r="F22" s="514">
        <v>120360881064.09</v>
      </c>
      <c r="G22" s="514">
        <f>+C22-D22</f>
        <v>121686936571.63</v>
      </c>
      <c r="H22" s="509">
        <f>+D22/C22*100</f>
        <v>64.174256735814836</v>
      </c>
      <c r="I22" s="509">
        <f>+E22/C22*100</f>
        <v>35.435340436193655</v>
      </c>
    </row>
    <row r="23" spans="2:9" x14ac:dyDescent="0.3">
      <c r="B23" s="515" t="s">
        <v>579</v>
      </c>
      <c r="C23" s="511">
        <v>234782418174</v>
      </c>
      <c r="D23" s="511">
        <v>171176523510.81</v>
      </c>
      <c r="E23" s="511">
        <v>103104742381.45999</v>
      </c>
      <c r="F23" s="511">
        <v>103104742381.45999</v>
      </c>
      <c r="G23" s="511">
        <f>+C23-D23</f>
        <v>63605894663.190002</v>
      </c>
      <c r="H23" s="512">
        <f t="shared" ref="H23:H24" si="7">+D23/C23*100</f>
        <v>72.908578437057017</v>
      </c>
      <c r="I23" s="512">
        <f t="shared" ref="I23:I24" si="8">+E23/C23*100</f>
        <v>43.915018502385408</v>
      </c>
    </row>
    <row r="24" spans="2:9" x14ac:dyDescent="0.3">
      <c r="B24" s="515" t="s">
        <v>580</v>
      </c>
      <c r="C24" s="511">
        <v>104880978826</v>
      </c>
      <c r="D24" s="511">
        <v>46799936917.559998</v>
      </c>
      <c r="E24" s="511">
        <v>17256138682.630001</v>
      </c>
      <c r="F24" s="511">
        <v>17256138682.630001</v>
      </c>
      <c r="G24" s="511">
        <f>+C24-D24</f>
        <v>58081041908.440002</v>
      </c>
      <c r="H24" s="512">
        <f t="shared" si="7"/>
        <v>44.621949033486985</v>
      </c>
      <c r="I24" s="512">
        <f t="shared" si="8"/>
        <v>16.45306792117028</v>
      </c>
    </row>
    <row r="25" spans="2:9" x14ac:dyDescent="0.3">
      <c r="B25" s="507" t="s">
        <v>69</v>
      </c>
      <c r="C25" s="508">
        <v>7419478875848</v>
      </c>
      <c r="D25" s="508">
        <v>3492822511675.7305</v>
      </c>
      <c r="E25" s="508">
        <v>2554876555163.6196</v>
      </c>
      <c r="F25" s="508">
        <v>2549559452811.02</v>
      </c>
      <c r="G25" s="508">
        <f t="shared" si="0"/>
        <v>3926656364172.2695</v>
      </c>
      <c r="H25" s="509">
        <f>+D25/C25*100</f>
        <v>47.076385958124625</v>
      </c>
      <c r="I25" s="509">
        <f>+E25/C25*100</f>
        <v>34.434717018742276</v>
      </c>
    </row>
    <row r="26" spans="2:9" x14ac:dyDescent="0.3">
      <c r="B26" s="510" t="s">
        <v>581</v>
      </c>
      <c r="C26" s="511">
        <v>1026567842181</v>
      </c>
      <c r="D26" s="511">
        <v>531531595620</v>
      </c>
      <c r="E26" s="511">
        <v>529949016118</v>
      </c>
      <c r="F26" s="511">
        <v>529948127694</v>
      </c>
      <c r="G26" s="511">
        <f t="shared" si="0"/>
        <v>495036246561</v>
      </c>
      <c r="H26" s="512">
        <f t="shared" ref="H26:H32" si="9">+D26/C26*100</f>
        <v>51.777541997685397</v>
      </c>
      <c r="I26" s="512">
        <f t="shared" ref="I26:I32" si="10">+E26/C26*100</f>
        <v>51.623379804309288</v>
      </c>
    </row>
    <row r="27" spans="2:9" x14ac:dyDescent="0.3">
      <c r="B27" s="510" t="s">
        <v>582</v>
      </c>
      <c r="C27" s="511">
        <v>5368251917644</v>
      </c>
      <c r="D27" s="511">
        <v>2531225019984.1704</v>
      </c>
      <c r="E27" s="511">
        <v>1919902376321.3999</v>
      </c>
      <c r="F27" s="511">
        <v>1919191668502.3999</v>
      </c>
      <c r="G27" s="511">
        <f t="shared" si="0"/>
        <v>2837026897659.8296</v>
      </c>
      <c r="H27" s="512">
        <f t="shared" si="9"/>
        <v>47.151755521470868</v>
      </c>
      <c r="I27" s="512">
        <f t="shared" si="10"/>
        <v>35.764014166533379</v>
      </c>
    </row>
    <row r="28" spans="2:9" x14ac:dyDescent="0.3">
      <c r="B28" s="510" t="s">
        <v>583</v>
      </c>
      <c r="C28" s="511">
        <v>195486797606</v>
      </c>
      <c r="D28" s="511">
        <v>61004554677.820007</v>
      </c>
      <c r="E28" s="511">
        <v>21252017142.630001</v>
      </c>
      <c r="F28" s="511">
        <v>18755985799.630001</v>
      </c>
      <c r="G28" s="511">
        <f t="shared" si="0"/>
        <v>134482242928.17999</v>
      </c>
      <c r="H28" s="512">
        <f t="shared" si="9"/>
        <v>31.206483212627766</v>
      </c>
      <c r="I28" s="512">
        <f t="shared" si="10"/>
        <v>10.871331160410662</v>
      </c>
    </row>
    <row r="29" spans="2:9" x14ac:dyDescent="0.3">
      <c r="B29" s="510" t="s">
        <v>584</v>
      </c>
      <c r="C29" s="511">
        <v>32922158112</v>
      </c>
      <c r="D29" s="511">
        <v>17050369615</v>
      </c>
      <c r="E29" s="511">
        <v>5504837439</v>
      </c>
      <c r="F29" s="511">
        <v>5066103576</v>
      </c>
      <c r="G29" s="511">
        <f t="shared" si="0"/>
        <v>15871788497</v>
      </c>
      <c r="H29" s="512">
        <f t="shared" si="9"/>
        <v>51.789951184230553</v>
      </c>
      <c r="I29" s="512">
        <f t="shared" si="10"/>
        <v>16.720767272524302</v>
      </c>
    </row>
    <row r="30" spans="2:9" x14ac:dyDescent="0.3">
      <c r="B30" s="510" t="s">
        <v>585</v>
      </c>
      <c r="C30" s="511">
        <v>181238699081</v>
      </c>
      <c r="D30" s="511">
        <v>85136308167.659988</v>
      </c>
      <c r="E30" s="511">
        <v>19441500671.799999</v>
      </c>
      <c r="F30" s="511">
        <v>18390850456.200001</v>
      </c>
      <c r="G30" s="511">
        <f t="shared" si="0"/>
        <v>96102390913.340012</v>
      </c>
      <c r="H30" s="512">
        <f t="shared" si="9"/>
        <v>46.974685097254252</v>
      </c>
      <c r="I30" s="512">
        <f t="shared" si="10"/>
        <v>10.727014026464138</v>
      </c>
    </row>
    <row r="31" spans="2:9" x14ac:dyDescent="0.3">
      <c r="B31" s="510" t="s">
        <v>586</v>
      </c>
      <c r="C31" s="511">
        <v>477073535212</v>
      </c>
      <c r="D31" s="511">
        <v>187833045775.79001</v>
      </c>
      <c r="E31" s="511">
        <v>29213396164</v>
      </c>
      <c r="F31" s="511">
        <v>28629405476</v>
      </c>
      <c r="G31" s="511">
        <f t="shared" si="0"/>
        <v>289240489436.20996</v>
      </c>
      <c r="H31" s="512">
        <f t="shared" si="9"/>
        <v>39.371927368035941</v>
      </c>
      <c r="I31" s="512">
        <f t="shared" si="10"/>
        <v>6.1234577078391634</v>
      </c>
    </row>
    <row r="32" spans="2:9" x14ac:dyDescent="0.3">
      <c r="B32" s="510" t="s">
        <v>587</v>
      </c>
      <c r="C32" s="511">
        <v>137937926012</v>
      </c>
      <c r="D32" s="511">
        <v>79041617835.290009</v>
      </c>
      <c r="E32" s="511">
        <v>29613411306.790001</v>
      </c>
      <c r="F32" s="511">
        <v>29577311306.790001</v>
      </c>
      <c r="G32" s="511">
        <f t="shared" si="0"/>
        <v>58896308176.709991</v>
      </c>
      <c r="H32" s="512">
        <f t="shared" si="9"/>
        <v>57.302309901639184</v>
      </c>
      <c r="I32" s="512">
        <f t="shared" si="10"/>
        <v>21.468650546633391</v>
      </c>
    </row>
    <row r="33" spans="2:9" x14ac:dyDescent="0.3">
      <c r="B33" s="513" t="s">
        <v>74</v>
      </c>
      <c r="C33" s="514">
        <v>265794300973</v>
      </c>
      <c r="D33" s="514">
        <v>212499701840.14999</v>
      </c>
      <c r="E33" s="514">
        <v>89529148617.709991</v>
      </c>
      <c r="F33" s="514">
        <v>89520890603.709991</v>
      </c>
      <c r="G33" s="514">
        <f t="shared" si="0"/>
        <v>53294599132.850006</v>
      </c>
      <c r="H33" s="509">
        <f>+D33/C33*100</f>
        <v>79.948930831942931</v>
      </c>
      <c r="I33" s="509">
        <f>+E33/C33*100</f>
        <v>33.683622368865073</v>
      </c>
    </row>
    <row r="34" spans="2:9" ht="18" x14ac:dyDescent="0.3">
      <c r="B34" s="515" t="s">
        <v>588</v>
      </c>
      <c r="C34" s="511">
        <v>34440331752</v>
      </c>
      <c r="D34" s="511">
        <v>27677988142.07</v>
      </c>
      <c r="E34" s="511">
        <v>9124447790.6299992</v>
      </c>
      <c r="F34" s="511">
        <v>9119210790.6299992</v>
      </c>
      <c r="G34" s="511">
        <f t="shared" si="0"/>
        <v>6762343609.9300003</v>
      </c>
      <c r="H34" s="512">
        <f t="shared" ref="H34:H36" si="11">+D34/C34*100</f>
        <v>80.36504509124741</v>
      </c>
      <c r="I34" s="512">
        <f t="shared" ref="I34:I36" si="12">+E34/C34*100</f>
        <v>26.493495638584051</v>
      </c>
    </row>
    <row r="35" spans="2:9" x14ac:dyDescent="0.3">
      <c r="B35" s="515" t="s">
        <v>589</v>
      </c>
      <c r="C35" s="511">
        <v>67212499762</v>
      </c>
      <c r="D35" s="511">
        <v>49977023374.080002</v>
      </c>
      <c r="E35" s="511">
        <v>27950497597.729996</v>
      </c>
      <c r="F35" s="511">
        <v>27947476583.729996</v>
      </c>
      <c r="G35" s="511">
        <f t="shared" si="0"/>
        <v>17235476387.919998</v>
      </c>
      <c r="H35" s="512">
        <f t="shared" si="11"/>
        <v>74.356739521739328</v>
      </c>
      <c r="I35" s="512">
        <f t="shared" si="12"/>
        <v>41.585267170099208</v>
      </c>
    </row>
    <row r="36" spans="2:9" x14ac:dyDescent="0.3">
      <c r="B36" s="515" t="s">
        <v>590</v>
      </c>
      <c r="C36" s="511">
        <v>164141469459</v>
      </c>
      <c r="D36" s="511">
        <v>134844690324</v>
      </c>
      <c r="E36" s="511">
        <v>52454203229.349998</v>
      </c>
      <c r="F36" s="511">
        <v>52454203229.349998</v>
      </c>
      <c r="G36" s="511">
        <f t="shared" si="0"/>
        <v>29296779135</v>
      </c>
      <c r="H36" s="512">
        <f t="shared" si="11"/>
        <v>82.151506726752018</v>
      </c>
      <c r="I36" s="512">
        <f t="shared" si="12"/>
        <v>31.9567038130192</v>
      </c>
    </row>
    <row r="37" spans="2:9" x14ac:dyDescent="0.3">
      <c r="B37" s="507" t="s">
        <v>68</v>
      </c>
      <c r="C37" s="508">
        <v>8243231185196</v>
      </c>
      <c r="D37" s="508">
        <v>3135797422108.3501</v>
      </c>
      <c r="E37" s="508">
        <v>2384789465995.71</v>
      </c>
      <c r="F37" s="508">
        <v>2383649179886.71</v>
      </c>
      <c r="G37" s="508">
        <f t="shared" si="0"/>
        <v>5107433763087.6504</v>
      </c>
      <c r="H37" s="509">
        <f>+D37/C37*100</f>
        <v>38.040876831647296</v>
      </c>
      <c r="I37" s="509">
        <f>+E37/C37*100</f>
        <v>28.930275184790982</v>
      </c>
    </row>
    <row r="38" spans="2:9" x14ac:dyDescent="0.3">
      <c r="B38" s="510" t="s">
        <v>591</v>
      </c>
      <c r="C38" s="511">
        <v>73602358081</v>
      </c>
      <c r="D38" s="511">
        <v>49127840473.449997</v>
      </c>
      <c r="E38" s="511">
        <v>18874566029.839996</v>
      </c>
      <c r="F38" s="511">
        <v>18846353211.839996</v>
      </c>
      <c r="G38" s="511">
        <f t="shared" si="0"/>
        <v>24474517607.550003</v>
      </c>
      <c r="H38" s="512">
        <f t="shared" ref="H38:H40" si="13">+D38/C38*100</f>
        <v>66.747644714567983</v>
      </c>
      <c r="I38" s="512">
        <f t="shared" ref="I38:I40" si="14">+E38/C38*100</f>
        <v>25.643969190590855</v>
      </c>
    </row>
    <row r="39" spans="2:9" x14ac:dyDescent="0.3">
      <c r="B39" s="510" t="s">
        <v>592</v>
      </c>
      <c r="C39" s="511">
        <v>5452474874879</v>
      </c>
      <c r="D39" s="511">
        <v>2477378788008.27</v>
      </c>
      <c r="E39" s="511">
        <v>2065662240806.48</v>
      </c>
      <c r="F39" s="511">
        <v>2064572078593.48</v>
      </c>
      <c r="G39" s="511">
        <f t="shared" si="0"/>
        <v>2975096086870.73</v>
      </c>
      <c r="H39" s="512">
        <f t="shared" si="13"/>
        <v>45.435858850486632</v>
      </c>
      <c r="I39" s="512">
        <f t="shared" si="14"/>
        <v>37.884855743646519</v>
      </c>
    </row>
    <row r="40" spans="2:9" x14ac:dyDescent="0.3">
      <c r="B40" s="510" t="s">
        <v>593</v>
      </c>
      <c r="C40" s="511">
        <v>2717153952236</v>
      </c>
      <c r="D40" s="511">
        <v>609290793626.63</v>
      </c>
      <c r="E40" s="511">
        <v>300252659159.38995</v>
      </c>
      <c r="F40" s="511">
        <v>300230748081.38995</v>
      </c>
      <c r="G40" s="511">
        <f t="shared" si="0"/>
        <v>2107863158609.3701</v>
      </c>
      <c r="H40" s="512">
        <f t="shared" si="13"/>
        <v>22.42385983043885</v>
      </c>
      <c r="I40" s="512">
        <f t="shared" si="14"/>
        <v>11.050263048669217</v>
      </c>
    </row>
    <row r="41" spans="2:9" x14ac:dyDescent="0.3">
      <c r="B41" s="513" t="s">
        <v>72</v>
      </c>
      <c r="C41" s="514">
        <v>341063272105</v>
      </c>
      <c r="D41" s="514">
        <v>262893476889</v>
      </c>
      <c r="E41" s="514">
        <v>83153092656</v>
      </c>
      <c r="F41" s="514">
        <v>82625512862</v>
      </c>
      <c r="G41" s="514">
        <f t="shared" si="0"/>
        <v>78169795216</v>
      </c>
      <c r="H41" s="509">
        <f>+D41/C41*100</f>
        <v>77.08055906062657</v>
      </c>
      <c r="I41" s="509">
        <f>+E41/C41*100</f>
        <v>24.380547381366945</v>
      </c>
    </row>
    <row r="42" spans="2:9" x14ac:dyDescent="0.3">
      <c r="B42" s="515" t="s">
        <v>594</v>
      </c>
      <c r="C42" s="511">
        <v>151748140886</v>
      </c>
      <c r="D42" s="511">
        <v>105620268331</v>
      </c>
      <c r="E42" s="511">
        <v>23308642946</v>
      </c>
      <c r="F42" s="511">
        <v>22781063152</v>
      </c>
      <c r="G42" s="511">
        <f t="shared" si="0"/>
        <v>46127872555</v>
      </c>
      <c r="H42" s="512">
        <f t="shared" ref="H42:H44" si="15">+D42/C42*100</f>
        <v>69.602347491259664</v>
      </c>
      <c r="I42" s="512">
        <f t="shared" ref="I42:I44" si="16">+E42/C42*100</f>
        <v>15.360084683680242</v>
      </c>
    </row>
    <row r="43" spans="2:9" x14ac:dyDescent="0.3">
      <c r="B43" s="515" t="s">
        <v>595</v>
      </c>
      <c r="C43" s="511">
        <v>174392092834</v>
      </c>
      <c r="D43" s="511">
        <v>157160995230</v>
      </c>
      <c r="E43" s="511">
        <v>59844449710</v>
      </c>
      <c r="F43" s="511">
        <v>59844449710</v>
      </c>
      <c r="G43" s="511">
        <f t="shared" si="0"/>
        <v>17231097604</v>
      </c>
      <c r="H43" s="512">
        <f t="shared" si="15"/>
        <v>90.119335501981794</v>
      </c>
      <c r="I43" s="512">
        <f t="shared" si="16"/>
        <v>34.316033908122549</v>
      </c>
    </row>
    <row r="44" spans="2:9" x14ac:dyDescent="0.3">
      <c r="B44" s="515" t="s">
        <v>596</v>
      </c>
      <c r="C44" s="511">
        <v>14923038385</v>
      </c>
      <c r="D44" s="511">
        <v>112213328</v>
      </c>
      <c r="E44" s="511">
        <v>0</v>
      </c>
      <c r="F44" s="511">
        <v>0</v>
      </c>
      <c r="G44" s="511">
        <f t="shared" si="0"/>
        <v>14810825057</v>
      </c>
      <c r="H44" s="512">
        <f t="shared" si="15"/>
        <v>0.75194692330746826</v>
      </c>
      <c r="I44" s="512">
        <f t="shared" si="16"/>
        <v>0</v>
      </c>
    </row>
    <row r="45" spans="2:9" x14ac:dyDescent="0.3">
      <c r="B45" s="507" t="s">
        <v>76</v>
      </c>
      <c r="C45" s="508">
        <v>6642020890664</v>
      </c>
      <c r="D45" s="508">
        <v>3230034423898.0498</v>
      </c>
      <c r="E45" s="508">
        <v>1618004862322.1704</v>
      </c>
      <c r="F45" s="508">
        <v>1613089510200.9502</v>
      </c>
      <c r="G45" s="508">
        <f t="shared" si="0"/>
        <v>3411986466765.9502</v>
      </c>
      <c r="H45" s="509">
        <f>+D45/C45*100</f>
        <v>48.630296066038795</v>
      </c>
      <c r="I45" s="509">
        <f>+E45/C45*100</f>
        <v>24.360129077528679</v>
      </c>
    </row>
    <row r="46" spans="2:9" x14ac:dyDescent="0.3">
      <c r="B46" s="510" t="s">
        <v>597</v>
      </c>
      <c r="C46" s="511">
        <v>4705362368557</v>
      </c>
      <c r="D46" s="511">
        <v>2633018944149.0601</v>
      </c>
      <c r="E46" s="511">
        <v>1345595557131.9802</v>
      </c>
      <c r="F46" s="511">
        <v>1341655140751.76</v>
      </c>
      <c r="G46" s="511">
        <f t="shared" si="0"/>
        <v>2072343424407.9399</v>
      </c>
      <c r="H46" s="512">
        <f t="shared" ref="H46:H51" si="17">+D46/C46*100</f>
        <v>55.957835718326024</v>
      </c>
      <c r="I46" s="512">
        <f t="shared" ref="I46:I51" si="18">+E46/C46*100</f>
        <v>28.597065469893572</v>
      </c>
    </row>
    <row r="47" spans="2:9" x14ac:dyDescent="0.3">
      <c r="B47" s="510" t="s">
        <v>598</v>
      </c>
      <c r="C47" s="511">
        <v>668118322052</v>
      </c>
      <c r="D47" s="511">
        <v>272257518937.77997</v>
      </c>
      <c r="E47" s="511">
        <v>131757864496.08</v>
      </c>
      <c r="F47" s="511">
        <v>131045089996.08</v>
      </c>
      <c r="G47" s="511">
        <f t="shared" si="0"/>
        <v>395860803114.22003</v>
      </c>
      <c r="H47" s="512">
        <f t="shared" si="17"/>
        <v>40.749895632496965</v>
      </c>
      <c r="I47" s="512">
        <f t="shared" si="18"/>
        <v>19.720738100911596</v>
      </c>
    </row>
    <row r="48" spans="2:9" x14ac:dyDescent="0.3">
      <c r="B48" s="510" t="s">
        <v>599</v>
      </c>
      <c r="C48" s="511">
        <v>579164214354</v>
      </c>
      <c r="D48" s="511">
        <v>164478157175.48999</v>
      </c>
      <c r="E48" s="511">
        <v>57795329043.380005</v>
      </c>
      <c r="F48" s="511">
        <v>57636438944.380005</v>
      </c>
      <c r="G48" s="511">
        <f t="shared" si="0"/>
        <v>414686057178.51001</v>
      </c>
      <c r="H48" s="512">
        <f t="shared" si="17"/>
        <v>28.399226523163033</v>
      </c>
      <c r="I48" s="512">
        <f t="shared" si="18"/>
        <v>9.9790918725606925</v>
      </c>
    </row>
    <row r="49" spans="2:9" x14ac:dyDescent="0.3">
      <c r="B49" s="510" t="s">
        <v>86</v>
      </c>
      <c r="C49" s="511">
        <v>300431374031</v>
      </c>
      <c r="D49" s="511">
        <v>84158838586</v>
      </c>
      <c r="E49" s="511">
        <v>56287736619.010002</v>
      </c>
      <c r="F49" s="511">
        <v>56287736619.010002</v>
      </c>
      <c r="G49" s="511">
        <f t="shared" si="0"/>
        <v>216272535445</v>
      </c>
      <c r="H49" s="512">
        <f t="shared" si="17"/>
        <v>28.012666405911414</v>
      </c>
      <c r="I49" s="512">
        <f t="shared" si="18"/>
        <v>18.735638646449075</v>
      </c>
    </row>
    <row r="50" spans="2:9" x14ac:dyDescent="0.3">
      <c r="B50" s="510" t="s">
        <v>600</v>
      </c>
      <c r="C50" s="511">
        <v>16000000000</v>
      </c>
      <c r="D50" s="511">
        <v>11003392655.76</v>
      </c>
      <c r="E50" s="511">
        <v>4302739366.0599995</v>
      </c>
      <c r="F50" s="511">
        <v>4302739366.0599995</v>
      </c>
      <c r="G50" s="511">
        <f t="shared" si="0"/>
        <v>4996607344.2399998</v>
      </c>
      <c r="H50" s="512">
        <f t="shared" si="17"/>
        <v>68.771204098500007</v>
      </c>
      <c r="I50" s="512">
        <f t="shared" si="18"/>
        <v>26.892121037874993</v>
      </c>
    </row>
    <row r="51" spans="2:9" x14ac:dyDescent="0.3">
      <c r="B51" s="510" t="s">
        <v>601</v>
      </c>
      <c r="C51" s="511">
        <v>372944611670</v>
      </c>
      <c r="D51" s="511">
        <v>65117572393.959991</v>
      </c>
      <c r="E51" s="511">
        <v>22265635665.66</v>
      </c>
      <c r="F51" s="511">
        <v>22162364523.66</v>
      </c>
      <c r="G51" s="511">
        <f t="shared" si="0"/>
        <v>307827039276.04004</v>
      </c>
      <c r="H51" s="512">
        <f t="shared" si="17"/>
        <v>17.460386973382327</v>
      </c>
      <c r="I51" s="512">
        <f t="shared" si="18"/>
        <v>5.9702258643601871</v>
      </c>
    </row>
    <row r="52" spans="2:9" x14ac:dyDescent="0.3">
      <c r="B52" s="513" t="s">
        <v>60</v>
      </c>
      <c r="C52" s="514">
        <v>200000000000</v>
      </c>
      <c r="D52" s="514">
        <v>141853734840</v>
      </c>
      <c r="E52" s="514">
        <v>45918033820</v>
      </c>
      <c r="F52" s="514">
        <v>45050475385</v>
      </c>
      <c r="G52" s="514">
        <f t="shared" si="0"/>
        <v>58146265160</v>
      </c>
      <c r="H52" s="509">
        <f>+D52/C52*100</f>
        <v>70.926867419999994</v>
      </c>
      <c r="I52" s="509">
        <f>+E52/C52*100</f>
        <v>22.959016909999999</v>
      </c>
    </row>
    <row r="53" spans="2:9" x14ac:dyDescent="0.3">
      <c r="B53" s="515" t="s">
        <v>602</v>
      </c>
      <c r="C53" s="511">
        <v>191000000000</v>
      </c>
      <c r="D53" s="511">
        <v>133008467226</v>
      </c>
      <c r="E53" s="511">
        <v>40075447846</v>
      </c>
      <c r="F53" s="511">
        <v>39207889411</v>
      </c>
      <c r="G53" s="511">
        <f t="shared" si="0"/>
        <v>57991532774</v>
      </c>
      <c r="H53" s="512">
        <f t="shared" ref="H53:H54" si="19">+D53/C53*100</f>
        <v>69.637940956020941</v>
      </c>
      <c r="I53" s="512">
        <f t="shared" ref="I53:I54" si="20">+E53/C53*100</f>
        <v>20.981909867015709</v>
      </c>
    </row>
    <row r="54" spans="2:9" x14ac:dyDescent="0.3">
      <c r="B54" s="515" t="s">
        <v>603</v>
      </c>
      <c r="C54" s="511">
        <v>9000000000</v>
      </c>
      <c r="D54" s="511">
        <v>8845267614</v>
      </c>
      <c r="E54" s="511">
        <v>5842585974</v>
      </c>
      <c r="F54" s="511">
        <v>5842585974</v>
      </c>
      <c r="G54" s="511">
        <f t="shared" si="0"/>
        <v>154732386</v>
      </c>
      <c r="H54" s="512">
        <f t="shared" si="19"/>
        <v>98.28075126666667</v>
      </c>
      <c r="I54" s="512">
        <f t="shared" si="20"/>
        <v>64.917621933333336</v>
      </c>
    </row>
    <row r="55" spans="2:9" x14ac:dyDescent="0.3">
      <c r="B55" s="513" t="s">
        <v>65</v>
      </c>
      <c r="C55" s="514">
        <v>397466162270</v>
      </c>
      <c r="D55" s="514">
        <v>264614534317.23999</v>
      </c>
      <c r="E55" s="514">
        <v>90693446379.639999</v>
      </c>
      <c r="F55" s="514">
        <v>89454125425.259995</v>
      </c>
      <c r="G55" s="514">
        <f t="shared" si="0"/>
        <v>132851627952.76001</v>
      </c>
      <c r="H55" s="509">
        <f>+D55/C55*100</f>
        <v>66.575361486366361</v>
      </c>
      <c r="I55" s="509">
        <f>+E55/C55*100</f>
        <v>22.817903758567418</v>
      </c>
    </row>
    <row r="56" spans="2:9" x14ac:dyDescent="0.3">
      <c r="B56" s="515" t="s">
        <v>604</v>
      </c>
      <c r="C56" s="511">
        <v>96695365207</v>
      </c>
      <c r="D56" s="511">
        <v>71798058637.100006</v>
      </c>
      <c r="E56" s="511">
        <v>10181253699.639999</v>
      </c>
      <c r="F56" s="511">
        <v>10169443294.639999</v>
      </c>
      <c r="G56" s="511">
        <f t="shared" si="0"/>
        <v>24897306569.899994</v>
      </c>
      <c r="H56" s="512">
        <f t="shared" ref="H56:H59" si="21">+D56/C56*100</f>
        <v>74.251809777437387</v>
      </c>
      <c r="I56" s="512">
        <f t="shared" ref="I56:I59" si="22">+E56/C56*100</f>
        <v>10.529205487610026</v>
      </c>
    </row>
    <row r="57" spans="2:9" x14ac:dyDescent="0.3">
      <c r="B57" s="515" t="s">
        <v>605</v>
      </c>
      <c r="C57" s="511">
        <v>76804238980</v>
      </c>
      <c r="D57" s="511">
        <v>59547404555.43</v>
      </c>
      <c r="E57" s="511">
        <v>18576769656.620003</v>
      </c>
      <c r="F57" s="511">
        <v>18492704923.82</v>
      </c>
      <c r="G57" s="511">
        <f t="shared" si="0"/>
        <v>17256834424.57</v>
      </c>
      <c r="H57" s="512">
        <f t="shared" si="21"/>
        <v>77.531403665019425</v>
      </c>
      <c r="I57" s="512">
        <f t="shared" si="22"/>
        <v>24.187167145106972</v>
      </c>
    </row>
    <row r="58" spans="2:9" x14ac:dyDescent="0.3">
      <c r="B58" s="515" t="s">
        <v>606</v>
      </c>
      <c r="C58" s="511">
        <v>108750022903</v>
      </c>
      <c r="D58" s="511">
        <v>57580410356.849998</v>
      </c>
      <c r="E58" s="511">
        <v>20708514161.709999</v>
      </c>
      <c r="F58" s="511">
        <v>19752038881.41</v>
      </c>
      <c r="G58" s="511">
        <f t="shared" si="0"/>
        <v>51169612546.150002</v>
      </c>
      <c r="H58" s="512">
        <f t="shared" si="21"/>
        <v>52.947492625550133</v>
      </c>
      <c r="I58" s="512">
        <f t="shared" si="22"/>
        <v>19.042307862482968</v>
      </c>
    </row>
    <row r="59" spans="2:9" x14ac:dyDescent="0.3">
      <c r="B59" s="515" t="s">
        <v>607</v>
      </c>
      <c r="C59" s="511">
        <v>115216535180</v>
      </c>
      <c r="D59" s="511">
        <v>75688660767.860001</v>
      </c>
      <c r="E59" s="511">
        <v>41226908861.669998</v>
      </c>
      <c r="F59" s="511">
        <v>41039938325.389999</v>
      </c>
      <c r="G59" s="511">
        <f t="shared" si="0"/>
        <v>39527874412.139999</v>
      </c>
      <c r="H59" s="512">
        <f t="shared" si="21"/>
        <v>65.692533323982914</v>
      </c>
      <c r="I59" s="512">
        <f t="shared" si="22"/>
        <v>35.782111306560466</v>
      </c>
    </row>
    <row r="60" spans="2:9" x14ac:dyDescent="0.3">
      <c r="B60" s="507" t="s">
        <v>75</v>
      </c>
      <c r="C60" s="508">
        <v>1920687119468</v>
      </c>
      <c r="D60" s="508">
        <v>1204067920155.3599</v>
      </c>
      <c r="E60" s="508">
        <v>394118110727.05005</v>
      </c>
      <c r="F60" s="508">
        <v>380160890821.49005</v>
      </c>
      <c r="G60" s="508">
        <f t="shared" si="0"/>
        <v>716619199312.64014</v>
      </c>
      <c r="H60" s="509">
        <f>+D60/C60*100</f>
        <v>62.68943587693073</v>
      </c>
      <c r="I60" s="509">
        <f>+E60/C60*100</f>
        <v>20.519641472694133</v>
      </c>
    </row>
    <row r="61" spans="2:9" ht="18" x14ac:dyDescent="0.3">
      <c r="B61" s="510" t="s">
        <v>608</v>
      </c>
      <c r="C61" s="511">
        <v>1133888056359</v>
      </c>
      <c r="D61" s="511">
        <v>681635935749.10999</v>
      </c>
      <c r="E61" s="511">
        <v>297430513379.63</v>
      </c>
      <c r="F61" s="511">
        <v>294381927966.97003</v>
      </c>
      <c r="G61" s="511">
        <f t="shared" si="0"/>
        <v>452252120609.89001</v>
      </c>
      <c r="H61" s="512">
        <f t="shared" ref="H61:H63" si="23">+D61/C61*100</f>
        <v>60.114923331840565</v>
      </c>
      <c r="I61" s="512">
        <f t="shared" ref="I61:I63" si="24">+E61/C61*100</f>
        <v>26.23102974862455</v>
      </c>
    </row>
    <row r="62" spans="2:9" ht="18" x14ac:dyDescent="0.3">
      <c r="B62" s="510" t="s">
        <v>609</v>
      </c>
      <c r="C62" s="511">
        <v>647568532744</v>
      </c>
      <c r="D62" s="511">
        <v>435294859161.08002</v>
      </c>
      <c r="E62" s="511">
        <v>62501258127.269997</v>
      </c>
      <c r="F62" s="511">
        <v>52638088106.269997</v>
      </c>
      <c r="G62" s="511">
        <f t="shared" si="0"/>
        <v>212273673582.91998</v>
      </c>
      <c r="H62" s="512">
        <f t="shared" si="23"/>
        <v>67.219890583096458</v>
      </c>
      <c r="I62" s="512">
        <f t="shared" si="24"/>
        <v>9.6516824037801587</v>
      </c>
    </row>
    <row r="63" spans="2:9" ht="20.25" customHeight="1" x14ac:dyDescent="0.3">
      <c r="B63" s="510" t="s">
        <v>610</v>
      </c>
      <c r="C63" s="511">
        <v>139230530365</v>
      </c>
      <c r="D63" s="511">
        <v>87137125245.169998</v>
      </c>
      <c r="E63" s="511">
        <v>34186339220.150002</v>
      </c>
      <c r="F63" s="511">
        <v>33140874748.25</v>
      </c>
      <c r="G63" s="511">
        <f t="shared" si="0"/>
        <v>52093405119.830002</v>
      </c>
      <c r="H63" s="512">
        <f t="shared" si="23"/>
        <v>62.584782961564208</v>
      </c>
      <c r="I63" s="512">
        <f t="shared" si="24"/>
        <v>24.55376642646462</v>
      </c>
    </row>
    <row r="64" spans="2:9" x14ac:dyDescent="0.3">
      <c r="B64" s="507" t="s">
        <v>455</v>
      </c>
      <c r="C64" s="508">
        <f>+C55+C37+C7+C12+C25+C16+C45+C41+C22+C33+C52+C60</f>
        <v>44453805894539</v>
      </c>
      <c r="D64" s="508">
        <f t="shared" ref="D64:F64" si="25">+D55+D37+D7+D12+D25+D16+D45+D41+D22+D33+D52+D60</f>
        <v>26050134176425.16</v>
      </c>
      <c r="E64" s="508">
        <f t="shared" si="25"/>
        <v>14777060290859.301</v>
      </c>
      <c r="F64" s="508">
        <f t="shared" si="25"/>
        <v>14745799632368.162</v>
      </c>
      <c r="G64" s="508">
        <f t="shared" si="0"/>
        <v>18403671718113.84</v>
      </c>
      <c r="H64" s="509">
        <f>+D64/C64*100</f>
        <v>58.600458728383778</v>
      </c>
      <c r="I64" s="509">
        <f>+E64/C64*100</f>
        <v>33.241383934405974</v>
      </c>
    </row>
    <row r="65" spans="2:9" x14ac:dyDescent="0.3">
      <c r="B65" s="507" t="s">
        <v>454</v>
      </c>
      <c r="C65" s="508">
        <f>+C79+C129+C183+C149+C144+C153+C134+C163+C174+C87+C69+C178+C102+C93+C107+C187+C191+C118+C120</f>
        <v>39512105459374</v>
      </c>
      <c r="D65" s="508">
        <f t="shared" ref="D65:F65" si="26">+D79+D129+D183+D149+D144+D153+D134+D163+D174+D87+D69+D178+D102+D93+D107+D187+D191+D118+D120</f>
        <v>22565389027602.883</v>
      </c>
      <c r="E65" s="508">
        <f t="shared" si="26"/>
        <v>5536650892075.79</v>
      </c>
      <c r="F65" s="508">
        <f t="shared" si="26"/>
        <v>5383540444179.75</v>
      </c>
      <c r="G65" s="508">
        <f t="shared" si="0"/>
        <v>16946716431771.117</v>
      </c>
      <c r="H65" s="509">
        <f>+D65/C65*100</f>
        <v>57.110064789648874</v>
      </c>
      <c r="I65" s="509">
        <f>+E65/C65*100</f>
        <v>14.012543314778622</v>
      </c>
    </row>
    <row r="66" spans="2:9" x14ac:dyDescent="0.3">
      <c r="B66" s="516" t="s">
        <v>84</v>
      </c>
      <c r="C66" s="517">
        <f>+C65+C64</f>
        <v>83965911353913</v>
      </c>
      <c r="D66" s="517">
        <f>+D65+D64</f>
        <v>48615523204028.047</v>
      </c>
      <c r="E66" s="517">
        <f>+E65+E64</f>
        <v>20313711182935.09</v>
      </c>
      <c r="F66" s="517">
        <f>+F65+F64</f>
        <v>20129340076547.914</v>
      </c>
      <c r="G66" s="517">
        <f t="shared" si="0"/>
        <v>35350388149884.953</v>
      </c>
      <c r="H66" s="518">
        <f>+D66/C66*100</f>
        <v>57.899119321310685</v>
      </c>
      <c r="I66" s="518">
        <f>+E66/C66*100</f>
        <v>24.192807361208288</v>
      </c>
    </row>
    <row r="67" spans="2:9" x14ac:dyDescent="0.2">
      <c r="B67" s="27" t="s">
        <v>81</v>
      </c>
      <c r="C67" s="511"/>
      <c r="D67" s="511"/>
      <c r="E67" s="511"/>
      <c r="F67" s="511"/>
      <c r="G67" s="511"/>
      <c r="H67" s="519"/>
      <c r="I67" s="519"/>
    </row>
    <row r="68" spans="2:9" hidden="1" x14ac:dyDescent="0.3">
      <c r="B68" s="520"/>
      <c r="C68" s="511"/>
      <c r="D68" s="511"/>
      <c r="E68" s="511"/>
      <c r="F68" s="511"/>
      <c r="G68" s="511"/>
      <c r="H68" s="519"/>
      <c r="I68" s="519"/>
    </row>
    <row r="69" spans="2:9" hidden="1" x14ac:dyDescent="0.3">
      <c r="B69" s="507" t="s">
        <v>56</v>
      </c>
      <c r="C69" s="508">
        <v>4288200000000</v>
      </c>
      <c r="D69" s="508">
        <v>1878229148181.9004</v>
      </c>
      <c r="E69" s="508">
        <v>629879800911.60999</v>
      </c>
      <c r="F69" s="508">
        <v>613108838294.75</v>
      </c>
      <c r="G69" s="508">
        <f t="shared" ref="G69:G132" si="27">+C69-D69</f>
        <v>2409970851818.0996</v>
      </c>
      <c r="H69" s="521">
        <f t="shared" ref="H69:H132" si="28">+D69/C69</f>
        <v>0.43799942824073046</v>
      </c>
      <c r="I69" s="521">
        <f t="shared" ref="I69:I132" si="29">+E69/C69</f>
        <v>0.14688675922569142</v>
      </c>
    </row>
    <row r="70" spans="2:9" hidden="1" x14ac:dyDescent="0.3">
      <c r="B70" s="510" t="s">
        <v>611</v>
      </c>
      <c r="C70" s="511">
        <v>162226664230</v>
      </c>
      <c r="D70" s="511">
        <v>27363297185.650002</v>
      </c>
      <c r="E70" s="511">
        <v>15331319225.279999</v>
      </c>
      <c r="F70" s="511">
        <v>15314091577.279999</v>
      </c>
      <c r="G70" s="511">
        <f t="shared" si="27"/>
        <v>134863367044.35001</v>
      </c>
      <c r="H70" s="519">
        <f t="shared" si="28"/>
        <v>0.16867324071248335</v>
      </c>
      <c r="I70" s="519">
        <f t="shared" si="29"/>
        <v>9.4505544437156919E-2</v>
      </c>
    </row>
    <row r="71" spans="2:9" hidden="1" x14ac:dyDescent="0.3">
      <c r="B71" s="510" t="s">
        <v>612</v>
      </c>
      <c r="C71" s="511">
        <v>677743033290</v>
      </c>
      <c r="D71" s="511">
        <v>126369448414.5</v>
      </c>
      <c r="E71" s="511">
        <v>74894428223.860001</v>
      </c>
      <c r="F71" s="511">
        <v>74710505750.860001</v>
      </c>
      <c r="G71" s="511">
        <f t="shared" si="27"/>
        <v>551373584875.5</v>
      </c>
      <c r="H71" s="519">
        <f t="shared" si="28"/>
        <v>0.18645628535797532</v>
      </c>
      <c r="I71" s="519">
        <f t="shared" si="29"/>
        <v>0.11050564084782465</v>
      </c>
    </row>
    <row r="72" spans="2:9" hidden="1" x14ac:dyDescent="0.3">
      <c r="B72" s="510" t="s">
        <v>613</v>
      </c>
      <c r="C72" s="511">
        <v>283331434250</v>
      </c>
      <c r="D72" s="511">
        <v>57609247230.010002</v>
      </c>
      <c r="E72" s="511">
        <v>14503262945.02</v>
      </c>
      <c r="F72" s="511">
        <v>14453663797.02</v>
      </c>
      <c r="G72" s="511">
        <f t="shared" si="27"/>
        <v>225722187019.98999</v>
      </c>
      <c r="H72" s="519">
        <f t="shared" si="28"/>
        <v>0.20332811776605758</v>
      </c>
      <c r="I72" s="519">
        <f t="shared" si="29"/>
        <v>5.1188329962085742E-2</v>
      </c>
    </row>
    <row r="73" spans="2:9" hidden="1" x14ac:dyDescent="0.3">
      <c r="B73" s="510" t="s">
        <v>614</v>
      </c>
      <c r="C73" s="511">
        <v>40000000000</v>
      </c>
      <c r="D73" s="511">
        <v>1804776044</v>
      </c>
      <c r="E73" s="511">
        <v>490906056.69999999</v>
      </c>
      <c r="F73" s="511">
        <v>490906056.69999999</v>
      </c>
      <c r="G73" s="511">
        <f t="shared" si="27"/>
        <v>38195223956</v>
      </c>
      <c r="H73" s="519">
        <f t="shared" si="28"/>
        <v>4.5119401099999998E-2</v>
      </c>
      <c r="I73" s="519">
        <f t="shared" si="29"/>
        <v>1.2272651417499999E-2</v>
      </c>
    </row>
    <row r="74" spans="2:9" hidden="1" x14ac:dyDescent="0.3">
      <c r="B74" s="510" t="s">
        <v>615</v>
      </c>
      <c r="C74" s="511">
        <v>260384633482</v>
      </c>
      <c r="D74" s="511">
        <v>140776442973.71997</v>
      </c>
      <c r="E74" s="511">
        <v>66305699032.429993</v>
      </c>
      <c r="F74" s="511">
        <v>54939704100.569992</v>
      </c>
      <c r="G74" s="511">
        <f t="shared" si="27"/>
        <v>119608190508.28003</v>
      </c>
      <c r="H74" s="519">
        <f t="shared" si="28"/>
        <v>0.54064804474512751</v>
      </c>
      <c r="I74" s="519">
        <f t="shared" si="29"/>
        <v>0.254645207536848</v>
      </c>
    </row>
    <row r="75" spans="2:9" ht="18" hidden="1" x14ac:dyDescent="0.3">
      <c r="B75" s="510" t="s">
        <v>616</v>
      </c>
      <c r="C75" s="511">
        <v>531700000000</v>
      </c>
      <c r="D75" s="511">
        <v>363621105026</v>
      </c>
      <c r="E75" s="511">
        <v>49861493907.910004</v>
      </c>
      <c r="F75" s="511">
        <v>49861493907.910004</v>
      </c>
      <c r="G75" s="511">
        <f t="shared" si="27"/>
        <v>168078894974</v>
      </c>
      <c r="H75" s="519">
        <f t="shared" si="28"/>
        <v>0.68388396657137485</v>
      </c>
      <c r="I75" s="519">
        <f t="shared" si="29"/>
        <v>9.3777494654711316E-2</v>
      </c>
    </row>
    <row r="76" spans="2:9" ht="18" hidden="1" x14ac:dyDescent="0.3">
      <c r="B76" s="510" t="s">
        <v>617</v>
      </c>
      <c r="C76" s="511">
        <v>296245309042</v>
      </c>
      <c r="D76" s="511">
        <v>173732893134.29001</v>
      </c>
      <c r="E76" s="511">
        <v>74221966585.190002</v>
      </c>
      <c r="F76" s="511">
        <v>72474041162.190002</v>
      </c>
      <c r="G76" s="511">
        <f t="shared" si="27"/>
        <v>122512415907.70999</v>
      </c>
      <c r="H76" s="519">
        <f t="shared" si="28"/>
        <v>0.58644943170951314</v>
      </c>
      <c r="I76" s="519">
        <f t="shared" si="29"/>
        <v>0.25054225103246186</v>
      </c>
    </row>
    <row r="77" spans="2:9" hidden="1" x14ac:dyDescent="0.3">
      <c r="B77" s="510" t="s">
        <v>618</v>
      </c>
      <c r="C77" s="511">
        <v>1621930412762</v>
      </c>
      <c r="D77" s="511">
        <v>749106221000.09009</v>
      </c>
      <c r="E77" s="511">
        <v>227969070436.25</v>
      </c>
      <c r="F77" s="511">
        <v>224562777443.25</v>
      </c>
      <c r="G77" s="511">
        <f t="shared" si="27"/>
        <v>872824191761.90991</v>
      </c>
      <c r="H77" s="519">
        <f t="shared" si="28"/>
        <v>0.46186088817733573</v>
      </c>
      <c r="I77" s="519">
        <f t="shared" si="29"/>
        <v>0.14055416227632073</v>
      </c>
    </row>
    <row r="78" spans="2:9" hidden="1" x14ac:dyDescent="0.3">
      <c r="B78" s="510" t="s">
        <v>619</v>
      </c>
      <c r="C78" s="511">
        <v>414638512944</v>
      </c>
      <c r="D78" s="511">
        <v>237845717173.64001</v>
      </c>
      <c r="E78" s="511">
        <v>106301654498.97</v>
      </c>
      <c r="F78" s="511">
        <v>106301654498.97</v>
      </c>
      <c r="G78" s="511">
        <f t="shared" si="27"/>
        <v>176792795770.35999</v>
      </c>
      <c r="H78" s="519">
        <f t="shared" si="28"/>
        <v>0.57362186518781688</v>
      </c>
      <c r="I78" s="519">
        <f t="shared" si="29"/>
        <v>0.25637187858940358</v>
      </c>
    </row>
    <row r="79" spans="2:9" hidden="1" x14ac:dyDescent="0.3">
      <c r="B79" s="507" t="s">
        <v>62</v>
      </c>
      <c r="C79" s="508">
        <v>2493310100105</v>
      </c>
      <c r="D79" s="508">
        <v>1290162911939.3398</v>
      </c>
      <c r="E79" s="508">
        <v>490541949753.44006</v>
      </c>
      <c r="F79" s="508">
        <v>487928144103.44006</v>
      </c>
      <c r="G79" s="508">
        <f t="shared" si="27"/>
        <v>1203147188165.6602</v>
      </c>
      <c r="H79" s="521">
        <f t="shared" si="28"/>
        <v>0.51744983982738757</v>
      </c>
      <c r="I79" s="521">
        <f t="shared" si="29"/>
        <v>0.19674325697905848</v>
      </c>
    </row>
    <row r="80" spans="2:9" ht="18" hidden="1" x14ac:dyDescent="0.3">
      <c r="B80" s="510" t="s">
        <v>620</v>
      </c>
      <c r="C80" s="511">
        <v>1459652561932</v>
      </c>
      <c r="D80" s="511">
        <v>1074691285577.0801</v>
      </c>
      <c r="E80" s="511">
        <v>453814068930.86005</v>
      </c>
      <c r="F80" s="511">
        <v>453814068930.86005</v>
      </c>
      <c r="G80" s="511">
        <f t="shared" si="27"/>
        <v>384961276354.91992</v>
      </c>
      <c r="H80" s="519">
        <f t="shared" si="28"/>
        <v>0.73626513158351592</v>
      </c>
      <c r="I80" s="519">
        <f t="shared" si="29"/>
        <v>0.31090554065153048</v>
      </c>
    </row>
    <row r="81" spans="2:9" hidden="1" x14ac:dyDescent="0.3">
      <c r="B81" s="510" t="s">
        <v>621</v>
      </c>
      <c r="C81" s="511">
        <v>621250591006</v>
      </c>
      <c r="D81" s="511">
        <v>35575418410.059998</v>
      </c>
      <c r="E81" s="511">
        <v>10036111631.26</v>
      </c>
      <c r="F81" s="511">
        <v>8807070669.2600002</v>
      </c>
      <c r="G81" s="511">
        <f t="shared" si="27"/>
        <v>585675172595.93994</v>
      </c>
      <c r="H81" s="519">
        <f t="shared" si="28"/>
        <v>5.7264200509575709E-2</v>
      </c>
      <c r="I81" s="519">
        <f t="shared" si="29"/>
        <v>1.6154691482881942E-2</v>
      </c>
    </row>
    <row r="82" spans="2:9" hidden="1" x14ac:dyDescent="0.3">
      <c r="B82" s="510" t="s">
        <v>622</v>
      </c>
      <c r="C82" s="511">
        <v>118112492790</v>
      </c>
      <c r="D82" s="511">
        <v>46063288059.75</v>
      </c>
      <c r="E82" s="511">
        <v>3176835951.79</v>
      </c>
      <c r="F82" s="511">
        <v>1792434963.79</v>
      </c>
      <c r="G82" s="511">
        <f t="shared" si="27"/>
        <v>72049204730.25</v>
      </c>
      <c r="H82" s="519">
        <f t="shared" si="28"/>
        <v>0.38999505447445731</v>
      </c>
      <c r="I82" s="519">
        <f t="shared" si="29"/>
        <v>2.6896697180359291E-2</v>
      </c>
    </row>
    <row r="83" spans="2:9" hidden="1" x14ac:dyDescent="0.3">
      <c r="B83" s="510" t="s">
        <v>623</v>
      </c>
      <c r="C83" s="511">
        <v>8780000000</v>
      </c>
      <c r="D83" s="511">
        <v>5969569664.3899994</v>
      </c>
      <c r="E83" s="511">
        <v>3253478773</v>
      </c>
      <c r="F83" s="511">
        <v>3253478773</v>
      </c>
      <c r="G83" s="511">
        <f t="shared" si="27"/>
        <v>2810430335.6100006</v>
      </c>
      <c r="H83" s="519">
        <f t="shared" si="28"/>
        <v>0.67990542874601356</v>
      </c>
      <c r="I83" s="519">
        <f t="shared" si="29"/>
        <v>0.37055566890660591</v>
      </c>
    </row>
    <row r="84" spans="2:9" hidden="1" x14ac:dyDescent="0.3">
      <c r="B84" s="510" t="s">
        <v>624</v>
      </c>
      <c r="C84" s="511">
        <v>61868000000</v>
      </c>
      <c r="D84" s="511">
        <v>8414770467</v>
      </c>
      <c r="E84" s="511">
        <v>4211313500</v>
      </c>
      <c r="F84" s="511">
        <v>4211313500</v>
      </c>
      <c r="G84" s="511">
        <f t="shared" si="27"/>
        <v>53453229533</v>
      </c>
      <c r="H84" s="519">
        <f t="shared" si="28"/>
        <v>0.13601167755544061</v>
      </c>
      <c r="I84" s="519">
        <f t="shared" si="29"/>
        <v>6.8069333096269474E-2</v>
      </c>
    </row>
    <row r="85" spans="2:9" hidden="1" x14ac:dyDescent="0.3">
      <c r="B85" s="510" t="s">
        <v>625</v>
      </c>
      <c r="C85" s="511">
        <v>14126000000</v>
      </c>
      <c r="D85" s="511">
        <v>6167822461.1599998</v>
      </c>
      <c r="E85" s="511">
        <v>622071512</v>
      </c>
      <c r="F85" s="511">
        <v>621707812</v>
      </c>
      <c r="G85" s="511">
        <f t="shared" si="27"/>
        <v>7958177538.8400002</v>
      </c>
      <c r="H85" s="519">
        <f t="shared" si="28"/>
        <v>0.43662908545660484</v>
      </c>
      <c r="I85" s="519">
        <f t="shared" si="29"/>
        <v>4.4037343338524708E-2</v>
      </c>
    </row>
    <row r="86" spans="2:9" ht="18" hidden="1" x14ac:dyDescent="0.3">
      <c r="B86" s="510" t="s">
        <v>626</v>
      </c>
      <c r="C86" s="511">
        <v>209520454377</v>
      </c>
      <c r="D86" s="511">
        <v>113280757299.90001</v>
      </c>
      <c r="E86" s="511">
        <v>15428069454.530001</v>
      </c>
      <c r="F86" s="511">
        <v>15428069454.530001</v>
      </c>
      <c r="G86" s="511">
        <f t="shared" si="27"/>
        <v>96239697077.099991</v>
      </c>
      <c r="H86" s="519">
        <f t="shared" si="28"/>
        <v>0.54066681764668478</v>
      </c>
      <c r="I86" s="519">
        <f t="shared" si="29"/>
        <v>7.3635146985551833E-2</v>
      </c>
    </row>
    <row r="87" spans="2:9" hidden="1" x14ac:dyDescent="0.3">
      <c r="B87" s="507" t="s">
        <v>73</v>
      </c>
      <c r="C87" s="508">
        <v>2143684034873</v>
      </c>
      <c r="D87" s="508">
        <v>1030502072154.25</v>
      </c>
      <c r="E87" s="508">
        <v>314131785448.32996</v>
      </c>
      <c r="F87" s="508">
        <v>310651119732.33002</v>
      </c>
      <c r="G87" s="508">
        <f t="shared" si="27"/>
        <v>1113181962718.75</v>
      </c>
      <c r="H87" s="521">
        <f t="shared" si="28"/>
        <v>0.48071546710721336</v>
      </c>
      <c r="I87" s="521">
        <f t="shared" si="29"/>
        <v>0.14653828658426349</v>
      </c>
    </row>
    <row r="88" spans="2:9" hidden="1" x14ac:dyDescent="0.3">
      <c r="B88" s="510" t="s">
        <v>627</v>
      </c>
      <c r="C88" s="511">
        <v>908892184496</v>
      </c>
      <c r="D88" s="511">
        <v>123623369003</v>
      </c>
      <c r="E88" s="511">
        <v>22529948168.329998</v>
      </c>
      <c r="F88" s="511">
        <v>22505110570.329998</v>
      </c>
      <c r="G88" s="511">
        <f t="shared" si="27"/>
        <v>785268815493</v>
      </c>
      <c r="H88" s="519">
        <f t="shared" si="28"/>
        <v>0.13601543847750411</v>
      </c>
      <c r="I88" s="519">
        <f t="shared" si="29"/>
        <v>2.4788361648002653E-2</v>
      </c>
    </row>
    <row r="89" spans="2:9" hidden="1" x14ac:dyDescent="0.3">
      <c r="B89" s="510" t="s">
        <v>628</v>
      </c>
      <c r="C89" s="511">
        <v>205819682026</v>
      </c>
      <c r="D89" s="511">
        <v>105170816719.96999</v>
      </c>
      <c r="E89" s="511">
        <v>39102860301.159996</v>
      </c>
      <c r="F89" s="511">
        <v>35854140158.160004</v>
      </c>
      <c r="G89" s="511">
        <f t="shared" si="27"/>
        <v>100648865306.03001</v>
      </c>
      <c r="H89" s="519">
        <f t="shared" si="28"/>
        <v>0.510985225925499</v>
      </c>
      <c r="I89" s="519">
        <f t="shared" si="29"/>
        <v>0.18998601064897361</v>
      </c>
    </row>
    <row r="90" spans="2:9" hidden="1" x14ac:dyDescent="0.3">
      <c r="B90" s="510" t="s">
        <v>629</v>
      </c>
      <c r="C90" s="511">
        <v>891149148265</v>
      </c>
      <c r="D90" s="511">
        <v>719341004855</v>
      </c>
      <c r="E90" s="511">
        <v>221589817680.98001</v>
      </c>
      <c r="F90" s="511">
        <v>221589817680.98001</v>
      </c>
      <c r="G90" s="511">
        <f t="shared" si="27"/>
        <v>171808143410</v>
      </c>
      <c r="H90" s="519">
        <f t="shared" si="28"/>
        <v>0.80720607347883633</v>
      </c>
      <c r="I90" s="519">
        <f t="shared" si="29"/>
        <v>0.24865626378300268</v>
      </c>
    </row>
    <row r="91" spans="2:9" hidden="1" x14ac:dyDescent="0.3">
      <c r="B91" s="510" t="s">
        <v>630</v>
      </c>
      <c r="C91" s="511">
        <v>45759182000</v>
      </c>
      <c r="D91" s="511">
        <v>28101310733.059998</v>
      </c>
      <c r="E91" s="511">
        <v>10005512679.630001</v>
      </c>
      <c r="F91" s="511">
        <v>10004572198.630001</v>
      </c>
      <c r="G91" s="511">
        <f t="shared" si="27"/>
        <v>17657871266.940002</v>
      </c>
      <c r="H91" s="519">
        <f t="shared" si="28"/>
        <v>0.61411304802301747</v>
      </c>
      <c r="I91" s="519">
        <f t="shared" si="29"/>
        <v>0.2186558465933679</v>
      </c>
    </row>
    <row r="92" spans="2:9" hidden="1" x14ac:dyDescent="0.3">
      <c r="B92" s="510" t="s">
        <v>631</v>
      </c>
      <c r="C92" s="511">
        <v>92063838086</v>
      </c>
      <c r="D92" s="511">
        <v>54265570843.220001</v>
      </c>
      <c r="E92" s="511">
        <v>20903646618.230003</v>
      </c>
      <c r="F92" s="511">
        <v>20697479124.230003</v>
      </c>
      <c r="G92" s="511">
        <f t="shared" si="27"/>
        <v>37798267242.779999</v>
      </c>
      <c r="H92" s="519">
        <f t="shared" si="28"/>
        <v>0.58943415755194417</v>
      </c>
      <c r="I92" s="519">
        <f t="shared" si="29"/>
        <v>0.22705599780342839</v>
      </c>
    </row>
    <row r="93" spans="2:9" hidden="1" x14ac:dyDescent="0.3">
      <c r="B93" s="507" t="s">
        <v>67</v>
      </c>
      <c r="C93" s="508">
        <v>4406184070253</v>
      </c>
      <c r="D93" s="508">
        <v>1639632553692.2102</v>
      </c>
      <c r="E93" s="508">
        <v>322988144793.14001</v>
      </c>
      <c r="F93" s="508">
        <v>322331080488.14001</v>
      </c>
      <c r="G93" s="508">
        <f t="shared" si="27"/>
        <v>2766551516560.79</v>
      </c>
      <c r="H93" s="521">
        <f t="shared" si="28"/>
        <v>0.37212075745125728</v>
      </c>
      <c r="I93" s="521">
        <f t="shared" si="29"/>
        <v>7.3303370817777533E-2</v>
      </c>
    </row>
    <row r="94" spans="2:9" hidden="1" x14ac:dyDescent="0.3">
      <c r="B94" s="510" t="s">
        <v>632</v>
      </c>
      <c r="C94" s="511">
        <v>109443630680</v>
      </c>
      <c r="D94" s="511">
        <v>69838204302.809998</v>
      </c>
      <c r="E94" s="511">
        <v>22060850807.149998</v>
      </c>
      <c r="F94" s="511">
        <v>21404691827.149998</v>
      </c>
      <c r="G94" s="511">
        <f t="shared" si="27"/>
        <v>39605426377.190002</v>
      </c>
      <c r="H94" s="519">
        <f t="shared" si="28"/>
        <v>0.63812031699687033</v>
      </c>
      <c r="I94" s="519">
        <f t="shared" si="29"/>
        <v>0.20157272442517252</v>
      </c>
    </row>
    <row r="95" spans="2:9" hidden="1" x14ac:dyDescent="0.3">
      <c r="B95" s="510" t="s">
        <v>633</v>
      </c>
      <c r="C95" s="511">
        <v>830348598948</v>
      </c>
      <c r="D95" s="511">
        <v>791918407950</v>
      </c>
      <c r="E95" s="511">
        <v>252178758725.60999</v>
      </c>
      <c r="F95" s="511">
        <v>252178758725.60999</v>
      </c>
      <c r="G95" s="511">
        <f t="shared" si="27"/>
        <v>38430190998</v>
      </c>
      <c r="H95" s="519">
        <f t="shared" si="28"/>
        <v>0.95371800344254365</v>
      </c>
      <c r="I95" s="519">
        <f t="shared" si="29"/>
        <v>0.30370227521923293</v>
      </c>
    </row>
    <row r="96" spans="2:9" hidden="1" x14ac:dyDescent="0.3">
      <c r="B96" s="510" t="s">
        <v>634</v>
      </c>
      <c r="C96" s="511">
        <v>27555435671</v>
      </c>
      <c r="D96" s="511">
        <v>20815879992.049999</v>
      </c>
      <c r="E96" s="511">
        <v>7046908661.2299995</v>
      </c>
      <c r="F96" s="511">
        <v>7046908661.2299995</v>
      </c>
      <c r="G96" s="511">
        <f t="shared" si="27"/>
        <v>6739555678.9500008</v>
      </c>
      <c r="H96" s="519">
        <f t="shared" si="28"/>
        <v>0.75541828627144991</v>
      </c>
      <c r="I96" s="519">
        <f t="shared" si="29"/>
        <v>0.25573570112870087</v>
      </c>
    </row>
    <row r="97" spans="2:9" hidden="1" x14ac:dyDescent="0.3">
      <c r="B97" s="510" t="s">
        <v>635</v>
      </c>
      <c r="C97" s="511">
        <v>568453727468</v>
      </c>
      <c r="D97" s="511">
        <v>568453727468</v>
      </c>
      <c r="E97" s="511">
        <v>4650017713</v>
      </c>
      <c r="F97" s="511">
        <v>4650017713</v>
      </c>
      <c r="G97" s="511">
        <f t="shared" si="27"/>
        <v>0</v>
      </c>
      <c r="H97" s="519">
        <f t="shared" si="28"/>
        <v>1</v>
      </c>
      <c r="I97" s="519">
        <f t="shared" si="29"/>
        <v>8.1801164955185614E-3</v>
      </c>
    </row>
    <row r="98" spans="2:9" hidden="1" x14ac:dyDescent="0.3">
      <c r="B98" s="510" t="s">
        <v>636</v>
      </c>
      <c r="C98" s="511">
        <v>194031467224</v>
      </c>
      <c r="D98" s="511">
        <v>180202108473.35001</v>
      </c>
      <c r="E98" s="511">
        <v>33600409643.009995</v>
      </c>
      <c r="F98" s="511">
        <v>33600409643.009995</v>
      </c>
      <c r="G98" s="511">
        <f t="shared" si="27"/>
        <v>13829358750.649994</v>
      </c>
      <c r="H98" s="519">
        <f t="shared" si="28"/>
        <v>0.92872620638030501</v>
      </c>
      <c r="I98" s="519">
        <f t="shared" si="29"/>
        <v>0.17316989931442375</v>
      </c>
    </row>
    <row r="99" spans="2:9" hidden="1" x14ac:dyDescent="0.3">
      <c r="B99" s="510" t="s">
        <v>637</v>
      </c>
      <c r="C99" s="511">
        <v>345735156369</v>
      </c>
      <c r="D99" s="511">
        <v>0</v>
      </c>
      <c r="E99" s="511">
        <v>0</v>
      </c>
      <c r="F99" s="511">
        <v>0</v>
      </c>
      <c r="G99" s="511">
        <f t="shared" si="27"/>
        <v>345735156369</v>
      </c>
      <c r="H99" s="519">
        <f t="shared" si="28"/>
        <v>0</v>
      </c>
      <c r="I99" s="519">
        <f t="shared" si="29"/>
        <v>0</v>
      </c>
    </row>
    <row r="100" spans="2:9" hidden="1" x14ac:dyDescent="0.3">
      <c r="B100" s="510" t="s">
        <v>638</v>
      </c>
      <c r="C100" s="511">
        <v>2317102681353</v>
      </c>
      <c r="D100" s="511">
        <v>0</v>
      </c>
      <c r="E100" s="511">
        <v>0</v>
      </c>
      <c r="F100" s="511">
        <v>0</v>
      </c>
      <c r="G100" s="511">
        <f t="shared" si="27"/>
        <v>2317102681353</v>
      </c>
      <c r="H100" s="519">
        <f t="shared" si="28"/>
        <v>0</v>
      </c>
      <c r="I100" s="519">
        <f t="shared" si="29"/>
        <v>0</v>
      </c>
    </row>
    <row r="101" spans="2:9" hidden="1" x14ac:dyDescent="0.3">
      <c r="B101" s="510" t="s">
        <v>639</v>
      </c>
      <c r="C101" s="511">
        <v>13513372540</v>
      </c>
      <c r="D101" s="511">
        <v>8404225506</v>
      </c>
      <c r="E101" s="511">
        <v>3451199243.1400003</v>
      </c>
      <c r="F101" s="511">
        <v>3450293918.1400003</v>
      </c>
      <c r="G101" s="511">
        <f t="shared" si="27"/>
        <v>5109147034</v>
      </c>
      <c r="H101" s="519">
        <f t="shared" si="28"/>
        <v>0.62191917532971386</v>
      </c>
      <c r="I101" s="519">
        <f t="shared" si="29"/>
        <v>0.25539140824574652</v>
      </c>
    </row>
    <row r="102" spans="2:9" hidden="1" x14ac:dyDescent="0.3">
      <c r="B102" s="507" t="s">
        <v>78</v>
      </c>
      <c r="C102" s="508">
        <v>4389522257287</v>
      </c>
      <c r="D102" s="508">
        <v>3324812204750.1299</v>
      </c>
      <c r="E102" s="508">
        <v>599924298386.03003</v>
      </c>
      <c r="F102" s="508">
        <v>599244294331.03003</v>
      </c>
      <c r="G102" s="508">
        <f t="shared" si="27"/>
        <v>1064710052536.8701</v>
      </c>
      <c r="H102" s="521">
        <f t="shared" si="28"/>
        <v>0.75744283998802919</v>
      </c>
      <c r="I102" s="521">
        <f t="shared" si="29"/>
        <v>0.1366718889259764</v>
      </c>
    </row>
    <row r="103" spans="2:9" hidden="1" x14ac:dyDescent="0.3">
      <c r="B103" s="510" t="s">
        <v>640</v>
      </c>
      <c r="C103" s="511">
        <v>2761356262387</v>
      </c>
      <c r="D103" s="511">
        <v>2599880309785.1899</v>
      </c>
      <c r="E103" s="511">
        <v>365152348160.19</v>
      </c>
      <c r="F103" s="511">
        <v>365133532045.19</v>
      </c>
      <c r="G103" s="511">
        <f t="shared" si="27"/>
        <v>161475952601.81006</v>
      </c>
      <c r="H103" s="519">
        <f t="shared" si="28"/>
        <v>0.94152295565722277</v>
      </c>
      <c r="I103" s="519">
        <f t="shared" si="29"/>
        <v>0.13223659443513502</v>
      </c>
    </row>
    <row r="104" spans="2:9" hidden="1" x14ac:dyDescent="0.3">
      <c r="B104" s="510" t="s">
        <v>641</v>
      </c>
      <c r="C104" s="511">
        <v>1504287309987</v>
      </c>
      <c r="D104" s="511">
        <v>660396457391.94006</v>
      </c>
      <c r="E104" s="511">
        <v>212522500169.44</v>
      </c>
      <c r="F104" s="511">
        <v>212451925708.44</v>
      </c>
      <c r="G104" s="511">
        <f t="shared" si="27"/>
        <v>843890852595.05994</v>
      </c>
      <c r="H104" s="519">
        <f t="shared" si="28"/>
        <v>0.4390095249807347</v>
      </c>
      <c r="I104" s="519">
        <f t="shared" si="29"/>
        <v>0.14127786544398663</v>
      </c>
    </row>
    <row r="105" spans="2:9" hidden="1" x14ac:dyDescent="0.3">
      <c r="B105" s="510" t="s">
        <v>642</v>
      </c>
      <c r="C105" s="511">
        <v>59777000000</v>
      </c>
      <c r="D105" s="511">
        <v>15735174429</v>
      </c>
      <c r="E105" s="511">
        <v>5163427746</v>
      </c>
      <c r="F105" s="511">
        <v>5158174117</v>
      </c>
      <c r="G105" s="511">
        <f t="shared" si="27"/>
        <v>44041825571</v>
      </c>
      <c r="H105" s="519">
        <f t="shared" si="28"/>
        <v>0.26323124996236008</v>
      </c>
      <c r="I105" s="519">
        <f t="shared" si="29"/>
        <v>8.6378167957575649E-2</v>
      </c>
    </row>
    <row r="106" spans="2:9" ht="18" hidden="1" x14ac:dyDescent="0.3">
      <c r="B106" s="510" t="s">
        <v>643</v>
      </c>
      <c r="C106" s="511">
        <v>64101684913</v>
      </c>
      <c r="D106" s="511">
        <v>48800263144</v>
      </c>
      <c r="E106" s="511">
        <v>17086022310.4</v>
      </c>
      <c r="F106" s="511">
        <v>16500662460.4</v>
      </c>
      <c r="G106" s="511">
        <f t="shared" si="27"/>
        <v>15301421769</v>
      </c>
      <c r="H106" s="519">
        <f t="shared" si="28"/>
        <v>0.76129454647303929</v>
      </c>
      <c r="I106" s="519">
        <f t="shared" si="29"/>
        <v>0.26654560381040632</v>
      </c>
    </row>
    <row r="107" spans="2:9" hidden="1" x14ac:dyDescent="0.3">
      <c r="B107" s="507" t="s">
        <v>77</v>
      </c>
      <c r="C107" s="508">
        <v>13748113587470</v>
      </c>
      <c r="D107" s="508">
        <v>9830544710618.3984</v>
      </c>
      <c r="E107" s="508">
        <v>2043445310773.3201</v>
      </c>
      <c r="F107" s="508">
        <v>1918795701707.4099</v>
      </c>
      <c r="G107" s="508">
        <f t="shared" si="27"/>
        <v>3917568876851.6016</v>
      </c>
      <c r="H107" s="521">
        <f t="shared" si="28"/>
        <v>0.71504680609985172</v>
      </c>
      <c r="I107" s="521">
        <f t="shared" si="29"/>
        <v>0.14863459614093613</v>
      </c>
    </row>
    <row r="108" spans="2:9" hidden="1" x14ac:dyDescent="0.3">
      <c r="B108" s="510" t="s">
        <v>644</v>
      </c>
      <c r="C108" s="511">
        <v>361435357979</v>
      </c>
      <c r="D108" s="511">
        <v>132317117792.22998</v>
      </c>
      <c r="E108" s="511">
        <v>52053914335.239998</v>
      </c>
      <c r="F108" s="511">
        <v>51761863334.799995</v>
      </c>
      <c r="G108" s="511">
        <f t="shared" si="27"/>
        <v>229118240186.77002</v>
      </c>
      <c r="H108" s="519">
        <f t="shared" si="28"/>
        <v>0.36608791827145432</v>
      </c>
      <c r="I108" s="519">
        <f t="shared" si="29"/>
        <v>0.14401998361838306</v>
      </c>
    </row>
    <row r="109" spans="2:9" hidden="1" x14ac:dyDescent="0.3">
      <c r="B109" s="510" t="s">
        <v>645</v>
      </c>
      <c r="C109" s="511">
        <v>792002475992</v>
      </c>
      <c r="D109" s="511">
        <v>7047801072.9099998</v>
      </c>
      <c r="E109" s="511">
        <v>1468326743.8000002</v>
      </c>
      <c r="F109" s="511">
        <v>1432000473.8000002</v>
      </c>
      <c r="G109" s="511">
        <f t="shared" si="27"/>
        <v>784954674919.08997</v>
      </c>
      <c r="H109" s="519">
        <f t="shared" si="28"/>
        <v>8.8987109088042669E-3</v>
      </c>
      <c r="I109" s="519">
        <f t="shared" si="29"/>
        <v>1.8539421129471717E-3</v>
      </c>
    </row>
    <row r="110" spans="2:9" hidden="1" x14ac:dyDescent="0.3">
      <c r="B110" s="510" t="s">
        <v>646</v>
      </c>
      <c r="C110" s="511">
        <v>724589169773</v>
      </c>
      <c r="D110" s="511">
        <v>331933611827</v>
      </c>
      <c r="E110" s="511">
        <v>147101546364.79001</v>
      </c>
      <c r="F110" s="511">
        <v>144815633785.89999</v>
      </c>
      <c r="G110" s="511">
        <f t="shared" si="27"/>
        <v>392655557946</v>
      </c>
      <c r="H110" s="519">
        <f t="shared" si="28"/>
        <v>0.45809905208904583</v>
      </c>
      <c r="I110" s="519">
        <f t="shared" si="29"/>
        <v>0.20301372488202402</v>
      </c>
    </row>
    <row r="111" spans="2:9" hidden="1" x14ac:dyDescent="0.3">
      <c r="B111" s="510" t="s">
        <v>647</v>
      </c>
      <c r="C111" s="511">
        <v>10000000000</v>
      </c>
      <c r="D111" s="511">
        <v>7807481540</v>
      </c>
      <c r="E111" s="511">
        <v>4127250353.71</v>
      </c>
      <c r="F111" s="511">
        <v>4127250353.71</v>
      </c>
      <c r="G111" s="511">
        <f t="shared" si="27"/>
        <v>2192518460</v>
      </c>
      <c r="H111" s="519">
        <f t="shared" si="28"/>
        <v>0.78074815399999997</v>
      </c>
      <c r="I111" s="519">
        <f t="shared" si="29"/>
        <v>0.41272503537100003</v>
      </c>
    </row>
    <row r="112" spans="2:9" hidden="1" x14ac:dyDescent="0.3">
      <c r="B112" s="510" t="s">
        <v>648</v>
      </c>
      <c r="C112" s="511">
        <v>92852408300</v>
      </c>
      <c r="D112" s="511">
        <v>43943901166.839996</v>
      </c>
      <c r="E112" s="511">
        <v>14235357412.200001</v>
      </c>
      <c r="F112" s="511">
        <v>14221982592.200001</v>
      </c>
      <c r="G112" s="511">
        <f t="shared" si="27"/>
        <v>48908507133.160004</v>
      </c>
      <c r="H112" s="519">
        <f t="shared" si="28"/>
        <v>0.47326614324165028</v>
      </c>
      <c r="I112" s="519">
        <f t="shared" si="29"/>
        <v>0.15331166603893032</v>
      </c>
    </row>
    <row r="113" spans="2:9" hidden="1" x14ac:dyDescent="0.3">
      <c r="B113" s="510" t="s">
        <v>649</v>
      </c>
      <c r="C113" s="511">
        <v>413289958942</v>
      </c>
      <c r="D113" s="511">
        <v>188111252404.25</v>
      </c>
      <c r="E113" s="511">
        <v>141086968041.16</v>
      </c>
      <c r="F113" s="511">
        <v>139313966067.82999</v>
      </c>
      <c r="G113" s="511">
        <f t="shared" si="27"/>
        <v>225178706537.75</v>
      </c>
      <c r="H113" s="519">
        <f t="shared" si="28"/>
        <v>0.45515563186147723</v>
      </c>
      <c r="I113" s="519">
        <f t="shared" si="29"/>
        <v>0.34137526206137458</v>
      </c>
    </row>
    <row r="114" spans="2:9" hidden="1" x14ac:dyDescent="0.3">
      <c r="B114" s="510" t="s">
        <v>637</v>
      </c>
      <c r="C114" s="511">
        <v>148248488740</v>
      </c>
      <c r="D114" s="511">
        <v>91905962036.639999</v>
      </c>
      <c r="E114" s="511">
        <v>56282997981.869995</v>
      </c>
      <c r="F114" s="511">
        <v>48982668226.709999</v>
      </c>
      <c r="G114" s="511">
        <f t="shared" si="27"/>
        <v>56342526703.360001</v>
      </c>
      <c r="H114" s="519">
        <f t="shared" si="28"/>
        <v>0.61994535538116546</v>
      </c>
      <c r="I114" s="519">
        <f t="shared" si="29"/>
        <v>0.37965309771609074</v>
      </c>
    </row>
    <row r="115" spans="2:9" hidden="1" x14ac:dyDescent="0.3">
      <c r="B115" s="510" t="s">
        <v>650</v>
      </c>
      <c r="C115" s="511">
        <v>9033248135827</v>
      </c>
      <c r="D115" s="511">
        <v>7710709278683.709</v>
      </c>
      <c r="E115" s="511">
        <v>1479588842920.4299</v>
      </c>
      <c r="F115" s="511">
        <v>1376964729226.8198</v>
      </c>
      <c r="G115" s="511">
        <f t="shared" si="27"/>
        <v>1322538857143.291</v>
      </c>
      <c r="H115" s="519">
        <f t="shared" si="28"/>
        <v>0.85359210360911764</v>
      </c>
      <c r="I115" s="519">
        <f t="shared" si="29"/>
        <v>0.1637936676456605</v>
      </c>
    </row>
    <row r="116" spans="2:9" hidden="1" x14ac:dyDescent="0.3">
      <c r="B116" s="510" t="s">
        <v>651</v>
      </c>
      <c r="C116" s="511">
        <v>75843327526</v>
      </c>
      <c r="D116" s="511">
        <v>2336183503.0799999</v>
      </c>
      <c r="E116" s="511">
        <v>604040124.77999997</v>
      </c>
      <c r="F116" s="511">
        <v>595081983.77999997</v>
      </c>
      <c r="G116" s="511">
        <f t="shared" si="27"/>
        <v>73507144022.919998</v>
      </c>
      <c r="H116" s="519">
        <f t="shared" si="28"/>
        <v>3.0802755882238003E-2</v>
      </c>
      <c r="I116" s="519">
        <f t="shared" si="29"/>
        <v>7.9643146534271961E-3</v>
      </c>
    </row>
    <row r="117" spans="2:9" hidden="1" x14ac:dyDescent="0.3">
      <c r="B117" s="510" t="s">
        <v>652</v>
      </c>
      <c r="C117" s="511">
        <v>2096604264391</v>
      </c>
      <c r="D117" s="511">
        <v>1314432120591.74</v>
      </c>
      <c r="E117" s="511">
        <v>146896066495.34</v>
      </c>
      <c r="F117" s="511">
        <v>136580525661.86002</v>
      </c>
      <c r="G117" s="511">
        <f t="shared" si="27"/>
        <v>782172143799.26001</v>
      </c>
      <c r="H117" s="519">
        <f t="shared" si="28"/>
        <v>0.62693382004235443</v>
      </c>
      <c r="I117" s="519">
        <f t="shared" si="29"/>
        <v>7.0063802211147774E-2</v>
      </c>
    </row>
    <row r="118" spans="2:9" hidden="1" x14ac:dyDescent="0.3">
      <c r="B118" s="507" t="s">
        <v>453</v>
      </c>
      <c r="C118" s="508">
        <v>1300000000000</v>
      </c>
      <c r="D118" s="508">
        <v>497425148948.41998</v>
      </c>
      <c r="E118" s="508">
        <v>107225301886.98001</v>
      </c>
      <c r="F118" s="508">
        <v>106942524941.98001</v>
      </c>
      <c r="G118" s="508">
        <f t="shared" si="27"/>
        <v>802574851051.58008</v>
      </c>
      <c r="H118" s="521">
        <f t="shared" si="28"/>
        <v>0.38263472996032305</v>
      </c>
      <c r="I118" s="521">
        <f t="shared" si="29"/>
        <v>8.2481001451523081E-2</v>
      </c>
    </row>
    <row r="119" spans="2:9" hidden="1" x14ac:dyDescent="0.3">
      <c r="B119" s="510" t="s">
        <v>653</v>
      </c>
      <c r="C119" s="511">
        <v>1300000000000</v>
      </c>
      <c r="D119" s="511">
        <v>497425148948.41998</v>
      </c>
      <c r="E119" s="511">
        <v>107225301886.98001</v>
      </c>
      <c r="F119" s="511">
        <v>106942524941.98001</v>
      </c>
      <c r="G119" s="511">
        <f t="shared" si="27"/>
        <v>802574851051.58008</v>
      </c>
      <c r="H119" s="519">
        <f t="shared" si="28"/>
        <v>0.38263472996032305</v>
      </c>
      <c r="I119" s="519">
        <f t="shared" si="29"/>
        <v>8.2481001451523081E-2</v>
      </c>
    </row>
    <row r="120" spans="2:9" hidden="1" x14ac:dyDescent="0.3">
      <c r="B120" s="507" t="s">
        <v>57</v>
      </c>
      <c r="C120" s="508">
        <v>992944471135</v>
      </c>
      <c r="D120" s="508">
        <v>533093583180.2099</v>
      </c>
      <c r="E120" s="508">
        <v>203415027774.42001</v>
      </c>
      <c r="F120" s="508">
        <v>203217224130.42001</v>
      </c>
      <c r="G120" s="508">
        <f t="shared" si="27"/>
        <v>459850887954.7901</v>
      </c>
      <c r="H120" s="521">
        <f t="shared" si="28"/>
        <v>0.53688156657023256</v>
      </c>
      <c r="I120" s="521">
        <f t="shared" si="29"/>
        <v>0.20486042642636745</v>
      </c>
    </row>
    <row r="121" spans="2:9" hidden="1" x14ac:dyDescent="0.3">
      <c r="B121" s="510" t="s">
        <v>654</v>
      </c>
      <c r="C121" s="511">
        <v>184436925678</v>
      </c>
      <c r="D121" s="511">
        <v>100232749753.47</v>
      </c>
      <c r="E121" s="511">
        <v>32265335790.650002</v>
      </c>
      <c r="F121" s="511">
        <v>32265259851.650002</v>
      </c>
      <c r="G121" s="511">
        <f t="shared" si="27"/>
        <v>84204175924.529999</v>
      </c>
      <c r="H121" s="519">
        <f t="shared" si="28"/>
        <v>0.54345272447482551</v>
      </c>
      <c r="I121" s="519">
        <f t="shared" si="29"/>
        <v>0.17493967475352834</v>
      </c>
    </row>
    <row r="122" spans="2:9" hidden="1" x14ac:dyDescent="0.3">
      <c r="B122" s="510" t="s">
        <v>655</v>
      </c>
      <c r="C122" s="511">
        <v>8890410298</v>
      </c>
      <c r="D122" s="511">
        <v>4470610823</v>
      </c>
      <c r="E122" s="511">
        <v>1503207811</v>
      </c>
      <c r="F122" s="511">
        <v>1487057810</v>
      </c>
      <c r="G122" s="511">
        <f t="shared" si="27"/>
        <v>4419799475</v>
      </c>
      <c r="H122" s="519">
        <f t="shared" si="28"/>
        <v>0.50285764921397558</v>
      </c>
      <c r="I122" s="519">
        <f t="shared" si="29"/>
        <v>0.16908193892222992</v>
      </c>
    </row>
    <row r="123" spans="2:9" hidden="1" x14ac:dyDescent="0.3">
      <c r="B123" s="510" t="s">
        <v>656</v>
      </c>
      <c r="C123" s="511">
        <v>586329005021</v>
      </c>
      <c r="D123" s="511">
        <v>276126948190.96997</v>
      </c>
      <c r="E123" s="511">
        <v>110213910096.39</v>
      </c>
      <c r="F123" s="511">
        <v>110050750020.39</v>
      </c>
      <c r="G123" s="511">
        <f t="shared" si="27"/>
        <v>310202056830.03003</v>
      </c>
      <c r="H123" s="519">
        <f t="shared" si="28"/>
        <v>0.47094198961056033</v>
      </c>
      <c r="I123" s="519">
        <f t="shared" si="29"/>
        <v>0.18797280904164476</v>
      </c>
    </row>
    <row r="124" spans="2:9" ht="18" hidden="1" x14ac:dyDescent="0.3">
      <c r="B124" s="510" t="s">
        <v>657</v>
      </c>
      <c r="C124" s="511">
        <v>129104791867</v>
      </c>
      <c r="D124" s="511">
        <v>85642285295.230011</v>
      </c>
      <c r="E124" s="511">
        <v>31223023488.380001</v>
      </c>
      <c r="F124" s="511">
        <v>31211583488.380001</v>
      </c>
      <c r="G124" s="511">
        <f t="shared" si="27"/>
        <v>43462506571.769989</v>
      </c>
      <c r="H124" s="519">
        <f t="shared" si="28"/>
        <v>0.66335481477291869</v>
      </c>
      <c r="I124" s="519">
        <f t="shared" si="29"/>
        <v>0.24184248343427137</v>
      </c>
    </row>
    <row r="125" spans="2:9" hidden="1" x14ac:dyDescent="0.3">
      <c r="B125" s="510" t="s">
        <v>658</v>
      </c>
      <c r="C125" s="511">
        <v>54065189051</v>
      </c>
      <c r="D125" s="511">
        <v>48196486417.540001</v>
      </c>
      <c r="E125" s="511">
        <v>21557438954</v>
      </c>
      <c r="F125" s="511">
        <v>21557438954</v>
      </c>
      <c r="G125" s="511">
        <f t="shared" si="27"/>
        <v>5868702633.4599991</v>
      </c>
      <c r="H125" s="519">
        <f t="shared" si="28"/>
        <v>0.89145136202290876</v>
      </c>
      <c r="I125" s="519">
        <f t="shared" si="29"/>
        <v>0.3987304831888176</v>
      </c>
    </row>
    <row r="126" spans="2:9" ht="18" hidden="1" x14ac:dyDescent="0.3">
      <c r="B126" s="510" t="s">
        <v>659</v>
      </c>
      <c r="C126" s="511">
        <v>7335000000</v>
      </c>
      <c r="D126" s="511">
        <v>5537426572</v>
      </c>
      <c r="E126" s="511">
        <v>1863128946</v>
      </c>
      <c r="F126" s="511">
        <v>1859078946</v>
      </c>
      <c r="G126" s="511">
        <f t="shared" si="27"/>
        <v>1797573428</v>
      </c>
      <c r="H126" s="519">
        <f t="shared" si="28"/>
        <v>0.75493204798909341</v>
      </c>
      <c r="I126" s="519">
        <f t="shared" si="29"/>
        <v>0.25400530961145196</v>
      </c>
    </row>
    <row r="127" spans="2:9" hidden="1" x14ac:dyDescent="0.3">
      <c r="B127" s="510" t="s">
        <v>660</v>
      </c>
      <c r="C127" s="511">
        <v>15980000000</v>
      </c>
      <c r="D127" s="511">
        <v>12887076128</v>
      </c>
      <c r="E127" s="511">
        <v>4788982688</v>
      </c>
      <c r="F127" s="511">
        <v>4786055060</v>
      </c>
      <c r="G127" s="511">
        <f t="shared" si="27"/>
        <v>3092923872</v>
      </c>
      <c r="H127" s="519">
        <f t="shared" si="28"/>
        <v>0.80645032090112645</v>
      </c>
      <c r="I127" s="519">
        <f t="shared" si="29"/>
        <v>0.29968602553191487</v>
      </c>
    </row>
    <row r="128" spans="2:9" hidden="1" x14ac:dyDescent="0.3">
      <c r="B128" s="510" t="s">
        <v>661</v>
      </c>
      <c r="C128" s="511">
        <v>6803149220</v>
      </c>
      <c r="D128" s="511">
        <v>0</v>
      </c>
      <c r="E128" s="511">
        <v>0</v>
      </c>
      <c r="F128" s="511">
        <v>0</v>
      </c>
      <c r="G128" s="511">
        <f t="shared" si="27"/>
        <v>6803149220</v>
      </c>
      <c r="H128" s="519">
        <f t="shared" si="28"/>
        <v>0</v>
      </c>
      <c r="I128" s="519">
        <f t="shared" si="29"/>
        <v>0</v>
      </c>
    </row>
    <row r="129" spans="2:9" hidden="1" x14ac:dyDescent="0.3">
      <c r="B129" s="513" t="s">
        <v>451</v>
      </c>
      <c r="C129" s="514">
        <v>898624974915</v>
      </c>
      <c r="D129" s="514">
        <v>408054150962.52008</v>
      </c>
      <c r="E129" s="514">
        <v>139828893739.71997</v>
      </c>
      <c r="F129" s="514">
        <v>139654686954.71997</v>
      </c>
      <c r="G129" s="514">
        <f t="shared" si="27"/>
        <v>490570823952.47992</v>
      </c>
      <c r="H129" s="522">
        <f t="shared" si="28"/>
        <v>0.45408725814805839</v>
      </c>
      <c r="I129" s="522">
        <f t="shared" si="29"/>
        <v>0.15560316888916451</v>
      </c>
    </row>
    <row r="130" spans="2:9" hidden="1" x14ac:dyDescent="0.3">
      <c r="B130" s="515" t="s">
        <v>662</v>
      </c>
      <c r="C130" s="511">
        <v>410181964550</v>
      </c>
      <c r="D130" s="511">
        <v>151834895796.97</v>
      </c>
      <c r="E130" s="511">
        <v>40429533772.619995</v>
      </c>
      <c r="F130" s="511">
        <v>40281482965.619995</v>
      </c>
      <c r="G130" s="511">
        <f t="shared" si="27"/>
        <v>258347068753.03</v>
      </c>
      <c r="H130" s="519">
        <f t="shared" si="28"/>
        <v>0.37016472911856113</v>
      </c>
      <c r="I130" s="519">
        <f t="shared" si="29"/>
        <v>9.8564874291765095E-2</v>
      </c>
    </row>
    <row r="131" spans="2:9" hidden="1" x14ac:dyDescent="0.3">
      <c r="B131" s="515" t="s">
        <v>663</v>
      </c>
      <c r="C131" s="511">
        <v>271353913915</v>
      </c>
      <c r="D131" s="511">
        <v>149218733964.29999</v>
      </c>
      <c r="E131" s="511">
        <v>68701996200.459999</v>
      </c>
      <c r="F131" s="511">
        <v>68701996200.459999</v>
      </c>
      <c r="G131" s="511">
        <f t="shared" si="27"/>
        <v>122135179950.70001</v>
      </c>
      <c r="H131" s="519">
        <f t="shared" si="28"/>
        <v>0.54990448382123525</v>
      </c>
      <c r="I131" s="519">
        <f t="shared" si="29"/>
        <v>0.25318225637232006</v>
      </c>
    </row>
    <row r="132" spans="2:9" hidden="1" x14ac:dyDescent="0.3">
      <c r="B132" s="515" t="s">
        <v>664</v>
      </c>
      <c r="C132" s="511">
        <v>164798768797</v>
      </c>
      <c r="D132" s="511">
        <v>70287209570.290009</v>
      </c>
      <c r="E132" s="511">
        <v>13120309603.33</v>
      </c>
      <c r="F132" s="511">
        <v>13094153625.33</v>
      </c>
      <c r="G132" s="511">
        <f t="shared" si="27"/>
        <v>94511559226.709991</v>
      </c>
      <c r="H132" s="519">
        <f t="shared" si="28"/>
        <v>0.42650324443182075</v>
      </c>
      <c r="I132" s="519">
        <f t="shared" si="29"/>
        <v>7.9614123934940717E-2</v>
      </c>
    </row>
    <row r="133" spans="2:9" ht="18" hidden="1" x14ac:dyDescent="0.3">
      <c r="B133" s="515" t="s">
        <v>665</v>
      </c>
      <c r="C133" s="511">
        <v>52290327653</v>
      </c>
      <c r="D133" s="511">
        <v>36713311630.959999</v>
      </c>
      <c r="E133" s="511">
        <v>17577054163.309998</v>
      </c>
      <c r="F133" s="511">
        <v>17577054163.309998</v>
      </c>
      <c r="G133" s="511">
        <f t="shared" ref="G133:G192" si="30">+C133-D133</f>
        <v>15577016022.040001</v>
      </c>
      <c r="H133" s="519">
        <f t="shared" ref="H133:H157" si="31">+D133/C133</f>
        <v>0.70210521292944472</v>
      </c>
      <c r="I133" s="519">
        <f t="shared" ref="I133:I157" si="32">+E133/C133</f>
        <v>0.33614350783861585</v>
      </c>
    </row>
    <row r="134" spans="2:9" hidden="1" x14ac:dyDescent="0.3">
      <c r="B134" s="513" t="s">
        <v>427</v>
      </c>
      <c r="C134" s="514">
        <v>807291487859</v>
      </c>
      <c r="D134" s="514">
        <v>449139590272.70001</v>
      </c>
      <c r="E134" s="514">
        <v>94502349953.759995</v>
      </c>
      <c r="F134" s="514">
        <v>94485555361.759995</v>
      </c>
      <c r="G134" s="514">
        <f t="shared" si="30"/>
        <v>358151897586.29999</v>
      </c>
      <c r="H134" s="522">
        <f t="shared" si="31"/>
        <v>0.55635368021017195</v>
      </c>
      <c r="I134" s="522">
        <f t="shared" si="32"/>
        <v>0.11706100135452635</v>
      </c>
    </row>
    <row r="135" spans="2:9" ht="18" hidden="1" x14ac:dyDescent="0.3">
      <c r="B135" s="515" t="s">
        <v>666</v>
      </c>
      <c r="C135" s="511">
        <v>162408315087</v>
      </c>
      <c r="D135" s="511">
        <v>109118370178.09</v>
      </c>
      <c r="E135" s="511">
        <v>19986929202.760002</v>
      </c>
      <c r="F135" s="511">
        <v>19986070722.760002</v>
      </c>
      <c r="G135" s="511">
        <f t="shared" si="30"/>
        <v>53289944908.910004</v>
      </c>
      <c r="H135" s="519">
        <f t="shared" si="31"/>
        <v>0.67187674547104759</v>
      </c>
      <c r="I135" s="519">
        <f t="shared" si="32"/>
        <v>0.12306592302280377</v>
      </c>
    </row>
    <row r="136" spans="2:9" hidden="1" x14ac:dyDescent="0.3">
      <c r="B136" s="515" t="s">
        <v>667</v>
      </c>
      <c r="C136" s="511">
        <v>21242046416</v>
      </c>
      <c r="D136" s="511">
        <v>15271238106</v>
      </c>
      <c r="E136" s="511">
        <v>4959059674</v>
      </c>
      <c r="F136" s="511">
        <v>4958624442</v>
      </c>
      <c r="G136" s="511">
        <f t="shared" si="30"/>
        <v>5970808310</v>
      </c>
      <c r="H136" s="519">
        <f t="shared" si="31"/>
        <v>0.7189155793623232</v>
      </c>
      <c r="I136" s="519">
        <f t="shared" si="32"/>
        <v>0.23345489304009437</v>
      </c>
    </row>
    <row r="137" spans="2:9" hidden="1" x14ac:dyDescent="0.3">
      <c r="B137" s="515" t="s">
        <v>668</v>
      </c>
      <c r="C137" s="511">
        <v>130759870168</v>
      </c>
      <c r="D137" s="511">
        <v>8752854630.1700001</v>
      </c>
      <c r="E137" s="511">
        <v>5176171343.1700001</v>
      </c>
      <c r="F137" s="511">
        <v>5160670463.1700001</v>
      </c>
      <c r="G137" s="511">
        <f t="shared" si="30"/>
        <v>122007015537.83</v>
      </c>
      <c r="H137" s="519">
        <f t="shared" si="31"/>
        <v>6.6938385751869833E-2</v>
      </c>
      <c r="I137" s="519">
        <f t="shared" si="32"/>
        <v>3.9585320301401848E-2</v>
      </c>
    </row>
    <row r="138" spans="2:9" hidden="1" x14ac:dyDescent="0.3">
      <c r="B138" s="515" t="s">
        <v>669</v>
      </c>
      <c r="C138" s="511">
        <v>43076729884</v>
      </c>
      <c r="D138" s="511">
        <v>24805359512</v>
      </c>
      <c r="E138" s="511">
        <v>4606822359</v>
      </c>
      <c r="F138" s="511">
        <v>4606822359</v>
      </c>
      <c r="G138" s="511">
        <f t="shared" si="30"/>
        <v>18271370372</v>
      </c>
      <c r="H138" s="519">
        <f t="shared" si="31"/>
        <v>0.5758412855107059</v>
      </c>
      <c r="I138" s="519">
        <f t="shared" si="32"/>
        <v>0.10694457010561317</v>
      </c>
    </row>
    <row r="139" spans="2:9" hidden="1" x14ac:dyDescent="0.3">
      <c r="B139" s="515" t="s">
        <v>670</v>
      </c>
      <c r="C139" s="511">
        <v>4873000000</v>
      </c>
      <c r="D139" s="511">
        <v>1587175908</v>
      </c>
      <c r="E139" s="511">
        <v>378778516</v>
      </c>
      <c r="F139" s="511">
        <v>378778516</v>
      </c>
      <c r="G139" s="511">
        <f t="shared" si="30"/>
        <v>3285824092</v>
      </c>
      <c r="H139" s="519">
        <f t="shared" si="31"/>
        <v>0.32570816909501332</v>
      </c>
      <c r="I139" s="519">
        <f t="shared" si="32"/>
        <v>7.7730046378001225E-2</v>
      </c>
    </row>
    <row r="140" spans="2:9" ht="18" hidden="1" x14ac:dyDescent="0.3">
      <c r="B140" s="515" t="s">
        <v>671</v>
      </c>
      <c r="C140" s="511">
        <v>1000000000</v>
      </c>
      <c r="D140" s="511">
        <v>964909427</v>
      </c>
      <c r="E140" s="511">
        <v>355804015</v>
      </c>
      <c r="F140" s="511">
        <v>355804015</v>
      </c>
      <c r="G140" s="511">
        <f t="shared" si="30"/>
        <v>35090573</v>
      </c>
      <c r="H140" s="519">
        <f t="shared" si="31"/>
        <v>0.96490942700000004</v>
      </c>
      <c r="I140" s="519">
        <f t="shared" si="32"/>
        <v>0.35580401499999997</v>
      </c>
    </row>
    <row r="141" spans="2:9" hidden="1" x14ac:dyDescent="0.3">
      <c r="B141" s="515" t="s">
        <v>672</v>
      </c>
      <c r="C141" s="511">
        <v>10000000000</v>
      </c>
      <c r="D141" s="511">
        <v>8851220438</v>
      </c>
      <c r="E141" s="511">
        <v>2016621112</v>
      </c>
      <c r="F141" s="511">
        <v>2016621112</v>
      </c>
      <c r="G141" s="511">
        <f t="shared" si="30"/>
        <v>1148779562</v>
      </c>
      <c r="H141" s="519">
        <f t="shared" si="31"/>
        <v>0.88512204380000004</v>
      </c>
      <c r="I141" s="519">
        <f t="shared" si="32"/>
        <v>0.20166211119999999</v>
      </c>
    </row>
    <row r="142" spans="2:9" hidden="1" x14ac:dyDescent="0.3">
      <c r="B142" s="515" t="s">
        <v>673</v>
      </c>
      <c r="C142" s="511">
        <v>421665199304</v>
      </c>
      <c r="D142" s="511">
        <v>271430905778.44</v>
      </c>
      <c r="E142" s="511">
        <v>55061135933.829994</v>
      </c>
      <c r="F142" s="511">
        <v>55061135933.829994</v>
      </c>
      <c r="G142" s="511">
        <f t="shared" si="30"/>
        <v>150234293525.56</v>
      </c>
      <c r="H142" s="519">
        <f t="shared" si="31"/>
        <v>0.64371189803299744</v>
      </c>
      <c r="I142" s="519">
        <f t="shared" si="32"/>
        <v>0.13058022342065181</v>
      </c>
    </row>
    <row r="143" spans="2:9" hidden="1" x14ac:dyDescent="0.3">
      <c r="B143" s="515" t="s">
        <v>674</v>
      </c>
      <c r="C143" s="511">
        <v>12266327000</v>
      </c>
      <c r="D143" s="511">
        <v>8357556295</v>
      </c>
      <c r="E143" s="511">
        <v>1961027798</v>
      </c>
      <c r="F143" s="511">
        <v>1961027798</v>
      </c>
      <c r="G143" s="511">
        <f t="shared" si="30"/>
        <v>3908770705</v>
      </c>
      <c r="H143" s="519">
        <f t="shared" si="31"/>
        <v>0.68134139054013476</v>
      </c>
      <c r="I143" s="519">
        <f t="shared" si="32"/>
        <v>0.15987082343394238</v>
      </c>
    </row>
    <row r="144" spans="2:9" hidden="1" x14ac:dyDescent="0.3">
      <c r="B144" s="513" t="s">
        <v>70</v>
      </c>
      <c r="C144" s="514">
        <v>776132314128</v>
      </c>
      <c r="D144" s="514">
        <v>251708012513.5</v>
      </c>
      <c r="E144" s="514">
        <v>145479852897.83002</v>
      </c>
      <c r="F144" s="514">
        <v>143207222400.52002</v>
      </c>
      <c r="G144" s="514">
        <f t="shared" si="30"/>
        <v>524424301614.5</v>
      </c>
      <c r="H144" s="522">
        <f t="shared" si="31"/>
        <v>0.32431069797203188</v>
      </c>
      <c r="I144" s="522">
        <f t="shared" si="32"/>
        <v>0.18744207688515008</v>
      </c>
    </row>
    <row r="145" spans="2:9" hidden="1" x14ac:dyDescent="0.3">
      <c r="B145" s="515" t="s">
        <v>675</v>
      </c>
      <c r="C145" s="511">
        <v>53216397701</v>
      </c>
      <c r="D145" s="511">
        <v>20234154256.5</v>
      </c>
      <c r="E145" s="511">
        <v>8563096193.0799999</v>
      </c>
      <c r="F145" s="511">
        <v>8270530723.0799999</v>
      </c>
      <c r="G145" s="511">
        <f t="shared" si="30"/>
        <v>32982243444.5</v>
      </c>
      <c r="H145" s="519">
        <f t="shared" si="31"/>
        <v>0.38022404992887704</v>
      </c>
      <c r="I145" s="519">
        <f t="shared" si="32"/>
        <v>0.16091085761182758</v>
      </c>
    </row>
    <row r="146" spans="2:9" hidden="1" x14ac:dyDescent="0.3">
      <c r="B146" s="515" t="s">
        <v>676</v>
      </c>
      <c r="C146" s="511">
        <v>593651421801</v>
      </c>
      <c r="D146" s="511">
        <v>176342948124</v>
      </c>
      <c r="E146" s="511">
        <v>111746276483</v>
      </c>
      <c r="F146" s="511">
        <v>110007493382</v>
      </c>
      <c r="G146" s="511">
        <f t="shared" si="30"/>
        <v>417308473677</v>
      </c>
      <c r="H146" s="519">
        <f t="shared" si="31"/>
        <v>0.29704796728864324</v>
      </c>
      <c r="I146" s="519">
        <f t="shared" si="32"/>
        <v>0.18823550720048451</v>
      </c>
    </row>
    <row r="147" spans="2:9" hidden="1" x14ac:dyDescent="0.3">
      <c r="B147" s="515" t="s">
        <v>677</v>
      </c>
      <c r="C147" s="511">
        <v>94683000000</v>
      </c>
      <c r="D147" s="511">
        <v>53088202694.190002</v>
      </c>
      <c r="E147" s="511">
        <v>24639816178.440002</v>
      </c>
      <c r="F147" s="511">
        <v>24639816178.440002</v>
      </c>
      <c r="G147" s="511">
        <f t="shared" si="30"/>
        <v>41594797305.809998</v>
      </c>
      <c r="H147" s="519">
        <f t="shared" si="31"/>
        <v>0.56069413404930135</v>
      </c>
      <c r="I147" s="519">
        <f t="shared" si="32"/>
        <v>0.26023484868920504</v>
      </c>
    </row>
    <row r="148" spans="2:9" hidden="1" x14ac:dyDescent="0.3">
      <c r="B148" s="515" t="s">
        <v>678</v>
      </c>
      <c r="C148" s="511">
        <v>34581494626</v>
      </c>
      <c r="D148" s="511">
        <v>2042707438.8099999</v>
      </c>
      <c r="E148" s="511">
        <v>530664043.31</v>
      </c>
      <c r="F148" s="511">
        <v>289382117</v>
      </c>
      <c r="G148" s="511">
        <f t="shared" si="30"/>
        <v>32538787187.189999</v>
      </c>
      <c r="H148" s="519">
        <f t="shared" si="31"/>
        <v>5.9069379762267303E-2</v>
      </c>
      <c r="I148" s="519">
        <f t="shared" si="32"/>
        <v>1.5345318328462927E-2</v>
      </c>
    </row>
    <row r="149" spans="2:9" hidden="1" x14ac:dyDescent="0.3">
      <c r="B149" s="513" t="s">
        <v>61</v>
      </c>
      <c r="C149" s="514">
        <v>738788737862</v>
      </c>
      <c r="D149" s="514">
        <v>458420330991.15002</v>
      </c>
      <c r="E149" s="514">
        <v>128790886354.00002</v>
      </c>
      <c r="F149" s="514">
        <v>128522873773.70001</v>
      </c>
      <c r="G149" s="514">
        <f t="shared" si="30"/>
        <v>280368406870.84998</v>
      </c>
      <c r="H149" s="522">
        <f t="shared" si="31"/>
        <v>0.62050259769495753</v>
      </c>
      <c r="I149" s="522">
        <f t="shared" si="32"/>
        <v>0.17432708398711019</v>
      </c>
    </row>
    <row r="150" spans="2:9" hidden="1" x14ac:dyDescent="0.3">
      <c r="B150" s="515" t="s">
        <v>679</v>
      </c>
      <c r="C150" s="511">
        <v>35901882594</v>
      </c>
      <c r="D150" s="511">
        <v>11496334206.450001</v>
      </c>
      <c r="E150" s="511">
        <v>3427263319.0599999</v>
      </c>
      <c r="F150" s="511">
        <v>3378257091.0599999</v>
      </c>
      <c r="G150" s="511">
        <f t="shared" si="30"/>
        <v>24405548387.549999</v>
      </c>
      <c r="H150" s="519">
        <f t="shared" si="31"/>
        <v>0.32021535852193145</v>
      </c>
      <c r="I150" s="519">
        <f t="shared" si="32"/>
        <v>9.5461938801860255E-2</v>
      </c>
    </row>
    <row r="151" spans="2:9" hidden="1" x14ac:dyDescent="0.3">
      <c r="B151" s="515" t="s">
        <v>680</v>
      </c>
      <c r="C151" s="511">
        <v>245650117114</v>
      </c>
      <c r="D151" s="511">
        <v>167431013388.97</v>
      </c>
      <c r="E151" s="511">
        <v>27683632924.269997</v>
      </c>
      <c r="F151" s="511">
        <v>27590237119.269997</v>
      </c>
      <c r="G151" s="511">
        <f t="shared" si="30"/>
        <v>78219103725.029999</v>
      </c>
      <c r="H151" s="519">
        <f t="shared" si="31"/>
        <v>0.68158328339517749</v>
      </c>
      <c r="I151" s="519">
        <f t="shared" si="32"/>
        <v>0.1126953784899794</v>
      </c>
    </row>
    <row r="152" spans="2:9" hidden="1" x14ac:dyDescent="0.3">
      <c r="B152" s="515" t="s">
        <v>681</v>
      </c>
      <c r="C152" s="511">
        <v>457236738154</v>
      </c>
      <c r="D152" s="511">
        <v>279492983395.72998</v>
      </c>
      <c r="E152" s="511">
        <v>97679990110.670013</v>
      </c>
      <c r="F152" s="511">
        <v>97554379563.37001</v>
      </c>
      <c r="G152" s="511">
        <f t="shared" si="30"/>
        <v>177743754758.27002</v>
      </c>
      <c r="H152" s="519">
        <f t="shared" si="31"/>
        <v>0.61126536884180793</v>
      </c>
      <c r="I152" s="519">
        <f t="shared" si="32"/>
        <v>0.2136311060765437</v>
      </c>
    </row>
    <row r="153" spans="2:9" hidden="1" x14ac:dyDescent="0.3">
      <c r="B153" s="513" t="s">
        <v>71</v>
      </c>
      <c r="C153" s="514">
        <v>590698449132</v>
      </c>
      <c r="D153" s="514">
        <v>283696801020.70996</v>
      </c>
      <c r="E153" s="514">
        <v>96056084612.569992</v>
      </c>
      <c r="F153" s="514">
        <v>96001599619.910004</v>
      </c>
      <c r="G153" s="514">
        <f t="shared" si="30"/>
        <v>307001648111.29004</v>
      </c>
      <c r="H153" s="522">
        <f t="shared" si="31"/>
        <v>0.48027348207463105</v>
      </c>
      <c r="I153" s="522">
        <f t="shared" si="32"/>
        <v>0.16261441815823169</v>
      </c>
    </row>
    <row r="154" spans="2:9" ht="18" hidden="1" x14ac:dyDescent="0.3">
      <c r="B154" s="515" t="s">
        <v>682</v>
      </c>
      <c r="C154" s="511">
        <v>30291947578</v>
      </c>
      <c r="D154" s="511">
        <v>14042522857.43</v>
      </c>
      <c r="E154" s="511">
        <v>1972285739.51</v>
      </c>
      <c r="F154" s="511">
        <v>1962028429.8499999</v>
      </c>
      <c r="G154" s="511">
        <f t="shared" si="30"/>
        <v>16249424720.57</v>
      </c>
      <c r="H154" s="519">
        <f t="shared" si="31"/>
        <v>0.46357279673983726</v>
      </c>
      <c r="I154" s="519">
        <f t="shared" si="32"/>
        <v>6.5109241802016174E-2</v>
      </c>
    </row>
    <row r="155" spans="2:9" ht="18" hidden="1" x14ac:dyDescent="0.3">
      <c r="B155" s="515" t="s">
        <v>683</v>
      </c>
      <c r="C155" s="511">
        <v>142222264976</v>
      </c>
      <c r="D155" s="511">
        <v>0</v>
      </c>
      <c r="E155" s="511">
        <v>0</v>
      </c>
      <c r="F155" s="511">
        <v>0</v>
      </c>
      <c r="G155" s="511">
        <f t="shared" si="30"/>
        <v>142222264976</v>
      </c>
      <c r="H155" s="519">
        <f t="shared" si="31"/>
        <v>0</v>
      </c>
      <c r="I155" s="519">
        <f t="shared" si="32"/>
        <v>0</v>
      </c>
    </row>
    <row r="156" spans="2:9" hidden="1" x14ac:dyDescent="0.3">
      <c r="B156" s="515" t="s">
        <v>684</v>
      </c>
      <c r="C156" s="511">
        <v>2200000000</v>
      </c>
      <c r="D156" s="511">
        <v>1210000000</v>
      </c>
      <c r="E156" s="511">
        <v>0</v>
      </c>
      <c r="F156" s="511">
        <v>0</v>
      </c>
      <c r="G156" s="511">
        <f t="shared" si="30"/>
        <v>990000000</v>
      </c>
      <c r="H156" s="519">
        <f t="shared" si="31"/>
        <v>0.55000000000000004</v>
      </c>
      <c r="I156" s="519">
        <f t="shared" si="32"/>
        <v>0</v>
      </c>
    </row>
    <row r="157" spans="2:9" ht="18" hidden="1" x14ac:dyDescent="0.3">
      <c r="B157" s="515" t="s">
        <v>685</v>
      </c>
      <c r="C157" s="511">
        <v>251521173134</v>
      </c>
      <c r="D157" s="511">
        <v>209863868678.48999</v>
      </c>
      <c r="E157" s="511">
        <v>77557427609.029999</v>
      </c>
      <c r="F157" s="511">
        <v>77557427609.029999</v>
      </c>
      <c r="G157" s="511">
        <f t="shared" si="30"/>
        <v>41657304455.51001</v>
      </c>
      <c r="H157" s="519">
        <f t="shared" si="31"/>
        <v>0.83437853785249028</v>
      </c>
      <c r="I157" s="519">
        <f t="shared" si="32"/>
        <v>0.308353474352279</v>
      </c>
    </row>
    <row r="158" spans="2:9" ht="27" hidden="1" x14ac:dyDescent="0.3">
      <c r="B158" s="515" t="s">
        <v>686</v>
      </c>
      <c r="C158" s="511">
        <v>23866176444</v>
      </c>
      <c r="D158" s="511">
        <v>12098106577.030001</v>
      </c>
      <c r="E158" s="511">
        <v>3600552783.0299997</v>
      </c>
      <c r="F158" s="511">
        <v>3589664165.0299997</v>
      </c>
      <c r="G158" s="511">
        <f t="shared" si="30"/>
        <v>11768069866.969999</v>
      </c>
      <c r="H158" s="519">
        <v>0</v>
      </c>
      <c r="I158" s="519">
        <v>0</v>
      </c>
    </row>
    <row r="159" spans="2:9" hidden="1" x14ac:dyDescent="0.3">
      <c r="B159" s="515" t="s">
        <v>687</v>
      </c>
      <c r="C159" s="511">
        <v>10900000000</v>
      </c>
      <c r="D159" s="511">
        <v>4854995148.9499998</v>
      </c>
      <c r="E159" s="511">
        <v>3553586985</v>
      </c>
      <c r="F159" s="511">
        <v>3553586985</v>
      </c>
      <c r="G159" s="511">
        <f t="shared" si="30"/>
        <v>6045004851.0500002</v>
      </c>
      <c r="H159" s="519">
        <f t="shared" ref="H159:H192" si="33">+D159/C159</f>
        <v>0.44541239898623852</v>
      </c>
      <c r="I159" s="519">
        <f t="shared" ref="I159:I192" si="34">+E159/C159</f>
        <v>0.32601715458715597</v>
      </c>
    </row>
    <row r="160" spans="2:9" hidden="1" x14ac:dyDescent="0.3">
      <c r="B160" s="515" t="s">
        <v>688</v>
      </c>
      <c r="C160" s="511">
        <v>88696887000</v>
      </c>
      <c r="D160" s="511">
        <v>5557652457.8099995</v>
      </c>
      <c r="E160" s="511">
        <v>1134561214</v>
      </c>
      <c r="F160" s="511">
        <v>1101222149</v>
      </c>
      <c r="G160" s="511">
        <f t="shared" si="30"/>
        <v>83139234542.190002</v>
      </c>
      <c r="H160" s="519">
        <f t="shared" si="33"/>
        <v>6.2658934780991798E-2</v>
      </c>
      <c r="I160" s="519">
        <f t="shared" si="34"/>
        <v>1.2791443447164048E-2</v>
      </c>
    </row>
    <row r="161" spans="2:9" hidden="1" x14ac:dyDescent="0.3">
      <c r="B161" s="515" t="s">
        <v>689</v>
      </c>
      <c r="C161" s="511">
        <v>17000000000</v>
      </c>
      <c r="D161" s="511">
        <v>16771581994</v>
      </c>
      <c r="E161" s="511">
        <v>996321296</v>
      </c>
      <c r="F161" s="511">
        <v>996321296</v>
      </c>
      <c r="G161" s="511">
        <f t="shared" si="30"/>
        <v>228418006</v>
      </c>
      <c r="H161" s="519">
        <f t="shared" si="33"/>
        <v>0.98656364670588237</v>
      </c>
      <c r="I161" s="519">
        <f t="shared" si="34"/>
        <v>5.8607135058823527E-2</v>
      </c>
    </row>
    <row r="162" spans="2:9" ht="18" hidden="1" x14ac:dyDescent="0.3">
      <c r="B162" s="515" t="s">
        <v>690</v>
      </c>
      <c r="C162" s="511">
        <v>24000000000</v>
      </c>
      <c r="D162" s="511">
        <v>19298073307</v>
      </c>
      <c r="E162" s="511">
        <v>7241348986</v>
      </c>
      <c r="F162" s="511">
        <v>7241348986</v>
      </c>
      <c r="G162" s="511">
        <f t="shared" si="30"/>
        <v>4701926693</v>
      </c>
      <c r="H162" s="519">
        <f t="shared" si="33"/>
        <v>0.80408638779166663</v>
      </c>
      <c r="I162" s="519">
        <f t="shared" si="34"/>
        <v>0.30172287441666668</v>
      </c>
    </row>
    <row r="163" spans="2:9" hidden="1" x14ac:dyDescent="0.3">
      <c r="B163" s="513" t="s">
        <v>417</v>
      </c>
      <c r="C163" s="514">
        <v>483426210955</v>
      </c>
      <c r="D163" s="514">
        <v>108899928505.04001</v>
      </c>
      <c r="E163" s="514">
        <v>15134348461</v>
      </c>
      <c r="F163" s="514">
        <v>14341327450</v>
      </c>
      <c r="G163" s="514">
        <f t="shared" si="30"/>
        <v>374526282449.95996</v>
      </c>
      <c r="H163" s="522">
        <f t="shared" si="33"/>
        <v>0.22526690948326966</v>
      </c>
      <c r="I163" s="522">
        <f t="shared" si="34"/>
        <v>3.1306429229607476E-2</v>
      </c>
    </row>
    <row r="164" spans="2:9" ht="18" hidden="1" x14ac:dyDescent="0.3">
      <c r="B164" s="515" t="s">
        <v>691</v>
      </c>
      <c r="C164" s="511">
        <v>127100445200</v>
      </c>
      <c r="D164" s="511">
        <v>40794140768.330002</v>
      </c>
      <c r="E164" s="511">
        <v>5722559364</v>
      </c>
      <c r="F164" s="511">
        <v>5475666248</v>
      </c>
      <c r="G164" s="511">
        <f t="shared" si="30"/>
        <v>86306304431.669998</v>
      </c>
      <c r="H164" s="519">
        <f t="shared" si="33"/>
        <v>0.32095985741149868</v>
      </c>
      <c r="I164" s="519">
        <f t="shared" si="34"/>
        <v>4.5023912819465085E-2</v>
      </c>
    </row>
    <row r="165" spans="2:9" ht="27" hidden="1" x14ac:dyDescent="0.3">
      <c r="B165" s="515" t="s">
        <v>692</v>
      </c>
      <c r="C165" s="511">
        <v>226821554800</v>
      </c>
      <c r="D165" s="511">
        <v>42310461598</v>
      </c>
      <c r="E165" s="511">
        <v>2933169315</v>
      </c>
      <c r="F165" s="511">
        <v>2784672855</v>
      </c>
      <c r="G165" s="511">
        <f t="shared" si="30"/>
        <v>184511093202</v>
      </c>
      <c r="H165" s="519">
        <f t="shared" si="33"/>
        <v>0.18653633529365085</v>
      </c>
      <c r="I165" s="519">
        <f t="shared" si="34"/>
        <v>1.2931616298928571E-2</v>
      </c>
    </row>
    <row r="166" spans="2:9" hidden="1" x14ac:dyDescent="0.3">
      <c r="B166" s="515" t="s">
        <v>693</v>
      </c>
      <c r="C166" s="511">
        <v>71906000000</v>
      </c>
      <c r="D166" s="511">
        <v>5044426852</v>
      </c>
      <c r="E166" s="511">
        <v>1639894646</v>
      </c>
      <c r="F166" s="511">
        <v>1639894646</v>
      </c>
      <c r="G166" s="511">
        <f t="shared" si="30"/>
        <v>66861573148</v>
      </c>
      <c r="H166" s="519">
        <f t="shared" si="33"/>
        <v>7.0153072789475149E-2</v>
      </c>
      <c r="I166" s="519">
        <f t="shared" si="34"/>
        <v>2.2806089144160432E-2</v>
      </c>
    </row>
    <row r="167" spans="2:9" hidden="1" x14ac:dyDescent="0.3">
      <c r="B167" s="515" t="s">
        <v>694</v>
      </c>
      <c r="C167" s="511">
        <v>841000000</v>
      </c>
      <c r="D167" s="511">
        <v>678896596.71000004</v>
      </c>
      <c r="E167" s="511">
        <v>561151094</v>
      </c>
      <c r="F167" s="511">
        <v>561151094</v>
      </c>
      <c r="G167" s="511">
        <f t="shared" si="30"/>
        <v>162103403.28999996</v>
      </c>
      <c r="H167" s="519">
        <f t="shared" si="33"/>
        <v>0.80724922319857317</v>
      </c>
      <c r="I167" s="519">
        <f t="shared" si="34"/>
        <v>0.66724268014268728</v>
      </c>
    </row>
    <row r="168" spans="2:9" hidden="1" x14ac:dyDescent="0.3">
      <c r="B168" s="515" t="s">
        <v>695</v>
      </c>
      <c r="C168" s="511">
        <v>2700000000</v>
      </c>
      <c r="D168" s="511">
        <v>2700000000</v>
      </c>
      <c r="E168" s="511">
        <v>0</v>
      </c>
      <c r="F168" s="511">
        <v>0</v>
      </c>
      <c r="G168" s="511">
        <f t="shared" si="30"/>
        <v>0</v>
      </c>
      <c r="H168" s="519">
        <f t="shared" si="33"/>
        <v>1</v>
      </c>
      <c r="I168" s="519">
        <f t="shared" si="34"/>
        <v>0</v>
      </c>
    </row>
    <row r="169" spans="2:9" hidden="1" x14ac:dyDescent="0.3">
      <c r="B169" s="515" t="s">
        <v>696</v>
      </c>
      <c r="C169" s="511">
        <v>22000000000</v>
      </c>
      <c r="D169" s="511">
        <v>1839122485</v>
      </c>
      <c r="E169" s="511">
        <v>29066667</v>
      </c>
      <c r="F169" s="511">
        <v>21066667</v>
      </c>
      <c r="G169" s="511">
        <f t="shared" si="30"/>
        <v>20160877515</v>
      </c>
      <c r="H169" s="519">
        <f t="shared" si="33"/>
        <v>8.3596476590909088E-2</v>
      </c>
      <c r="I169" s="519">
        <f t="shared" si="34"/>
        <v>1.3212121363636363E-3</v>
      </c>
    </row>
    <row r="170" spans="2:9" hidden="1" x14ac:dyDescent="0.3">
      <c r="B170" s="515" t="s">
        <v>697</v>
      </c>
      <c r="C170" s="511">
        <v>20031044602</v>
      </c>
      <c r="D170" s="511">
        <v>10302862259</v>
      </c>
      <c r="E170" s="511">
        <v>3102386772</v>
      </c>
      <c r="F170" s="511">
        <v>2712755337</v>
      </c>
      <c r="G170" s="511">
        <f t="shared" si="30"/>
        <v>9728182343</v>
      </c>
      <c r="H170" s="519">
        <f t="shared" si="33"/>
        <v>0.51434473157587146</v>
      </c>
      <c r="I170" s="519">
        <f t="shared" si="34"/>
        <v>0.15487893086166071</v>
      </c>
    </row>
    <row r="171" spans="2:9" ht="18" hidden="1" x14ac:dyDescent="0.3">
      <c r="B171" s="515" t="s">
        <v>698</v>
      </c>
      <c r="C171" s="511">
        <v>300000000</v>
      </c>
      <c r="D171" s="511">
        <v>33500000</v>
      </c>
      <c r="E171" s="511">
        <v>8200000</v>
      </c>
      <c r="F171" s="511">
        <v>8200000</v>
      </c>
      <c r="G171" s="511">
        <f t="shared" si="30"/>
        <v>266500000</v>
      </c>
      <c r="H171" s="519">
        <f t="shared" si="33"/>
        <v>0.11166666666666666</v>
      </c>
      <c r="I171" s="519">
        <f t="shared" si="34"/>
        <v>2.7333333333333334E-2</v>
      </c>
    </row>
    <row r="172" spans="2:9" ht="27" hidden="1" x14ac:dyDescent="0.3">
      <c r="B172" s="515" t="s">
        <v>699</v>
      </c>
      <c r="C172" s="511">
        <v>9506384633</v>
      </c>
      <c r="D172" s="511">
        <v>5196517946</v>
      </c>
      <c r="E172" s="511">
        <v>1137920603</v>
      </c>
      <c r="F172" s="511">
        <v>1137920603</v>
      </c>
      <c r="G172" s="511">
        <f t="shared" si="30"/>
        <v>4309866687</v>
      </c>
      <c r="H172" s="519">
        <f t="shared" si="33"/>
        <v>0.54663451423594422</v>
      </c>
      <c r="I172" s="519">
        <f t="shared" si="34"/>
        <v>0.11970066927966264</v>
      </c>
    </row>
    <row r="173" spans="2:9" ht="18" hidden="1" x14ac:dyDescent="0.3">
      <c r="B173" s="515" t="s">
        <v>700</v>
      </c>
      <c r="C173" s="511">
        <v>2219781720</v>
      </c>
      <c r="D173" s="511">
        <v>0</v>
      </c>
      <c r="E173" s="511">
        <v>0</v>
      </c>
      <c r="F173" s="511">
        <v>0</v>
      </c>
      <c r="G173" s="511">
        <f t="shared" si="30"/>
        <v>2219781720</v>
      </c>
      <c r="H173" s="519">
        <f t="shared" si="33"/>
        <v>0</v>
      </c>
      <c r="I173" s="519">
        <f t="shared" si="34"/>
        <v>0</v>
      </c>
    </row>
    <row r="174" spans="2:9" hidden="1" x14ac:dyDescent="0.3">
      <c r="B174" s="513" t="s">
        <v>408</v>
      </c>
      <c r="C174" s="514">
        <v>419702144917</v>
      </c>
      <c r="D174" s="514">
        <v>153669669373.98001</v>
      </c>
      <c r="E174" s="514">
        <v>50572508626.150002</v>
      </c>
      <c r="F174" s="514">
        <v>50570078106.150002</v>
      </c>
      <c r="G174" s="514">
        <f t="shared" si="30"/>
        <v>266032475543.01999</v>
      </c>
      <c r="H174" s="522">
        <f t="shared" si="33"/>
        <v>0.36613982376566034</v>
      </c>
      <c r="I174" s="522">
        <f t="shared" si="34"/>
        <v>0.12049618816256273</v>
      </c>
    </row>
    <row r="175" spans="2:9" ht="18" hidden="1" x14ac:dyDescent="0.3">
      <c r="B175" s="515" t="s">
        <v>701</v>
      </c>
      <c r="C175" s="511">
        <v>267226567180</v>
      </c>
      <c r="D175" s="511">
        <v>96307566266.730011</v>
      </c>
      <c r="E175" s="511">
        <v>33327660768.549999</v>
      </c>
      <c r="F175" s="511">
        <v>33327660768.549999</v>
      </c>
      <c r="G175" s="511">
        <f t="shared" si="30"/>
        <v>170919000913.26999</v>
      </c>
      <c r="H175" s="519">
        <f t="shared" si="33"/>
        <v>0.36039667493785754</v>
      </c>
      <c r="I175" s="519">
        <f t="shared" si="34"/>
        <v>0.12471686898593792</v>
      </c>
    </row>
    <row r="176" spans="2:9" ht="18" hidden="1" x14ac:dyDescent="0.3">
      <c r="B176" s="515" t="s">
        <v>702</v>
      </c>
      <c r="C176" s="511">
        <v>81435168754</v>
      </c>
      <c r="D176" s="511">
        <v>37640267399.650002</v>
      </c>
      <c r="E176" s="511">
        <v>9925333345</v>
      </c>
      <c r="F176" s="511">
        <v>9922902825</v>
      </c>
      <c r="G176" s="511">
        <f t="shared" si="30"/>
        <v>43794901354.349998</v>
      </c>
      <c r="H176" s="519">
        <f t="shared" si="33"/>
        <v>0.46221144961772004</v>
      </c>
      <c r="I176" s="519">
        <f t="shared" si="34"/>
        <v>0.12188018391639274</v>
      </c>
    </row>
    <row r="177" spans="2:9" ht="18" hidden="1" x14ac:dyDescent="0.3">
      <c r="B177" s="515" t="s">
        <v>703</v>
      </c>
      <c r="C177" s="511">
        <v>71040408983</v>
      </c>
      <c r="D177" s="511">
        <v>19721835707.599998</v>
      </c>
      <c r="E177" s="511">
        <v>7319514512.6000004</v>
      </c>
      <c r="F177" s="511">
        <v>7319514512.6000004</v>
      </c>
      <c r="G177" s="511">
        <f t="shared" si="30"/>
        <v>51318573275.400002</v>
      </c>
      <c r="H177" s="519">
        <f t="shared" si="33"/>
        <v>0.27761433232062954</v>
      </c>
      <c r="I177" s="519">
        <f t="shared" si="34"/>
        <v>0.10303311337004779</v>
      </c>
    </row>
    <row r="178" spans="2:9" hidden="1" x14ac:dyDescent="0.3">
      <c r="B178" s="513" t="s">
        <v>59</v>
      </c>
      <c r="C178" s="514">
        <v>403852688136</v>
      </c>
      <c r="D178" s="514">
        <v>157144922068.47998</v>
      </c>
      <c r="E178" s="514">
        <v>55327264336.740005</v>
      </c>
      <c r="F178" s="514">
        <v>55136989416.740005</v>
      </c>
      <c r="G178" s="514">
        <f t="shared" si="30"/>
        <v>246707766067.52002</v>
      </c>
      <c r="H178" s="522">
        <f t="shared" si="33"/>
        <v>0.38911446347872375</v>
      </c>
      <c r="I178" s="522">
        <f t="shared" si="34"/>
        <v>0.13699862836646068</v>
      </c>
    </row>
    <row r="179" spans="2:9" hidden="1" x14ac:dyDescent="0.3">
      <c r="B179" s="515" t="s">
        <v>704</v>
      </c>
      <c r="C179" s="511">
        <v>71752005575</v>
      </c>
      <c r="D179" s="511">
        <v>57404095071.959999</v>
      </c>
      <c r="E179" s="511">
        <v>20774281459.720001</v>
      </c>
      <c r="F179" s="511">
        <v>20774151831.720001</v>
      </c>
      <c r="G179" s="511">
        <f t="shared" si="30"/>
        <v>14347910503.040001</v>
      </c>
      <c r="H179" s="519">
        <f t="shared" si="33"/>
        <v>0.8000347113915498</v>
      </c>
      <c r="I179" s="519">
        <f t="shared" si="34"/>
        <v>0.2895289308395057</v>
      </c>
    </row>
    <row r="180" spans="2:9" ht="18" hidden="1" x14ac:dyDescent="0.3">
      <c r="B180" s="515" t="s">
        <v>705</v>
      </c>
      <c r="C180" s="511">
        <v>137091321633</v>
      </c>
      <c r="D180" s="511">
        <v>69470692799.029999</v>
      </c>
      <c r="E180" s="511">
        <v>23307598706.139999</v>
      </c>
      <c r="F180" s="511">
        <v>23266274606.139999</v>
      </c>
      <c r="G180" s="511">
        <f t="shared" si="30"/>
        <v>67620628833.970001</v>
      </c>
      <c r="H180" s="519">
        <f t="shared" si="33"/>
        <v>0.50674756046926406</v>
      </c>
      <c r="I180" s="519">
        <f t="shared" si="34"/>
        <v>0.17001512880979841</v>
      </c>
    </row>
    <row r="181" spans="2:9" hidden="1" x14ac:dyDescent="0.3">
      <c r="B181" s="515" t="s">
        <v>706</v>
      </c>
      <c r="C181" s="511">
        <v>11765084065</v>
      </c>
      <c r="D181" s="511">
        <v>10465166568.029999</v>
      </c>
      <c r="E181" s="511">
        <v>3891609905.2600002</v>
      </c>
      <c r="F181" s="511">
        <v>3862207919.2600002</v>
      </c>
      <c r="G181" s="511">
        <f t="shared" si="30"/>
        <v>1299917496.9700012</v>
      </c>
      <c r="H181" s="519">
        <f t="shared" si="33"/>
        <v>0.889510564498461</v>
      </c>
      <c r="I181" s="519">
        <f t="shared" si="34"/>
        <v>0.33077620897220511</v>
      </c>
    </row>
    <row r="182" spans="2:9" hidden="1" x14ac:dyDescent="0.3">
      <c r="B182" s="515" t="s">
        <v>707</v>
      </c>
      <c r="C182" s="511">
        <v>183244276863</v>
      </c>
      <c r="D182" s="511">
        <v>19804967629.459999</v>
      </c>
      <c r="E182" s="511">
        <v>7353774265.6199999</v>
      </c>
      <c r="F182" s="511">
        <v>7234355059.6199999</v>
      </c>
      <c r="G182" s="511">
        <f t="shared" si="30"/>
        <v>163439309233.54001</v>
      </c>
      <c r="H182" s="519">
        <f t="shared" si="33"/>
        <v>0.10807959718309186</v>
      </c>
      <c r="I182" s="519">
        <f t="shared" si="34"/>
        <v>4.0130990127009235E-2</v>
      </c>
    </row>
    <row r="183" spans="2:9" hidden="1" x14ac:dyDescent="0.3">
      <c r="B183" s="513" t="s">
        <v>63</v>
      </c>
      <c r="C183" s="514">
        <v>400000000000</v>
      </c>
      <c r="D183" s="514">
        <v>194890323948.23999</v>
      </c>
      <c r="E183" s="514">
        <v>66966962683.689995</v>
      </c>
      <c r="F183" s="514">
        <v>66966962683.689995</v>
      </c>
      <c r="G183" s="514">
        <f t="shared" si="30"/>
        <v>205109676051.76001</v>
      </c>
      <c r="H183" s="522">
        <f t="shared" si="33"/>
        <v>0.48722580987059999</v>
      </c>
      <c r="I183" s="522">
        <f t="shared" si="34"/>
        <v>0.16741740670922498</v>
      </c>
    </row>
    <row r="184" spans="2:9" ht="18" hidden="1" x14ac:dyDescent="0.3">
      <c r="B184" s="515" t="s">
        <v>708</v>
      </c>
      <c r="C184" s="511">
        <v>121017078763</v>
      </c>
      <c r="D184" s="511">
        <v>66979978350</v>
      </c>
      <c r="E184" s="511">
        <v>16550738188.879999</v>
      </c>
      <c r="F184" s="511">
        <v>16550738188.879999</v>
      </c>
      <c r="G184" s="511">
        <f t="shared" si="30"/>
        <v>54037100413</v>
      </c>
      <c r="H184" s="519">
        <f t="shared" si="33"/>
        <v>0.55347541879748785</v>
      </c>
      <c r="I184" s="519">
        <f t="shared" si="34"/>
        <v>0.13676365648598232</v>
      </c>
    </row>
    <row r="185" spans="2:9" hidden="1" x14ac:dyDescent="0.3">
      <c r="B185" s="515" t="s">
        <v>709</v>
      </c>
      <c r="C185" s="511">
        <v>261082921237</v>
      </c>
      <c r="D185" s="511">
        <v>117810840854</v>
      </c>
      <c r="E185" s="511">
        <v>47184478396.119995</v>
      </c>
      <c r="F185" s="511">
        <v>47184478396.119995</v>
      </c>
      <c r="G185" s="511">
        <f t="shared" si="30"/>
        <v>143272080383</v>
      </c>
      <c r="H185" s="519">
        <f t="shared" si="33"/>
        <v>0.45123917066584496</v>
      </c>
      <c r="I185" s="519">
        <f t="shared" si="34"/>
        <v>0.18072602440849789</v>
      </c>
    </row>
    <row r="186" spans="2:9" hidden="1" x14ac:dyDescent="0.3">
      <c r="B186" s="515" t="s">
        <v>710</v>
      </c>
      <c r="C186" s="511">
        <v>17900000000</v>
      </c>
      <c r="D186" s="511">
        <v>10099504744.24</v>
      </c>
      <c r="E186" s="511">
        <v>3231746098.6900001</v>
      </c>
      <c r="F186" s="511">
        <v>3231746098.6900001</v>
      </c>
      <c r="G186" s="511">
        <f t="shared" si="30"/>
        <v>7800495255.7600002</v>
      </c>
      <c r="H186" s="519">
        <f t="shared" si="33"/>
        <v>0.56421814213631283</v>
      </c>
      <c r="I186" s="519">
        <f t="shared" si="34"/>
        <v>0.18054447478715085</v>
      </c>
    </row>
    <row r="187" spans="2:9" hidden="1" x14ac:dyDescent="0.3">
      <c r="B187" s="513" t="s">
        <v>381</v>
      </c>
      <c r="C187" s="514">
        <v>193398930347</v>
      </c>
      <c r="D187" s="514">
        <v>51065890409.619995</v>
      </c>
      <c r="E187" s="514">
        <v>25267903961.389999</v>
      </c>
      <c r="F187" s="514">
        <v>25262003961.389999</v>
      </c>
      <c r="G187" s="514">
        <f t="shared" si="30"/>
        <v>142333039937.38</v>
      </c>
      <c r="H187" s="522">
        <f t="shared" si="33"/>
        <v>0.26404432701875141</v>
      </c>
      <c r="I187" s="522">
        <f t="shared" si="34"/>
        <v>0.13065172550879081</v>
      </c>
    </row>
    <row r="188" spans="2:9" ht="18" hidden="1" x14ac:dyDescent="0.3">
      <c r="B188" s="515" t="s">
        <v>711</v>
      </c>
      <c r="C188" s="511">
        <v>119560160722</v>
      </c>
      <c r="D188" s="511">
        <v>30035715377.880001</v>
      </c>
      <c r="E188" s="511">
        <v>11880327610.130001</v>
      </c>
      <c r="F188" s="511">
        <v>11874427610.130001</v>
      </c>
      <c r="G188" s="511">
        <f t="shared" si="30"/>
        <v>89524445344.119995</v>
      </c>
      <c r="H188" s="519">
        <f t="shared" si="33"/>
        <v>0.25121842590793036</v>
      </c>
      <c r="I188" s="519">
        <f t="shared" si="34"/>
        <v>9.9366942452963167E-2</v>
      </c>
    </row>
    <row r="189" spans="2:9" hidden="1" x14ac:dyDescent="0.3">
      <c r="B189" s="515" t="s">
        <v>712</v>
      </c>
      <c r="C189" s="511">
        <v>53717891400</v>
      </c>
      <c r="D189" s="511">
        <v>20492175031.739998</v>
      </c>
      <c r="E189" s="511">
        <v>13227666351.26</v>
      </c>
      <c r="F189" s="511">
        <v>13227666351.26</v>
      </c>
      <c r="G189" s="511">
        <f t="shared" si="30"/>
        <v>33225716368.260002</v>
      </c>
      <c r="H189" s="519">
        <f t="shared" si="33"/>
        <v>0.38147765107064491</v>
      </c>
      <c r="I189" s="519">
        <f t="shared" si="34"/>
        <v>0.24624321630130105</v>
      </c>
    </row>
    <row r="190" spans="2:9" hidden="1" x14ac:dyDescent="0.3">
      <c r="B190" s="515" t="s">
        <v>713</v>
      </c>
      <c r="C190" s="511">
        <v>20120878225</v>
      </c>
      <c r="D190" s="511">
        <v>538000000</v>
      </c>
      <c r="E190" s="511">
        <v>159910000</v>
      </c>
      <c r="F190" s="511">
        <v>159910000</v>
      </c>
      <c r="G190" s="511">
        <f t="shared" si="30"/>
        <v>19582878225</v>
      </c>
      <c r="H190" s="519">
        <f t="shared" si="33"/>
        <v>2.6738395510566736E-2</v>
      </c>
      <c r="I190" s="519">
        <f t="shared" si="34"/>
        <v>7.9474662195069268E-3</v>
      </c>
    </row>
    <row r="191" spans="2:9" hidden="1" x14ac:dyDescent="0.3">
      <c r="B191" s="523" t="s">
        <v>377</v>
      </c>
      <c r="C191" s="514">
        <v>38231000000</v>
      </c>
      <c r="D191" s="514">
        <v>24297074072.080002</v>
      </c>
      <c r="E191" s="514">
        <v>7172216721.6700001</v>
      </c>
      <c r="F191" s="514">
        <v>7172216721.6700001</v>
      </c>
      <c r="G191" s="514">
        <f t="shared" si="30"/>
        <v>13933925927.919998</v>
      </c>
      <c r="H191" s="522">
        <f t="shared" si="33"/>
        <v>0.63553331254950174</v>
      </c>
      <c r="I191" s="522">
        <f t="shared" si="34"/>
        <v>0.18760212188198058</v>
      </c>
    </row>
    <row r="192" spans="2:9" hidden="1" x14ac:dyDescent="0.3">
      <c r="B192" s="515" t="s">
        <v>714</v>
      </c>
      <c r="C192" s="511">
        <v>38231000000</v>
      </c>
      <c r="D192" s="511">
        <v>24297074072.080002</v>
      </c>
      <c r="E192" s="511">
        <v>7172216721.6700001</v>
      </c>
      <c r="F192" s="511">
        <v>7172216721.6700001</v>
      </c>
      <c r="G192" s="511">
        <f t="shared" si="30"/>
        <v>13933925927.919998</v>
      </c>
      <c r="H192" s="519">
        <f t="shared" si="33"/>
        <v>0.63553331254950174</v>
      </c>
      <c r="I192" s="519">
        <f t="shared" si="34"/>
        <v>0.18760212188198058</v>
      </c>
    </row>
  </sheetData>
  <mergeCells count="9">
    <mergeCell ref="B2:I2"/>
    <mergeCell ref="B3:I3"/>
    <mergeCell ref="B4:B6"/>
    <mergeCell ref="C4:C5"/>
    <mergeCell ref="D4:D5"/>
    <mergeCell ref="E4:E5"/>
    <mergeCell ref="F4:F5"/>
    <mergeCell ref="G4:G5"/>
    <mergeCell ref="H4:I4"/>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3FCFD-2DD8-4D2D-BE0A-46F6F865663C}">
  <dimension ref="A1:J25"/>
  <sheetViews>
    <sheetView showGridLines="0" workbookViewId="0"/>
  </sheetViews>
  <sheetFormatPr baseColWidth="10" defaultColWidth="0" defaultRowHeight="14.4" zeroHeight="1" x14ac:dyDescent="0.3"/>
  <cols>
    <col min="1" max="10" width="11.44140625" customWidth="1"/>
    <col min="11" max="16384" width="11.44140625" hidden="1"/>
  </cols>
  <sheetData>
    <row r="1" spans="2:7" x14ac:dyDescent="0.3"/>
    <row r="2" spans="2:7" x14ac:dyDescent="0.3">
      <c r="B2" s="2610" t="s">
        <v>805</v>
      </c>
      <c r="C2" s="2610"/>
      <c r="D2" s="2610"/>
      <c r="E2" s="2610"/>
      <c r="F2" s="2610"/>
      <c r="G2" s="2610"/>
    </row>
    <row r="3" spans="2:7" x14ac:dyDescent="0.3">
      <c r="B3" s="2489" t="s">
        <v>1</v>
      </c>
      <c r="C3" s="2489"/>
      <c r="D3" s="2489"/>
      <c r="E3" s="2489"/>
      <c r="F3" s="2489"/>
      <c r="G3" s="2489"/>
    </row>
    <row r="4" spans="2:7" x14ac:dyDescent="0.3"/>
    <row r="5" spans="2:7" x14ac:dyDescent="0.3"/>
    <row r="6" spans="2:7" x14ac:dyDescent="0.3"/>
    <row r="7" spans="2:7" x14ac:dyDescent="0.3"/>
    <row r="8" spans="2:7" x14ac:dyDescent="0.3"/>
    <row r="9" spans="2:7" x14ac:dyDescent="0.3"/>
    <row r="10" spans="2:7" x14ac:dyDescent="0.3"/>
    <row r="11" spans="2:7" x14ac:dyDescent="0.3"/>
    <row r="12" spans="2:7" x14ac:dyDescent="0.3"/>
    <row r="13" spans="2:7" x14ac:dyDescent="0.3"/>
    <row r="14" spans="2:7" x14ac:dyDescent="0.3"/>
    <row r="15" spans="2:7" x14ac:dyDescent="0.3"/>
    <row r="16" spans="2:7" x14ac:dyDescent="0.3"/>
    <row r="17" spans="2:2" x14ac:dyDescent="0.3"/>
    <row r="18" spans="2:2" x14ac:dyDescent="0.3"/>
    <row r="19" spans="2:2" x14ac:dyDescent="0.3"/>
    <row r="20" spans="2:2" x14ac:dyDescent="0.3"/>
    <row r="21" spans="2:2" x14ac:dyDescent="0.3"/>
    <row r="22" spans="2:2" x14ac:dyDescent="0.3"/>
    <row r="23" spans="2:2" x14ac:dyDescent="0.3"/>
    <row r="24" spans="2:2" x14ac:dyDescent="0.3"/>
    <row r="25" spans="2:2" x14ac:dyDescent="0.3">
      <c r="B25" s="27" t="s">
        <v>81</v>
      </c>
    </row>
  </sheetData>
  <mergeCells count="2">
    <mergeCell ref="B2:G2"/>
    <mergeCell ref="B3:G3"/>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0209-E5B8-4C94-9E22-566860D6F988}">
  <dimension ref="A1:L16"/>
  <sheetViews>
    <sheetView showGridLines="0" workbookViewId="0"/>
  </sheetViews>
  <sheetFormatPr baseColWidth="10" defaultColWidth="0" defaultRowHeight="14.4" zeroHeight="1" x14ac:dyDescent="0.3"/>
  <cols>
    <col min="1" max="6" width="11.44140625" customWidth="1"/>
    <col min="7" max="7" width="16.44140625" customWidth="1"/>
    <col min="8" max="12" width="11.44140625" customWidth="1"/>
    <col min="13" max="16384" width="11.44140625" hidden="1"/>
  </cols>
  <sheetData>
    <row r="1" spans="2:11" x14ac:dyDescent="0.3"/>
    <row r="2" spans="2:11" x14ac:dyDescent="0.3">
      <c r="B2" s="2610" t="s">
        <v>806</v>
      </c>
      <c r="C2" s="2610"/>
      <c r="D2" s="2610"/>
      <c r="E2" s="2610"/>
      <c r="F2" s="2610"/>
      <c r="G2" s="2610"/>
      <c r="H2" s="2610"/>
      <c r="I2" s="2610"/>
      <c r="J2" s="2610"/>
      <c r="K2" s="323"/>
    </row>
    <row r="3" spans="2:11" x14ac:dyDescent="0.3">
      <c r="B3" s="2489" t="s">
        <v>1</v>
      </c>
      <c r="C3" s="2489"/>
      <c r="D3" s="2489"/>
      <c r="E3" s="2489"/>
      <c r="F3" s="2489"/>
      <c r="G3" s="2489"/>
      <c r="H3" s="2489"/>
      <c r="I3" s="2489"/>
      <c r="J3" s="2489"/>
      <c r="K3" s="260"/>
    </row>
    <row r="4" spans="2:11" x14ac:dyDescent="0.3">
      <c r="B4" s="7"/>
      <c r="C4" s="7"/>
      <c r="D4" s="7"/>
      <c r="E4" s="7"/>
      <c r="F4" s="7"/>
      <c r="G4" s="7"/>
      <c r="H4" s="7"/>
      <c r="I4" s="7"/>
      <c r="J4" s="7"/>
      <c r="K4" s="7"/>
    </row>
    <row r="5" spans="2:11" x14ac:dyDescent="0.3"/>
    <row r="6" spans="2:11" x14ac:dyDescent="0.3"/>
    <row r="7" spans="2:11" x14ac:dyDescent="0.3"/>
    <row r="8" spans="2:11" x14ac:dyDescent="0.3"/>
    <row r="9" spans="2:11" x14ac:dyDescent="0.3"/>
    <row r="10" spans="2:11" x14ac:dyDescent="0.3"/>
    <row r="11" spans="2:11" x14ac:dyDescent="0.3"/>
    <row r="12" spans="2:11" x14ac:dyDescent="0.3"/>
    <row r="13" spans="2:11" x14ac:dyDescent="0.3"/>
    <row r="14" spans="2:11" x14ac:dyDescent="0.3"/>
    <row r="15" spans="2:11" x14ac:dyDescent="0.3"/>
    <row r="16" spans="2:11" x14ac:dyDescent="0.3">
      <c r="B16" s="27" t="s">
        <v>81</v>
      </c>
    </row>
  </sheetData>
  <mergeCells count="2">
    <mergeCell ref="B2:J2"/>
    <mergeCell ref="B3:J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189</vt:i4>
      </vt:variant>
      <vt:variant>
        <vt:lpstr>Rangos con nombre</vt:lpstr>
      </vt:variant>
      <vt:variant>
        <vt:i4>32</vt:i4>
      </vt:variant>
    </vt:vector>
  </HeadingPairs>
  <TitlesOfParts>
    <vt:vector size="221" baseType="lpstr">
      <vt:lpstr>Índice</vt:lpstr>
      <vt:lpstr>Listado capítulo 1</vt:lpstr>
      <vt:lpstr>Listado capítulo 2</vt:lpstr>
      <vt:lpstr>Listado capítulo 3</vt:lpstr>
      <vt:lpstr>Listado capítulo 4</vt:lpstr>
      <vt:lpstr>Listado capítulo 5</vt:lpstr>
      <vt:lpstr>Cuadro No 1.1.1</vt:lpstr>
      <vt:lpstr>Cuadro No 1.1.2</vt:lpstr>
      <vt:lpstr>Cuadro No 1.2.1</vt:lpstr>
      <vt:lpstr>Cuadro No 1.4.1</vt:lpstr>
      <vt:lpstr>Cuadro No 1.5.1</vt:lpstr>
      <vt:lpstr>Cuadro No 1.5.2</vt:lpstr>
      <vt:lpstr>Cuadro No 1.5.3</vt:lpstr>
      <vt:lpstr>Cuadro No 1.5.4</vt:lpstr>
      <vt:lpstr>Cuadro No 1.5.5</vt:lpstr>
      <vt:lpstr>Cuadro No 1.5.6</vt:lpstr>
      <vt:lpstr>Cuadro No 1.5.7</vt:lpstr>
      <vt:lpstr>Cuadro No 1.6.1</vt:lpstr>
      <vt:lpstr>Cuadro No 1.6.2</vt:lpstr>
      <vt:lpstr>Cuadro No 1.6.3</vt:lpstr>
      <vt:lpstr>Cuadro No 1.6.4</vt:lpstr>
      <vt:lpstr>Cuadro No 1.6.5</vt:lpstr>
      <vt:lpstr>Cuadro No 1.6.6</vt:lpstr>
      <vt:lpstr>Gráfica No 1.6.1</vt:lpstr>
      <vt:lpstr>Gráfica No 1.6.2</vt:lpstr>
      <vt:lpstr>Gráfica No 1.6.3</vt:lpstr>
      <vt:lpstr>Gráfica No 1.6.4</vt:lpstr>
      <vt:lpstr>Gráfica No 1.6.5</vt:lpstr>
      <vt:lpstr>Gráfica No 1.6.6</vt:lpstr>
      <vt:lpstr>Cuadro No 1.6.7</vt:lpstr>
      <vt:lpstr>Cuadro No 2.1.1.</vt:lpstr>
      <vt:lpstr>Gráfica No. 2.1.1</vt:lpstr>
      <vt:lpstr>Cuadro No 2.1.2</vt:lpstr>
      <vt:lpstr>Gráfica No 2.1.2</vt:lpstr>
      <vt:lpstr>Cuadro No 2.1.3</vt:lpstr>
      <vt:lpstr>Gráfica No 2.1.3 </vt:lpstr>
      <vt:lpstr>Cuadro No 2.1.4</vt:lpstr>
      <vt:lpstr>Gráfica No  2.1.4</vt:lpstr>
      <vt:lpstr>Gráfica No  2.1.5</vt:lpstr>
      <vt:lpstr>Cuadro No 2.2.1</vt:lpstr>
      <vt:lpstr>Gráfica No  2.2.1</vt:lpstr>
      <vt:lpstr>Gráfica No 2.2.2</vt:lpstr>
      <vt:lpstr>Gráfica No 2.2.3</vt:lpstr>
      <vt:lpstr>Gráfica No 2.2.4</vt:lpstr>
      <vt:lpstr>Diagrama 2.2.1</vt:lpstr>
      <vt:lpstr>Cuadro No 2.2.2</vt:lpstr>
      <vt:lpstr>Diagrama No 2.2.2</vt:lpstr>
      <vt:lpstr>Diagrama No 2.2.3</vt:lpstr>
      <vt:lpstr>Cuadro No 2.2.3</vt:lpstr>
      <vt:lpstr>Cuadro No 2.2.4</vt:lpstr>
      <vt:lpstr>Cuadro No 2.2.5</vt:lpstr>
      <vt:lpstr>Cuadro No 2.2.6</vt:lpstr>
      <vt:lpstr>Cuadro No  2.2.7</vt:lpstr>
      <vt:lpstr>Cuadro No 2.2.8</vt:lpstr>
      <vt:lpstr>Cuadro No 3.2.1.</vt:lpstr>
      <vt:lpstr>Cuadro No 3.2.2</vt:lpstr>
      <vt:lpstr>Cuadro No 3.2.3</vt:lpstr>
      <vt:lpstr>Gráfica No 3.2.1</vt:lpstr>
      <vt:lpstr>Gráfica No 3.2.2</vt:lpstr>
      <vt:lpstr>Cuadro No 3.2.4</vt:lpstr>
      <vt:lpstr>Gráfica No 3.2.3</vt:lpstr>
      <vt:lpstr>Gráfica No 3.2.4</vt:lpstr>
      <vt:lpstr>Cuadro No 3.2.5</vt:lpstr>
      <vt:lpstr>Gráfica No 3.2.5</vt:lpstr>
      <vt:lpstr>Cuadro No 3.2.6.</vt:lpstr>
      <vt:lpstr>Cuadro No. 3.2.7.</vt:lpstr>
      <vt:lpstr>Cuadro No 3.2.8</vt:lpstr>
      <vt:lpstr>Gráfica No 3.2.6</vt:lpstr>
      <vt:lpstr>Cuadro No 3.2.9.</vt:lpstr>
      <vt:lpstr>Gráfica No 3.2.7</vt:lpstr>
      <vt:lpstr>Cuadro No 3.2.10</vt:lpstr>
      <vt:lpstr>Gráfica No 3.2.8</vt:lpstr>
      <vt:lpstr>Cuadro No 3.2.11.</vt:lpstr>
      <vt:lpstr>Cuadro No  3.2.12</vt:lpstr>
      <vt:lpstr>Gráfica No 3.2.9</vt:lpstr>
      <vt:lpstr>Cuadro No 3.2.13</vt:lpstr>
      <vt:lpstr>Gráfica No 3.2.10</vt:lpstr>
      <vt:lpstr>Gráfica No 3.2.11</vt:lpstr>
      <vt:lpstr>Cuadro No 3.3.1</vt:lpstr>
      <vt:lpstr>Cuadro No 3.3.2</vt:lpstr>
      <vt:lpstr>Cuadro No 3.3.3</vt:lpstr>
      <vt:lpstr>Gráfica No 3.3.1</vt:lpstr>
      <vt:lpstr>Gráfica No 3.3.2</vt:lpstr>
      <vt:lpstr>Cuadro No 3.3.4</vt:lpstr>
      <vt:lpstr>Gráfica No 3.3.3</vt:lpstr>
      <vt:lpstr>Gráfica No 3.3.4</vt:lpstr>
      <vt:lpstr>Cuadro No 3.3.5</vt:lpstr>
      <vt:lpstr>Gráfica No 3.3.5</vt:lpstr>
      <vt:lpstr>Cuadro No 3.3.6</vt:lpstr>
      <vt:lpstr>Cuadro No 3.3.7</vt:lpstr>
      <vt:lpstr>Cuadro No 3.3.8</vt:lpstr>
      <vt:lpstr>Cuadro No 3.3.9</vt:lpstr>
      <vt:lpstr>Gráfica No 3.3.6</vt:lpstr>
      <vt:lpstr>Gráfica No 3.3.7</vt:lpstr>
      <vt:lpstr>Gráfica No 3.3.8</vt:lpstr>
      <vt:lpstr>Cuadro No 3.3.10</vt:lpstr>
      <vt:lpstr>Cuadro No 3.3.11</vt:lpstr>
      <vt:lpstr>Gráfica No 3.3.9</vt:lpstr>
      <vt:lpstr>Gráfica No 3.3.10</vt:lpstr>
      <vt:lpstr>Cuadro No 4.1.1</vt:lpstr>
      <vt:lpstr>Gráfica No 4.1.1</vt:lpstr>
      <vt:lpstr>Cuadro No 4.1.2</vt:lpstr>
      <vt:lpstr>Cuadro No 4.1.3</vt:lpstr>
      <vt:lpstr>Cuadro No 4.1.4</vt:lpstr>
      <vt:lpstr>Cuadro No 4.1.5</vt:lpstr>
      <vt:lpstr>Cuadro No 4.1.6</vt:lpstr>
      <vt:lpstr>Cuadro No 4.1.7</vt:lpstr>
      <vt:lpstr>Cuadro No 4.1.8</vt:lpstr>
      <vt:lpstr>Cuadro No 4.1.9</vt:lpstr>
      <vt:lpstr>Cuadro No 4.1.10</vt:lpstr>
      <vt:lpstr>Cuadro No 4.1.11</vt:lpstr>
      <vt:lpstr>Cuadro No 4.1.12</vt:lpstr>
      <vt:lpstr>Cuadro No 4.1.13</vt:lpstr>
      <vt:lpstr>Cuadro No 4.1.14</vt:lpstr>
      <vt:lpstr>Cuadro No 4.1.15</vt:lpstr>
      <vt:lpstr>Cuadro No 4.1.16</vt:lpstr>
      <vt:lpstr>Cuadro No 4.1.17</vt:lpstr>
      <vt:lpstr>Cuadro No 4.1.18</vt:lpstr>
      <vt:lpstr>Cuadro No 4.1.19</vt:lpstr>
      <vt:lpstr>Cuadro No 4.1.20</vt:lpstr>
      <vt:lpstr>Cuadro No 4.1.21</vt:lpstr>
      <vt:lpstr>Diagrama 4.2.1</vt:lpstr>
      <vt:lpstr>Cuadro 4.2.1</vt:lpstr>
      <vt:lpstr>Cuadro 4.2.2</vt:lpstr>
      <vt:lpstr>Cuadro 4.2.3</vt:lpstr>
      <vt:lpstr>Cuadro 4.2.4</vt:lpstr>
      <vt:lpstr>Cuadro 4.3.1</vt:lpstr>
      <vt:lpstr>Gráfico 4.3.1</vt:lpstr>
      <vt:lpstr>Cuadro 4.3.2</vt:lpstr>
      <vt:lpstr>Cuadro 4.3.3</vt:lpstr>
      <vt:lpstr>Cuadro 4.3.4</vt:lpstr>
      <vt:lpstr>Cuadro 4.3.5</vt:lpstr>
      <vt:lpstr>Cuadro 4.3.6</vt:lpstr>
      <vt:lpstr>Cuadro 4.3.7</vt:lpstr>
      <vt:lpstr>Cuadro 4.3.8</vt:lpstr>
      <vt:lpstr>Cuadro 4.3.9</vt:lpstr>
      <vt:lpstr>Cuadro 4.3.10</vt:lpstr>
      <vt:lpstr>Cuadro 4.3.11</vt:lpstr>
      <vt:lpstr>Cuadro 4.3.12</vt:lpstr>
      <vt:lpstr>Cuadro 4.3.13</vt:lpstr>
      <vt:lpstr>Cuadro 4.3.14</vt:lpstr>
      <vt:lpstr>Cuadro 4.3.15</vt:lpstr>
      <vt:lpstr>Cuadro 4.3.16</vt:lpstr>
      <vt:lpstr>Cuadro 4.3.17</vt:lpstr>
      <vt:lpstr>Cuadro 4.3.18</vt:lpstr>
      <vt:lpstr>Cuadro 4.3.19</vt:lpstr>
      <vt:lpstr>Cuadro 4.3.20</vt:lpstr>
      <vt:lpstr>Cuadro 4.3.21</vt:lpstr>
      <vt:lpstr>Cuadro 4.3.22</vt:lpstr>
      <vt:lpstr>Cuadro 4.3.23</vt:lpstr>
      <vt:lpstr>Cuadro 4.4.1</vt:lpstr>
      <vt:lpstr>Cuadro 4.4.2</vt:lpstr>
      <vt:lpstr>Cuadro 4.4.3VF</vt:lpstr>
      <vt:lpstr>Cuadro 4.4.3 </vt:lpstr>
      <vt:lpstr>Cuadro 4.4.4</vt:lpstr>
      <vt:lpstr>Cuadro 4.4.5</vt:lpstr>
      <vt:lpstr>Cuadro 4.4.6</vt:lpstr>
      <vt:lpstr>Cuadro 4.4.7 </vt:lpstr>
      <vt:lpstr>Cuadro 4.4.8</vt:lpstr>
      <vt:lpstr>Cuadro 4.4.9</vt:lpstr>
      <vt:lpstr>Cuadro 4.4.10 </vt:lpstr>
      <vt:lpstr>Cuadro 4.4.11</vt:lpstr>
      <vt:lpstr>Cuadro 4.4.12</vt:lpstr>
      <vt:lpstr>Cuadro 4.4.13</vt:lpstr>
      <vt:lpstr>Cuadro 4.4.14</vt:lpstr>
      <vt:lpstr>Cuadro 4.4.15</vt:lpstr>
      <vt:lpstr>Cuadro 4.4.16</vt:lpstr>
      <vt:lpstr>Cuadro 4.4.17 </vt:lpstr>
      <vt:lpstr>Cuadro 4.4.18 </vt:lpstr>
      <vt:lpstr>Cuadro 4.4.19</vt:lpstr>
      <vt:lpstr>Gráfico 4.5.1</vt:lpstr>
      <vt:lpstr>Cuadro 4.5.1 VF </vt:lpstr>
      <vt:lpstr>Cuadro 4.5.1</vt:lpstr>
      <vt:lpstr>Cuadro 4.5.2 Vf</vt:lpstr>
      <vt:lpstr>Cuadro 4.5.2</vt:lpstr>
      <vt:lpstr>Cuadro 4.5.3 VF</vt:lpstr>
      <vt:lpstr>Cuadro 4.5.3</vt:lpstr>
      <vt:lpstr>Cuadro 4.5.4 VF</vt:lpstr>
      <vt:lpstr>Cuadro 4.5.4</vt:lpstr>
      <vt:lpstr>Cuadro 4.5.5 VF</vt:lpstr>
      <vt:lpstr>Cuadro 4.5.5</vt:lpstr>
      <vt:lpstr>Gráfica No. 4.6.1.</vt:lpstr>
      <vt:lpstr>Cuadro 5.1.1</vt:lpstr>
      <vt:lpstr>Gráfica 5.1.1</vt:lpstr>
      <vt:lpstr>Gráfica 5.1.2</vt:lpstr>
      <vt:lpstr>Cuadro 5.2.1 </vt:lpstr>
      <vt:lpstr>Cuadro 5.2.2</vt:lpstr>
      <vt:lpstr>Cuadro 5.2.3 </vt:lpstr>
      <vt:lpstr>Cuadro 5.2.4 </vt:lpstr>
      <vt:lpstr>'Cuadro No 1.5.1'!_Toc141446542</vt:lpstr>
      <vt:lpstr>'Cuadro No 1.5.1'!_Toc141446543</vt:lpstr>
      <vt:lpstr>'Cuadro No 1.5.3'!_Toc141446544</vt:lpstr>
      <vt:lpstr>'Cuadro No 1.5.5'!_Toc141446545</vt:lpstr>
      <vt:lpstr>'Cuadro No 1.5.6'!_Toc141446546</vt:lpstr>
      <vt:lpstr>'Cuadro No 1.5.7'!_Toc141446547</vt:lpstr>
      <vt:lpstr>'Listado capítulo 4'!_Toc173115994</vt:lpstr>
      <vt:lpstr>'Listado capítulo 4'!_Toc173115996</vt:lpstr>
      <vt:lpstr>'Cuadro No 1.5.4'!_Toc204627289</vt:lpstr>
      <vt:lpstr>'Cuadro No 1.5.5'!_Toc204627289</vt:lpstr>
      <vt:lpstr>'Cuadro 4.5.1'!_Toc204636629</vt:lpstr>
      <vt:lpstr>'Cuadro 4.5.1 VF '!_Toc204636629</vt:lpstr>
      <vt:lpstr>'Cuadro 4.5.5'!_Toc204636633</vt:lpstr>
      <vt:lpstr>'Cuadro 4.5.5 VF'!_Toc204636633</vt:lpstr>
      <vt:lpstr>'Cuadro 4.4.1'!_Toc204658360</vt:lpstr>
      <vt:lpstr>'Cuadro 4.4.7 '!_Toc204658366</vt:lpstr>
      <vt:lpstr>'Cuadro 4.4.8'!_Toc204658367</vt:lpstr>
      <vt:lpstr>'Cuadro 5.2.1 '!_Toc78319229</vt:lpstr>
      <vt:lpstr>'Cuadro 5.2.2'!_Toc78319230</vt:lpstr>
      <vt:lpstr>'Gráfica 5.1.2'!_Toc78319230</vt:lpstr>
      <vt:lpstr>'Cuadro No 1.5.1'!_Toc78399464</vt:lpstr>
      <vt:lpstr>'Cuadro No 1.5.1'!_Toc78399465</vt:lpstr>
      <vt:lpstr>'Cuadro No 1.5.2'!_Toc78399465</vt:lpstr>
      <vt:lpstr>'Cuadro No 1.5.5'!_Toc78399467</vt:lpstr>
      <vt:lpstr>'Diagrama 4.2.1'!_Toc78400293</vt:lpstr>
      <vt:lpstr>'Cuadro 4.2.1'!_Toc78400294</vt:lpstr>
      <vt:lpstr>'Cuadro 4.2.2'!_Toc78400295</vt:lpstr>
      <vt:lpstr>'Cuadro No 3.2.6.'!Área_de_impresión</vt:lpstr>
      <vt:lpstr>'Cuadro No 3.3.7'!Área_de_impresión</vt:lpstr>
      <vt:lpstr>'Cuadro No. 3.2.7.'!Área_de_impresión</vt:lpstr>
      <vt:lpstr>'Diagrama No 2.2.2'!Área_de_impresión</vt:lpstr>
      <vt:lpstr>'Cuadro No 3.2.6.'!Títulos_a_imprimir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Hector.Gomez@minhacienda.gov.co</dc:creator>
  <cp:keywords/>
  <dc:description/>
  <cp:lastModifiedBy>Luz Dary Leon Torres</cp:lastModifiedBy>
  <cp:revision/>
  <dcterms:created xsi:type="dcterms:W3CDTF">2022-06-28T15:36:55Z</dcterms:created>
  <dcterms:modified xsi:type="dcterms:W3CDTF">2025-08-04T15:14:47Z</dcterms:modified>
  <cp:category/>
  <cp:contentStatus/>
</cp:coreProperties>
</file>